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E0D10B1E-4193-4A2C-8988-B9BA4C101085}" xr6:coauthVersionLast="47" xr6:coauthVersionMax="47" xr10:uidLastSave="{00000000-0000-0000-0000-000000000000}"/>
  <bookViews>
    <workbookView xWindow="630" yWindow="420" windowWidth="38490" windowHeight="20265" activeTab="3" xr2:uid="{09C23D42-37AD-4371-83C4-E2D9C1F0731D}"/>
  </bookViews>
  <sheets>
    <sheet name="mpi" sheetId="1" r:id="rId1"/>
    <sheet name="pivot" sheetId="2" r:id="rId2"/>
    <sheet name="pivot times" sheetId="3" r:id="rId3"/>
    <sheet name="pivot times IO" sheetId="10" r:id="rId4"/>
    <sheet name="pivot calc" sheetId="7" r:id="rId5"/>
    <sheet name="speed-up" sheetId="8" r:id="rId6"/>
    <sheet name="speed-up IO" sheetId="11" r:id="rId7"/>
  </sheets>
  <definedNames>
    <definedName name="_xlnm._FilterDatabase" localSheetId="0" hidden="1">mpi!$A$1:$M$1277</definedName>
  </definedNames>
  <calcPr calcId="191029"/>
  <pivotCaches>
    <pivotCache cacheId="28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91" i="1" l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N1191" i="1"/>
  <c r="N1192" i="1"/>
  <c r="N1193" i="1"/>
  <c r="N1194" i="1"/>
  <c r="O1194" i="1" s="1"/>
  <c r="N1195" i="1"/>
  <c r="N1196" i="1"/>
  <c r="N1197" i="1"/>
  <c r="O1197" i="1" s="1"/>
  <c r="N1198" i="1"/>
  <c r="P1198" i="1" s="1"/>
  <c r="N1199" i="1"/>
  <c r="N1200" i="1"/>
  <c r="N1201" i="1"/>
  <c r="N1202" i="1"/>
  <c r="O1202" i="1" s="1"/>
  <c r="N1203" i="1"/>
  <c r="N1204" i="1"/>
  <c r="N1205" i="1"/>
  <c r="O1205" i="1" s="1"/>
  <c r="N1206" i="1"/>
  <c r="P1206" i="1" s="1"/>
  <c r="N1207" i="1"/>
  <c r="N1208" i="1"/>
  <c r="N1209" i="1"/>
  <c r="N1210" i="1"/>
  <c r="O1210" i="1" s="1"/>
  <c r="N1211" i="1"/>
  <c r="N1212" i="1"/>
  <c r="N1213" i="1"/>
  <c r="O1213" i="1" s="1"/>
  <c r="N1214" i="1"/>
  <c r="P1214" i="1" s="1"/>
  <c r="N1215" i="1"/>
  <c r="N1216" i="1"/>
  <c r="N1217" i="1"/>
  <c r="N1218" i="1"/>
  <c r="O1218" i="1" s="1"/>
  <c r="N1219" i="1"/>
  <c r="N1220" i="1"/>
  <c r="N1221" i="1"/>
  <c r="O1221" i="1" s="1"/>
  <c r="N1222" i="1"/>
  <c r="P1222" i="1" s="1"/>
  <c r="N1223" i="1"/>
  <c r="N1224" i="1"/>
  <c r="N1225" i="1"/>
  <c r="N1226" i="1"/>
  <c r="O1226" i="1" s="1"/>
  <c r="N1227" i="1"/>
  <c r="N1228" i="1"/>
  <c r="N1229" i="1"/>
  <c r="O1229" i="1" s="1"/>
  <c r="N1230" i="1"/>
  <c r="P1230" i="1" s="1"/>
  <c r="N1231" i="1"/>
  <c r="N1232" i="1"/>
  <c r="N1233" i="1"/>
  <c r="N1234" i="1"/>
  <c r="O1234" i="1" s="1"/>
  <c r="N1235" i="1"/>
  <c r="N1236" i="1"/>
  <c r="N1237" i="1"/>
  <c r="O1237" i="1" s="1"/>
  <c r="N1238" i="1"/>
  <c r="P1238" i="1" s="1"/>
  <c r="N1239" i="1"/>
  <c r="N1240" i="1"/>
  <c r="N1241" i="1"/>
  <c r="N1242" i="1"/>
  <c r="O1242" i="1" s="1"/>
  <c r="N1243" i="1"/>
  <c r="N1244" i="1"/>
  <c r="N1245" i="1"/>
  <c r="O1245" i="1" s="1"/>
  <c r="N1246" i="1"/>
  <c r="P1246" i="1" s="1"/>
  <c r="N1247" i="1"/>
  <c r="N1248" i="1"/>
  <c r="N1249" i="1"/>
  <c r="N1250" i="1"/>
  <c r="O1250" i="1" s="1"/>
  <c r="N1251" i="1"/>
  <c r="N1252" i="1"/>
  <c r="N1253" i="1"/>
  <c r="O1253" i="1" s="1"/>
  <c r="N1254" i="1"/>
  <c r="P1254" i="1" s="1"/>
  <c r="N1255" i="1"/>
  <c r="N1256" i="1"/>
  <c r="N1257" i="1"/>
  <c r="N1258" i="1"/>
  <c r="O1258" i="1" s="1"/>
  <c r="N1259" i="1"/>
  <c r="N1260" i="1"/>
  <c r="N1261" i="1"/>
  <c r="O1261" i="1" s="1"/>
  <c r="N1262" i="1"/>
  <c r="P1262" i="1" s="1"/>
  <c r="N1263" i="1"/>
  <c r="N1264" i="1"/>
  <c r="N1265" i="1"/>
  <c r="N1266" i="1"/>
  <c r="O1266" i="1" s="1"/>
  <c r="N1267" i="1"/>
  <c r="N1268" i="1"/>
  <c r="N1269" i="1"/>
  <c r="O1269" i="1" s="1"/>
  <c r="N1270" i="1"/>
  <c r="P1270" i="1" s="1"/>
  <c r="N1271" i="1"/>
  <c r="N1272" i="1"/>
  <c r="N1273" i="1"/>
  <c r="N1274" i="1"/>
  <c r="O1274" i="1" s="1"/>
  <c r="N1275" i="1"/>
  <c r="N1276" i="1"/>
  <c r="N1277" i="1"/>
  <c r="O1277" i="1" s="1"/>
  <c r="O1192" i="1"/>
  <c r="O1193" i="1"/>
  <c r="O1195" i="1"/>
  <c r="O1196" i="1"/>
  <c r="O1200" i="1"/>
  <c r="O1201" i="1"/>
  <c r="O1203" i="1"/>
  <c r="O1204" i="1"/>
  <c r="R1204" i="1" s="1"/>
  <c r="O1208" i="1"/>
  <c r="O1209" i="1"/>
  <c r="O1211" i="1"/>
  <c r="O1212" i="1"/>
  <c r="O1216" i="1"/>
  <c r="O1217" i="1"/>
  <c r="O1219" i="1"/>
  <c r="O1220" i="1"/>
  <c r="R1220" i="1" s="1"/>
  <c r="O1224" i="1"/>
  <c r="O1225" i="1"/>
  <c r="O1227" i="1"/>
  <c r="O1228" i="1"/>
  <c r="O1232" i="1"/>
  <c r="O1233" i="1"/>
  <c r="O1235" i="1"/>
  <c r="O1236" i="1"/>
  <c r="O1240" i="1"/>
  <c r="O1241" i="1"/>
  <c r="O1243" i="1"/>
  <c r="O1244" i="1"/>
  <c r="O1248" i="1"/>
  <c r="O1249" i="1"/>
  <c r="O1251" i="1"/>
  <c r="O1252" i="1"/>
  <c r="O1256" i="1"/>
  <c r="O1257" i="1"/>
  <c r="O1259" i="1"/>
  <c r="O1260" i="1"/>
  <c r="O1264" i="1"/>
  <c r="O1265" i="1"/>
  <c r="O1267" i="1"/>
  <c r="O1268" i="1"/>
  <c r="O1272" i="1"/>
  <c r="O1273" i="1"/>
  <c r="O1275" i="1"/>
  <c r="O1276" i="1"/>
  <c r="P1192" i="1"/>
  <c r="P1193" i="1"/>
  <c r="P1194" i="1"/>
  <c r="P1195" i="1"/>
  <c r="R1195" i="1" s="1"/>
  <c r="P1196" i="1"/>
  <c r="Q1196" i="1" s="1"/>
  <c r="P1197" i="1"/>
  <c r="P1200" i="1"/>
  <c r="P1201" i="1"/>
  <c r="P1202" i="1"/>
  <c r="Q1202" i="1" s="1"/>
  <c r="P1203" i="1"/>
  <c r="P1204" i="1"/>
  <c r="P1205" i="1"/>
  <c r="P1208" i="1"/>
  <c r="P1209" i="1"/>
  <c r="P1210" i="1"/>
  <c r="P1211" i="1"/>
  <c r="P1212" i="1"/>
  <c r="Q1212" i="1" s="1"/>
  <c r="P1213" i="1"/>
  <c r="P1216" i="1"/>
  <c r="P1217" i="1"/>
  <c r="P1218" i="1"/>
  <c r="Q1218" i="1" s="1"/>
  <c r="P1219" i="1"/>
  <c r="Q1219" i="1" s="1"/>
  <c r="P1220" i="1"/>
  <c r="P1221" i="1"/>
  <c r="P1224" i="1"/>
  <c r="P1225" i="1"/>
  <c r="P1226" i="1"/>
  <c r="P1227" i="1"/>
  <c r="Q1227" i="1" s="1"/>
  <c r="P1228" i="1"/>
  <c r="R1228" i="1" s="1"/>
  <c r="P1229" i="1"/>
  <c r="P1232" i="1"/>
  <c r="P1233" i="1"/>
  <c r="P1234" i="1"/>
  <c r="Q1234" i="1" s="1"/>
  <c r="P1235" i="1"/>
  <c r="P1236" i="1"/>
  <c r="P1237" i="1"/>
  <c r="P1240" i="1"/>
  <c r="P1241" i="1"/>
  <c r="P1242" i="1"/>
  <c r="P1243" i="1"/>
  <c r="P1244" i="1"/>
  <c r="R1244" i="1" s="1"/>
  <c r="P1245" i="1"/>
  <c r="P1248" i="1"/>
  <c r="P1249" i="1"/>
  <c r="Q1249" i="1" s="1"/>
  <c r="P1250" i="1"/>
  <c r="Q1250" i="1" s="1"/>
  <c r="P1251" i="1"/>
  <c r="Q1251" i="1" s="1"/>
  <c r="P1252" i="1"/>
  <c r="P1253" i="1"/>
  <c r="P1256" i="1"/>
  <c r="P1257" i="1"/>
  <c r="P1258" i="1"/>
  <c r="P1259" i="1"/>
  <c r="Q1259" i="1" s="1"/>
  <c r="P1260" i="1"/>
  <c r="R1260" i="1" s="1"/>
  <c r="P1261" i="1"/>
  <c r="P1264" i="1"/>
  <c r="P1265" i="1"/>
  <c r="Q1265" i="1" s="1"/>
  <c r="P1266" i="1"/>
  <c r="Q1266" i="1" s="1"/>
  <c r="P1267" i="1"/>
  <c r="R1267" i="1" s="1"/>
  <c r="P1268" i="1"/>
  <c r="P1269" i="1"/>
  <c r="P1272" i="1"/>
  <c r="P1273" i="1"/>
  <c r="Q1273" i="1" s="1"/>
  <c r="P1274" i="1"/>
  <c r="P1275" i="1"/>
  <c r="P1276" i="1"/>
  <c r="R1276" i="1" s="1"/>
  <c r="P1277" i="1"/>
  <c r="Q1194" i="1"/>
  <c r="Q1195" i="1"/>
  <c r="Q1203" i="1"/>
  <c r="Q1211" i="1"/>
  <c r="Q1226" i="1"/>
  <c r="Q1235" i="1"/>
  <c r="Q1243" i="1"/>
  <c r="Q1258" i="1"/>
  <c r="Q1267" i="1"/>
  <c r="Q1275" i="1"/>
  <c r="R1203" i="1"/>
  <c r="R1211" i="1"/>
  <c r="R1235" i="1"/>
  <c r="R1243" i="1"/>
  <c r="R1275" i="1"/>
  <c r="K1190" i="1"/>
  <c r="N1190" i="1"/>
  <c r="O1190" i="1" s="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L7" i="1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N1125" i="1"/>
  <c r="O1125" i="1" s="1"/>
  <c r="N1126" i="1"/>
  <c r="P1126" i="1" s="1"/>
  <c r="N1127" i="1"/>
  <c r="O1127" i="1" s="1"/>
  <c r="N1128" i="1"/>
  <c r="N1129" i="1"/>
  <c r="O1129" i="1" s="1"/>
  <c r="N1130" i="1"/>
  <c r="N1131" i="1"/>
  <c r="O1131" i="1" s="1"/>
  <c r="N1132" i="1"/>
  <c r="N1133" i="1"/>
  <c r="O1133" i="1" s="1"/>
  <c r="N1134" i="1"/>
  <c r="P1134" i="1" s="1"/>
  <c r="N1135" i="1"/>
  <c r="O1135" i="1" s="1"/>
  <c r="N1136" i="1"/>
  <c r="O1136" i="1" s="1"/>
  <c r="N1137" i="1"/>
  <c r="O1137" i="1" s="1"/>
  <c r="N1138" i="1"/>
  <c r="N1139" i="1"/>
  <c r="O1139" i="1" s="1"/>
  <c r="N1140" i="1"/>
  <c r="N1141" i="1"/>
  <c r="P1141" i="1" s="1"/>
  <c r="N1142" i="1"/>
  <c r="P1142" i="1" s="1"/>
  <c r="N1143" i="1"/>
  <c r="O1143" i="1" s="1"/>
  <c r="N1144" i="1"/>
  <c r="O1144" i="1" s="1"/>
  <c r="N1145" i="1"/>
  <c r="O1145" i="1" s="1"/>
  <c r="N1146" i="1"/>
  <c r="N1147" i="1"/>
  <c r="O1147" i="1" s="1"/>
  <c r="N1148" i="1"/>
  <c r="N1149" i="1"/>
  <c r="O1149" i="1" s="1"/>
  <c r="N1150" i="1"/>
  <c r="P1150" i="1" s="1"/>
  <c r="N1151" i="1"/>
  <c r="O1151" i="1" s="1"/>
  <c r="N1152" i="1"/>
  <c r="P1152" i="1" s="1"/>
  <c r="N1153" i="1"/>
  <c r="O1153" i="1" s="1"/>
  <c r="N1154" i="1"/>
  <c r="N1155" i="1"/>
  <c r="O1155" i="1" s="1"/>
  <c r="N1156" i="1"/>
  <c r="N1157" i="1"/>
  <c r="O1157" i="1" s="1"/>
  <c r="N1158" i="1"/>
  <c r="P1158" i="1" s="1"/>
  <c r="N1159" i="1"/>
  <c r="O1159" i="1" s="1"/>
  <c r="N1160" i="1"/>
  <c r="O1160" i="1" s="1"/>
  <c r="N1161" i="1"/>
  <c r="O1161" i="1" s="1"/>
  <c r="N1162" i="1"/>
  <c r="N1163" i="1"/>
  <c r="O1163" i="1" s="1"/>
  <c r="N1164" i="1"/>
  <c r="N1165" i="1"/>
  <c r="O1165" i="1" s="1"/>
  <c r="N1166" i="1"/>
  <c r="P1166" i="1" s="1"/>
  <c r="N1167" i="1"/>
  <c r="O1167" i="1" s="1"/>
  <c r="N1168" i="1"/>
  <c r="P1168" i="1" s="1"/>
  <c r="N1169" i="1"/>
  <c r="O1169" i="1" s="1"/>
  <c r="N1170" i="1"/>
  <c r="N1171" i="1"/>
  <c r="O1171" i="1" s="1"/>
  <c r="N1172" i="1"/>
  <c r="N1173" i="1"/>
  <c r="P1173" i="1" s="1"/>
  <c r="N1174" i="1"/>
  <c r="P1174" i="1" s="1"/>
  <c r="N1175" i="1"/>
  <c r="O1175" i="1" s="1"/>
  <c r="N1176" i="1"/>
  <c r="O1176" i="1" s="1"/>
  <c r="N1177" i="1"/>
  <c r="O1177" i="1" s="1"/>
  <c r="N1178" i="1"/>
  <c r="N1179" i="1"/>
  <c r="O1179" i="1" s="1"/>
  <c r="N1180" i="1"/>
  <c r="N1181" i="1"/>
  <c r="O1181" i="1" s="1"/>
  <c r="N1182" i="1"/>
  <c r="P1182" i="1" s="1"/>
  <c r="N1183" i="1"/>
  <c r="O1183" i="1" s="1"/>
  <c r="N1184" i="1"/>
  <c r="O1184" i="1" s="1"/>
  <c r="N1185" i="1"/>
  <c r="O1185" i="1" s="1"/>
  <c r="N1186" i="1"/>
  <c r="P1186" i="1" s="1"/>
  <c r="N1187" i="1"/>
  <c r="O1187" i="1" s="1"/>
  <c r="N1188" i="1"/>
  <c r="N1189" i="1"/>
  <c r="P1189" i="1" s="1"/>
  <c r="O1128" i="1"/>
  <c r="O1132" i="1"/>
  <c r="O1140" i="1"/>
  <c r="O1148" i="1"/>
  <c r="O1156" i="1"/>
  <c r="O1164" i="1"/>
  <c r="O1168" i="1"/>
  <c r="O1172" i="1"/>
  <c r="O1180" i="1"/>
  <c r="O1188" i="1"/>
  <c r="P1127" i="1"/>
  <c r="P1128" i="1"/>
  <c r="P1132" i="1"/>
  <c r="P1135" i="1"/>
  <c r="P1140" i="1"/>
  <c r="P1143" i="1"/>
  <c r="P1144" i="1"/>
  <c r="P1148" i="1"/>
  <c r="P1149" i="1"/>
  <c r="P1151" i="1"/>
  <c r="P1156" i="1"/>
  <c r="P1157" i="1"/>
  <c r="P1159" i="1"/>
  <c r="P1160" i="1"/>
  <c r="P1164" i="1"/>
  <c r="P1165" i="1"/>
  <c r="P1167" i="1"/>
  <c r="P1172" i="1"/>
  <c r="P1175" i="1"/>
  <c r="P1176" i="1"/>
  <c r="P1180" i="1"/>
  <c r="P1183" i="1"/>
  <c r="P1188" i="1"/>
  <c r="K1124" i="1"/>
  <c r="N1124" i="1"/>
  <c r="O1124" i="1" s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N1029" i="1"/>
  <c r="N1030" i="1"/>
  <c r="P1030" i="1" s="1"/>
  <c r="N1031" i="1"/>
  <c r="O1031" i="1" s="1"/>
  <c r="N1032" i="1"/>
  <c r="O1032" i="1" s="1"/>
  <c r="N1033" i="1"/>
  <c r="O1033" i="1" s="1"/>
  <c r="N1034" i="1"/>
  <c r="O1034" i="1" s="1"/>
  <c r="N1035" i="1"/>
  <c r="P1035" i="1" s="1"/>
  <c r="N1036" i="1"/>
  <c r="O1036" i="1" s="1"/>
  <c r="N1037" i="1"/>
  <c r="N1038" i="1"/>
  <c r="O1038" i="1" s="1"/>
  <c r="N1039" i="1"/>
  <c r="P1039" i="1" s="1"/>
  <c r="N1040" i="1"/>
  <c r="N1041" i="1"/>
  <c r="N1042" i="1"/>
  <c r="O1042" i="1" s="1"/>
  <c r="N1043" i="1"/>
  <c r="P1043" i="1" s="1"/>
  <c r="N1044" i="1"/>
  <c r="O1044" i="1" s="1"/>
  <c r="N1045" i="1"/>
  <c r="N1046" i="1"/>
  <c r="N1047" i="1"/>
  <c r="P1047" i="1" s="1"/>
  <c r="N1048" i="1"/>
  <c r="O1048" i="1" s="1"/>
  <c r="N1049" i="1"/>
  <c r="P1049" i="1" s="1"/>
  <c r="N1050" i="1"/>
  <c r="O1050" i="1" s="1"/>
  <c r="N1051" i="1"/>
  <c r="P1051" i="1" s="1"/>
  <c r="N1052" i="1"/>
  <c r="O1052" i="1" s="1"/>
  <c r="N1053" i="1"/>
  <c r="N1054" i="1"/>
  <c r="O1054" i="1" s="1"/>
  <c r="N1055" i="1"/>
  <c r="P1055" i="1" s="1"/>
  <c r="N1056" i="1"/>
  <c r="O1056" i="1" s="1"/>
  <c r="N1057" i="1"/>
  <c r="O1057" i="1" s="1"/>
  <c r="N1058" i="1"/>
  <c r="O1058" i="1" s="1"/>
  <c r="N1059" i="1"/>
  <c r="P1059" i="1" s="1"/>
  <c r="N1060" i="1"/>
  <c r="O1060" i="1" s="1"/>
  <c r="N1061" i="1"/>
  <c r="N1062" i="1"/>
  <c r="O1062" i="1" s="1"/>
  <c r="N1063" i="1"/>
  <c r="P1063" i="1" s="1"/>
  <c r="N1064" i="1"/>
  <c r="O1064" i="1" s="1"/>
  <c r="N1065" i="1"/>
  <c r="P1065" i="1" s="1"/>
  <c r="N1066" i="1"/>
  <c r="O1066" i="1" s="1"/>
  <c r="N1067" i="1"/>
  <c r="P1067" i="1" s="1"/>
  <c r="N1068" i="1"/>
  <c r="O1068" i="1" s="1"/>
  <c r="N1069" i="1"/>
  <c r="N1070" i="1"/>
  <c r="O1070" i="1" s="1"/>
  <c r="N1071" i="1"/>
  <c r="P1071" i="1" s="1"/>
  <c r="N1072" i="1"/>
  <c r="P1072" i="1" s="1"/>
  <c r="N1073" i="1"/>
  <c r="O1073" i="1" s="1"/>
  <c r="N1074" i="1"/>
  <c r="O1074" i="1" s="1"/>
  <c r="N1075" i="1"/>
  <c r="P1075" i="1" s="1"/>
  <c r="N1076" i="1"/>
  <c r="O1076" i="1" s="1"/>
  <c r="N1077" i="1"/>
  <c r="N1078" i="1"/>
  <c r="O1078" i="1" s="1"/>
  <c r="N1079" i="1"/>
  <c r="P1079" i="1" s="1"/>
  <c r="N1080" i="1"/>
  <c r="O1080" i="1" s="1"/>
  <c r="N1081" i="1"/>
  <c r="O1081" i="1" s="1"/>
  <c r="N1082" i="1"/>
  <c r="O1082" i="1" s="1"/>
  <c r="N1083" i="1"/>
  <c r="P1083" i="1" s="1"/>
  <c r="N1084" i="1"/>
  <c r="O1084" i="1" s="1"/>
  <c r="N1085" i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P1091" i="1" s="1"/>
  <c r="N1092" i="1"/>
  <c r="O1092" i="1" s="1"/>
  <c r="N1093" i="1"/>
  <c r="N1094" i="1"/>
  <c r="P1094" i="1" s="1"/>
  <c r="N1095" i="1"/>
  <c r="O1095" i="1" s="1"/>
  <c r="N1096" i="1"/>
  <c r="O1096" i="1" s="1"/>
  <c r="N1097" i="1"/>
  <c r="O1097" i="1" s="1"/>
  <c r="N1098" i="1"/>
  <c r="O1098" i="1" s="1"/>
  <c r="N1099" i="1"/>
  <c r="P1099" i="1" s="1"/>
  <c r="N1100" i="1"/>
  <c r="O1100" i="1" s="1"/>
  <c r="N1101" i="1"/>
  <c r="N1102" i="1"/>
  <c r="O1102" i="1" s="1"/>
  <c r="N1103" i="1"/>
  <c r="O1103" i="1" s="1"/>
  <c r="N1104" i="1"/>
  <c r="O1104" i="1" s="1"/>
  <c r="N1105" i="1"/>
  <c r="P1105" i="1" s="1"/>
  <c r="N1106" i="1"/>
  <c r="O1106" i="1" s="1"/>
  <c r="N1107" i="1"/>
  <c r="P1107" i="1" s="1"/>
  <c r="N1108" i="1"/>
  <c r="O1108" i="1" s="1"/>
  <c r="N1109" i="1"/>
  <c r="N1110" i="1"/>
  <c r="O1110" i="1" s="1"/>
  <c r="N1111" i="1"/>
  <c r="P1111" i="1" s="1"/>
  <c r="N1112" i="1"/>
  <c r="P1112" i="1" s="1"/>
  <c r="N1113" i="1"/>
  <c r="O1113" i="1" s="1"/>
  <c r="N1114" i="1"/>
  <c r="O1114" i="1" s="1"/>
  <c r="N1115" i="1"/>
  <c r="P1115" i="1" s="1"/>
  <c r="N1116" i="1"/>
  <c r="O1116" i="1" s="1"/>
  <c r="N1117" i="1"/>
  <c r="N1118" i="1"/>
  <c r="P1118" i="1" s="1"/>
  <c r="N1119" i="1"/>
  <c r="O1119" i="1" s="1"/>
  <c r="N1120" i="1"/>
  <c r="O1120" i="1" s="1"/>
  <c r="N1121" i="1"/>
  <c r="P1121" i="1" s="1"/>
  <c r="N1122" i="1"/>
  <c r="O1122" i="1" s="1"/>
  <c r="N1123" i="1"/>
  <c r="P1123" i="1" s="1"/>
  <c r="O1030" i="1"/>
  <c r="O1040" i="1"/>
  <c r="O1046" i="1"/>
  <c r="O1051" i="1"/>
  <c r="O1067" i="1"/>
  <c r="O1071" i="1"/>
  <c r="O1072" i="1"/>
  <c r="O1083" i="1"/>
  <c r="O1112" i="1"/>
  <c r="O1115" i="1"/>
  <c r="O1118" i="1"/>
  <c r="P1038" i="1"/>
  <c r="P1040" i="1"/>
  <c r="P1046" i="1"/>
  <c r="P1056" i="1"/>
  <c r="P1064" i="1"/>
  <c r="P1070" i="1"/>
  <c r="P1080" i="1"/>
  <c r="P1087" i="1"/>
  <c r="P1104" i="1"/>
  <c r="P1110" i="1"/>
  <c r="K1028" i="1"/>
  <c r="N1028" i="1"/>
  <c r="O1028" i="1" s="1"/>
  <c r="P1028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N816" i="1"/>
  <c r="P816" i="1" s="1"/>
  <c r="N817" i="1"/>
  <c r="O817" i="1" s="1"/>
  <c r="N818" i="1"/>
  <c r="O818" i="1" s="1"/>
  <c r="N819" i="1"/>
  <c r="O819" i="1" s="1"/>
  <c r="N820" i="1"/>
  <c r="O820" i="1" s="1"/>
  <c r="N821" i="1"/>
  <c r="N822" i="1"/>
  <c r="P822" i="1" s="1"/>
  <c r="N823" i="1"/>
  <c r="N824" i="1"/>
  <c r="P824" i="1" s="1"/>
  <c r="N825" i="1"/>
  <c r="O825" i="1" s="1"/>
  <c r="N826" i="1"/>
  <c r="O826" i="1" s="1"/>
  <c r="N827" i="1"/>
  <c r="O827" i="1" s="1"/>
  <c r="N828" i="1"/>
  <c r="P828" i="1" s="1"/>
  <c r="N829" i="1"/>
  <c r="P829" i="1" s="1"/>
  <c r="N830" i="1"/>
  <c r="O830" i="1" s="1"/>
  <c r="N831" i="1"/>
  <c r="O831" i="1" s="1"/>
  <c r="N832" i="1"/>
  <c r="N833" i="1"/>
  <c r="P833" i="1" s="1"/>
  <c r="N834" i="1"/>
  <c r="O834" i="1" s="1"/>
  <c r="N835" i="1"/>
  <c r="O835" i="1" s="1"/>
  <c r="N836" i="1"/>
  <c r="O836" i="1" s="1"/>
  <c r="N837" i="1"/>
  <c r="P837" i="1" s="1"/>
  <c r="N838" i="1"/>
  <c r="O838" i="1" s="1"/>
  <c r="N839" i="1"/>
  <c r="N840" i="1"/>
  <c r="P840" i="1" s="1"/>
  <c r="N841" i="1"/>
  <c r="O841" i="1" s="1"/>
  <c r="N842" i="1"/>
  <c r="O842" i="1" s="1"/>
  <c r="N843" i="1"/>
  <c r="O843" i="1" s="1"/>
  <c r="N844" i="1"/>
  <c r="P844" i="1" s="1"/>
  <c r="N845" i="1"/>
  <c r="P845" i="1" s="1"/>
  <c r="N846" i="1"/>
  <c r="P846" i="1" s="1"/>
  <c r="N847" i="1"/>
  <c r="N848" i="1"/>
  <c r="N849" i="1"/>
  <c r="O849" i="1" s="1"/>
  <c r="N850" i="1"/>
  <c r="O850" i="1" s="1"/>
  <c r="N851" i="1"/>
  <c r="O851" i="1" s="1"/>
  <c r="N852" i="1"/>
  <c r="O852" i="1" s="1"/>
  <c r="N853" i="1"/>
  <c r="N854" i="1"/>
  <c r="O854" i="1" s="1"/>
  <c r="N855" i="1"/>
  <c r="N856" i="1"/>
  <c r="N857" i="1"/>
  <c r="P857" i="1" s="1"/>
  <c r="N858" i="1"/>
  <c r="O858" i="1" s="1"/>
  <c r="N859" i="1"/>
  <c r="O859" i="1" s="1"/>
  <c r="N860" i="1"/>
  <c r="P860" i="1" s="1"/>
  <c r="N861" i="1"/>
  <c r="O861" i="1" s="1"/>
  <c r="N862" i="1"/>
  <c r="O862" i="1" s="1"/>
  <c r="N863" i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P869" i="1" s="1"/>
  <c r="N870" i="1"/>
  <c r="P870" i="1" s="1"/>
  <c r="N871" i="1"/>
  <c r="N872" i="1"/>
  <c r="P872" i="1" s="1"/>
  <c r="N873" i="1"/>
  <c r="O873" i="1" s="1"/>
  <c r="N874" i="1"/>
  <c r="O874" i="1" s="1"/>
  <c r="N875" i="1"/>
  <c r="O875" i="1" s="1"/>
  <c r="N876" i="1"/>
  <c r="O876" i="1" s="1"/>
  <c r="N877" i="1"/>
  <c r="N878" i="1"/>
  <c r="O878" i="1" s="1"/>
  <c r="N879" i="1"/>
  <c r="P879" i="1" s="1"/>
  <c r="N880" i="1"/>
  <c r="O880" i="1" s="1"/>
  <c r="N881" i="1"/>
  <c r="P881" i="1" s="1"/>
  <c r="N882" i="1"/>
  <c r="O882" i="1" s="1"/>
  <c r="N883" i="1"/>
  <c r="O883" i="1" s="1"/>
  <c r="N884" i="1"/>
  <c r="O884" i="1" s="1"/>
  <c r="N885" i="1"/>
  <c r="O885" i="1" s="1"/>
  <c r="N886" i="1"/>
  <c r="P886" i="1" s="1"/>
  <c r="N887" i="1"/>
  <c r="N888" i="1"/>
  <c r="O888" i="1" s="1"/>
  <c r="N889" i="1"/>
  <c r="P889" i="1" s="1"/>
  <c r="N890" i="1"/>
  <c r="O890" i="1" s="1"/>
  <c r="N891" i="1"/>
  <c r="O891" i="1" s="1"/>
  <c r="N892" i="1"/>
  <c r="O892" i="1" s="1"/>
  <c r="N893" i="1"/>
  <c r="P893" i="1" s="1"/>
  <c r="N894" i="1"/>
  <c r="O894" i="1" s="1"/>
  <c r="N895" i="1"/>
  <c r="N896" i="1"/>
  <c r="P896" i="1" s="1"/>
  <c r="N897" i="1"/>
  <c r="P897" i="1" s="1"/>
  <c r="N898" i="1"/>
  <c r="O898" i="1" s="1"/>
  <c r="N899" i="1"/>
  <c r="O899" i="1" s="1"/>
  <c r="N900" i="1"/>
  <c r="P900" i="1" s="1"/>
  <c r="N901" i="1"/>
  <c r="P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P910" i="1" s="1"/>
  <c r="N911" i="1"/>
  <c r="P911" i="1" s="1"/>
  <c r="N912" i="1"/>
  <c r="P912" i="1" s="1"/>
  <c r="N913" i="1"/>
  <c r="O913" i="1" s="1"/>
  <c r="N914" i="1"/>
  <c r="O914" i="1" s="1"/>
  <c r="N915" i="1"/>
  <c r="O915" i="1" s="1"/>
  <c r="N916" i="1"/>
  <c r="O916" i="1" s="1"/>
  <c r="N917" i="1"/>
  <c r="N918" i="1"/>
  <c r="O918" i="1" s="1"/>
  <c r="N919" i="1"/>
  <c r="O919" i="1" s="1"/>
  <c r="N920" i="1"/>
  <c r="O920" i="1" s="1"/>
  <c r="N921" i="1"/>
  <c r="P921" i="1" s="1"/>
  <c r="N922" i="1"/>
  <c r="O922" i="1" s="1"/>
  <c r="N923" i="1"/>
  <c r="O923" i="1" s="1"/>
  <c r="N924" i="1"/>
  <c r="P924" i="1" s="1"/>
  <c r="N925" i="1"/>
  <c r="O925" i="1" s="1"/>
  <c r="N926" i="1"/>
  <c r="O926" i="1" s="1"/>
  <c r="N927" i="1"/>
  <c r="N928" i="1"/>
  <c r="P928" i="1" s="1"/>
  <c r="N929" i="1"/>
  <c r="O929" i="1" s="1"/>
  <c r="N930" i="1"/>
  <c r="O930" i="1" s="1"/>
  <c r="N931" i="1"/>
  <c r="O931" i="1" s="1"/>
  <c r="N932" i="1"/>
  <c r="P932" i="1" s="1"/>
  <c r="N933" i="1"/>
  <c r="P933" i="1" s="1"/>
  <c r="N934" i="1"/>
  <c r="O934" i="1" s="1"/>
  <c r="N935" i="1"/>
  <c r="O935" i="1" s="1"/>
  <c r="N936" i="1"/>
  <c r="P936" i="1" s="1"/>
  <c r="N937" i="1"/>
  <c r="O937" i="1" s="1"/>
  <c r="N938" i="1"/>
  <c r="O938" i="1" s="1"/>
  <c r="N939" i="1"/>
  <c r="O939" i="1" s="1"/>
  <c r="N940" i="1"/>
  <c r="O940" i="1" s="1"/>
  <c r="N941" i="1"/>
  <c r="N942" i="1"/>
  <c r="O942" i="1" s="1"/>
  <c r="N943" i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N952" i="1"/>
  <c r="P952" i="1" s="1"/>
  <c r="N953" i="1"/>
  <c r="O953" i="1" s="1"/>
  <c r="N954" i="1"/>
  <c r="O954" i="1" s="1"/>
  <c r="N955" i="1"/>
  <c r="O955" i="1" s="1"/>
  <c r="N956" i="1"/>
  <c r="O956" i="1" s="1"/>
  <c r="N957" i="1"/>
  <c r="N958" i="1"/>
  <c r="O958" i="1" s="1"/>
  <c r="N959" i="1"/>
  <c r="P959" i="1" s="1"/>
  <c r="N960" i="1"/>
  <c r="N961" i="1"/>
  <c r="P961" i="1" s="1"/>
  <c r="N962" i="1"/>
  <c r="O962" i="1" s="1"/>
  <c r="N963" i="1"/>
  <c r="O963" i="1" s="1"/>
  <c r="N964" i="1"/>
  <c r="O964" i="1" s="1"/>
  <c r="N965" i="1"/>
  <c r="N966" i="1"/>
  <c r="O966" i="1" s="1"/>
  <c r="N967" i="1"/>
  <c r="N968" i="1"/>
  <c r="O968" i="1" s="1"/>
  <c r="N969" i="1"/>
  <c r="O969" i="1" s="1"/>
  <c r="N970" i="1"/>
  <c r="P970" i="1" s="1"/>
  <c r="N971" i="1"/>
  <c r="O971" i="1" s="1"/>
  <c r="N972" i="1"/>
  <c r="O972" i="1" s="1"/>
  <c r="N973" i="1"/>
  <c r="O973" i="1" s="1"/>
  <c r="N974" i="1"/>
  <c r="P974" i="1" s="1"/>
  <c r="N975" i="1"/>
  <c r="P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N982" i="1"/>
  <c r="O982" i="1" s="1"/>
  <c r="N983" i="1"/>
  <c r="N984" i="1"/>
  <c r="O984" i="1" s="1"/>
  <c r="N985" i="1"/>
  <c r="O985" i="1" s="1"/>
  <c r="N986" i="1"/>
  <c r="P986" i="1" s="1"/>
  <c r="N987" i="1"/>
  <c r="O987" i="1" s="1"/>
  <c r="N988" i="1"/>
  <c r="P988" i="1" s="1"/>
  <c r="N989" i="1"/>
  <c r="O989" i="1" s="1"/>
  <c r="N990" i="1"/>
  <c r="O990" i="1" s="1"/>
  <c r="N991" i="1"/>
  <c r="N992" i="1"/>
  <c r="P992" i="1" s="1"/>
  <c r="N993" i="1"/>
  <c r="P993" i="1" s="1"/>
  <c r="N994" i="1"/>
  <c r="O994" i="1" s="1"/>
  <c r="N995" i="1"/>
  <c r="O995" i="1" s="1"/>
  <c r="N996" i="1"/>
  <c r="P996" i="1" s="1"/>
  <c r="N997" i="1"/>
  <c r="P997" i="1" s="1"/>
  <c r="N998" i="1"/>
  <c r="O998" i="1" s="1"/>
  <c r="N999" i="1"/>
  <c r="P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N1006" i="1"/>
  <c r="P1006" i="1" s="1"/>
  <c r="N1007" i="1"/>
  <c r="P1007" i="1" s="1"/>
  <c r="N1008" i="1"/>
  <c r="P1008" i="1" s="1"/>
  <c r="N1009" i="1"/>
  <c r="P1009" i="1" s="1"/>
  <c r="N1010" i="1"/>
  <c r="O1010" i="1" s="1"/>
  <c r="N1011" i="1"/>
  <c r="O1011" i="1" s="1"/>
  <c r="N1012" i="1"/>
  <c r="O1012" i="1" s="1"/>
  <c r="N1013" i="1"/>
  <c r="P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N1021" i="1"/>
  <c r="N1022" i="1"/>
  <c r="P1022" i="1" s="1"/>
  <c r="N1023" i="1"/>
  <c r="N1024" i="1"/>
  <c r="O1024" i="1" s="1"/>
  <c r="N1025" i="1"/>
  <c r="O1025" i="1" s="1"/>
  <c r="N1026" i="1"/>
  <c r="O1026" i="1" s="1"/>
  <c r="N1027" i="1"/>
  <c r="O1027" i="1" s="1"/>
  <c r="O821" i="1"/>
  <c r="O822" i="1"/>
  <c r="O829" i="1"/>
  <c r="O837" i="1"/>
  <c r="R837" i="1" s="1"/>
  <c r="O845" i="1"/>
  <c r="O853" i="1"/>
  <c r="O877" i="1"/>
  <c r="O893" i="1"/>
  <c r="O901" i="1"/>
  <c r="O917" i="1"/>
  <c r="O921" i="1"/>
  <c r="O933" i="1"/>
  <c r="O941" i="1"/>
  <c r="O957" i="1"/>
  <c r="O965" i="1"/>
  <c r="O981" i="1"/>
  <c r="O997" i="1"/>
  <c r="O1005" i="1"/>
  <c r="O1013" i="1"/>
  <c r="O1020" i="1"/>
  <c r="O1021" i="1"/>
  <c r="P820" i="1"/>
  <c r="P821" i="1"/>
  <c r="P825" i="1"/>
  <c r="P831" i="1"/>
  <c r="P836" i="1"/>
  <c r="P853" i="1"/>
  <c r="P861" i="1"/>
  <c r="Q861" i="1" s="1"/>
  <c r="P862" i="1"/>
  <c r="P877" i="1"/>
  <c r="P884" i="1"/>
  <c r="P892" i="1"/>
  <c r="P903" i="1"/>
  <c r="P908" i="1"/>
  <c r="P909" i="1"/>
  <c r="P916" i="1"/>
  <c r="P917" i="1"/>
  <c r="P918" i="1"/>
  <c r="P925" i="1"/>
  <c r="P930" i="1"/>
  <c r="P935" i="1"/>
  <c r="P940" i="1"/>
  <c r="P941" i="1"/>
  <c r="P949" i="1"/>
  <c r="P957" i="1"/>
  <c r="P965" i="1"/>
  <c r="P972" i="1"/>
  <c r="P981" i="1"/>
  <c r="P1005" i="1"/>
  <c r="P1020" i="1"/>
  <c r="P1021" i="1"/>
  <c r="K815" i="1"/>
  <c r="N815" i="1"/>
  <c r="O815" i="1" s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N455" i="1"/>
  <c r="P455" i="1" s="1"/>
  <c r="N456" i="1"/>
  <c r="P456" i="1" s="1"/>
  <c r="N457" i="1"/>
  <c r="P457" i="1" s="1"/>
  <c r="N458" i="1"/>
  <c r="N459" i="1"/>
  <c r="N460" i="1"/>
  <c r="P460" i="1" s="1"/>
  <c r="N461" i="1"/>
  <c r="P461" i="1" s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P514" i="1" s="1"/>
  <c r="N515" i="1"/>
  <c r="N516" i="1"/>
  <c r="P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P574" i="1" s="1"/>
  <c r="N575" i="1"/>
  <c r="P575" i="1" s="1"/>
  <c r="N576" i="1"/>
  <c r="P576" i="1" s="1"/>
  <c r="N577" i="1"/>
  <c r="P577" i="1" s="1"/>
  <c r="N578" i="1"/>
  <c r="O578" i="1" s="1"/>
  <c r="N579" i="1"/>
  <c r="N580" i="1"/>
  <c r="P580" i="1" s="1"/>
  <c r="N581" i="1"/>
  <c r="P581" i="1" s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O634" i="1" s="1"/>
  <c r="N635" i="1"/>
  <c r="P635" i="1" s="1"/>
  <c r="N636" i="1"/>
  <c r="P636" i="1" s="1"/>
  <c r="N637" i="1"/>
  <c r="O637" i="1" s="1"/>
  <c r="N638" i="1"/>
  <c r="O638" i="1" s="1"/>
  <c r="N639" i="1"/>
  <c r="P639" i="1" s="1"/>
  <c r="N640" i="1"/>
  <c r="O640" i="1" s="1"/>
  <c r="N641" i="1"/>
  <c r="O641" i="1" s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O694" i="1" s="1"/>
  <c r="N695" i="1"/>
  <c r="P695" i="1" s="1"/>
  <c r="N696" i="1"/>
  <c r="P696" i="1" s="1"/>
  <c r="N697" i="1"/>
  <c r="P697" i="1" s="1"/>
  <c r="N698" i="1"/>
  <c r="O698" i="1" s="1"/>
  <c r="N699" i="1"/>
  <c r="P699" i="1" s="1"/>
  <c r="N700" i="1"/>
  <c r="P700" i="1" s="1"/>
  <c r="N701" i="1"/>
  <c r="O701" i="1" s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P759" i="1" s="1"/>
  <c r="N760" i="1"/>
  <c r="O760" i="1" s="1"/>
  <c r="N761" i="1"/>
  <c r="O761" i="1" s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P814" i="1" s="1"/>
  <c r="O455" i="1"/>
  <c r="O456" i="1"/>
  <c r="Q456" i="1" s="1"/>
  <c r="O457" i="1"/>
  <c r="Q457" i="1" s="1"/>
  <c r="O458" i="1"/>
  <c r="O459" i="1"/>
  <c r="O460" i="1"/>
  <c r="O461" i="1"/>
  <c r="O515" i="1"/>
  <c r="O579" i="1"/>
  <c r="O699" i="1"/>
  <c r="P458" i="1"/>
  <c r="P459" i="1"/>
  <c r="P515" i="1"/>
  <c r="P579" i="1"/>
  <c r="K454" i="1"/>
  <c r="N454" i="1"/>
  <c r="O454" i="1" s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N329" i="1"/>
  <c r="O329" i="1" s="1"/>
  <c r="N330" i="1"/>
  <c r="O330" i="1" s="1"/>
  <c r="N331" i="1"/>
  <c r="P331" i="1" s="1"/>
  <c r="N332" i="1"/>
  <c r="P332" i="1" s="1"/>
  <c r="N333" i="1"/>
  <c r="O333" i="1" s="1"/>
  <c r="N334" i="1"/>
  <c r="O334" i="1" s="1"/>
  <c r="N335" i="1"/>
  <c r="P335" i="1" s="1"/>
  <c r="N336" i="1"/>
  <c r="P336" i="1" s="1"/>
  <c r="N337" i="1"/>
  <c r="P337" i="1" s="1"/>
  <c r="N338" i="1"/>
  <c r="O338" i="1" s="1"/>
  <c r="N339" i="1"/>
  <c r="P339" i="1" s="1"/>
  <c r="N340" i="1"/>
  <c r="O340" i="1" s="1"/>
  <c r="N341" i="1"/>
  <c r="O341" i="1" s="1"/>
  <c r="N342" i="1"/>
  <c r="P342" i="1" s="1"/>
  <c r="N343" i="1"/>
  <c r="O343" i="1" s="1"/>
  <c r="N344" i="1"/>
  <c r="P344" i="1" s="1"/>
  <c r="N345" i="1"/>
  <c r="O345" i="1" s="1"/>
  <c r="N346" i="1"/>
  <c r="O346" i="1" s="1"/>
  <c r="N347" i="1"/>
  <c r="P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P355" i="1" s="1"/>
  <c r="N356" i="1"/>
  <c r="O356" i="1" s="1"/>
  <c r="N357" i="1"/>
  <c r="O357" i="1" s="1"/>
  <c r="N358" i="1"/>
  <c r="P358" i="1" s="1"/>
  <c r="N359" i="1"/>
  <c r="P359" i="1" s="1"/>
  <c r="N360" i="1"/>
  <c r="O360" i="1" s="1"/>
  <c r="N361" i="1"/>
  <c r="O361" i="1" s="1"/>
  <c r="N362" i="1"/>
  <c r="O362" i="1" s="1"/>
  <c r="N363" i="1"/>
  <c r="P363" i="1" s="1"/>
  <c r="N364" i="1"/>
  <c r="P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P371" i="1" s="1"/>
  <c r="N372" i="1"/>
  <c r="P372" i="1" s="1"/>
  <c r="N373" i="1"/>
  <c r="P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P379" i="1" s="1"/>
  <c r="N380" i="1"/>
  <c r="P380" i="1" s="1"/>
  <c r="N381" i="1"/>
  <c r="P381" i="1" s="1"/>
  <c r="N382" i="1"/>
  <c r="P382" i="1" s="1"/>
  <c r="N383" i="1"/>
  <c r="P383" i="1" s="1"/>
  <c r="N384" i="1"/>
  <c r="P384" i="1" s="1"/>
  <c r="N385" i="1"/>
  <c r="O385" i="1" s="1"/>
  <c r="N386" i="1"/>
  <c r="O386" i="1" s="1"/>
  <c r="N387" i="1"/>
  <c r="P387" i="1" s="1"/>
  <c r="N388" i="1"/>
  <c r="O388" i="1" s="1"/>
  <c r="N389" i="1"/>
  <c r="O389" i="1" s="1"/>
  <c r="N390" i="1"/>
  <c r="P390" i="1" s="1"/>
  <c r="N391" i="1"/>
  <c r="P391" i="1" s="1"/>
  <c r="N392" i="1"/>
  <c r="O392" i="1" s="1"/>
  <c r="N393" i="1"/>
  <c r="O393" i="1" s="1"/>
  <c r="N394" i="1"/>
  <c r="O394" i="1" s="1"/>
  <c r="N395" i="1"/>
  <c r="P395" i="1" s="1"/>
  <c r="N396" i="1"/>
  <c r="P396" i="1" s="1"/>
  <c r="N397" i="1"/>
  <c r="O397" i="1" s="1"/>
  <c r="N398" i="1"/>
  <c r="O398" i="1" s="1"/>
  <c r="N399" i="1"/>
  <c r="P399" i="1" s="1"/>
  <c r="N400" i="1"/>
  <c r="O400" i="1" s="1"/>
  <c r="N401" i="1"/>
  <c r="O401" i="1" s="1"/>
  <c r="N402" i="1"/>
  <c r="O402" i="1" s="1"/>
  <c r="N403" i="1"/>
  <c r="P403" i="1" s="1"/>
  <c r="N404" i="1"/>
  <c r="O404" i="1" s="1"/>
  <c r="N405" i="1"/>
  <c r="O405" i="1" s="1"/>
  <c r="N406" i="1"/>
  <c r="P406" i="1" s="1"/>
  <c r="N407" i="1"/>
  <c r="O407" i="1" s="1"/>
  <c r="N408" i="1"/>
  <c r="P408" i="1" s="1"/>
  <c r="N409" i="1"/>
  <c r="O409" i="1" s="1"/>
  <c r="N410" i="1"/>
  <c r="O410" i="1" s="1"/>
  <c r="N411" i="1"/>
  <c r="P411" i="1" s="1"/>
  <c r="N412" i="1"/>
  <c r="O412" i="1" s="1"/>
  <c r="N413" i="1"/>
  <c r="O413" i="1" s="1"/>
  <c r="N414" i="1"/>
  <c r="O414" i="1" s="1"/>
  <c r="N415" i="1"/>
  <c r="P415" i="1" s="1"/>
  <c r="N416" i="1"/>
  <c r="P416" i="1" s="1"/>
  <c r="N417" i="1"/>
  <c r="O417" i="1" s="1"/>
  <c r="N418" i="1"/>
  <c r="O418" i="1" s="1"/>
  <c r="N419" i="1"/>
  <c r="P419" i="1" s="1"/>
  <c r="N420" i="1"/>
  <c r="O420" i="1" s="1"/>
  <c r="N421" i="1"/>
  <c r="O421" i="1" s="1"/>
  <c r="N422" i="1"/>
  <c r="P422" i="1" s="1"/>
  <c r="N423" i="1"/>
  <c r="P423" i="1" s="1"/>
  <c r="N424" i="1"/>
  <c r="O424" i="1" s="1"/>
  <c r="N425" i="1"/>
  <c r="P425" i="1" s="1"/>
  <c r="N426" i="1"/>
  <c r="O426" i="1" s="1"/>
  <c r="N427" i="1"/>
  <c r="P427" i="1" s="1"/>
  <c r="N428" i="1"/>
  <c r="P428" i="1" s="1"/>
  <c r="N429" i="1"/>
  <c r="O429" i="1" s="1"/>
  <c r="N430" i="1"/>
  <c r="O430" i="1" s="1"/>
  <c r="N431" i="1"/>
  <c r="P431" i="1" s="1"/>
  <c r="N432" i="1"/>
  <c r="O432" i="1" s="1"/>
  <c r="N433" i="1"/>
  <c r="O433" i="1" s="1"/>
  <c r="N434" i="1"/>
  <c r="O434" i="1" s="1"/>
  <c r="N435" i="1"/>
  <c r="P435" i="1" s="1"/>
  <c r="N436" i="1"/>
  <c r="P436" i="1" s="1"/>
  <c r="N437" i="1"/>
  <c r="O437" i="1" s="1"/>
  <c r="N438" i="1"/>
  <c r="P438" i="1" s="1"/>
  <c r="N439" i="1"/>
  <c r="O439" i="1" s="1"/>
  <c r="N440" i="1"/>
  <c r="O440" i="1" s="1"/>
  <c r="N441" i="1"/>
  <c r="P441" i="1" s="1"/>
  <c r="N442" i="1"/>
  <c r="O442" i="1" s="1"/>
  <c r="N443" i="1"/>
  <c r="P443" i="1" s="1"/>
  <c r="N444" i="1"/>
  <c r="O444" i="1" s="1"/>
  <c r="N445" i="1"/>
  <c r="P445" i="1" s="1"/>
  <c r="N446" i="1"/>
  <c r="P446" i="1" s="1"/>
  <c r="N447" i="1"/>
  <c r="P447" i="1" s="1"/>
  <c r="N448" i="1"/>
  <c r="P448" i="1" s="1"/>
  <c r="N449" i="1"/>
  <c r="O449" i="1" s="1"/>
  <c r="N450" i="1"/>
  <c r="O450" i="1" s="1"/>
  <c r="N451" i="1"/>
  <c r="P451" i="1" s="1"/>
  <c r="N452" i="1"/>
  <c r="O452" i="1" s="1"/>
  <c r="N453" i="1"/>
  <c r="P453" i="1" s="1"/>
  <c r="O384" i="1"/>
  <c r="P352" i="1"/>
  <c r="P360" i="1"/>
  <c r="P432" i="1"/>
  <c r="K328" i="1"/>
  <c r="N328" i="1"/>
  <c r="O328" i="1" s="1"/>
  <c r="K71" i="8"/>
  <c r="L71" i="8"/>
  <c r="M71" i="8"/>
  <c r="N71" i="8"/>
  <c r="O71" i="8"/>
  <c r="K72" i="8"/>
  <c r="L72" i="8"/>
  <c r="M72" i="8"/>
  <c r="N72" i="8"/>
  <c r="O72" i="8"/>
  <c r="K73" i="8"/>
  <c r="L73" i="8"/>
  <c r="M73" i="8"/>
  <c r="N73" i="8"/>
  <c r="O73" i="8"/>
  <c r="K74" i="8"/>
  <c r="L74" i="8"/>
  <c r="M74" i="8"/>
  <c r="N74" i="8"/>
  <c r="O74" i="8"/>
  <c r="K75" i="8"/>
  <c r="L75" i="8"/>
  <c r="M75" i="8"/>
  <c r="N75" i="8"/>
  <c r="O75" i="8"/>
  <c r="K76" i="8"/>
  <c r="L76" i="8"/>
  <c r="M76" i="8"/>
  <c r="N76" i="8"/>
  <c r="O76" i="8"/>
  <c r="K77" i="8"/>
  <c r="L77" i="8"/>
  <c r="M77" i="8"/>
  <c r="N77" i="8"/>
  <c r="O77" i="8"/>
  <c r="K78" i="8"/>
  <c r="L78" i="8"/>
  <c r="M78" i="8"/>
  <c r="N78" i="8"/>
  <c r="O7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K35" i="8"/>
  <c r="L35" i="8"/>
  <c r="M35" i="8"/>
  <c r="N35" i="8"/>
  <c r="O35" i="8"/>
  <c r="K36" i="8"/>
  <c r="L36" i="8"/>
  <c r="M36" i="8"/>
  <c r="N36" i="8"/>
  <c r="O36" i="8"/>
  <c r="K37" i="8"/>
  <c r="L37" i="8"/>
  <c r="M37" i="8"/>
  <c r="N37" i="8"/>
  <c r="O37" i="8"/>
  <c r="K38" i="8"/>
  <c r="L38" i="8"/>
  <c r="M38" i="8"/>
  <c r="N38" i="8"/>
  <c r="O38" i="8"/>
  <c r="K39" i="8"/>
  <c r="L39" i="8"/>
  <c r="M39" i="8"/>
  <c r="N39" i="8"/>
  <c r="O39" i="8"/>
  <c r="K40" i="8"/>
  <c r="L40" i="8"/>
  <c r="M40" i="8"/>
  <c r="N40" i="8"/>
  <c r="O40" i="8"/>
  <c r="K41" i="8"/>
  <c r="L41" i="8"/>
  <c r="M41" i="8"/>
  <c r="N41" i="8"/>
  <c r="O41" i="8"/>
  <c r="K42" i="8"/>
  <c r="L42" i="8"/>
  <c r="M42" i="8"/>
  <c r="N42" i="8"/>
  <c r="O42" i="8"/>
  <c r="K43" i="8"/>
  <c r="L43" i="8"/>
  <c r="M43" i="8"/>
  <c r="N43" i="8"/>
  <c r="O43" i="8"/>
  <c r="K44" i="8"/>
  <c r="L44" i="8"/>
  <c r="M44" i="8"/>
  <c r="N44" i="8"/>
  <c r="O44" i="8"/>
  <c r="K45" i="8"/>
  <c r="L45" i="8"/>
  <c r="M45" i="8"/>
  <c r="N45" i="8"/>
  <c r="O45" i="8"/>
  <c r="K46" i="8"/>
  <c r="L46" i="8"/>
  <c r="M46" i="8"/>
  <c r="N46" i="8"/>
  <c r="O46" i="8"/>
  <c r="K47" i="8"/>
  <c r="L47" i="8"/>
  <c r="M47" i="8"/>
  <c r="N47" i="8"/>
  <c r="O47" i="8"/>
  <c r="K48" i="8"/>
  <c r="L48" i="8"/>
  <c r="M48" i="8"/>
  <c r="N48" i="8"/>
  <c r="O48" i="8"/>
  <c r="K49" i="8"/>
  <c r="L49" i="8"/>
  <c r="M49" i="8"/>
  <c r="N49" i="8"/>
  <c r="O49" i="8"/>
  <c r="K50" i="8"/>
  <c r="L50" i="8"/>
  <c r="M50" i="8"/>
  <c r="N50" i="8"/>
  <c r="O50" i="8"/>
  <c r="K51" i="8"/>
  <c r="L51" i="8"/>
  <c r="M51" i="8"/>
  <c r="N51" i="8"/>
  <c r="O51" i="8"/>
  <c r="K52" i="8"/>
  <c r="L52" i="8"/>
  <c r="M52" i="8"/>
  <c r="N52" i="8"/>
  <c r="O52" i="8"/>
  <c r="K53" i="8"/>
  <c r="L53" i="8"/>
  <c r="M53" i="8"/>
  <c r="N53" i="8"/>
  <c r="O53" i="8"/>
  <c r="K54" i="8"/>
  <c r="L54" i="8"/>
  <c r="M54" i="8"/>
  <c r="N54" i="8"/>
  <c r="O54" i="8"/>
  <c r="K55" i="8"/>
  <c r="L55" i="8"/>
  <c r="M55" i="8"/>
  <c r="N55" i="8"/>
  <c r="O55" i="8"/>
  <c r="K56" i="8"/>
  <c r="L56" i="8"/>
  <c r="M56" i="8"/>
  <c r="N56" i="8"/>
  <c r="O56" i="8"/>
  <c r="K57" i="8"/>
  <c r="L57" i="8"/>
  <c r="M57" i="8"/>
  <c r="N57" i="8"/>
  <c r="O57" i="8"/>
  <c r="K58" i="8"/>
  <c r="L58" i="8"/>
  <c r="M58" i="8"/>
  <c r="N58" i="8"/>
  <c r="O58" i="8"/>
  <c r="K59" i="8"/>
  <c r="L59" i="8"/>
  <c r="M59" i="8"/>
  <c r="N59" i="8"/>
  <c r="O59" i="8"/>
  <c r="K60" i="8"/>
  <c r="L60" i="8"/>
  <c r="M60" i="8"/>
  <c r="N60" i="8"/>
  <c r="O60" i="8"/>
  <c r="K61" i="8"/>
  <c r="L61" i="8"/>
  <c r="M61" i="8"/>
  <c r="N61" i="8"/>
  <c r="O61" i="8"/>
  <c r="K62" i="8"/>
  <c r="L62" i="8"/>
  <c r="M62" i="8"/>
  <c r="N62" i="8"/>
  <c r="O62" i="8"/>
  <c r="K63" i="8"/>
  <c r="L63" i="8"/>
  <c r="M63" i="8"/>
  <c r="N63" i="8"/>
  <c r="O63" i="8"/>
  <c r="K64" i="8"/>
  <c r="L64" i="8"/>
  <c r="M64" i="8"/>
  <c r="N64" i="8"/>
  <c r="O64" i="8"/>
  <c r="K65" i="8"/>
  <c r="L65" i="8"/>
  <c r="M65" i="8"/>
  <c r="N65" i="8"/>
  <c r="O65" i="8"/>
  <c r="K66" i="8"/>
  <c r="L66" i="8"/>
  <c r="M66" i="8"/>
  <c r="N66" i="8"/>
  <c r="O66" i="8"/>
  <c r="K67" i="8"/>
  <c r="L67" i="8"/>
  <c r="M67" i="8"/>
  <c r="N67" i="8"/>
  <c r="O67" i="8"/>
  <c r="K68" i="8"/>
  <c r="L68" i="8"/>
  <c r="M68" i="8"/>
  <c r="N68" i="8"/>
  <c r="O68" i="8"/>
  <c r="K69" i="8"/>
  <c r="L69" i="8"/>
  <c r="M69" i="8"/>
  <c r="N69" i="8"/>
  <c r="O69" i="8"/>
  <c r="K70" i="8"/>
  <c r="L70" i="8"/>
  <c r="M70" i="8"/>
  <c r="N70" i="8"/>
  <c r="O70" i="8"/>
  <c r="O8" i="8"/>
  <c r="L8" i="8"/>
  <c r="M8" i="8"/>
  <c r="N8" i="8"/>
  <c r="J71" i="8"/>
  <c r="J72" i="8"/>
  <c r="J73" i="8"/>
  <c r="J74" i="8"/>
  <c r="J75" i="8"/>
  <c r="J76" i="8"/>
  <c r="J77" i="8"/>
  <c r="J78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" i="8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N261" i="1"/>
  <c r="O261" i="1" s="1"/>
  <c r="N262" i="1"/>
  <c r="P262" i="1" s="1"/>
  <c r="N263" i="1"/>
  <c r="N264" i="1"/>
  <c r="O264" i="1" s="1"/>
  <c r="N265" i="1"/>
  <c r="O265" i="1" s="1"/>
  <c r="N266" i="1"/>
  <c r="P266" i="1" s="1"/>
  <c r="N267" i="1"/>
  <c r="O267" i="1" s="1"/>
  <c r="N268" i="1"/>
  <c r="P268" i="1" s="1"/>
  <c r="N269" i="1"/>
  <c r="O269" i="1" s="1"/>
  <c r="N270" i="1"/>
  <c r="P270" i="1" s="1"/>
  <c r="N271" i="1"/>
  <c r="N272" i="1"/>
  <c r="O272" i="1" s="1"/>
  <c r="N273" i="1"/>
  <c r="O273" i="1" s="1"/>
  <c r="N274" i="1"/>
  <c r="O274" i="1" s="1"/>
  <c r="N275" i="1"/>
  <c r="O275" i="1" s="1"/>
  <c r="N276" i="1"/>
  <c r="N277" i="1"/>
  <c r="O277" i="1" s="1"/>
  <c r="N278" i="1"/>
  <c r="P278" i="1" s="1"/>
  <c r="N279" i="1"/>
  <c r="N280" i="1"/>
  <c r="P280" i="1" s="1"/>
  <c r="N281" i="1"/>
  <c r="O281" i="1" s="1"/>
  <c r="N282" i="1"/>
  <c r="O282" i="1" s="1"/>
  <c r="N283" i="1"/>
  <c r="P283" i="1" s="1"/>
  <c r="N284" i="1"/>
  <c r="P284" i="1" s="1"/>
  <c r="N285" i="1"/>
  <c r="P285" i="1" s="1"/>
  <c r="N286" i="1"/>
  <c r="P286" i="1" s="1"/>
  <c r="N287" i="1"/>
  <c r="N288" i="1"/>
  <c r="O288" i="1" s="1"/>
  <c r="N289" i="1"/>
  <c r="O289" i="1" s="1"/>
  <c r="N290" i="1"/>
  <c r="O290" i="1" s="1"/>
  <c r="N291" i="1"/>
  <c r="P291" i="1" s="1"/>
  <c r="N292" i="1"/>
  <c r="O292" i="1" s="1"/>
  <c r="N293" i="1"/>
  <c r="P293" i="1" s="1"/>
  <c r="N294" i="1"/>
  <c r="P294" i="1" s="1"/>
  <c r="N295" i="1"/>
  <c r="N296" i="1"/>
  <c r="P296" i="1" s="1"/>
  <c r="N297" i="1"/>
  <c r="O297" i="1" s="1"/>
  <c r="N298" i="1"/>
  <c r="P298" i="1" s="1"/>
  <c r="N299" i="1"/>
  <c r="O299" i="1" s="1"/>
  <c r="N300" i="1"/>
  <c r="P300" i="1" s="1"/>
  <c r="N301" i="1"/>
  <c r="O301" i="1" s="1"/>
  <c r="N302" i="1"/>
  <c r="P302" i="1" s="1"/>
  <c r="N303" i="1"/>
  <c r="N304" i="1"/>
  <c r="P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P310" i="1" s="1"/>
  <c r="N311" i="1"/>
  <c r="N312" i="1"/>
  <c r="O312" i="1" s="1"/>
  <c r="N313" i="1"/>
  <c r="O313" i="1" s="1"/>
  <c r="N314" i="1"/>
  <c r="P314" i="1" s="1"/>
  <c r="N315" i="1"/>
  <c r="P315" i="1" s="1"/>
  <c r="N316" i="1"/>
  <c r="O316" i="1" s="1"/>
  <c r="N317" i="1"/>
  <c r="P317" i="1" s="1"/>
  <c r="N318" i="1"/>
  <c r="P318" i="1" s="1"/>
  <c r="N319" i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P326" i="1" s="1"/>
  <c r="N327" i="1"/>
  <c r="O266" i="1"/>
  <c r="O291" i="1"/>
  <c r="O314" i="1"/>
  <c r="K260" i="1"/>
  <c r="N260" i="1"/>
  <c r="O260" i="1" s="1"/>
  <c r="K8" i="8"/>
  <c r="X649" i="7"/>
  <c r="W649" i="7"/>
  <c r="V649" i="7"/>
  <c r="X648" i="7"/>
  <c r="W648" i="7"/>
  <c r="V648" i="7"/>
  <c r="X647" i="7"/>
  <c r="W647" i="7"/>
  <c r="V647" i="7"/>
  <c r="X646" i="7"/>
  <c r="W646" i="7"/>
  <c r="V646" i="7"/>
  <c r="X645" i="7"/>
  <c r="W645" i="7"/>
  <c r="V645" i="7"/>
  <c r="X644" i="7"/>
  <c r="W644" i="7"/>
  <c r="V644" i="7"/>
  <c r="X643" i="7"/>
  <c r="W643" i="7"/>
  <c r="V643" i="7"/>
  <c r="X642" i="7"/>
  <c r="W642" i="7"/>
  <c r="V642" i="7"/>
  <c r="X641" i="7"/>
  <c r="W641" i="7"/>
  <c r="V641" i="7"/>
  <c r="X640" i="7"/>
  <c r="W640" i="7"/>
  <c r="V640" i="7"/>
  <c r="X639" i="7"/>
  <c r="W639" i="7"/>
  <c r="V639" i="7"/>
  <c r="X638" i="7"/>
  <c r="W638" i="7"/>
  <c r="V638" i="7"/>
  <c r="X637" i="7"/>
  <c r="W637" i="7"/>
  <c r="V637" i="7"/>
  <c r="X636" i="7"/>
  <c r="W636" i="7"/>
  <c r="V636" i="7"/>
  <c r="X635" i="7"/>
  <c r="W635" i="7"/>
  <c r="V635" i="7"/>
  <c r="X634" i="7"/>
  <c r="W634" i="7"/>
  <c r="V634" i="7"/>
  <c r="X633" i="7"/>
  <c r="W633" i="7"/>
  <c r="V633" i="7"/>
  <c r="X632" i="7"/>
  <c r="W632" i="7"/>
  <c r="V632" i="7"/>
  <c r="X631" i="7"/>
  <c r="W631" i="7"/>
  <c r="V631" i="7"/>
  <c r="X630" i="7"/>
  <c r="W630" i="7"/>
  <c r="V630" i="7"/>
  <c r="X629" i="7"/>
  <c r="W629" i="7"/>
  <c r="V629" i="7"/>
  <c r="X628" i="7"/>
  <c r="W628" i="7"/>
  <c r="V628" i="7"/>
  <c r="X627" i="7"/>
  <c r="W627" i="7"/>
  <c r="V627" i="7"/>
  <c r="X626" i="7"/>
  <c r="W626" i="7"/>
  <c r="V626" i="7"/>
  <c r="X625" i="7"/>
  <c r="W625" i="7"/>
  <c r="V625" i="7"/>
  <c r="X624" i="7"/>
  <c r="W624" i="7"/>
  <c r="V624" i="7"/>
  <c r="X623" i="7"/>
  <c r="W623" i="7"/>
  <c r="V623" i="7"/>
  <c r="X622" i="7"/>
  <c r="W622" i="7"/>
  <c r="V622" i="7"/>
  <c r="X621" i="7"/>
  <c r="W621" i="7"/>
  <c r="V621" i="7"/>
  <c r="X620" i="7"/>
  <c r="W620" i="7"/>
  <c r="V620" i="7"/>
  <c r="X619" i="7"/>
  <c r="W619" i="7"/>
  <c r="V619" i="7"/>
  <c r="X618" i="7"/>
  <c r="W618" i="7"/>
  <c r="V618" i="7"/>
  <c r="X617" i="7"/>
  <c r="W617" i="7"/>
  <c r="V617" i="7"/>
  <c r="X616" i="7"/>
  <c r="W616" i="7"/>
  <c r="V616" i="7"/>
  <c r="X615" i="7"/>
  <c r="W615" i="7"/>
  <c r="V615" i="7"/>
  <c r="X614" i="7"/>
  <c r="W614" i="7"/>
  <c r="V614" i="7"/>
  <c r="X613" i="7"/>
  <c r="W613" i="7"/>
  <c r="V613" i="7"/>
  <c r="X612" i="7"/>
  <c r="W612" i="7"/>
  <c r="V612" i="7"/>
  <c r="X611" i="7"/>
  <c r="W611" i="7"/>
  <c r="V611" i="7"/>
  <c r="X610" i="7"/>
  <c r="W610" i="7"/>
  <c r="V610" i="7"/>
  <c r="X609" i="7"/>
  <c r="W609" i="7"/>
  <c r="V609" i="7"/>
  <c r="X608" i="7"/>
  <c r="W608" i="7"/>
  <c r="V608" i="7"/>
  <c r="X607" i="7"/>
  <c r="W607" i="7"/>
  <c r="V607" i="7"/>
  <c r="X606" i="7"/>
  <c r="W606" i="7"/>
  <c r="V606" i="7"/>
  <c r="X605" i="7"/>
  <c r="W605" i="7"/>
  <c r="V605" i="7"/>
  <c r="X604" i="7"/>
  <c r="W604" i="7"/>
  <c r="V604" i="7"/>
  <c r="X603" i="7"/>
  <c r="W603" i="7"/>
  <c r="V603" i="7"/>
  <c r="X602" i="7"/>
  <c r="W602" i="7"/>
  <c r="V602" i="7"/>
  <c r="X601" i="7"/>
  <c r="W601" i="7"/>
  <c r="V601" i="7"/>
  <c r="X600" i="7"/>
  <c r="W600" i="7"/>
  <c r="V600" i="7"/>
  <c r="X599" i="7"/>
  <c r="W599" i="7"/>
  <c r="V599" i="7"/>
  <c r="X598" i="7"/>
  <c r="W598" i="7"/>
  <c r="V598" i="7"/>
  <c r="X597" i="7"/>
  <c r="W597" i="7"/>
  <c r="V597" i="7"/>
  <c r="X596" i="7"/>
  <c r="W596" i="7"/>
  <c r="V596" i="7"/>
  <c r="X595" i="7"/>
  <c r="W595" i="7"/>
  <c r="V595" i="7"/>
  <c r="X594" i="7"/>
  <c r="W594" i="7"/>
  <c r="V594" i="7"/>
  <c r="X593" i="7"/>
  <c r="W593" i="7"/>
  <c r="V593" i="7"/>
  <c r="X592" i="7"/>
  <c r="W592" i="7"/>
  <c r="V592" i="7"/>
  <c r="X591" i="7"/>
  <c r="W591" i="7"/>
  <c r="V591" i="7"/>
  <c r="X590" i="7"/>
  <c r="W590" i="7"/>
  <c r="V590" i="7"/>
  <c r="X589" i="7"/>
  <c r="W589" i="7"/>
  <c r="V589" i="7"/>
  <c r="X588" i="7"/>
  <c r="W588" i="7"/>
  <c r="V588" i="7"/>
  <c r="X587" i="7"/>
  <c r="W587" i="7"/>
  <c r="V587" i="7"/>
  <c r="X586" i="7"/>
  <c r="W586" i="7"/>
  <c r="V586" i="7"/>
  <c r="X585" i="7"/>
  <c r="W585" i="7"/>
  <c r="V585" i="7"/>
  <c r="X584" i="7"/>
  <c r="W584" i="7"/>
  <c r="V584" i="7"/>
  <c r="X583" i="7"/>
  <c r="W583" i="7"/>
  <c r="V583" i="7"/>
  <c r="X582" i="7"/>
  <c r="W582" i="7"/>
  <c r="V582" i="7"/>
  <c r="X581" i="7"/>
  <c r="W581" i="7"/>
  <c r="V581" i="7"/>
  <c r="X580" i="7"/>
  <c r="W580" i="7"/>
  <c r="V580" i="7"/>
  <c r="X579" i="7"/>
  <c r="W579" i="7"/>
  <c r="V579" i="7"/>
  <c r="X578" i="7"/>
  <c r="W578" i="7"/>
  <c r="V578" i="7"/>
  <c r="X577" i="7"/>
  <c r="W577" i="7"/>
  <c r="V577" i="7"/>
  <c r="X576" i="7"/>
  <c r="W576" i="7"/>
  <c r="V576" i="7"/>
  <c r="X575" i="7"/>
  <c r="W575" i="7"/>
  <c r="V575" i="7"/>
  <c r="X574" i="7"/>
  <c r="W574" i="7"/>
  <c r="V574" i="7"/>
  <c r="X573" i="7"/>
  <c r="W573" i="7"/>
  <c r="V573" i="7"/>
  <c r="X572" i="7"/>
  <c r="W572" i="7"/>
  <c r="V572" i="7"/>
  <c r="X571" i="7"/>
  <c r="W571" i="7"/>
  <c r="V571" i="7"/>
  <c r="X570" i="7"/>
  <c r="W570" i="7"/>
  <c r="V570" i="7"/>
  <c r="X569" i="7"/>
  <c r="W569" i="7"/>
  <c r="V569" i="7"/>
  <c r="X568" i="7"/>
  <c r="W568" i="7"/>
  <c r="V568" i="7"/>
  <c r="X567" i="7"/>
  <c r="W567" i="7"/>
  <c r="V567" i="7"/>
  <c r="X566" i="7"/>
  <c r="W566" i="7"/>
  <c r="V566" i="7"/>
  <c r="X565" i="7"/>
  <c r="W565" i="7"/>
  <c r="V565" i="7"/>
  <c r="X564" i="7"/>
  <c r="W564" i="7"/>
  <c r="V564" i="7"/>
  <c r="X563" i="7"/>
  <c r="W563" i="7"/>
  <c r="V563" i="7"/>
  <c r="X562" i="7"/>
  <c r="W562" i="7"/>
  <c r="V562" i="7"/>
  <c r="X561" i="7"/>
  <c r="W561" i="7"/>
  <c r="V561" i="7"/>
  <c r="X560" i="7"/>
  <c r="W560" i="7"/>
  <c r="V560" i="7"/>
  <c r="X559" i="7"/>
  <c r="W559" i="7"/>
  <c r="V559" i="7"/>
  <c r="X558" i="7"/>
  <c r="W558" i="7"/>
  <c r="V558" i="7"/>
  <c r="X557" i="7"/>
  <c r="W557" i="7"/>
  <c r="V557" i="7"/>
  <c r="X556" i="7"/>
  <c r="W556" i="7"/>
  <c r="V556" i="7"/>
  <c r="X555" i="7"/>
  <c r="W555" i="7"/>
  <c r="V555" i="7"/>
  <c r="X554" i="7"/>
  <c r="W554" i="7"/>
  <c r="V554" i="7"/>
  <c r="X553" i="7"/>
  <c r="W553" i="7"/>
  <c r="V553" i="7"/>
  <c r="X552" i="7"/>
  <c r="W552" i="7"/>
  <c r="V552" i="7"/>
  <c r="X551" i="7"/>
  <c r="W551" i="7"/>
  <c r="V551" i="7"/>
  <c r="X550" i="7"/>
  <c r="W550" i="7"/>
  <c r="V550" i="7"/>
  <c r="X549" i="7"/>
  <c r="W549" i="7"/>
  <c r="V549" i="7"/>
  <c r="X548" i="7"/>
  <c r="W548" i="7"/>
  <c r="V548" i="7"/>
  <c r="X547" i="7"/>
  <c r="W547" i="7"/>
  <c r="V547" i="7"/>
  <c r="X546" i="7"/>
  <c r="W546" i="7"/>
  <c r="V546" i="7"/>
  <c r="X545" i="7"/>
  <c r="W545" i="7"/>
  <c r="V545" i="7"/>
  <c r="X544" i="7"/>
  <c r="W544" i="7"/>
  <c r="V544" i="7"/>
  <c r="X543" i="7"/>
  <c r="W543" i="7"/>
  <c r="V543" i="7"/>
  <c r="X542" i="7"/>
  <c r="W542" i="7"/>
  <c r="V542" i="7"/>
  <c r="X541" i="7"/>
  <c r="W541" i="7"/>
  <c r="V541" i="7"/>
  <c r="X540" i="7"/>
  <c r="W540" i="7"/>
  <c r="V540" i="7"/>
  <c r="X539" i="7"/>
  <c r="W539" i="7"/>
  <c r="V539" i="7"/>
  <c r="X538" i="7"/>
  <c r="W538" i="7"/>
  <c r="V538" i="7"/>
  <c r="X537" i="7"/>
  <c r="W537" i="7"/>
  <c r="V537" i="7"/>
  <c r="X536" i="7"/>
  <c r="W536" i="7"/>
  <c r="V536" i="7"/>
  <c r="X535" i="7"/>
  <c r="W535" i="7"/>
  <c r="V535" i="7"/>
  <c r="X534" i="7"/>
  <c r="W534" i="7"/>
  <c r="V534" i="7"/>
  <c r="X533" i="7"/>
  <c r="W533" i="7"/>
  <c r="V533" i="7"/>
  <c r="X532" i="7"/>
  <c r="W532" i="7"/>
  <c r="V532" i="7"/>
  <c r="X531" i="7"/>
  <c r="W531" i="7"/>
  <c r="V531" i="7"/>
  <c r="X530" i="7"/>
  <c r="W530" i="7"/>
  <c r="V530" i="7"/>
  <c r="X529" i="7"/>
  <c r="W529" i="7"/>
  <c r="V529" i="7"/>
  <c r="X528" i="7"/>
  <c r="W528" i="7"/>
  <c r="V528" i="7"/>
  <c r="X527" i="7"/>
  <c r="W527" i="7"/>
  <c r="V527" i="7"/>
  <c r="X526" i="7"/>
  <c r="W526" i="7"/>
  <c r="V526" i="7"/>
  <c r="X525" i="7"/>
  <c r="W525" i="7"/>
  <c r="V525" i="7"/>
  <c r="X524" i="7"/>
  <c r="W524" i="7"/>
  <c r="V524" i="7"/>
  <c r="X523" i="7"/>
  <c r="W523" i="7"/>
  <c r="V523" i="7"/>
  <c r="X522" i="7"/>
  <c r="W522" i="7"/>
  <c r="V522" i="7"/>
  <c r="X521" i="7"/>
  <c r="W521" i="7"/>
  <c r="V521" i="7"/>
  <c r="X520" i="7"/>
  <c r="W520" i="7"/>
  <c r="V520" i="7"/>
  <c r="X519" i="7"/>
  <c r="W519" i="7"/>
  <c r="V519" i="7"/>
  <c r="X518" i="7"/>
  <c r="W518" i="7"/>
  <c r="V518" i="7"/>
  <c r="X517" i="7"/>
  <c r="W517" i="7"/>
  <c r="V517" i="7"/>
  <c r="X516" i="7"/>
  <c r="W516" i="7"/>
  <c r="V516" i="7"/>
  <c r="X515" i="7"/>
  <c r="W515" i="7"/>
  <c r="V515" i="7"/>
  <c r="X514" i="7"/>
  <c r="W514" i="7"/>
  <c r="V514" i="7"/>
  <c r="X513" i="7"/>
  <c r="W513" i="7"/>
  <c r="V513" i="7"/>
  <c r="X512" i="7"/>
  <c r="W512" i="7"/>
  <c r="V512" i="7"/>
  <c r="X511" i="7"/>
  <c r="W511" i="7"/>
  <c r="V511" i="7"/>
  <c r="X510" i="7"/>
  <c r="W510" i="7"/>
  <c r="V510" i="7"/>
  <c r="X509" i="7"/>
  <c r="W509" i="7"/>
  <c r="V509" i="7"/>
  <c r="X508" i="7"/>
  <c r="W508" i="7"/>
  <c r="V508" i="7"/>
  <c r="X507" i="7"/>
  <c r="W507" i="7"/>
  <c r="V507" i="7"/>
  <c r="X506" i="7"/>
  <c r="W506" i="7"/>
  <c r="V506" i="7"/>
  <c r="X505" i="7"/>
  <c r="W505" i="7"/>
  <c r="V505" i="7"/>
  <c r="X504" i="7"/>
  <c r="W504" i="7"/>
  <c r="V504" i="7"/>
  <c r="X503" i="7"/>
  <c r="W503" i="7"/>
  <c r="V503" i="7"/>
  <c r="X502" i="7"/>
  <c r="W502" i="7"/>
  <c r="V502" i="7"/>
  <c r="X501" i="7"/>
  <c r="W501" i="7"/>
  <c r="V501" i="7"/>
  <c r="X500" i="7"/>
  <c r="W500" i="7"/>
  <c r="V500" i="7"/>
  <c r="X499" i="7"/>
  <c r="W499" i="7"/>
  <c r="V499" i="7"/>
  <c r="X498" i="7"/>
  <c r="W498" i="7"/>
  <c r="V498" i="7"/>
  <c r="X497" i="7"/>
  <c r="W497" i="7"/>
  <c r="V497" i="7"/>
  <c r="X496" i="7"/>
  <c r="W496" i="7"/>
  <c r="V496" i="7"/>
  <c r="X495" i="7"/>
  <c r="W495" i="7"/>
  <c r="V495" i="7"/>
  <c r="X494" i="7"/>
  <c r="W494" i="7"/>
  <c r="V494" i="7"/>
  <c r="X493" i="7"/>
  <c r="W493" i="7"/>
  <c r="V493" i="7"/>
  <c r="X492" i="7"/>
  <c r="W492" i="7"/>
  <c r="V492" i="7"/>
  <c r="X491" i="7"/>
  <c r="W491" i="7"/>
  <c r="V491" i="7"/>
  <c r="X490" i="7"/>
  <c r="W490" i="7"/>
  <c r="V490" i="7"/>
  <c r="X489" i="7"/>
  <c r="W489" i="7"/>
  <c r="V489" i="7"/>
  <c r="X488" i="7"/>
  <c r="W488" i="7"/>
  <c r="V488" i="7"/>
  <c r="X487" i="7"/>
  <c r="W487" i="7"/>
  <c r="V487" i="7"/>
  <c r="X486" i="7"/>
  <c r="W486" i="7"/>
  <c r="V486" i="7"/>
  <c r="X485" i="7"/>
  <c r="W485" i="7"/>
  <c r="V485" i="7"/>
  <c r="X484" i="7"/>
  <c r="W484" i="7"/>
  <c r="V484" i="7"/>
  <c r="X483" i="7"/>
  <c r="W483" i="7"/>
  <c r="V483" i="7"/>
  <c r="X482" i="7"/>
  <c r="W482" i="7"/>
  <c r="V482" i="7"/>
  <c r="X481" i="7"/>
  <c r="W481" i="7"/>
  <c r="V481" i="7"/>
  <c r="X480" i="7"/>
  <c r="W480" i="7"/>
  <c r="V480" i="7"/>
  <c r="X479" i="7"/>
  <c r="W479" i="7"/>
  <c r="V479" i="7"/>
  <c r="X478" i="7"/>
  <c r="W478" i="7"/>
  <c r="V478" i="7"/>
  <c r="X477" i="7"/>
  <c r="W477" i="7"/>
  <c r="V477" i="7"/>
  <c r="X476" i="7"/>
  <c r="W476" i="7"/>
  <c r="V476" i="7"/>
  <c r="X475" i="7"/>
  <c r="W475" i="7"/>
  <c r="V475" i="7"/>
  <c r="X474" i="7"/>
  <c r="W474" i="7"/>
  <c r="V474" i="7"/>
  <c r="X473" i="7"/>
  <c r="W473" i="7"/>
  <c r="V473" i="7"/>
  <c r="X472" i="7"/>
  <c r="W472" i="7"/>
  <c r="V472" i="7"/>
  <c r="X471" i="7"/>
  <c r="W471" i="7"/>
  <c r="V471" i="7"/>
  <c r="X470" i="7"/>
  <c r="W470" i="7"/>
  <c r="V470" i="7"/>
  <c r="X469" i="7"/>
  <c r="W469" i="7"/>
  <c r="V469" i="7"/>
  <c r="X468" i="7"/>
  <c r="W468" i="7"/>
  <c r="V468" i="7"/>
  <c r="X467" i="7"/>
  <c r="W467" i="7"/>
  <c r="V467" i="7"/>
  <c r="X466" i="7"/>
  <c r="W466" i="7"/>
  <c r="V466" i="7"/>
  <c r="X465" i="7"/>
  <c r="W465" i="7"/>
  <c r="V465" i="7"/>
  <c r="X464" i="7"/>
  <c r="W464" i="7"/>
  <c r="V464" i="7"/>
  <c r="X463" i="7"/>
  <c r="W463" i="7"/>
  <c r="V463" i="7"/>
  <c r="X462" i="7"/>
  <c r="W462" i="7"/>
  <c r="V462" i="7"/>
  <c r="X461" i="7"/>
  <c r="W461" i="7"/>
  <c r="V461" i="7"/>
  <c r="X460" i="7"/>
  <c r="W460" i="7"/>
  <c r="V460" i="7"/>
  <c r="X459" i="7"/>
  <c r="W459" i="7"/>
  <c r="V459" i="7"/>
  <c r="X458" i="7"/>
  <c r="W458" i="7"/>
  <c r="V458" i="7"/>
  <c r="X457" i="7"/>
  <c r="W457" i="7"/>
  <c r="V457" i="7"/>
  <c r="X456" i="7"/>
  <c r="W456" i="7"/>
  <c r="V456" i="7"/>
  <c r="X455" i="7"/>
  <c r="W455" i="7"/>
  <c r="V455" i="7"/>
  <c r="X454" i="7"/>
  <c r="W454" i="7"/>
  <c r="V454" i="7"/>
  <c r="X453" i="7"/>
  <c r="W453" i="7"/>
  <c r="V453" i="7"/>
  <c r="X452" i="7"/>
  <c r="W452" i="7"/>
  <c r="V452" i="7"/>
  <c r="X451" i="7"/>
  <c r="W451" i="7"/>
  <c r="V451" i="7"/>
  <c r="X450" i="7"/>
  <c r="W450" i="7"/>
  <c r="V450" i="7"/>
  <c r="X449" i="7"/>
  <c r="W449" i="7"/>
  <c r="V449" i="7"/>
  <c r="X448" i="7"/>
  <c r="W448" i="7"/>
  <c r="V448" i="7"/>
  <c r="X447" i="7"/>
  <c r="W447" i="7"/>
  <c r="V447" i="7"/>
  <c r="X446" i="7"/>
  <c r="W446" i="7"/>
  <c r="V446" i="7"/>
  <c r="X445" i="7"/>
  <c r="W445" i="7"/>
  <c r="V445" i="7"/>
  <c r="X444" i="7"/>
  <c r="W444" i="7"/>
  <c r="V444" i="7"/>
  <c r="X443" i="7"/>
  <c r="W443" i="7"/>
  <c r="V443" i="7"/>
  <c r="X442" i="7"/>
  <c r="W442" i="7"/>
  <c r="V442" i="7"/>
  <c r="X441" i="7"/>
  <c r="W441" i="7"/>
  <c r="V441" i="7"/>
  <c r="X440" i="7"/>
  <c r="W440" i="7"/>
  <c r="V440" i="7"/>
  <c r="X439" i="7"/>
  <c r="W439" i="7"/>
  <c r="V439" i="7"/>
  <c r="X438" i="7"/>
  <c r="W438" i="7"/>
  <c r="V438" i="7"/>
  <c r="X437" i="7"/>
  <c r="W437" i="7"/>
  <c r="V437" i="7"/>
  <c r="X436" i="7"/>
  <c r="W436" i="7"/>
  <c r="V436" i="7"/>
  <c r="X435" i="7"/>
  <c r="W435" i="7"/>
  <c r="V435" i="7"/>
  <c r="X434" i="7"/>
  <c r="W434" i="7"/>
  <c r="V434" i="7"/>
  <c r="X433" i="7"/>
  <c r="W433" i="7"/>
  <c r="V433" i="7"/>
  <c r="X432" i="7"/>
  <c r="W432" i="7"/>
  <c r="V432" i="7"/>
  <c r="X431" i="7"/>
  <c r="W431" i="7"/>
  <c r="V431" i="7"/>
  <c r="X430" i="7"/>
  <c r="W430" i="7"/>
  <c r="V430" i="7"/>
  <c r="X429" i="7"/>
  <c r="W429" i="7"/>
  <c r="V429" i="7"/>
  <c r="X428" i="7"/>
  <c r="W428" i="7"/>
  <c r="V428" i="7"/>
  <c r="X427" i="7"/>
  <c r="W427" i="7"/>
  <c r="V427" i="7"/>
  <c r="X426" i="7"/>
  <c r="W426" i="7"/>
  <c r="V426" i="7"/>
  <c r="X425" i="7"/>
  <c r="W425" i="7"/>
  <c r="V425" i="7"/>
  <c r="X424" i="7"/>
  <c r="W424" i="7"/>
  <c r="V424" i="7"/>
  <c r="X423" i="7"/>
  <c r="W423" i="7"/>
  <c r="V423" i="7"/>
  <c r="X422" i="7"/>
  <c r="W422" i="7"/>
  <c r="V422" i="7"/>
  <c r="X421" i="7"/>
  <c r="W421" i="7"/>
  <c r="V421" i="7"/>
  <c r="X420" i="7"/>
  <c r="W420" i="7"/>
  <c r="V420" i="7"/>
  <c r="X419" i="7"/>
  <c r="W419" i="7"/>
  <c r="V419" i="7"/>
  <c r="X418" i="7"/>
  <c r="W418" i="7"/>
  <c r="V418" i="7"/>
  <c r="X417" i="7"/>
  <c r="W417" i="7"/>
  <c r="V417" i="7"/>
  <c r="X416" i="7"/>
  <c r="W416" i="7"/>
  <c r="V416" i="7"/>
  <c r="X415" i="7"/>
  <c r="W415" i="7"/>
  <c r="V415" i="7"/>
  <c r="X414" i="7"/>
  <c r="W414" i="7"/>
  <c r="V414" i="7"/>
  <c r="X413" i="7"/>
  <c r="W413" i="7"/>
  <c r="V413" i="7"/>
  <c r="X412" i="7"/>
  <c r="W412" i="7"/>
  <c r="V412" i="7"/>
  <c r="X411" i="7"/>
  <c r="W411" i="7"/>
  <c r="V411" i="7"/>
  <c r="X410" i="7"/>
  <c r="W410" i="7"/>
  <c r="V410" i="7"/>
  <c r="X409" i="7"/>
  <c r="W409" i="7"/>
  <c r="V409" i="7"/>
  <c r="X408" i="7"/>
  <c r="W408" i="7"/>
  <c r="V408" i="7"/>
  <c r="X407" i="7"/>
  <c r="W407" i="7"/>
  <c r="V407" i="7"/>
  <c r="X406" i="7"/>
  <c r="W406" i="7"/>
  <c r="V406" i="7"/>
  <c r="X405" i="7"/>
  <c r="W405" i="7"/>
  <c r="V405" i="7"/>
  <c r="X404" i="7"/>
  <c r="W404" i="7"/>
  <c r="V404" i="7"/>
  <c r="X403" i="7"/>
  <c r="W403" i="7"/>
  <c r="V403" i="7"/>
  <c r="X402" i="7"/>
  <c r="W402" i="7"/>
  <c r="V402" i="7"/>
  <c r="X401" i="7"/>
  <c r="W401" i="7"/>
  <c r="V401" i="7"/>
  <c r="X400" i="7"/>
  <c r="W400" i="7"/>
  <c r="V400" i="7"/>
  <c r="X399" i="7"/>
  <c r="W399" i="7"/>
  <c r="V399" i="7"/>
  <c r="X398" i="7"/>
  <c r="W398" i="7"/>
  <c r="V398" i="7"/>
  <c r="X397" i="7"/>
  <c r="W397" i="7"/>
  <c r="V397" i="7"/>
  <c r="X396" i="7"/>
  <c r="W396" i="7"/>
  <c r="V396" i="7"/>
  <c r="X395" i="7"/>
  <c r="W395" i="7"/>
  <c r="V395" i="7"/>
  <c r="X394" i="7"/>
  <c r="W394" i="7"/>
  <c r="V394" i="7"/>
  <c r="X393" i="7"/>
  <c r="W393" i="7"/>
  <c r="V393" i="7"/>
  <c r="X392" i="7"/>
  <c r="W392" i="7"/>
  <c r="V392" i="7"/>
  <c r="X391" i="7"/>
  <c r="W391" i="7"/>
  <c r="V391" i="7"/>
  <c r="X390" i="7"/>
  <c r="W390" i="7"/>
  <c r="V390" i="7"/>
  <c r="X389" i="7"/>
  <c r="W389" i="7"/>
  <c r="V389" i="7"/>
  <c r="X388" i="7"/>
  <c r="W388" i="7"/>
  <c r="V388" i="7"/>
  <c r="X387" i="7"/>
  <c r="W387" i="7"/>
  <c r="V387" i="7"/>
  <c r="X386" i="7"/>
  <c r="W386" i="7"/>
  <c r="V386" i="7"/>
  <c r="X385" i="7"/>
  <c r="W385" i="7"/>
  <c r="V385" i="7"/>
  <c r="X384" i="7"/>
  <c r="W384" i="7"/>
  <c r="V384" i="7"/>
  <c r="X383" i="7"/>
  <c r="W383" i="7"/>
  <c r="V383" i="7"/>
  <c r="X382" i="7"/>
  <c r="W382" i="7"/>
  <c r="V382" i="7"/>
  <c r="X381" i="7"/>
  <c r="W381" i="7"/>
  <c r="V381" i="7"/>
  <c r="X380" i="7"/>
  <c r="W380" i="7"/>
  <c r="V380" i="7"/>
  <c r="X379" i="7"/>
  <c r="W379" i="7"/>
  <c r="V379" i="7"/>
  <c r="X378" i="7"/>
  <c r="W378" i="7"/>
  <c r="V378" i="7"/>
  <c r="X377" i="7"/>
  <c r="W377" i="7"/>
  <c r="V377" i="7"/>
  <c r="X376" i="7"/>
  <c r="W376" i="7"/>
  <c r="V376" i="7"/>
  <c r="X375" i="7"/>
  <c r="W375" i="7"/>
  <c r="V375" i="7"/>
  <c r="X374" i="7"/>
  <c r="W374" i="7"/>
  <c r="V374" i="7"/>
  <c r="X373" i="7"/>
  <c r="W373" i="7"/>
  <c r="V373" i="7"/>
  <c r="X372" i="7"/>
  <c r="W372" i="7"/>
  <c r="V372" i="7"/>
  <c r="X371" i="7"/>
  <c r="W371" i="7"/>
  <c r="V371" i="7"/>
  <c r="X370" i="7"/>
  <c r="W370" i="7"/>
  <c r="V370" i="7"/>
  <c r="X369" i="7"/>
  <c r="W369" i="7"/>
  <c r="V369" i="7"/>
  <c r="X368" i="7"/>
  <c r="W368" i="7"/>
  <c r="V368" i="7"/>
  <c r="X367" i="7"/>
  <c r="W367" i="7"/>
  <c r="V367" i="7"/>
  <c r="X366" i="7"/>
  <c r="W366" i="7"/>
  <c r="V366" i="7"/>
  <c r="X365" i="7"/>
  <c r="W365" i="7"/>
  <c r="V365" i="7"/>
  <c r="X364" i="7"/>
  <c r="W364" i="7"/>
  <c r="V364" i="7"/>
  <c r="X363" i="7"/>
  <c r="W363" i="7"/>
  <c r="V363" i="7"/>
  <c r="X362" i="7"/>
  <c r="W362" i="7"/>
  <c r="V362" i="7"/>
  <c r="X361" i="7"/>
  <c r="W361" i="7"/>
  <c r="V361" i="7"/>
  <c r="X360" i="7"/>
  <c r="W360" i="7"/>
  <c r="V360" i="7"/>
  <c r="X359" i="7"/>
  <c r="W359" i="7"/>
  <c r="V359" i="7"/>
  <c r="X358" i="7"/>
  <c r="W358" i="7"/>
  <c r="V358" i="7"/>
  <c r="X357" i="7"/>
  <c r="W357" i="7"/>
  <c r="V357" i="7"/>
  <c r="X356" i="7"/>
  <c r="W356" i="7"/>
  <c r="V356" i="7"/>
  <c r="X355" i="7"/>
  <c r="W355" i="7"/>
  <c r="V355" i="7"/>
  <c r="X354" i="7"/>
  <c r="W354" i="7"/>
  <c r="V354" i="7"/>
  <c r="X353" i="7"/>
  <c r="W353" i="7"/>
  <c r="V353" i="7"/>
  <c r="X352" i="7"/>
  <c r="W352" i="7"/>
  <c r="V352" i="7"/>
  <c r="X351" i="7"/>
  <c r="W351" i="7"/>
  <c r="V351" i="7"/>
  <c r="X350" i="7"/>
  <c r="W350" i="7"/>
  <c r="V350" i="7"/>
  <c r="X349" i="7"/>
  <c r="W349" i="7"/>
  <c r="V349" i="7"/>
  <c r="X348" i="7"/>
  <c r="W348" i="7"/>
  <c r="V348" i="7"/>
  <c r="X347" i="7"/>
  <c r="W347" i="7"/>
  <c r="V347" i="7"/>
  <c r="X346" i="7"/>
  <c r="W346" i="7"/>
  <c r="V346" i="7"/>
  <c r="X345" i="7"/>
  <c r="W345" i="7"/>
  <c r="V345" i="7"/>
  <c r="X344" i="7"/>
  <c r="W344" i="7"/>
  <c r="V344" i="7"/>
  <c r="X343" i="7"/>
  <c r="W343" i="7"/>
  <c r="V343" i="7"/>
  <c r="X342" i="7"/>
  <c r="W342" i="7"/>
  <c r="V342" i="7"/>
  <c r="X341" i="7"/>
  <c r="W341" i="7"/>
  <c r="V341" i="7"/>
  <c r="X340" i="7"/>
  <c r="W340" i="7"/>
  <c r="V340" i="7"/>
  <c r="X339" i="7"/>
  <c r="W339" i="7"/>
  <c r="V339" i="7"/>
  <c r="X338" i="7"/>
  <c r="W338" i="7"/>
  <c r="V338" i="7"/>
  <c r="X337" i="7"/>
  <c r="W337" i="7"/>
  <c r="V337" i="7"/>
  <c r="X336" i="7"/>
  <c r="W336" i="7"/>
  <c r="V336" i="7"/>
  <c r="X335" i="7"/>
  <c r="W335" i="7"/>
  <c r="V335" i="7"/>
  <c r="X334" i="7"/>
  <c r="W334" i="7"/>
  <c r="V334" i="7"/>
  <c r="X333" i="7"/>
  <c r="W333" i="7"/>
  <c r="V333" i="7"/>
  <c r="X332" i="7"/>
  <c r="W332" i="7"/>
  <c r="V332" i="7"/>
  <c r="X331" i="7"/>
  <c r="W331" i="7"/>
  <c r="V331" i="7"/>
  <c r="X330" i="7"/>
  <c r="W330" i="7"/>
  <c r="V330" i="7"/>
  <c r="X329" i="7"/>
  <c r="W329" i="7"/>
  <c r="V329" i="7"/>
  <c r="X328" i="7"/>
  <c r="W328" i="7"/>
  <c r="V328" i="7"/>
  <c r="X327" i="7"/>
  <c r="W327" i="7"/>
  <c r="V327" i="7"/>
  <c r="X326" i="7"/>
  <c r="W326" i="7"/>
  <c r="V326" i="7"/>
  <c r="X325" i="7"/>
  <c r="W325" i="7"/>
  <c r="V325" i="7"/>
  <c r="X324" i="7"/>
  <c r="W324" i="7"/>
  <c r="V324" i="7"/>
  <c r="X323" i="7"/>
  <c r="W323" i="7"/>
  <c r="V323" i="7"/>
  <c r="X322" i="7"/>
  <c r="W322" i="7"/>
  <c r="V322" i="7"/>
  <c r="X321" i="7"/>
  <c r="W321" i="7"/>
  <c r="V321" i="7"/>
  <c r="X320" i="7"/>
  <c r="W320" i="7"/>
  <c r="V320" i="7"/>
  <c r="X319" i="7"/>
  <c r="W319" i="7"/>
  <c r="V319" i="7"/>
  <c r="X318" i="7"/>
  <c r="W318" i="7"/>
  <c r="V318" i="7"/>
  <c r="X317" i="7"/>
  <c r="W317" i="7"/>
  <c r="V317" i="7"/>
  <c r="X316" i="7"/>
  <c r="W316" i="7"/>
  <c r="V316" i="7"/>
  <c r="X315" i="7"/>
  <c r="W315" i="7"/>
  <c r="V315" i="7"/>
  <c r="X314" i="7"/>
  <c r="W314" i="7"/>
  <c r="V314" i="7"/>
  <c r="X313" i="7"/>
  <c r="W313" i="7"/>
  <c r="V313" i="7"/>
  <c r="X312" i="7"/>
  <c r="W312" i="7"/>
  <c r="V312" i="7"/>
  <c r="X311" i="7"/>
  <c r="W311" i="7"/>
  <c r="V311" i="7"/>
  <c r="X310" i="7"/>
  <c r="W310" i="7"/>
  <c r="V310" i="7"/>
  <c r="X309" i="7"/>
  <c r="W309" i="7"/>
  <c r="V309" i="7"/>
  <c r="X308" i="7"/>
  <c r="W308" i="7"/>
  <c r="V308" i="7"/>
  <c r="X307" i="7"/>
  <c r="W307" i="7"/>
  <c r="V307" i="7"/>
  <c r="X306" i="7"/>
  <c r="W306" i="7"/>
  <c r="V306" i="7"/>
  <c r="X305" i="7"/>
  <c r="W305" i="7"/>
  <c r="V305" i="7"/>
  <c r="X304" i="7"/>
  <c r="W304" i="7"/>
  <c r="V304" i="7"/>
  <c r="X303" i="7"/>
  <c r="W303" i="7"/>
  <c r="V303" i="7"/>
  <c r="X302" i="7"/>
  <c r="W302" i="7"/>
  <c r="V302" i="7"/>
  <c r="X301" i="7"/>
  <c r="W301" i="7"/>
  <c r="V301" i="7"/>
  <c r="X300" i="7"/>
  <c r="W300" i="7"/>
  <c r="V300" i="7"/>
  <c r="X299" i="7"/>
  <c r="W299" i="7"/>
  <c r="V299" i="7"/>
  <c r="X298" i="7"/>
  <c r="W298" i="7"/>
  <c r="V298" i="7"/>
  <c r="X297" i="7"/>
  <c r="W297" i="7"/>
  <c r="V297" i="7"/>
  <c r="X296" i="7"/>
  <c r="W296" i="7"/>
  <c r="V296" i="7"/>
  <c r="X295" i="7"/>
  <c r="W295" i="7"/>
  <c r="V295" i="7"/>
  <c r="X294" i="7"/>
  <c r="W294" i="7"/>
  <c r="V294" i="7"/>
  <c r="X293" i="7"/>
  <c r="W293" i="7"/>
  <c r="V293" i="7"/>
  <c r="X292" i="7"/>
  <c r="W292" i="7"/>
  <c r="V292" i="7"/>
  <c r="X291" i="7"/>
  <c r="W291" i="7"/>
  <c r="V291" i="7"/>
  <c r="X290" i="7"/>
  <c r="W290" i="7"/>
  <c r="V290" i="7"/>
  <c r="X289" i="7"/>
  <c r="W289" i="7"/>
  <c r="V289" i="7"/>
  <c r="X288" i="7"/>
  <c r="W288" i="7"/>
  <c r="V288" i="7"/>
  <c r="X287" i="7"/>
  <c r="W287" i="7"/>
  <c r="V287" i="7"/>
  <c r="X286" i="7"/>
  <c r="W286" i="7"/>
  <c r="V286" i="7"/>
  <c r="X285" i="7"/>
  <c r="W285" i="7"/>
  <c r="V285" i="7"/>
  <c r="X284" i="7"/>
  <c r="W284" i="7"/>
  <c r="V284" i="7"/>
  <c r="X283" i="7"/>
  <c r="W283" i="7"/>
  <c r="V283" i="7"/>
  <c r="X282" i="7"/>
  <c r="W282" i="7"/>
  <c r="V282" i="7"/>
  <c r="X281" i="7"/>
  <c r="W281" i="7"/>
  <c r="V281" i="7"/>
  <c r="X280" i="7"/>
  <c r="W280" i="7"/>
  <c r="V280" i="7"/>
  <c r="X279" i="7"/>
  <c r="W279" i="7"/>
  <c r="V279" i="7"/>
  <c r="X278" i="7"/>
  <c r="W278" i="7"/>
  <c r="V278" i="7"/>
  <c r="X277" i="7"/>
  <c r="W277" i="7"/>
  <c r="V277" i="7"/>
  <c r="X276" i="7"/>
  <c r="W276" i="7"/>
  <c r="V276" i="7"/>
  <c r="X275" i="7"/>
  <c r="W275" i="7"/>
  <c r="V275" i="7"/>
  <c r="X274" i="7"/>
  <c r="W274" i="7"/>
  <c r="V274" i="7"/>
  <c r="X273" i="7"/>
  <c r="W273" i="7"/>
  <c r="V273" i="7"/>
  <c r="X272" i="7"/>
  <c r="W272" i="7"/>
  <c r="V272" i="7"/>
  <c r="X271" i="7"/>
  <c r="W271" i="7"/>
  <c r="V271" i="7"/>
  <c r="X270" i="7"/>
  <c r="W270" i="7"/>
  <c r="V270" i="7"/>
  <c r="X269" i="7"/>
  <c r="W269" i="7"/>
  <c r="V269" i="7"/>
  <c r="X268" i="7"/>
  <c r="W268" i="7"/>
  <c r="V268" i="7"/>
  <c r="X267" i="7"/>
  <c r="W267" i="7"/>
  <c r="V267" i="7"/>
  <c r="X266" i="7"/>
  <c r="W266" i="7"/>
  <c r="V266" i="7"/>
  <c r="X265" i="7"/>
  <c r="W265" i="7"/>
  <c r="V265" i="7"/>
  <c r="X264" i="7"/>
  <c r="W264" i="7"/>
  <c r="V264" i="7"/>
  <c r="X263" i="7"/>
  <c r="W263" i="7"/>
  <c r="V263" i="7"/>
  <c r="X262" i="7"/>
  <c r="W262" i="7"/>
  <c r="V262" i="7"/>
  <c r="X261" i="7"/>
  <c r="W261" i="7"/>
  <c r="V261" i="7"/>
  <c r="X260" i="7"/>
  <c r="W260" i="7"/>
  <c r="V260" i="7"/>
  <c r="X259" i="7"/>
  <c r="W259" i="7"/>
  <c r="V259" i="7"/>
  <c r="X258" i="7"/>
  <c r="W258" i="7"/>
  <c r="V258" i="7"/>
  <c r="X257" i="7"/>
  <c r="W257" i="7"/>
  <c r="V257" i="7"/>
  <c r="X256" i="7"/>
  <c r="W256" i="7"/>
  <c r="V256" i="7"/>
  <c r="X255" i="7"/>
  <c r="W255" i="7"/>
  <c r="V255" i="7"/>
  <c r="X254" i="7"/>
  <c r="W254" i="7"/>
  <c r="V254" i="7"/>
  <c r="X253" i="7"/>
  <c r="W253" i="7"/>
  <c r="V253" i="7"/>
  <c r="X252" i="7"/>
  <c r="W252" i="7"/>
  <c r="V252" i="7"/>
  <c r="X251" i="7"/>
  <c r="W251" i="7"/>
  <c r="V251" i="7"/>
  <c r="X250" i="7"/>
  <c r="W250" i="7"/>
  <c r="V250" i="7"/>
  <c r="X249" i="7"/>
  <c r="W249" i="7"/>
  <c r="V249" i="7"/>
  <c r="X248" i="7"/>
  <c r="W248" i="7"/>
  <c r="V248" i="7"/>
  <c r="X247" i="7"/>
  <c r="W247" i="7"/>
  <c r="V247" i="7"/>
  <c r="X246" i="7"/>
  <c r="W246" i="7"/>
  <c r="V246" i="7"/>
  <c r="X245" i="7"/>
  <c r="W245" i="7"/>
  <c r="V245" i="7"/>
  <c r="X244" i="7"/>
  <c r="W244" i="7"/>
  <c r="V244" i="7"/>
  <c r="X243" i="7"/>
  <c r="W243" i="7"/>
  <c r="V243" i="7"/>
  <c r="X242" i="7"/>
  <c r="W242" i="7"/>
  <c r="V242" i="7"/>
  <c r="X241" i="7"/>
  <c r="W241" i="7"/>
  <c r="V241" i="7"/>
  <c r="X240" i="7"/>
  <c r="W240" i="7"/>
  <c r="V240" i="7"/>
  <c r="X239" i="7"/>
  <c r="W239" i="7"/>
  <c r="V239" i="7"/>
  <c r="X238" i="7"/>
  <c r="W238" i="7"/>
  <c r="V238" i="7"/>
  <c r="X237" i="7"/>
  <c r="W237" i="7"/>
  <c r="V237" i="7"/>
  <c r="X236" i="7"/>
  <c r="W236" i="7"/>
  <c r="V236" i="7"/>
  <c r="X235" i="7"/>
  <c r="W235" i="7"/>
  <c r="V235" i="7"/>
  <c r="X234" i="7"/>
  <c r="W234" i="7"/>
  <c r="V234" i="7"/>
  <c r="X233" i="7"/>
  <c r="W233" i="7"/>
  <c r="V233" i="7"/>
  <c r="X232" i="7"/>
  <c r="W232" i="7"/>
  <c r="V232" i="7"/>
  <c r="X231" i="7"/>
  <c r="W231" i="7"/>
  <c r="V231" i="7"/>
  <c r="X230" i="7"/>
  <c r="W230" i="7"/>
  <c r="V230" i="7"/>
  <c r="X229" i="7"/>
  <c r="W229" i="7"/>
  <c r="V229" i="7"/>
  <c r="X228" i="7"/>
  <c r="W228" i="7"/>
  <c r="V228" i="7"/>
  <c r="X227" i="7"/>
  <c r="W227" i="7"/>
  <c r="V227" i="7"/>
  <c r="X226" i="7"/>
  <c r="W226" i="7"/>
  <c r="V226" i="7"/>
  <c r="X225" i="7"/>
  <c r="W225" i="7"/>
  <c r="V225" i="7"/>
  <c r="X224" i="7"/>
  <c r="W224" i="7"/>
  <c r="V224" i="7"/>
  <c r="X223" i="7"/>
  <c r="W223" i="7"/>
  <c r="V223" i="7"/>
  <c r="X222" i="7"/>
  <c r="W222" i="7"/>
  <c r="V222" i="7"/>
  <c r="X221" i="7"/>
  <c r="W221" i="7"/>
  <c r="V221" i="7"/>
  <c r="X220" i="7"/>
  <c r="W220" i="7"/>
  <c r="V220" i="7"/>
  <c r="X219" i="7"/>
  <c r="W219" i="7"/>
  <c r="V219" i="7"/>
  <c r="X218" i="7"/>
  <c r="W218" i="7"/>
  <c r="V218" i="7"/>
  <c r="X217" i="7"/>
  <c r="W217" i="7"/>
  <c r="V217" i="7"/>
  <c r="X216" i="7"/>
  <c r="W216" i="7"/>
  <c r="V216" i="7"/>
  <c r="X215" i="7"/>
  <c r="W215" i="7"/>
  <c r="V215" i="7"/>
  <c r="X214" i="7"/>
  <c r="W214" i="7"/>
  <c r="V214" i="7"/>
  <c r="X213" i="7"/>
  <c r="W213" i="7"/>
  <c r="V213" i="7"/>
  <c r="X212" i="7"/>
  <c r="W212" i="7"/>
  <c r="V212" i="7"/>
  <c r="X211" i="7"/>
  <c r="W211" i="7"/>
  <c r="V211" i="7"/>
  <c r="X210" i="7"/>
  <c r="W210" i="7"/>
  <c r="V210" i="7"/>
  <c r="X209" i="7"/>
  <c r="W209" i="7"/>
  <c r="V209" i="7"/>
  <c r="X208" i="7"/>
  <c r="W208" i="7"/>
  <c r="V208" i="7"/>
  <c r="X207" i="7"/>
  <c r="W207" i="7"/>
  <c r="V207" i="7"/>
  <c r="X206" i="7"/>
  <c r="W206" i="7"/>
  <c r="V206" i="7"/>
  <c r="X205" i="7"/>
  <c r="W205" i="7"/>
  <c r="V205" i="7"/>
  <c r="X204" i="7"/>
  <c r="W204" i="7"/>
  <c r="V204" i="7"/>
  <c r="X203" i="7"/>
  <c r="W203" i="7"/>
  <c r="V203" i="7"/>
  <c r="X202" i="7"/>
  <c r="W202" i="7"/>
  <c r="V202" i="7"/>
  <c r="X201" i="7"/>
  <c r="W201" i="7"/>
  <c r="V201" i="7"/>
  <c r="X200" i="7"/>
  <c r="W200" i="7"/>
  <c r="V200" i="7"/>
  <c r="X199" i="7"/>
  <c r="W199" i="7"/>
  <c r="V199" i="7"/>
  <c r="X198" i="7"/>
  <c r="W198" i="7"/>
  <c r="V198" i="7"/>
  <c r="X197" i="7"/>
  <c r="W197" i="7"/>
  <c r="V197" i="7"/>
  <c r="X196" i="7"/>
  <c r="W196" i="7"/>
  <c r="V196" i="7"/>
  <c r="X195" i="7"/>
  <c r="W195" i="7"/>
  <c r="V195" i="7"/>
  <c r="X194" i="7"/>
  <c r="W194" i="7"/>
  <c r="V194" i="7"/>
  <c r="X193" i="7"/>
  <c r="W193" i="7"/>
  <c r="V193" i="7"/>
  <c r="X192" i="7"/>
  <c r="W192" i="7"/>
  <c r="V192" i="7"/>
  <c r="X191" i="7"/>
  <c r="W191" i="7"/>
  <c r="V191" i="7"/>
  <c r="X190" i="7"/>
  <c r="W190" i="7"/>
  <c r="V190" i="7"/>
  <c r="X189" i="7"/>
  <c r="W189" i="7"/>
  <c r="V189" i="7"/>
  <c r="X188" i="7"/>
  <c r="W188" i="7"/>
  <c r="V188" i="7"/>
  <c r="X187" i="7"/>
  <c r="W187" i="7"/>
  <c r="V187" i="7"/>
  <c r="X186" i="7"/>
  <c r="W186" i="7"/>
  <c r="V186" i="7"/>
  <c r="X185" i="7"/>
  <c r="W185" i="7"/>
  <c r="V185" i="7"/>
  <c r="X184" i="7"/>
  <c r="W184" i="7"/>
  <c r="V184" i="7"/>
  <c r="X183" i="7"/>
  <c r="W183" i="7"/>
  <c r="V183" i="7"/>
  <c r="X182" i="7"/>
  <c r="W182" i="7"/>
  <c r="V182" i="7"/>
  <c r="X181" i="7"/>
  <c r="W181" i="7"/>
  <c r="V181" i="7"/>
  <c r="X180" i="7"/>
  <c r="W180" i="7"/>
  <c r="V180" i="7"/>
  <c r="X179" i="7"/>
  <c r="W179" i="7"/>
  <c r="V179" i="7"/>
  <c r="X178" i="7"/>
  <c r="W178" i="7"/>
  <c r="V178" i="7"/>
  <c r="X177" i="7"/>
  <c r="W177" i="7"/>
  <c r="V177" i="7"/>
  <c r="X176" i="7"/>
  <c r="W176" i="7"/>
  <c r="V176" i="7"/>
  <c r="X175" i="7"/>
  <c r="W175" i="7"/>
  <c r="V175" i="7"/>
  <c r="X174" i="7"/>
  <c r="W174" i="7"/>
  <c r="V174" i="7"/>
  <c r="X173" i="7"/>
  <c r="W173" i="7"/>
  <c r="V173" i="7"/>
  <c r="X172" i="7"/>
  <c r="W172" i="7"/>
  <c r="V172" i="7"/>
  <c r="X171" i="7"/>
  <c r="W171" i="7"/>
  <c r="V171" i="7"/>
  <c r="X170" i="7"/>
  <c r="W170" i="7"/>
  <c r="V170" i="7"/>
  <c r="X169" i="7"/>
  <c r="W169" i="7"/>
  <c r="V169" i="7"/>
  <c r="X168" i="7"/>
  <c r="W168" i="7"/>
  <c r="V168" i="7"/>
  <c r="X167" i="7"/>
  <c r="W167" i="7"/>
  <c r="V167" i="7"/>
  <c r="X166" i="7"/>
  <c r="W166" i="7"/>
  <c r="V166" i="7"/>
  <c r="X165" i="7"/>
  <c r="W165" i="7"/>
  <c r="V165" i="7"/>
  <c r="X164" i="7"/>
  <c r="W164" i="7"/>
  <c r="V164" i="7"/>
  <c r="X163" i="7"/>
  <c r="W163" i="7"/>
  <c r="V163" i="7"/>
  <c r="X162" i="7"/>
  <c r="W162" i="7"/>
  <c r="V162" i="7"/>
  <c r="X161" i="7"/>
  <c r="W161" i="7"/>
  <c r="V161" i="7"/>
  <c r="X160" i="7"/>
  <c r="W160" i="7"/>
  <c r="V160" i="7"/>
  <c r="X159" i="7"/>
  <c r="W159" i="7"/>
  <c r="V159" i="7"/>
  <c r="X158" i="7"/>
  <c r="W158" i="7"/>
  <c r="V158" i="7"/>
  <c r="X157" i="7"/>
  <c r="W157" i="7"/>
  <c r="V157" i="7"/>
  <c r="X156" i="7"/>
  <c r="W156" i="7"/>
  <c r="V156" i="7"/>
  <c r="X155" i="7"/>
  <c r="W155" i="7"/>
  <c r="V155" i="7"/>
  <c r="X154" i="7"/>
  <c r="W154" i="7"/>
  <c r="V154" i="7"/>
  <c r="X153" i="7"/>
  <c r="W153" i="7"/>
  <c r="V153" i="7"/>
  <c r="X152" i="7"/>
  <c r="W152" i="7"/>
  <c r="V152" i="7"/>
  <c r="X151" i="7"/>
  <c r="W151" i="7"/>
  <c r="V151" i="7"/>
  <c r="X150" i="7"/>
  <c r="W150" i="7"/>
  <c r="V150" i="7"/>
  <c r="X149" i="7"/>
  <c r="W149" i="7"/>
  <c r="V149" i="7"/>
  <c r="X148" i="7"/>
  <c r="W148" i="7"/>
  <c r="V148" i="7"/>
  <c r="X147" i="7"/>
  <c r="W147" i="7"/>
  <c r="V147" i="7"/>
  <c r="X146" i="7"/>
  <c r="W146" i="7"/>
  <c r="V146" i="7"/>
  <c r="X145" i="7"/>
  <c r="W145" i="7"/>
  <c r="V145" i="7"/>
  <c r="X144" i="7"/>
  <c r="W144" i="7"/>
  <c r="V144" i="7"/>
  <c r="X143" i="7"/>
  <c r="W143" i="7"/>
  <c r="V143" i="7"/>
  <c r="X142" i="7"/>
  <c r="W142" i="7"/>
  <c r="V142" i="7"/>
  <c r="X141" i="7"/>
  <c r="W141" i="7"/>
  <c r="V141" i="7"/>
  <c r="X140" i="7"/>
  <c r="W140" i="7"/>
  <c r="V140" i="7"/>
  <c r="X139" i="7"/>
  <c r="W139" i="7"/>
  <c r="V139" i="7"/>
  <c r="X138" i="7"/>
  <c r="W138" i="7"/>
  <c r="V138" i="7"/>
  <c r="X137" i="7"/>
  <c r="W137" i="7"/>
  <c r="V137" i="7"/>
  <c r="X136" i="7"/>
  <c r="W136" i="7"/>
  <c r="V136" i="7"/>
  <c r="X135" i="7"/>
  <c r="W135" i="7"/>
  <c r="V135" i="7"/>
  <c r="X134" i="7"/>
  <c r="W134" i="7"/>
  <c r="V134" i="7"/>
  <c r="X133" i="7"/>
  <c r="W133" i="7"/>
  <c r="V133" i="7"/>
  <c r="X132" i="7"/>
  <c r="W132" i="7"/>
  <c r="V132" i="7"/>
  <c r="X131" i="7"/>
  <c r="W131" i="7"/>
  <c r="V131" i="7"/>
  <c r="X130" i="7"/>
  <c r="W130" i="7"/>
  <c r="V130" i="7"/>
  <c r="X129" i="7"/>
  <c r="W129" i="7"/>
  <c r="V129" i="7"/>
  <c r="X128" i="7"/>
  <c r="W128" i="7"/>
  <c r="V128" i="7"/>
  <c r="X127" i="7"/>
  <c r="W127" i="7"/>
  <c r="V127" i="7"/>
  <c r="X126" i="7"/>
  <c r="W126" i="7"/>
  <c r="V126" i="7"/>
  <c r="X125" i="7"/>
  <c r="W125" i="7"/>
  <c r="V125" i="7"/>
  <c r="X124" i="7"/>
  <c r="W124" i="7"/>
  <c r="V124" i="7"/>
  <c r="X123" i="7"/>
  <c r="W123" i="7"/>
  <c r="V123" i="7"/>
  <c r="X122" i="7"/>
  <c r="W122" i="7"/>
  <c r="V122" i="7"/>
  <c r="X121" i="7"/>
  <c r="W121" i="7"/>
  <c r="V121" i="7"/>
  <c r="X120" i="7"/>
  <c r="W120" i="7"/>
  <c r="V120" i="7"/>
  <c r="X119" i="7"/>
  <c r="W119" i="7"/>
  <c r="V119" i="7"/>
  <c r="X118" i="7"/>
  <c r="W118" i="7"/>
  <c r="V118" i="7"/>
  <c r="X117" i="7"/>
  <c r="W117" i="7"/>
  <c r="V117" i="7"/>
  <c r="X116" i="7"/>
  <c r="W116" i="7"/>
  <c r="V116" i="7"/>
  <c r="X115" i="7"/>
  <c r="W115" i="7"/>
  <c r="V115" i="7"/>
  <c r="X114" i="7"/>
  <c r="W114" i="7"/>
  <c r="V114" i="7"/>
  <c r="X113" i="7"/>
  <c r="W113" i="7"/>
  <c r="V113" i="7"/>
  <c r="X112" i="7"/>
  <c r="W112" i="7"/>
  <c r="V112" i="7"/>
  <c r="X111" i="7"/>
  <c r="W111" i="7"/>
  <c r="V111" i="7"/>
  <c r="X110" i="7"/>
  <c r="W110" i="7"/>
  <c r="V110" i="7"/>
  <c r="X109" i="7"/>
  <c r="W109" i="7"/>
  <c r="V109" i="7"/>
  <c r="X108" i="7"/>
  <c r="W108" i="7"/>
  <c r="V108" i="7"/>
  <c r="X107" i="7"/>
  <c r="W107" i="7"/>
  <c r="V107" i="7"/>
  <c r="X106" i="7"/>
  <c r="W106" i="7"/>
  <c r="V106" i="7"/>
  <c r="X105" i="7"/>
  <c r="W105" i="7"/>
  <c r="V105" i="7"/>
  <c r="X104" i="7"/>
  <c r="W104" i="7"/>
  <c r="V104" i="7"/>
  <c r="X103" i="7"/>
  <c r="W103" i="7"/>
  <c r="V103" i="7"/>
  <c r="X102" i="7"/>
  <c r="W102" i="7"/>
  <c r="V102" i="7"/>
  <c r="X101" i="7"/>
  <c r="W101" i="7"/>
  <c r="V101" i="7"/>
  <c r="X100" i="7"/>
  <c r="W100" i="7"/>
  <c r="V100" i="7"/>
  <c r="X99" i="7"/>
  <c r="W99" i="7"/>
  <c r="V99" i="7"/>
  <c r="X98" i="7"/>
  <c r="W98" i="7"/>
  <c r="V98" i="7"/>
  <c r="X97" i="7"/>
  <c r="W97" i="7"/>
  <c r="V97" i="7"/>
  <c r="X96" i="7"/>
  <c r="W96" i="7"/>
  <c r="V96" i="7"/>
  <c r="X95" i="7"/>
  <c r="W95" i="7"/>
  <c r="V95" i="7"/>
  <c r="X94" i="7"/>
  <c r="W94" i="7"/>
  <c r="V94" i="7"/>
  <c r="X93" i="7"/>
  <c r="W93" i="7"/>
  <c r="V93" i="7"/>
  <c r="X92" i="7"/>
  <c r="W92" i="7"/>
  <c r="V92" i="7"/>
  <c r="X91" i="7"/>
  <c r="W91" i="7"/>
  <c r="V91" i="7"/>
  <c r="X90" i="7"/>
  <c r="W90" i="7"/>
  <c r="V90" i="7"/>
  <c r="X89" i="7"/>
  <c r="W89" i="7"/>
  <c r="V89" i="7"/>
  <c r="X88" i="7"/>
  <c r="W88" i="7"/>
  <c r="V88" i="7"/>
  <c r="X87" i="7"/>
  <c r="W87" i="7"/>
  <c r="V87" i="7"/>
  <c r="X86" i="7"/>
  <c r="W86" i="7"/>
  <c r="V86" i="7"/>
  <c r="X85" i="7"/>
  <c r="W85" i="7"/>
  <c r="V85" i="7"/>
  <c r="X84" i="7"/>
  <c r="W84" i="7"/>
  <c r="V84" i="7"/>
  <c r="X83" i="7"/>
  <c r="W83" i="7"/>
  <c r="V83" i="7"/>
  <c r="X82" i="7"/>
  <c r="W82" i="7"/>
  <c r="V82" i="7"/>
  <c r="X81" i="7"/>
  <c r="W81" i="7"/>
  <c r="V81" i="7"/>
  <c r="X80" i="7"/>
  <c r="W80" i="7"/>
  <c r="V80" i="7"/>
  <c r="X79" i="7"/>
  <c r="W79" i="7"/>
  <c r="V79" i="7"/>
  <c r="X78" i="7"/>
  <c r="W78" i="7"/>
  <c r="V78" i="7"/>
  <c r="X77" i="7"/>
  <c r="W77" i="7"/>
  <c r="V77" i="7"/>
  <c r="X76" i="7"/>
  <c r="W76" i="7"/>
  <c r="V76" i="7"/>
  <c r="X75" i="7"/>
  <c r="W75" i="7"/>
  <c r="V75" i="7"/>
  <c r="X74" i="7"/>
  <c r="W74" i="7"/>
  <c r="V74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L71" i="7"/>
  <c r="AK71" i="7"/>
  <c r="AH71" i="7"/>
  <c r="AG71" i="7"/>
  <c r="AD71" i="7"/>
  <c r="AC71" i="7"/>
  <c r="Z71" i="7"/>
  <c r="Y71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L70" i="7"/>
  <c r="AK70" i="7"/>
  <c r="AH70" i="7"/>
  <c r="AG70" i="7"/>
  <c r="AD70" i="7"/>
  <c r="AC70" i="7"/>
  <c r="Z70" i="7"/>
  <c r="Y70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L69" i="7"/>
  <c r="AK69" i="7"/>
  <c r="AH69" i="7"/>
  <c r="AG69" i="7"/>
  <c r="AD69" i="7"/>
  <c r="AC69" i="7"/>
  <c r="Z69" i="7"/>
  <c r="Y69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L68" i="7"/>
  <c r="AK68" i="7"/>
  <c r="AH68" i="7"/>
  <c r="AG68" i="7"/>
  <c r="AD68" i="7"/>
  <c r="AC68" i="7"/>
  <c r="Z68" i="7"/>
  <c r="Y68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L67" i="7"/>
  <c r="AK67" i="7"/>
  <c r="AH67" i="7"/>
  <c r="AG67" i="7"/>
  <c r="AD67" i="7"/>
  <c r="AC67" i="7"/>
  <c r="Z67" i="7"/>
  <c r="Y67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L66" i="7"/>
  <c r="AK66" i="7"/>
  <c r="AH66" i="7"/>
  <c r="AG66" i="7"/>
  <c r="AD66" i="7"/>
  <c r="AC66" i="7"/>
  <c r="Z66" i="7"/>
  <c r="Y66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L65" i="7"/>
  <c r="AK65" i="7"/>
  <c r="AH65" i="7"/>
  <c r="AG65" i="7"/>
  <c r="AD65" i="7"/>
  <c r="AC65" i="7"/>
  <c r="Z65" i="7"/>
  <c r="Y65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L64" i="7"/>
  <c r="AK64" i="7"/>
  <c r="AH64" i="7"/>
  <c r="AG64" i="7"/>
  <c r="AD64" i="7"/>
  <c r="AC64" i="7"/>
  <c r="Z64" i="7"/>
  <c r="Y64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L63" i="7"/>
  <c r="AK63" i="7"/>
  <c r="AH63" i="7"/>
  <c r="AG63" i="7"/>
  <c r="AD63" i="7"/>
  <c r="AC63" i="7"/>
  <c r="Z63" i="7"/>
  <c r="Y63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L62" i="7"/>
  <c r="AK62" i="7"/>
  <c r="AH62" i="7"/>
  <c r="AG62" i="7"/>
  <c r="AD62" i="7"/>
  <c r="AC62" i="7"/>
  <c r="Z62" i="7"/>
  <c r="Y62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L61" i="7"/>
  <c r="AK61" i="7"/>
  <c r="AH61" i="7"/>
  <c r="AG61" i="7"/>
  <c r="AD61" i="7"/>
  <c r="AC61" i="7"/>
  <c r="Z61" i="7"/>
  <c r="Y61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L60" i="7"/>
  <c r="AK60" i="7"/>
  <c r="AH60" i="7"/>
  <c r="AG60" i="7"/>
  <c r="AD60" i="7"/>
  <c r="AC60" i="7"/>
  <c r="Z60" i="7"/>
  <c r="Y60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L59" i="7"/>
  <c r="AK59" i="7"/>
  <c r="AH59" i="7"/>
  <c r="AG59" i="7"/>
  <c r="AD59" i="7"/>
  <c r="AC59" i="7"/>
  <c r="Z59" i="7"/>
  <c r="Y59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L58" i="7"/>
  <c r="AK58" i="7"/>
  <c r="AH58" i="7"/>
  <c r="AG58" i="7"/>
  <c r="AD58" i="7"/>
  <c r="AC58" i="7"/>
  <c r="Z58" i="7"/>
  <c r="Y58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L57" i="7"/>
  <c r="AK57" i="7"/>
  <c r="AH57" i="7"/>
  <c r="AG57" i="7"/>
  <c r="AD57" i="7"/>
  <c r="AC57" i="7"/>
  <c r="Z57" i="7"/>
  <c r="Y57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L56" i="7"/>
  <c r="AK56" i="7"/>
  <c r="AH56" i="7"/>
  <c r="AG56" i="7"/>
  <c r="AD56" i="7"/>
  <c r="AC56" i="7"/>
  <c r="Z56" i="7"/>
  <c r="Y56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L55" i="7"/>
  <c r="AK55" i="7"/>
  <c r="AH55" i="7"/>
  <c r="AG55" i="7"/>
  <c r="AD55" i="7"/>
  <c r="AC55" i="7"/>
  <c r="Z55" i="7"/>
  <c r="Y55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L54" i="7"/>
  <c r="AK54" i="7"/>
  <c r="AH54" i="7"/>
  <c r="AG54" i="7"/>
  <c r="AD54" i="7"/>
  <c r="AC54" i="7"/>
  <c r="Z54" i="7"/>
  <c r="Y54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L53" i="7"/>
  <c r="AK53" i="7"/>
  <c r="AH53" i="7"/>
  <c r="AG53" i="7"/>
  <c r="AD53" i="7"/>
  <c r="AC53" i="7"/>
  <c r="Z53" i="7"/>
  <c r="Y53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L52" i="7"/>
  <c r="AK52" i="7"/>
  <c r="AH52" i="7"/>
  <c r="AG52" i="7"/>
  <c r="AD52" i="7"/>
  <c r="AC52" i="7"/>
  <c r="Z52" i="7"/>
  <c r="Y52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L51" i="7"/>
  <c r="AK51" i="7"/>
  <c r="AH51" i="7"/>
  <c r="AG51" i="7"/>
  <c r="AD51" i="7"/>
  <c r="AC51" i="7"/>
  <c r="Z51" i="7"/>
  <c r="Y51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L50" i="7"/>
  <c r="AK50" i="7"/>
  <c r="AH50" i="7"/>
  <c r="AG50" i="7"/>
  <c r="AD50" i="7"/>
  <c r="AC50" i="7"/>
  <c r="Z50" i="7"/>
  <c r="Y50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L49" i="7"/>
  <c r="AK49" i="7"/>
  <c r="AH49" i="7"/>
  <c r="AG49" i="7"/>
  <c r="AD49" i="7"/>
  <c r="AC49" i="7"/>
  <c r="Z49" i="7"/>
  <c r="Y49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L48" i="7"/>
  <c r="AK48" i="7"/>
  <c r="AH48" i="7"/>
  <c r="AG48" i="7"/>
  <c r="AD48" i="7"/>
  <c r="AC48" i="7"/>
  <c r="Z48" i="7"/>
  <c r="Y48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L47" i="7"/>
  <c r="AK47" i="7"/>
  <c r="AH47" i="7"/>
  <c r="AG47" i="7"/>
  <c r="AD47" i="7"/>
  <c r="AC47" i="7"/>
  <c r="Z47" i="7"/>
  <c r="Y47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L46" i="7"/>
  <c r="AK46" i="7"/>
  <c r="AH46" i="7"/>
  <c r="AG46" i="7"/>
  <c r="AD46" i="7"/>
  <c r="AC46" i="7"/>
  <c r="Z46" i="7"/>
  <c r="Y46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L45" i="7"/>
  <c r="AK45" i="7"/>
  <c r="AH45" i="7"/>
  <c r="AG45" i="7"/>
  <c r="AD45" i="7"/>
  <c r="AC45" i="7"/>
  <c r="Z45" i="7"/>
  <c r="Y45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L44" i="7"/>
  <c r="AK44" i="7"/>
  <c r="AH44" i="7"/>
  <c r="AG44" i="7"/>
  <c r="AD44" i="7"/>
  <c r="AC44" i="7"/>
  <c r="Z44" i="7"/>
  <c r="Y44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L43" i="7"/>
  <c r="AK43" i="7"/>
  <c r="AH43" i="7"/>
  <c r="AG43" i="7"/>
  <c r="AD43" i="7"/>
  <c r="AC43" i="7"/>
  <c r="Z43" i="7"/>
  <c r="Y43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L42" i="7"/>
  <c r="AK42" i="7"/>
  <c r="AH42" i="7"/>
  <c r="AG42" i="7"/>
  <c r="AD42" i="7"/>
  <c r="AC42" i="7"/>
  <c r="Z42" i="7"/>
  <c r="Y42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L41" i="7"/>
  <c r="AK41" i="7"/>
  <c r="AH41" i="7"/>
  <c r="AG41" i="7"/>
  <c r="AD41" i="7"/>
  <c r="AC41" i="7"/>
  <c r="Z41" i="7"/>
  <c r="Y41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L40" i="7"/>
  <c r="AK40" i="7"/>
  <c r="AH40" i="7"/>
  <c r="AG40" i="7"/>
  <c r="AD40" i="7"/>
  <c r="AC40" i="7"/>
  <c r="Z40" i="7"/>
  <c r="Y40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L39" i="7"/>
  <c r="AK39" i="7"/>
  <c r="AH39" i="7"/>
  <c r="AG39" i="7"/>
  <c r="AD39" i="7"/>
  <c r="AC39" i="7"/>
  <c r="Z39" i="7"/>
  <c r="Y39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L38" i="7"/>
  <c r="AK38" i="7"/>
  <c r="AH38" i="7"/>
  <c r="AG38" i="7"/>
  <c r="AD38" i="7"/>
  <c r="AC38" i="7"/>
  <c r="Z38" i="7"/>
  <c r="Y38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L37" i="7"/>
  <c r="AK37" i="7"/>
  <c r="AH37" i="7"/>
  <c r="AG37" i="7"/>
  <c r="AD37" i="7"/>
  <c r="AC37" i="7"/>
  <c r="Z37" i="7"/>
  <c r="Y37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L36" i="7"/>
  <c r="AK36" i="7"/>
  <c r="AH36" i="7"/>
  <c r="AG36" i="7"/>
  <c r="AD36" i="7"/>
  <c r="AC36" i="7"/>
  <c r="Z36" i="7"/>
  <c r="Y36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L35" i="7"/>
  <c r="AK35" i="7"/>
  <c r="AH35" i="7"/>
  <c r="AG35" i="7"/>
  <c r="AD35" i="7"/>
  <c r="AC35" i="7"/>
  <c r="Z35" i="7"/>
  <c r="Y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L34" i="7"/>
  <c r="AK34" i="7"/>
  <c r="AH34" i="7"/>
  <c r="AG34" i="7"/>
  <c r="AD34" i="7"/>
  <c r="AC34" i="7"/>
  <c r="Z34" i="7"/>
  <c r="Y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L33" i="7"/>
  <c r="AK33" i="7"/>
  <c r="AH33" i="7"/>
  <c r="AG33" i="7"/>
  <c r="AD33" i="7"/>
  <c r="AC33" i="7"/>
  <c r="Z33" i="7"/>
  <c r="Y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L32" i="7"/>
  <c r="AK32" i="7"/>
  <c r="AH32" i="7"/>
  <c r="AG32" i="7"/>
  <c r="AD32" i="7"/>
  <c r="AC32" i="7"/>
  <c r="Z32" i="7"/>
  <c r="Y32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L31" i="7"/>
  <c r="AK31" i="7"/>
  <c r="AH31" i="7"/>
  <c r="AG31" i="7"/>
  <c r="AD31" i="7"/>
  <c r="AC31" i="7"/>
  <c r="Z31" i="7"/>
  <c r="Y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L30" i="7"/>
  <c r="AK30" i="7"/>
  <c r="AH30" i="7"/>
  <c r="AG30" i="7"/>
  <c r="AD30" i="7"/>
  <c r="AC30" i="7"/>
  <c r="Z30" i="7"/>
  <c r="Y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L29" i="7"/>
  <c r="AK29" i="7"/>
  <c r="AH29" i="7"/>
  <c r="AG29" i="7"/>
  <c r="AD29" i="7"/>
  <c r="AC29" i="7"/>
  <c r="Z29" i="7"/>
  <c r="Y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L28" i="7"/>
  <c r="AK28" i="7"/>
  <c r="AH28" i="7"/>
  <c r="AG28" i="7"/>
  <c r="AD28" i="7"/>
  <c r="AC28" i="7"/>
  <c r="Z28" i="7"/>
  <c r="Y28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L27" i="7"/>
  <c r="AK27" i="7"/>
  <c r="AH27" i="7"/>
  <c r="AG27" i="7"/>
  <c r="AD27" i="7"/>
  <c r="AC27" i="7"/>
  <c r="Z27" i="7"/>
  <c r="Y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L26" i="7"/>
  <c r="AK26" i="7"/>
  <c r="AH26" i="7"/>
  <c r="AG26" i="7"/>
  <c r="AD26" i="7"/>
  <c r="AC26" i="7"/>
  <c r="Z26" i="7"/>
  <c r="Y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L25" i="7"/>
  <c r="AK25" i="7"/>
  <c r="AH25" i="7"/>
  <c r="AG25" i="7"/>
  <c r="AD25" i="7"/>
  <c r="AC25" i="7"/>
  <c r="Z25" i="7"/>
  <c r="Y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L24" i="7"/>
  <c r="AK24" i="7"/>
  <c r="AH24" i="7"/>
  <c r="AG24" i="7"/>
  <c r="AD24" i="7"/>
  <c r="AC24" i="7"/>
  <c r="Z24" i="7"/>
  <c r="Y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L23" i="7"/>
  <c r="AK23" i="7"/>
  <c r="AH23" i="7"/>
  <c r="AG23" i="7"/>
  <c r="AD23" i="7"/>
  <c r="AC23" i="7"/>
  <c r="Z23" i="7"/>
  <c r="Y23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L22" i="7"/>
  <c r="AK22" i="7"/>
  <c r="AH22" i="7"/>
  <c r="AG22" i="7"/>
  <c r="AD22" i="7"/>
  <c r="AC22" i="7"/>
  <c r="Z22" i="7"/>
  <c r="Y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L21" i="7"/>
  <c r="AK21" i="7"/>
  <c r="AH21" i="7"/>
  <c r="AG21" i="7"/>
  <c r="AD21" i="7"/>
  <c r="AC21" i="7"/>
  <c r="Z21" i="7"/>
  <c r="Y21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L20" i="7"/>
  <c r="AK20" i="7"/>
  <c r="AH20" i="7"/>
  <c r="AG20" i="7"/>
  <c r="AD20" i="7"/>
  <c r="AC20" i="7"/>
  <c r="Z20" i="7"/>
  <c r="Y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L19" i="7"/>
  <c r="AK19" i="7"/>
  <c r="AH19" i="7"/>
  <c r="AG19" i="7"/>
  <c r="AD19" i="7"/>
  <c r="AC19" i="7"/>
  <c r="Z19" i="7"/>
  <c r="Y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L18" i="7"/>
  <c r="AK18" i="7"/>
  <c r="AH18" i="7"/>
  <c r="AG18" i="7"/>
  <c r="AD18" i="7"/>
  <c r="AC18" i="7"/>
  <c r="Z18" i="7"/>
  <c r="Y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L17" i="7"/>
  <c r="AK17" i="7"/>
  <c r="AH17" i="7"/>
  <c r="AG17" i="7"/>
  <c r="AD17" i="7"/>
  <c r="AC17" i="7"/>
  <c r="Z17" i="7"/>
  <c r="Y17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L16" i="7"/>
  <c r="AK16" i="7"/>
  <c r="AH16" i="7"/>
  <c r="AG16" i="7"/>
  <c r="AD16" i="7"/>
  <c r="AC16" i="7"/>
  <c r="Z16" i="7"/>
  <c r="Y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L15" i="7"/>
  <c r="AK15" i="7"/>
  <c r="AH15" i="7"/>
  <c r="AG15" i="7"/>
  <c r="AD15" i="7"/>
  <c r="AC15" i="7"/>
  <c r="Z15" i="7"/>
  <c r="Y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L14" i="7"/>
  <c r="AK14" i="7"/>
  <c r="AH14" i="7"/>
  <c r="AG14" i="7"/>
  <c r="AD14" i="7"/>
  <c r="AC14" i="7"/>
  <c r="Z14" i="7"/>
  <c r="Y14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L13" i="7"/>
  <c r="AK13" i="7"/>
  <c r="AH13" i="7"/>
  <c r="AG13" i="7"/>
  <c r="AD13" i="7"/>
  <c r="AC13" i="7"/>
  <c r="Z13" i="7"/>
  <c r="Y13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L12" i="7"/>
  <c r="AK12" i="7"/>
  <c r="AH12" i="7"/>
  <c r="AG12" i="7"/>
  <c r="AD12" i="7"/>
  <c r="AC12" i="7"/>
  <c r="Z12" i="7"/>
  <c r="Y12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L11" i="7"/>
  <c r="AK11" i="7"/>
  <c r="AH11" i="7"/>
  <c r="AG11" i="7"/>
  <c r="AD11" i="7"/>
  <c r="AC11" i="7"/>
  <c r="Z11" i="7"/>
  <c r="Y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L10" i="7"/>
  <c r="AK10" i="7"/>
  <c r="AH10" i="7"/>
  <c r="AG10" i="7"/>
  <c r="AD10" i="7"/>
  <c r="AC10" i="7"/>
  <c r="Z10" i="7"/>
  <c r="Y10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L9" i="7"/>
  <c r="AK9" i="7"/>
  <c r="AH9" i="7"/>
  <c r="AG9" i="7"/>
  <c r="AD9" i="7"/>
  <c r="AC9" i="7"/>
  <c r="Z9" i="7"/>
  <c r="Y9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L8" i="7"/>
  <c r="AK8" i="7"/>
  <c r="AH8" i="7"/>
  <c r="AG8" i="7"/>
  <c r="AD8" i="7"/>
  <c r="AC8" i="7"/>
  <c r="Z8" i="7"/>
  <c r="Y8" i="7"/>
  <c r="N259" i="1"/>
  <c r="P259" i="1" s="1"/>
  <c r="K259" i="1"/>
  <c r="N258" i="1"/>
  <c r="O258" i="1" s="1"/>
  <c r="K258" i="1"/>
  <c r="N257" i="1"/>
  <c r="P257" i="1" s="1"/>
  <c r="K257" i="1"/>
  <c r="N256" i="1"/>
  <c r="P256" i="1" s="1"/>
  <c r="K256" i="1"/>
  <c r="N255" i="1"/>
  <c r="K255" i="1"/>
  <c r="N254" i="1"/>
  <c r="K254" i="1"/>
  <c r="N253" i="1"/>
  <c r="K253" i="1"/>
  <c r="N252" i="1"/>
  <c r="K252" i="1"/>
  <c r="N251" i="1"/>
  <c r="K251" i="1"/>
  <c r="N250" i="1"/>
  <c r="K250" i="1"/>
  <c r="N249" i="1"/>
  <c r="K249" i="1"/>
  <c r="N248" i="1"/>
  <c r="K248" i="1"/>
  <c r="N247" i="1"/>
  <c r="K247" i="1"/>
  <c r="N246" i="1"/>
  <c r="K246" i="1"/>
  <c r="N245" i="1"/>
  <c r="K245" i="1"/>
  <c r="N244" i="1"/>
  <c r="K244" i="1"/>
  <c r="N243" i="1"/>
  <c r="K243" i="1"/>
  <c r="N242" i="1"/>
  <c r="K242" i="1"/>
  <c r="N241" i="1"/>
  <c r="K241" i="1"/>
  <c r="N240" i="1"/>
  <c r="K240" i="1"/>
  <c r="N239" i="1"/>
  <c r="K239" i="1"/>
  <c r="N238" i="1"/>
  <c r="K238" i="1"/>
  <c r="N237" i="1"/>
  <c r="K237" i="1"/>
  <c r="N236" i="1"/>
  <c r="K236" i="1"/>
  <c r="N235" i="1"/>
  <c r="K235" i="1"/>
  <c r="N234" i="1"/>
  <c r="K234" i="1"/>
  <c r="N233" i="1"/>
  <c r="K233" i="1"/>
  <c r="N232" i="1"/>
  <c r="K232" i="1"/>
  <c r="N231" i="1"/>
  <c r="K231" i="1"/>
  <c r="N230" i="1"/>
  <c r="K230" i="1"/>
  <c r="N229" i="1"/>
  <c r="K229" i="1"/>
  <c r="N228" i="1"/>
  <c r="K228" i="1"/>
  <c r="N227" i="1"/>
  <c r="K227" i="1"/>
  <c r="N226" i="1"/>
  <c r="K226" i="1"/>
  <c r="N225" i="1"/>
  <c r="K225" i="1"/>
  <c r="N224" i="1"/>
  <c r="K224" i="1"/>
  <c r="N223" i="1"/>
  <c r="K223" i="1"/>
  <c r="N222" i="1"/>
  <c r="K222" i="1"/>
  <c r="N221" i="1"/>
  <c r="K221" i="1"/>
  <c r="N220" i="1"/>
  <c r="K220" i="1"/>
  <c r="N219" i="1"/>
  <c r="K219" i="1"/>
  <c r="N218" i="1"/>
  <c r="K218" i="1"/>
  <c r="N217" i="1"/>
  <c r="K217" i="1"/>
  <c r="N216" i="1"/>
  <c r="K216" i="1"/>
  <c r="N215" i="1"/>
  <c r="K215" i="1"/>
  <c r="N214" i="1"/>
  <c r="K214" i="1"/>
  <c r="N213" i="1"/>
  <c r="K213" i="1"/>
  <c r="N212" i="1"/>
  <c r="K212" i="1"/>
  <c r="N211" i="1"/>
  <c r="K211" i="1"/>
  <c r="N210" i="1"/>
  <c r="K210" i="1"/>
  <c r="N209" i="1"/>
  <c r="K209" i="1"/>
  <c r="N208" i="1"/>
  <c r="K208" i="1"/>
  <c r="N207" i="1"/>
  <c r="K207" i="1"/>
  <c r="N206" i="1"/>
  <c r="K206" i="1"/>
  <c r="N205" i="1"/>
  <c r="K205" i="1"/>
  <c r="N204" i="1"/>
  <c r="K204" i="1"/>
  <c r="N203" i="1"/>
  <c r="K203" i="1"/>
  <c r="N202" i="1"/>
  <c r="K202" i="1"/>
  <c r="N201" i="1"/>
  <c r="K201" i="1"/>
  <c r="N200" i="1"/>
  <c r="K200" i="1"/>
  <c r="N199" i="1"/>
  <c r="K199" i="1"/>
  <c r="N198" i="1"/>
  <c r="P198" i="1" s="1"/>
  <c r="K198" i="1"/>
  <c r="N197" i="1"/>
  <c r="K197" i="1"/>
  <c r="N196" i="1"/>
  <c r="K196" i="1"/>
  <c r="N195" i="1"/>
  <c r="K195" i="1"/>
  <c r="N194" i="1"/>
  <c r="K194" i="1"/>
  <c r="N193" i="1"/>
  <c r="K193" i="1"/>
  <c r="N192" i="1"/>
  <c r="K192" i="1"/>
  <c r="N191" i="1"/>
  <c r="K191" i="1"/>
  <c r="N190" i="1"/>
  <c r="K190" i="1"/>
  <c r="N189" i="1"/>
  <c r="K189" i="1"/>
  <c r="N188" i="1"/>
  <c r="K188" i="1"/>
  <c r="N187" i="1"/>
  <c r="K187" i="1"/>
  <c r="N186" i="1"/>
  <c r="K186" i="1"/>
  <c r="N185" i="1"/>
  <c r="K185" i="1"/>
  <c r="N184" i="1"/>
  <c r="P184" i="1" s="1"/>
  <c r="K184" i="1"/>
  <c r="N183" i="1"/>
  <c r="K183" i="1"/>
  <c r="N182" i="1"/>
  <c r="K182" i="1"/>
  <c r="N181" i="1"/>
  <c r="K181" i="1"/>
  <c r="N180" i="1"/>
  <c r="P180" i="1" s="1"/>
  <c r="K180" i="1"/>
  <c r="N179" i="1"/>
  <c r="K179" i="1"/>
  <c r="N178" i="1"/>
  <c r="K178" i="1"/>
  <c r="N177" i="1"/>
  <c r="K177" i="1"/>
  <c r="N176" i="1"/>
  <c r="K176" i="1"/>
  <c r="N175" i="1"/>
  <c r="K175" i="1"/>
  <c r="N174" i="1"/>
  <c r="K174" i="1"/>
  <c r="N173" i="1"/>
  <c r="K173" i="1"/>
  <c r="N172" i="1"/>
  <c r="K172" i="1"/>
  <c r="N171" i="1"/>
  <c r="P171" i="1" s="1"/>
  <c r="K171" i="1"/>
  <c r="N170" i="1"/>
  <c r="O170" i="1" s="1"/>
  <c r="K170" i="1"/>
  <c r="N169" i="1"/>
  <c r="O169" i="1" s="1"/>
  <c r="K169" i="1"/>
  <c r="N168" i="1"/>
  <c r="K168" i="1"/>
  <c r="N167" i="1"/>
  <c r="K167" i="1"/>
  <c r="N166" i="1"/>
  <c r="P166" i="1" s="1"/>
  <c r="K166" i="1"/>
  <c r="N165" i="1"/>
  <c r="O165" i="1" s="1"/>
  <c r="K165" i="1"/>
  <c r="N164" i="1"/>
  <c r="K164" i="1"/>
  <c r="N163" i="1"/>
  <c r="K163" i="1"/>
  <c r="N162" i="1"/>
  <c r="O162" i="1" s="1"/>
  <c r="K162" i="1"/>
  <c r="N161" i="1"/>
  <c r="K161" i="1"/>
  <c r="N160" i="1"/>
  <c r="P160" i="1" s="1"/>
  <c r="K160" i="1"/>
  <c r="N159" i="1"/>
  <c r="O159" i="1" s="1"/>
  <c r="K159" i="1"/>
  <c r="N158" i="1"/>
  <c r="P158" i="1" s="1"/>
  <c r="K158" i="1"/>
  <c r="N157" i="1"/>
  <c r="K157" i="1"/>
  <c r="N156" i="1"/>
  <c r="P156" i="1" s="1"/>
  <c r="K156" i="1"/>
  <c r="N155" i="1"/>
  <c r="P155" i="1" s="1"/>
  <c r="K155" i="1"/>
  <c r="N154" i="1"/>
  <c r="K154" i="1"/>
  <c r="N153" i="1"/>
  <c r="O153" i="1" s="1"/>
  <c r="K153" i="1"/>
  <c r="N152" i="1"/>
  <c r="K152" i="1"/>
  <c r="N151" i="1"/>
  <c r="K151" i="1"/>
  <c r="N150" i="1"/>
  <c r="P150" i="1" s="1"/>
  <c r="K150" i="1"/>
  <c r="N149" i="1"/>
  <c r="O149" i="1" s="1"/>
  <c r="K149" i="1"/>
  <c r="N148" i="1"/>
  <c r="O148" i="1" s="1"/>
  <c r="K148" i="1"/>
  <c r="N147" i="1"/>
  <c r="K147" i="1"/>
  <c r="N146" i="1"/>
  <c r="O146" i="1" s="1"/>
  <c r="K146" i="1"/>
  <c r="N145" i="1"/>
  <c r="P145" i="1" s="1"/>
  <c r="K145" i="1"/>
  <c r="N144" i="1"/>
  <c r="P144" i="1" s="1"/>
  <c r="K144" i="1"/>
  <c r="N143" i="1"/>
  <c r="K143" i="1"/>
  <c r="N142" i="1"/>
  <c r="P142" i="1" s="1"/>
  <c r="K142" i="1"/>
  <c r="N141" i="1"/>
  <c r="O141" i="1" s="1"/>
  <c r="K141" i="1"/>
  <c r="N140" i="1"/>
  <c r="O140" i="1" s="1"/>
  <c r="K140" i="1"/>
  <c r="N139" i="1"/>
  <c r="P139" i="1" s="1"/>
  <c r="K139" i="1"/>
  <c r="N138" i="1"/>
  <c r="K138" i="1"/>
  <c r="N137" i="1"/>
  <c r="O137" i="1" s="1"/>
  <c r="K137" i="1"/>
  <c r="N136" i="1"/>
  <c r="K136" i="1"/>
  <c r="N135" i="1"/>
  <c r="O135" i="1" s="1"/>
  <c r="K135" i="1"/>
  <c r="N134" i="1"/>
  <c r="P134" i="1" s="1"/>
  <c r="K134" i="1"/>
  <c r="N133" i="1"/>
  <c r="K133" i="1"/>
  <c r="N132" i="1"/>
  <c r="O132" i="1" s="1"/>
  <c r="K132" i="1"/>
  <c r="N131" i="1"/>
  <c r="P131" i="1" s="1"/>
  <c r="K131" i="1"/>
  <c r="N130" i="1"/>
  <c r="P130" i="1" s="1"/>
  <c r="K130" i="1"/>
  <c r="N129" i="1"/>
  <c r="P129" i="1" s="1"/>
  <c r="K129" i="1"/>
  <c r="N128" i="1"/>
  <c r="P128" i="1" s="1"/>
  <c r="K128" i="1"/>
  <c r="N127" i="1"/>
  <c r="O127" i="1" s="1"/>
  <c r="K127" i="1"/>
  <c r="N126" i="1"/>
  <c r="O126" i="1" s="1"/>
  <c r="K126" i="1"/>
  <c r="N125" i="1"/>
  <c r="P125" i="1" s="1"/>
  <c r="K125" i="1"/>
  <c r="N124" i="1"/>
  <c r="P124" i="1" s="1"/>
  <c r="K124" i="1"/>
  <c r="N123" i="1"/>
  <c r="P123" i="1" s="1"/>
  <c r="K123" i="1"/>
  <c r="N122" i="1"/>
  <c r="O122" i="1" s="1"/>
  <c r="K122" i="1"/>
  <c r="N121" i="1"/>
  <c r="O121" i="1" s="1"/>
  <c r="K121" i="1"/>
  <c r="N120" i="1"/>
  <c r="P120" i="1" s="1"/>
  <c r="K120" i="1"/>
  <c r="N119" i="1"/>
  <c r="O119" i="1" s="1"/>
  <c r="K119" i="1"/>
  <c r="N118" i="1"/>
  <c r="P118" i="1" s="1"/>
  <c r="K118" i="1"/>
  <c r="N117" i="1"/>
  <c r="O117" i="1" s="1"/>
  <c r="K117" i="1"/>
  <c r="N116" i="1"/>
  <c r="K116" i="1"/>
  <c r="N115" i="1"/>
  <c r="P115" i="1" s="1"/>
  <c r="K115" i="1"/>
  <c r="N114" i="1"/>
  <c r="O114" i="1" s="1"/>
  <c r="K114" i="1"/>
  <c r="N113" i="1"/>
  <c r="O113" i="1" s="1"/>
  <c r="K113" i="1"/>
  <c r="N112" i="1"/>
  <c r="P112" i="1" s="1"/>
  <c r="K112" i="1"/>
  <c r="N111" i="1"/>
  <c r="O111" i="1" s="1"/>
  <c r="K111" i="1"/>
  <c r="N110" i="1"/>
  <c r="P110" i="1" s="1"/>
  <c r="K110" i="1"/>
  <c r="N109" i="1"/>
  <c r="P109" i="1" s="1"/>
  <c r="K109" i="1"/>
  <c r="N108" i="1"/>
  <c r="K108" i="1"/>
  <c r="N107" i="1"/>
  <c r="P107" i="1" s="1"/>
  <c r="K107" i="1"/>
  <c r="N106" i="1"/>
  <c r="O106" i="1" s="1"/>
  <c r="K106" i="1"/>
  <c r="N105" i="1"/>
  <c r="P105" i="1" s="1"/>
  <c r="K105" i="1"/>
  <c r="N104" i="1"/>
  <c r="P104" i="1" s="1"/>
  <c r="K104" i="1"/>
  <c r="N103" i="1"/>
  <c r="K103" i="1"/>
  <c r="N102" i="1"/>
  <c r="O102" i="1" s="1"/>
  <c r="K102" i="1"/>
  <c r="N101" i="1"/>
  <c r="K101" i="1"/>
  <c r="N100" i="1"/>
  <c r="O100" i="1" s="1"/>
  <c r="K100" i="1"/>
  <c r="N99" i="1"/>
  <c r="K99" i="1"/>
  <c r="N98" i="1"/>
  <c r="K98" i="1"/>
  <c r="N97" i="1"/>
  <c r="P97" i="1" s="1"/>
  <c r="K97" i="1"/>
  <c r="N96" i="1"/>
  <c r="K96" i="1"/>
  <c r="N95" i="1"/>
  <c r="P95" i="1" s="1"/>
  <c r="K95" i="1"/>
  <c r="N94" i="1"/>
  <c r="P94" i="1" s="1"/>
  <c r="K94" i="1"/>
  <c r="N93" i="1"/>
  <c r="P93" i="1" s="1"/>
  <c r="K93" i="1"/>
  <c r="N92" i="1"/>
  <c r="O92" i="1" s="1"/>
  <c r="K92" i="1"/>
  <c r="N91" i="1"/>
  <c r="P91" i="1" s="1"/>
  <c r="K91" i="1"/>
  <c r="N90" i="1"/>
  <c r="O90" i="1" s="1"/>
  <c r="K90" i="1"/>
  <c r="N89" i="1"/>
  <c r="P89" i="1" s="1"/>
  <c r="K89" i="1"/>
  <c r="N88" i="1"/>
  <c r="P88" i="1" s="1"/>
  <c r="K88" i="1"/>
  <c r="N87" i="1"/>
  <c r="O87" i="1" s="1"/>
  <c r="K87" i="1"/>
  <c r="N86" i="1"/>
  <c r="K86" i="1"/>
  <c r="N85" i="1"/>
  <c r="O85" i="1" s="1"/>
  <c r="K85" i="1"/>
  <c r="N84" i="1"/>
  <c r="K84" i="1"/>
  <c r="N83" i="1"/>
  <c r="O83" i="1" s="1"/>
  <c r="K83" i="1"/>
  <c r="N82" i="1"/>
  <c r="K82" i="1"/>
  <c r="N81" i="1"/>
  <c r="K81" i="1"/>
  <c r="N80" i="1"/>
  <c r="P80" i="1" s="1"/>
  <c r="K80" i="1"/>
  <c r="N79" i="1"/>
  <c r="K79" i="1"/>
  <c r="N78" i="1"/>
  <c r="K78" i="1"/>
  <c r="N77" i="1"/>
  <c r="K77" i="1"/>
  <c r="N76" i="1"/>
  <c r="K76" i="1"/>
  <c r="N75" i="1"/>
  <c r="O75" i="1" s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P68" i="1" s="1"/>
  <c r="K68" i="1"/>
  <c r="N67" i="1"/>
  <c r="K67" i="1"/>
  <c r="N66" i="1"/>
  <c r="K66" i="1"/>
  <c r="N65" i="1"/>
  <c r="K65" i="1"/>
  <c r="N64" i="1"/>
  <c r="K64" i="1"/>
  <c r="N63" i="1"/>
  <c r="O63" i="1" s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N44" i="1"/>
  <c r="P44" i="1" s="1"/>
  <c r="K44" i="1"/>
  <c r="N43" i="1"/>
  <c r="K43" i="1"/>
  <c r="N42" i="1"/>
  <c r="K42" i="1"/>
  <c r="N41" i="1"/>
  <c r="K41" i="1"/>
  <c r="N40" i="1"/>
  <c r="K40" i="1"/>
  <c r="N39" i="1"/>
  <c r="O39" i="1" s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P22" i="1" s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  <c r="N2" i="1"/>
  <c r="K2" i="1"/>
  <c r="U65" i="7"/>
  <c r="U64" i="7"/>
  <c r="U57" i="7"/>
  <c r="U56" i="7"/>
  <c r="U49" i="7"/>
  <c r="U48" i="7"/>
  <c r="U43" i="7"/>
  <c r="V67" i="7"/>
  <c r="V66" i="7"/>
  <c r="V59" i="7"/>
  <c r="V58" i="7"/>
  <c r="V51" i="7"/>
  <c r="V50" i="7"/>
  <c r="V42" i="7"/>
  <c r="V40" i="7"/>
  <c r="V38" i="7"/>
  <c r="V36" i="7"/>
  <c r="V34" i="7"/>
  <c r="V32" i="7"/>
  <c r="V30" i="7"/>
  <c r="V28" i="7"/>
  <c r="V26" i="7"/>
  <c r="V24" i="7"/>
  <c r="V22" i="7"/>
  <c r="V20" i="7"/>
  <c r="U67" i="7"/>
  <c r="U66" i="7"/>
  <c r="U59" i="7"/>
  <c r="U58" i="7"/>
  <c r="U51" i="7"/>
  <c r="U50" i="7"/>
  <c r="U42" i="7"/>
  <c r="U40" i="7"/>
  <c r="U38" i="7"/>
  <c r="V69" i="7"/>
  <c r="V68" i="7"/>
  <c r="V61" i="7"/>
  <c r="V60" i="7"/>
  <c r="U68" i="7"/>
  <c r="U63" i="7"/>
  <c r="U61" i="7"/>
  <c r="V53" i="7"/>
  <c r="V46" i="7"/>
  <c r="U41" i="7"/>
  <c r="V39" i="7"/>
  <c r="U31" i="7"/>
  <c r="U30" i="7"/>
  <c r="U23" i="7"/>
  <c r="U22" i="7"/>
  <c r="V70" i="7"/>
  <c r="V65" i="7"/>
  <c r="U53" i="7"/>
  <c r="V47" i="7"/>
  <c r="U46" i="7"/>
  <c r="U39" i="7"/>
  <c r="V37" i="7"/>
  <c r="V29" i="7"/>
  <c r="V21" i="7"/>
  <c r="V18" i="7"/>
  <c r="V16" i="7"/>
  <c r="V14" i="7"/>
  <c r="V12" i="7"/>
  <c r="V10" i="7"/>
  <c r="V8" i="7"/>
  <c r="U70" i="7"/>
  <c r="V49" i="7"/>
  <c r="U47" i="7"/>
  <c r="U37" i="7"/>
  <c r="U36" i="7"/>
  <c r="U29" i="7"/>
  <c r="U28" i="7"/>
  <c r="U21" i="7"/>
  <c r="U20" i="7"/>
  <c r="U18" i="7"/>
  <c r="U16" i="7"/>
  <c r="U14" i="7"/>
  <c r="U12" i="7"/>
  <c r="U10" i="7"/>
  <c r="U8" i="7"/>
  <c r="V71" i="7"/>
  <c r="V56" i="7"/>
  <c r="V43" i="7"/>
  <c r="V35" i="7"/>
  <c r="V27" i="7"/>
  <c r="U71" i="7"/>
  <c r="U69" i="7"/>
  <c r="U60" i="7"/>
  <c r="V45" i="7"/>
  <c r="V44" i="7"/>
  <c r="U35" i="7"/>
  <c r="U34" i="7"/>
  <c r="U27" i="7"/>
  <c r="U26" i="7"/>
  <c r="V64" i="7"/>
  <c r="V62" i="7"/>
  <c r="V54" i="7"/>
  <c r="U45" i="7"/>
  <c r="U44" i="7"/>
  <c r="V33" i="7"/>
  <c r="V25" i="7"/>
  <c r="V19" i="7"/>
  <c r="V17" i="7"/>
  <c r="V15" i="7"/>
  <c r="V13" i="7"/>
  <c r="V11" i="7"/>
  <c r="V9" i="7"/>
  <c r="U62" i="7"/>
  <c r="V55" i="7"/>
  <c r="U54" i="7"/>
  <c r="V52" i="7"/>
  <c r="V48" i="7"/>
  <c r="U33" i="7"/>
  <c r="U32" i="7"/>
  <c r="U25" i="7"/>
  <c r="U24" i="7"/>
  <c r="U19" i="7"/>
  <c r="U17" i="7"/>
  <c r="U15" i="7"/>
  <c r="U13" i="7"/>
  <c r="U11" i="7"/>
  <c r="U9" i="7"/>
  <c r="U55" i="7"/>
  <c r="V23" i="7"/>
  <c r="U52" i="7"/>
  <c r="V57" i="7"/>
  <c r="V63" i="7"/>
  <c r="V41" i="7"/>
  <c r="V31" i="7"/>
  <c r="R901" i="1" l="1"/>
  <c r="R893" i="1"/>
  <c r="Q845" i="1"/>
  <c r="S1211" i="1"/>
  <c r="R1257" i="1"/>
  <c r="S1195" i="1"/>
  <c r="R1227" i="1"/>
  <c r="S1227" i="1" s="1"/>
  <c r="S1267" i="1"/>
  <c r="Q1188" i="1"/>
  <c r="S1275" i="1"/>
  <c r="R1219" i="1"/>
  <c r="S1219" i="1" s="1"/>
  <c r="R1212" i="1"/>
  <c r="S1212" i="1" s="1"/>
  <c r="R1268" i="1"/>
  <c r="R1236" i="1"/>
  <c r="Q1204" i="1"/>
  <c r="S1204" i="1" s="1"/>
  <c r="R1259" i="1"/>
  <c r="S1259" i="1" s="1"/>
  <c r="Q1257" i="1"/>
  <c r="R1251" i="1"/>
  <c r="S1251" i="1" s="1"/>
  <c r="R1274" i="1"/>
  <c r="R1266" i="1"/>
  <c r="S1266" i="1" s="1"/>
  <c r="R1258" i="1"/>
  <c r="S1258" i="1" s="1"/>
  <c r="R1250" i="1"/>
  <c r="S1250" i="1" s="1"/>
  <c r="R1242" i="1"/>
  <c r="R1234" i="1"/>
  <c r="S1234" i="1" s="1"/>
  <c r="R1226" i="1"/>
  <c r="S1226" i="1" s="1"/>
  <c r="R1218" i="1"/>
  <c r="S1218" i="1" s="1"/>
  <c r="R1210" i="1"/>
  <c r="R1202" i="1"/>
  <c r="S1202" i="1" s="1"/>
  <c r="R1194" i="1"/>
  <c r="S1194" i="1" s="1"/>
  <c r="R1149" i="1"/>
  <c r="S1243" i="1"/>
  <c r="S1203" i="1"/>
  <c r="Q1276" i="1"/>
  <c r="S1276" i="1" s="1"/>
  <c r="Q821" i="1"/>
  <c r="S1235" i="1"/>
  <c r="R1196" i="1"/>
  <c r="S1196" i="1" s="1"/>
  <c r="R1252" i="1"/>
  <c r="Q1220" i="1"/>
  <c r="S1220" i="1" s="1"/>
  <c r="P1162" i="1"/>
  <c r="O1162" i="1"/>
  <c r="R1273" i="1"/>
  <c r="S1273" i="1" s="1"/>
  <c r="P1231" i="1"/>
  <c r="O1231" i="1"/>
  <c r="R1272" i="1"/>
  <c r="Q1272" i="1"/>
  <c r="R1256" i="1"/>
  <c r="Q1256" i="1"/>
  <c r="R1240" i="1"/>
  <c r="Q1240" i="1"/>
  <c r="R1224" i="1"/>
  <c r="Q1224" i="1"/>
  <c r="R1208" i="1"/>
  <c r="Q1208" i="1"/>
  <c r="R1192" i="1"/>
  <c r="Q1192" i="1"/>
  <c r="P1138" i="1"/>
  <c r="Q1138" i="1" s="1"/>
  <c r="O1138" i="1"/>
  <c r="P1239" i="1"/>
  <c r="O1239" i="1"/>
  <c r="Q1217" i="1"/>
  <c r="R1217" i="1"/>
  <c r="R1277" i="1"/>
  <c r="Q1277" i="1"/>
  <c r="R1269" i="1"/>
  <c r="Q1269" i="1"/>
  <c r="R1261" i="1"/>
  <c r="Q1261" i="1"/>
  <c r="R1253" i="1"/>
  <c r="Q1253" i="1"/>
  <c r="R1245" i="1"/>
  <c r="Q1245" i="1"/>
  <c r="R1237" i="1"/>
  <c r="Q1237" i="1"/>
  <c r="R1229" i="1"/>
  <c r="Q1229" i="1"/>
  <c r="R1221" i="1"/>
  <c r="Q1221" i="1"/>
  <c r="S1221" i="1" s="1"/>
  <c r="R1213" i="1"/>
  <c r="Q1213" i="1"/>
  <c r="R1205" i="1"/>
  <c r="Q1205" i="1"/>
  <c r="R1197" i="1"/>
  <c r="Q1197" i="1"/>
  <c r="P1146" i="1"/>
  <c r="O1146" i="1"/>
  <c r="Q1146" i="1" s="1"/>
  <c r="P1255" i="1"/>
  <c r="O1255" i="1"/>
  <c r="P1207" i="1"/>
  <c r="O1207" i="1"/>
  <c r="O959" i="1"/>
  <c r="P1066" i="1"/>
  <c r="R1066" i="1" s="1"/>
  <c r="Q1148" i="1"/>
  <c r="P1170" i="1"/>
  <c r="O1170" i="1"/>
  <c r="Q1209" i="1"/>
  <c r="R1209" i="1"/>
  <c r="P1223" i="1"/>
  <c r="O1223" i="1"/>
  <c r="Q1225" i="1"/>
  <c r="R1225" i="1"/>
  <c r="Q1193" i="1"/>
  <c r="R1193" i="1"/>
  <c r="R1265" i="1"/>
  <c r="S1265" i="1" s="1"/>
  <c r="R1249" i="1"/>
  <c r="S1249" i="1" s="1"/>
  <c r="P1154" i="1"/>
  <c r="O1154" i="1"/>
  <c r="P1271" i="1"/>
  <c r="O1271" i="1"/>
  <c r="P1215" i="1"/>
  <c r="O1215" i="1"/>
  <c r="O276" i="1"/>
  <c r="P276" i="1"/>
  <c r="P960" i="1"/>
  <c r="O960" i="1"/>
  <c r="P856" i="1"/>
  <c r="O856" i="1"/>
  <c r="O848" i="1"/>
  <c r="P848" i="1"/>
  <c r="O832" i="1"/>
  <c r="P832" i="1"/>
  <c r="R1264" i="1"/>
  <c r="Q1264" i="1"/>
  <c r="R1248" i="1"/>
  <c r="Q1248" i="1"/>
  <c r="S1248" i="1" s="1"/>
  <c r="R1232" i="1"/>
  <c r="Q1232" i="1"/>
  <c r="R1216" i="1"/>
  <c r="Q1216" i="1"/>
  <c r="R1200" i="1"/>
  <c r="Q1200" i="1"/>
  <c r="P1178" i="1"/>
  <c r="O1178" i="1"/>
  <c r="P1263" i="1"/>
  <c r="O1263" i="1"/>
  <c r="P1191" i="1"/>
  <c r="O1191" i="1"/>
  <c r="P277" i="1"/>
  <c r="R277" i="1" s="1"/>
  <c r="O1023" i="1"/>
  <c r="P1023" i="1"/>
  <c r="O991" i="1"/>
  <c r="P991" i="1"/>
  <c r="Q991" i="1" s="1"/>
  <c r="P983" i="1"/>
  <c r="O983" i="1"/>
  <c r="R983" i="1" s="1"/>
  <c r="O967" i="1"/>
  <c r="P967" i="1"/>
  <c r="O951" i="1"/>
  <c r="P951" i="1"/>
  <c r="P943" i="1"/>
  <c r="O943" i="1"/>
  <c r="Q943" i="1" s="1"/>
  <c r="P927" i="1"/>
  <c r="O927" i="1"/>
  <c r="Q927" i="1" s="1"/>
  <c r="O895" i="1"/>
  <c r="P895" i="1"/>
  <c r="O887" i="1"/>
  <c r="P887" i="1"/>
  <c r="O871" i="1"/>
  <c r="P871" i="1"/>
  <c r="P863" i="1"/>
  <c r="O863" i="1"/>
  <c r="Q863" i="1" s="1"/>
  <c r="O855" i="1"/>
  <c r="P855" i="1"/>
  <c r="O847" i="1"/>
  <c r="P847" i="1"/>
  <c r="P839" i="1"/>
  <c r="O839" i="1"/>
  <c r="O823" i="1"/>
  <c r="P823" i="1"/>
  <c r="R823" i="1" s="1"/>
  <c r="P1106" i="1"/>
  <c r="R1106" i="1" s="1"/>
  <c r="P1041" i="1"/>
  <c r="O1041" i="1"/>
  <c r="Q1233" i="1"/>
  <c r="R1233" i="1"/>
  <c r="Q1201" i="1"/>
  <c r="R1201" i="1"/>
  <c r="P1130" i="1"/>
  <c r="O1130" i="1"/>
  <c r="Q1241" i="1"/>
  <c r="R1241" i="1"/>
  <c r="P1247" i="1"/>
  <c r="O1247" i="1"/>
  <c r="P1199" i="1"/>
  <c r="O1199" i="1"/>
  <c r="Q1274" i="1"/>
  <c r="Q1242" i="1"/>
  <c r="Q1210" i="1"/>
  <c r="O448" i="1"/>
  <c r="P1181" i="1"/>
  <c r="Q1181" i="1" s="1"/>
  <c r="O1173" i="1"/>
  <c r="Q1173" i="1" s="1"/>
  <c r="O1158" i="1"/>
  <c r="R1158" i="1" s="1"/>
  <c r="O1142" i="1"/>
  <c r="Q1142" i="1" s="1"/>
  <c r="O1270" i="1"/>
  <c r="O1262" i="1"/>
  <c r="O1254" i="1"/>
  <c r="O1246" i="1"/>
  <c r="O1238" i="1"/>
  <c r="O1230" i="1"/>
  <c r="O1222" i="1"/>
  <c r="O1214" i="1"/>
  <c r="O1206" i="1"/>
  <c r="O1198" i="1"/>
  <c r="O416" i="1"/>
  <c r="R416" i="1" s="1"/>
  <c r="O988" i="1"/>
  <c r="P1102" i="1"/>
  <c r="P1054" i="1"/>
  <c r="Q1054" i="1" s="1"/>
  <c r="O1043" i="1"/>
  <c r="R1043" i="1" s="1"/>
  <c r="Q1180" i="1"/>
  <c r="P1125" i="1"/>
  <c r="R1125" i="1" s="1"/>
  <c r="O1141" i="1"/>
  <c r="Q1141" i="1" s="1"/>
  <c r="O1126" i="1"/>
  <c r="Q1126" i="1" s="1"/>
  <c r="P1190" i="1"/>
  <c r="Q1190" i="1" s="1"/>
  <c r="P440" i="1"/>
  <c r="O408" i="1"/>
  <c r="O1189" i="1"/>
  <c r="R1189" i="1" s="1"/>
  <c r="P392" i="1"/>
  <c r="P1004" i="1"/>
  <c r="Q1004" i="1" s="1"/>
  <c r="P1078" i="1"/>
  <c r="Q1078" i="1" s="1"/>
  <c r="O1182" i="1"/>
  <c r="Q1182" i="1" s="1"/>
  <c r="O1166" i="1"/>
  <c r="O1150" i="1"/>
  <c r="Q1150" i="1" s="1"/>
  <c r="O1134" i="1"/>
  <c r="Q1134" i="1" s="1"/>
  <c r="Q1268" i="1"/>
  <c r="S1268" i="1" s="1"/>
  <c r="Q1260" i="1"/>
  <c r="S1260" i="1" s="1"/>
  <c r="Q1252" i="1"/>
  <c r="S1252" i="1" s="1"/>
  <c r="Q1244" i="1"/>
  <c r="S1244" i="1" s="1"/>
  <c r="Q1236" i="1"/>
  <c r="Q1228" i="1"/>
  <c r="S1228" i="1" s="1"/>
  <c r="O344" i="1"/>
  <c r="Q917" i="1"/>
  <c r="P1133" i="1"/>
  <c r="R1133" i="1" s="1"/>
  <c r="R1168" i="1"/>
  <c r="P1058" i="1"/>
  <c r="Q1058" i="1" s="1"/>
  <c r="O1152" i="1"/>
  <c r="R1152" i="1" s="1"/>
  <c r="P701" i="1"/>
  <c r="P1122" i="1"/>
  <c r="R1122" i="1" s="1"/>
  <c r="P1098" i="1"/>
  <c r="R1098" i="1" s="1"/>
  <c r="P1074" i="1"/>
  <c r="R1074" i="1" s="1"/>
  <c r="R1056" i="1"/>
  <c r="P1034" i="1"/>
  <c r="R1034" i="1" s="1"/>
  <c r="Q1156" i="1"/>
  <c r="P634" i="1"/>
  <c r="Q634" i="1" s="1"/>
  <c r="P1001" i="1"/>
  <c r="P849" i="1"/>
  <c r="O992" i="1"/>
  <c r="R992" i="1" s="1"/>
  <c r="O889" i="1"/>
  <c r="Q889" i="1" s="1"/>
  <c r="P1120" i="1"/>
  <c r="R1120" i="1" s="1"/>
  <c r="P1096" i="1"/>
  <c r="R1096" i="1" s="1"/>
  <c r="P1073" i="1"/>
  <c r="R1073" i="1" s="1"/>
  <c r="P1032" i="1"/>
  <c r="Q1032" i="1" s="1"/>
  <c r="O1039" i="1"/>
  <c r="Q1039" i="1" s="1"/>
  <c r="P1184" i="1"/>
  <c r="R1184" i="1" s="1"/>
  <c r="P1136" i="1"/>
  <c r="R1136" i="1" s="1"/>
  <c r="O1174" i="1"/>
  <c r="Q1174" i="1" s="1"/>
  <c r="P1113" i="1"/>
  <c r="R1113" i="1" s="1"/>
  <c r="P1090" i="1"/>
  <c r="Q1090" i="1" s="1"/>
  <c r="P1048" i="1"/>
  <c r="R1048" i="1" s="1"/>
  <c r="O1121" i="1"/>
  <c r="Q1121" i="1" s="1"/>
  <c r="O1094" i="1"/>
  <c r="Q1094" i="1" s="1"/>
  <c r="P1124" i="1"/>
  <c r="Q1124" i="1" s="1"/>
  <c r="O1186" i="1"/>
  <c r="Q1186" i="1" s="1"/>
  <c r="P517" i="1"/>
  <c r="P1089" i="1"/>
  <c r="R1089" i="1" s="1"/>
  <c r="R1172" i="1"/>
  <c r="P976" i="1"/>
  <c r="Q976" i="1" s="1"/>
  <c r="P866" i="1"/>
  <c r="Q866" i="1" s="1"/>
  <c r="P1088" i="1"/>
  <c r="R1088" i="1" s="1"/>
  <c r="P1042" i="1"/>
  <c r="Q1042" i="1" s="1"/>
  <c r="Q1083" i="1"/>
  <c r="Q853" i="1"/>
  <c r="Q1040" i="1"/>
  <c r="Q1140" i="1"/>
  <c r="R1064" i="1"/>
  <c r="R1156" i="1"/>
  <c r="Q1072" i="1"/>
  <c r="R821" i="1"/>
  <c r="O54" i="1"/>
  <c r="R825" i="1"/>
  <c r="R1083" i="1"/>
  <c r="Q1157" i="1"/>
  <c r="R1144" i="1"/>
  <c r="R1132" i="1"/>
  <c r="P203" i="1"/>
  <c r="P227" i="1"/>
  <c r="R829" i="1"/>
  <c r="R1110" i="1"/>
  <c r="Q1071" i="1"/>
  <c r="Q1132" i="1"/>
  <c r="R1180" i="1"/>
  <c r="R1128" i="1"/>
  <c r="Q901" i="1"/>
  <c r="S901" i="1" s="1"/>
  <c r="Q1067" i="1"/>
  <c r="R1040" i="1"/>
  <c r="R1181" i="1"/>
  <c r="Q1165" i="1"/>
  <c r="R1140" i="1"/>
  <c r="Q458" i="1"/>
  <c r="R941" i="1"/>
  <c r="R1176" i="1"/>
  <c r="R1164" i="1"/>
  <c r="Q1021" i="1"/>
  <c r="R1072" i="1"/>
  <c r="R1165" i="1"/>
  <c r="Q1172" i="1"/>
  <c r="R1188" i="1"/>
  <c r="Q1149" i="1"/>
  <c r="R965" i="1"/>
  <c r="R1028" i="1"/>
  <c r="R1051" i="1"/>
  <c r="R1157" i="1"/>
  <c r="Q1164" i="1"/>
  <c r="R1160" i="1"/>
  <c r="R1148" i="1"/>
  <c r="Q1080" i="1"/>
  <c r="R1080" i="1"/>
  <c r="Q1178" i="1"/>
  <c r="Q1183" i="1"/>
  <c r="R1183" i="1"/>
  <c r="Q1175" i="1"/>
  <c r="R1175" i="1"/>
  <c r="Q1167" i="1"/>
  <c r="R1167" i="1"/>
  <c r="Q1159" i="1"/>
  <c r="R1159" i="1"/>
  <c r="Q1151" i="1"/>
  <c r="R1151" i="1"/>
  <c r="Q1143" i="1"/>
  <c r="R1143" i="1"/>
  <c r="Q1135" i="1"/>
  <c r="R1135" i="1"/>
  <c r="Q1127" i="1"/>
  <c r="R1127" i="1"/>
  <c r="R1182" i="1"/>
  <c r="Q1166" i="1"/>
  <c r="R1166" i="1"/>
  <c r="R1126" i="1"/>
  <c r="P977" i="1"/>
  <c r="Q977" i="1" s="1"/>
  <c r="P937" i="1"/>
  <c r="Q937" i="1" s="1"/>
  <c r="O897" i="1"/>
  <c r="Q897" i="1" s="1"/>
  <c r="Q1056" i="1"/>
  <c r="O1079" i="1"/>
  <c r="R1079" i="1" s="1"/>
  <c r="Q1176" i="1"/>
  <c r="Q1168" i="1"/>
  <c r="Q1160" i="1"/>
  <c r="Q1144" i="1"/>
  <c r="Q1128" i="1"/>
  <c r="P1185" i="1"/>
  <c r="Q1185" i="1" s="1"/>
  <c r="P1177" i="1"/>
  <c r="R1177" i="1" s="1"/>
  <c r="P1169" i="1"/>
  <c r="Q1169" i="1" s="1"/>
  <c r="P1161" i="1"/>
  <c r="Q1161" i="1" s="1"/>
  <c r="P1153" i="1"/>
  <c r="R1153" i="1" s="1"/>
  <c r="P1145" i="1"/>
  <c r="Q1145" i="1" s="1"/>
  <c r="P1137" i="1"/>
  <c r="Q1137" i="1" s="1"/>
  <c r="P1129" i="1"/>
  <c r="Q1129" i="1" s="1"/>
  <c r="O574" i="1"/>
  <c r="Q574" i="1" s="1"/>
  <c r="P953" i="1"/>
  <c r="R953" i="1" s="1"/>
  <c r="P873" i="1"/>
  <c r="Q873" i="1" s="1"/>
  <c r="O993" i="1"/>
  <c r="Q993" i="1" s="1"/>
  <c r="O961" i="1"/>
  <c r="Q961" i="1" s="1"/>
  <c r="O857" i="1"/>
  <c r="R857" i="1" s="1"/>
  <c r="O833" i="1"/>
  <c r="Q833" i="1" s="1"/>
  <c r="Q1051" i="1"/>
  <c r="P1119" i="1"/>
  <c r="R1119" i="1" s="1"/>
  <c r="P1103" i="1"/>
  <c r="Q1103" i="1" s="1"/>
  <c r="P1057" i="1"/>
  <c r="R1057" i="1" s="1"/>
  <c r="P1031" i="1"/>
  <c r="R1031" i="1" s="1"/>
  <c r="O1111" i="1"/>
  <c r="Q1111" i="1" s="1"/>
  <c r="O1091" i="1"/>
  <c r="Q1091" i="1" s="1"/>
  <c r="O1055" i="1"/>
  <c r="R1055" i="1" s="1"/>
  <c r="Q461" i="1"/>
  <c r="P1025" i="1"/>
  <c r="R1025" i="1" s="1"/>
  <c r="P969" i="1"/>
  <c r="Q969" i="1" s="1"/>
  <c r="P929" i="1"/>
  <c r="Q929" i="1" s="1"/>
  <c r="P913" i="1"/>
  <c r="Q913" i="1" s="1"/>
  <c r="R917" i="1"/>
  <c r="O881" i="1"/>
  <c r="Q881" i="1" s="1"/>
  <c r="R1112" i="1"/>
  <c r="P1081" i="1"/>
  <c r="Q1081" i="1" s="1"/>
  <c r="O1105" i="1"/>
  <c r="R1105" i="1" s="1"/>
  <c r="O1049" i="1"/>
  <c r="R1102" i="1"/>
  <c r="P694" i="1"/>
  <c r="Q694" i="1" s="1"/>
  <c r="O814" i="1"/>
  <c r="R814" i="1" s="1"/>
  <c r="P945" i="1"/>
  <c r="R945" i="1" s="1"/>
  <c r="P865" i="1"/>
  <c r="Q865" i="1" s="1"/>
  <c r="O1009" i="1"/>
  <c r="R1009" i="1" s="1"/>
  <c r="R957" i="1"/>
  <c r="O824" i="1"/>
  <c r="R824" i="1" s="1"/>
  <c r="P1097" i="1"/>
  <c r="R1097" i="1" s="1"/>
  <c r="R1104" i="1"/>
  <c r="O1065" i="1"/>
  <c r="R1065" i="1" s="1"/>
  <c r="O759" i="1"/>
  <c r="Q759" i="1" s="1"/>
  <c r="P985" i="1"/>
  <c r="R985" i="1" s="1"/>
  <c r="P944" i="1"/>
  <c r="R944" i="1" s="1"/>
  <c r="P841" i="1"/>
  <c r="R841" i="1" s="1"/>
  <c r="O1008" i="1"/>
  <c r="R1008" i="1" s="1"/>
  <c r="O912" i="1"/>
  <c r="Q912" i="1" s="1"/>
  <c r="R822" i="1"/>
  <c r="O1047" i="1"/>
  <c r="R1047" i="1" s="1"/>
  <c r="R1178" i="1"/>
  <c r="R1170" i="1"/>
  <c r="R1146" i="1"/>
  <c r="S1146" i="1" s="1"/>
  <c r="P582" i="1"/>
  <c r="O285" i="1"/>
  <c r="Q285" i="1" s="1"/>
  <c r="Q1020" i="1"/>
  <c r="P920" i="1"/>
  <c r="Q920" i="1" s="1"/>
  <c r="P905" i="1"/>
  <c r="R905" i="1" s="1"/>
  <c r="P817" i="1"/>
  <c r="R817" i="1" s="1"/>
  <c r="R1005" i="1"/>
  <c r="O911" i="1"/>
  <c r="R911" i="1" s="1"/>
  <c r="O872" i="1"/>
  <c r="Q872" i="1" s="1"/>
  <c r="O840" i="1"/>
  <c r="R840" i="1" s="1"/>
  <c r="Q893" i="1"/>
  <c r="S893" i="1" s="1"/>
  <c r="R845" i="1"/>
  <c r="S845" i="1" s="1"/>
  <c r="Q829" i="1"/>
  <c r="P1095" i="1"/>
  <c r="R1095" i="1" s="1"/>
  <c r="Q1064" i="1"/>
  <c r="O1063" i="1"/>
  <c r="Q1063" i="1" s="1"/>
  <c r="P1187" i="1"/>
  <c r="Q1187" i="1" s="1"/>
  <c r="P1179" i="1"/>
  <c r="Q1179" i="1" s="1"/>
  <c r="P1171" i="1"/>
  <c r="Q1171" i="1" s="1"/>
  <c r="P1163" i="1"/>
  <c r="Q1163" i="1" s="1"/>
  <c r="P1155" i="1"/>
  <c r="Q1155" i="1" s="1"/>
  <c r="P1147" i="1"/>
  <c r="Q1147" i="1" s="1"/>
  <c r="P1139" i="1"/>
  <c r="Q1139" i="1" s="1"/>
  <c r="P1131" i="1"/>
  <c r="Q1131" i="1" s="1"/>
  <c r="R921" i="1"/>
  <c r="Q1087" i="1"/>
  <c r="R1071" i="1"/>
  <c r="Q965" i="1"/>
  <c r="P1016" i="1"/>
  <c r="R1016" i="1" s="1"/>
  <c r="P919" i="1"/>
  <c r="R919" i="1" s="1"/>
  <c r="P904" i="1"/>
  <c r="Q904" i="1" s="1"/>
  <c r="P880" i="1"/>
  <c r="R880" i="1" s="1"/>
  <c r="O999" i="1"/>
  <c r="Q999" i="1" s="1"/>
  <c r="O975" i="1"/>
  <c r="R975" i="1" s="1"/>
  <c r="P1033" i="1"/>
  <c r="Q1033" i="1" s="1"/>
  <c r="Q1122" i="1"/>
  <c r="Q1070" i="1"/>
  <c r="R1070" i="1"/>
  <c r="Q1038" i="1"/>
  <c r="R1038" i="1"/>
  <c r="R925" i="1"/>
  <c r="Q925" i="1"/>
  <c r="Q837" i="1"/>
  <c r="S837" i="1" s="1"/>
  <c r="R949" i="1"/>
  <c r="P934" i="1"/>
  <c r="Q934" i="1" s="1"/>
  <c r="P894" i="1"/>
  <c r="Q894" i="1" s="1"/>
  <c r="R877" i="1"/>
  <c r="Q1046" i="1"/>
  <c r="P400" i="1"/>
  <c r="R400" i="1" s="1"/>
  <c r="P756" i="1"/>
  <c r="R756" i="1" s="1"/>
  <c r="P519" i="1"/>
  <c r="R519" i="1" s="1"/>
  <c r="Q825" i="1"/>
  <c r="P1017" i="1"/>
  <c r="Q1017" i="1" s="1"/>
  <c r="P989" i="1"/>
  <c r="Q989" i="1" s="1"/>
  <c r="P973" i="1"/>
  <c r="R973" i="1" s="1"/>
  <c r="P878" i="1"/>
  <c r="R878" i="1" s="1"/>
  <c r="P864" i="1"/>
  <c r="Q864" i="1" s="1"/>
  <c r="O1022" i="1"/>
  <c r="Q1022" i="1" s="1"/>
  <c r="O1006" i="1"/>
  <c r="R1006" i="1" s="1"/>
  <c r="O936" i="1"/>
  <c r="R936" i="1" s="1"/>
  <c r="O896" i="1"/>
  <c r="Q896" i="1" s="1"/>
  <c r="Q935" i="1"/>
  <c r="Q887" i="1"/>
  <c r="Q871" i="1"/>
  <c r="Q839" i="1"/>
  <c r="R1067" i="1"/>
  <c r="Q1112" i="1"/>
  <c r="Q1089" i="1"/>
  <c r="Q1041" i="1"/>
  <c r="P1100" i="1"/>
  <c r="R1100" i="1" s="1"/>
  <c r="P1068" i="1"/>
  <c r="R1068" i="1" s="1"/>
  <c r="P1036" i="1"/>
  <c r="R1036" i="1" s="1"/>
  <c r="O1107" i="1"/>
  <c r="Q1107" i="1" s="1"/>
  <c r="Q862" i="1"/>
  <c r="R856" i="1"/>
  <c r="Q822" i="1"/>
  <c r="R918" i="1"/>
  <c r="Q1030" i="1"/>
  <c r="Q460" i="1"/>
  <c r="P1014" i="1"/>
  <c r="R1014" i="1" s="1"/>
  <c r="P1000" i="1"/>
  <c r="Q1000" i="1" s="1"/>
  <c r="P984" i="1"/>
  <c r="Q984" i="1" s="1"/>
  <c r="Q957" i="1"/>
  <c r="P888" i="1"/>
  <c r="R888" i="1" s="1"/>
  <c r="O986" i="1"/>
  <c r="R986" i="1" s="1"/>
  <c r="O974" i="1"/>
  <c r="Q974" i="1" s="1"/>
  <c r="O952" i="1"/>
  <c r="R952" i="1" s="1"/>
  <c r="O928" i="1"/>
  <c r="R928" i="1" s="1"/>
  <c r="O870" i="1"/>
  <c r="R870" i="1" s="1"/>
  <c r="P1108" i="1"/>
  <c r="Q1108" i="1" s="1"/>
  <c r="P1076" i="1"/>
  <c r="R1076" i="1" s="1"/>
  <c r="P1044" i="1"/>
  <c r="R1044" i="1" s="1"/>
  <c r="Q1118" i="1"/>
  <c r="R1115" i="1"/>
  <c r="P374" i="1"/>
  <c r="R374" i="1" s="1"/>
  <c r="P637" i="1"/>
  <c r="R637" i="1" s="1"/>
  <c r="P1024" i="1"/>
  <c r="Q1024" i="1" s="1"/>
  <c r="P998" i="1"/>
  <c r="Q998" i="1" s="1"/>
  <c r="P968" i="1"/>
  <c r="R968" i="1" s="1"/>
  <c r="P902" i="1"/>
  <c r="R902" i="1" s="1"/>
  <c r="P830" i="1"/>
  <c r="R830" i="1" s="1"/>
  <c r="O869" i="1"/>
  <c r="O816" i="1"/>
  <c r="R816" i="1" s="1"/>
  <c r="R1046" i="1"/>
  <c r="P1086" i="1"/>
  <c r="Q1086" i="1" s="1"/>
  <c r="R344" i="1"/>
  <c r="O581" i="1"/>
  <c r="R581" i="1" s="1"/>
  <c r="P982" i="1"/>
  <c r="Q982" i="1" s="1"/>
  <c r="P926" i="1"/>
  <c r="R926" i="1" s="1"/>
  <c r="P885" i="1"/>
  <c r="R885" i="1" s="1"/>
  <c r="O886" i="1"/>
  <c r="Q886" i="1" s="1"/>
  <c r="O846" i="1"/>
  <c r="Q846" i="1" s="1"/>
  <c r="P1116" i="1"/>
  <c r="Q1116" i="1" s="1"/>
  <c r="P1084" i="1"/>
  <c r="Q1084" i="1" s="1"/>
  <c r="P1052" i="1"/>
  <c r="R1052" i="1" s="1"/>
  <c r="O1075" i="1"/>
  <c r="P966" i="1"/>
  <c r="Q966" i="1" s="1"/>
  <c r="Q997" i="1"/>
  <c r="R1042" i="1"/>
  <c r="P1114" i="1"/>
  <c r="P1082" i="1"/>
  <c r="P1062" i="1"/>
  <c r="Q1062" i="1" s="1"/>
  <c r="P1050" i="1"/>
  <c r="O1099" i="1"/>
  <c r="O1035" i="1"/>
  <c r="P349" i="1"/>
  <c r="Q349" i="1" s="1"/>
  <c r="R1021" i="1"/>
  <c r="P950" i="1"/>
  <c r="R950" i="1" s="1"/>
  <c r="Q909" i="1"/>
  <c r="P854" i="1"/>
  <c r="R854" i="1" s="1"/>
  <c r="P838" i="1"/>
  <c r="R838" i="1" s="1"/>
  <c r="Q981" i="1"/>
  <c r="P1092" i="1"/>
  <c r="Q1092" i="1" s="1"/>
  <c r="P1060" i="1"/>
  <c r="R1060" i="1" s="1"/>
  <c r="O1123" i="1"/>
  <c r="R1123" i="1" s="1"/>
  <c r="O1059" i="1"/>
  <c r="Q988" i="1"/>
  <c r="Q892" i="1"/>
  <c r="R892" i="1"/>
  <c r="O932" i="1"/>
  <c r="Q932" i="1" s="1"/>
  <c r="P1117" i="1"/>
  <c r="O1117" i="1"/>
  <c r="P1109" i="1"/>
  <c r="O1109" i="1"/>
  <c r="P1101" i="1"/>
  <c r="O1101" i="1"/>
  <c r="P1093" i="1"/>
  <c r="O1093" i="1"/>
  <c r="P1085" i="1"/>
  <c r="O1085" i="1"/>
  <c r="P1077" i="1"/>
  <c r="O1077" i="1"/>
  <c r="P1069" i="1"/>
  <c r="O1069" i="1"/>
  <c r="P1061" i="1"/>
  <c r="O1061" i="1"/>
  <c r="P1053" i="1"/>
  <c r="O1053" i="1"/>
  <c r="P1045" i="1"/>
  <c r="O1045" i="1"/>
  <c r="P1037" i="1"/>
  <c r="O1037" i="1"/>
  <c r="P1029" i="1"/>
  <c r="O1029" i="1"/>
  <c r="P353" i="1"/>
  <c r="Q353" i="1" s="1"/>
  <c r="O441" i="1"/>
  <c r="Q441" i="1" s="1"/>
  <c r="O700" i="1"/>
  <c r="R700" i="1" s="1"/>
  <c r="O580" i="1"/>
  <c r="R580" i="1" s="1"/>
  <c r="Q1013" i="1"/>
  <c r="R1023" i="1"/>
  <c r="R847" i="1"/>
  <c r="P429" i="1"/>
  <c r="Q429" i="1" s="1"/>
  <c r="O337" i="1"/>
  <c r="R337" i="1" s="1"/>
  <c r="R458" i="1"/>
  <c r="S458" i="1" s="1"/>
  <c r="P1012" i="1"/>
  <c r="Q1012" i="1" s="1"/>
  <c r="Q918" i="1"/>
  <c r="R959" i="1"/>
  <c r="Q941" i="1"/>
  <c r="S941" i="1" s="1"/>
  <c r="Q1120" i="1"/>
  <c r="S1120" i="1" s="1"/>
  <c r="P424" i="1"/>
  <c r="Q424" i="1" s="1"/>
  <c r="P376" i="1"/>
  <c r="R376" i="1" s="1"/>
  <c r="P351" i="1"/>
  <c r="O336" i="1"/>
  <c r="R336" i="1" s="1"/>
  <c r="Q459" i="1"/>
  <c r="R981" i="1"/>
  <c r="Q949" i="1"/>
  <c r="P990" i="1"/>
  <c r="Q990" i="1" s="1"/>
  <c r="P980" i="1"/>
  <c r="R980" i="1" s="1"/>
  <c r="P958" i="1"/>
  <c r="Q958" i="1" s="1"/>
  <c r="P948" i="1"/>
  <c r="Q948" i="1" s="1"/>
  <c r="P868" i="1"/>
  <c r="R868" i="1" s="1"/>
  <c r="O1007" i="1"/>
  <c r="O996" i="1"/>
  <c r="R996" i="1" s="1"/>
  <c r="O900" i="1"/>
  <c r="R900" i="1" s="1"/>
  <c r="O860" i="1"/>
  <c r="Q860" i="1" s="1"/>
  <c r="P417" i="1"/>
  <c r="R417" i="1" s="1"/>
  <c r="O425" i="1"/>
  <c r="R425" i="1" s="1"/>
  <c r="R862" i="1"/>
  <c r="S862" i="1" s="1"/>
  <c r="Q903" i="1"/>
  <c r="R1020" i="1"/>
  <c r="R836" i="1"/>
  <c r="R1118" i="1"/>
  <c r="R1054" i="1"/>
  <c r="Q1102" i="1"/>
  <c r="P368" i="1"/>
  <c r="Q368" i="1" s="1"/>
  <c r="O636" i="1"/>
  <c r="Q636" i="1" s="1"/>
  <c r="O516" i="1"/>
  <c r="R516" i="1" s="1"/>
  <c r="R997" i="1"/>
  <c r="R861" i="1"/>
  <c r="S861" i="1" s="1"/>
  <c r="P956" i="1"/>
  <c r="Q956" i="1" s="1"/>
  <c r="Q877" i="1"/>
  <c r="Q841" i="1"/>
  <c r="O924" i="1"/>
  <c r="Q924" i="1" s="1"/>
  <c r="O910" i="1"/>
  <c r="R910" i="1" s="1"/>
  <c r="Q1115" i="1"/>
  <c r="R1087" i="1"/>
  <c r="P367" i="1"/>
  <c r="O423" i="1"/>
  <c r="R423" i="1" s="1"/>
  <c r="O635" i="1"/>
  <c r="R635" i="1" s="1"/>
  <c r="R515" i="1"/>
  <c r="P876" i="1"/>
  <c r="Q876" i="1" s="1"/>
  <c r="O828" i="1"/>
  <c r="R828" i="1" s="1"/>
  <c r="R1094" i="1"/>
  <c r="R1030" i="1"/>
  <c r="Q1104" i="1"/>
  <c r="S1072" i="1"/>
  <c r="P401" i="1"/>
  <c r="P361" i="1"/>
  <c r="R361" i="1" s="1"/>
  <c r="P329" i="1"/>
  <c r="O422" i="1"/>
  <c r="R422" i="1" s="1"/>
  <c r="R461" i="1"/>
  <c r="R853" i="1"/>
  <c r="P1015" i="1"/>
  <c r="Q1015" i="1" s="1"/>
  <c r="P994" i="1"/>
  <c r="Q994" i="1" s="1"/>
  <c r="P964" i="1"/>
  <c r="Q964" i="1" s="1"/>
  <c r="P942" i="1"/>
  <c r="Q942" i="1" s="1"/>
  <c r="Q921" i="1"/>
  <c r="P852" i="1"/>
  <c r="Q852" i="1" s="1"/>
  <c r="R977" i="1"/>
  <c r="R933" i="1"/>
  <c r="O879" i="1"/>
  <c r="R879" i="1" s="1"/>
  <c r="R1001" i="1"/>
  <c r="Q1028" i="1"/>
  <c r="Q1110" i="1"/>
  <c r="Q848" i="1"/>
  <c r="R972" i="1"/>
  <c r="Q972" i="1"/>
  <c r="R948" i="1"/>
  <c r="R940" i="1"/>
  <c r="Q940" i="1"/>
  <c r="R916" i="1"/>
  <c r="Q916" i="1"/>
  <c r="Q908" i="1"/>
  <c r="R908" i="1"/>
  <c r="R884" i="1"/>
  <c r="Q884" i="1"/>
  <c r="R820" i="1"/>
  <c r="Q820" i="1"/>
  <c r="Q849" i="1"/>
  <c r="R849" i="1"/>
  <c r="O293" i="1"/>
  <c r="Q293" i="1" s="1"/>
  <c r="P405" i="1"/>
  <c r="Q405" i="1" s="1"/>
  <c r="O453" i="1"/>
  <c r="R453" i="1" s="1"/>
  <c r="O380" i="1"/>
  <c r="P520" i="1"/>
  <c r="R520" i="1" s="1"/>
  <c r="P978" i="1"/>
  <c r="Q978" i="1" s="1"/>
  <c r="P914" i="1"/>
  <c r="Q914" i="1" s="1"/>
  <c r="P850" i="1"/>
  <c r="Q850" i="1" s="1"/>
  <c r="O970" i="1"/>
  <c r="R943" i="1"/>
  <c r="R1013" i="1"/>
  <c r="Q1005" i="1"/>
  <c r="P922" i="1"/>
  <c r="R922" i="1" s="1"/>
  <c r="P858" i="1"/>
  <c r="Q858" i="1" s="1"/>
  <c r="R988" i="1"/>
  <c r="R951" i="1"/>
  <c r="P269" i="1"/>
  <c r="R269" i="1" s="1"/>
  <c r="P366" i="1"/>
  <c r="Q366" i="1" s="1"/>
  <c r="P348" i="1"/>
  <c r="R348" i="1" s="1"/>
  <c r="P761" i="1"/>
  <c r="Q761" i="1" s="1"/>
  <c r="P698" i="1"/>
  <c r="Q698" i="1" s="1"/>
  <c r="Q933" i="1"/>
  <c r="Q836" i="1"/>
  <c r="P1002" i="1"/>
  <c r="R1002" i="1" s="1"/>
  <c r="P938" i="1"/>
  <c r="R938" i="1" s="1"/>
  <c r="P874" i="1"/>
  <c r="Q874" i="1" s="1"/>
  <c r="Q856" i="1"/>
  <c r="R887" i="1"/>
  <c r="P325" i="1"/>
  <c r="P261" i="1"/>
  <c r="R261" i="1" s="1"/>
  <c r="P421" i="1"/>
  <c r="R421" i="1" s="1"/>
  <c r="P385" i="1"/>
  <c r="R385" i="1" s="1"/>
  <c r="P365" i="1"/>
  <c r="Q365" i="1" s="1"/>
  <c r="P757" i="1"/>
  <c r="Q757" i="1" s="1"/>
  <c r="Q579" i="1"/>
  <c r="O697" i="1"/>
  <c r="R697" i="1" s="1"/>
  <c r="O514" i="1"/>
  <c r="Q514" i="1" s="1"/>
  <c r="R848" i="1"/>
  <c r="P1010" i="1"/>
  <c r="Q1010" i="1" s="1"/>
  <c r="Q1001" i="1"/>
  <c r="Q992" i="1"/>
  <c r="P946" i="1"/>
  <c r="R946" i="1" s="1"/>
  <c r="P882" i="1"/>
  <c r="R882" i="1" s="1"/>
  <c r="P818" i="1"/>
  <c r="Q818" i="1" s="1"/>
  <c r="O844" i="1"/>
  <c r="P308" i="1"/>
  <c r="Q308" i="1" s="1"/>
  <c r="O317" i="1"/>
  <c r="Q317" i="1" s="1"/>
  <c r="O262" i="1"/>
  <c r="Q262" i="1" s="1"/>
  <c r="R459" i="1"/>
  <c r="P641" i="1"/>
  <c r="Q641" i="1" s="1"/>
  <c r="P578" i="1"/>
  <c r="Q578" i="1" s="1"/>
  <c r="P1018" i="1"/>
  <c r="R1018" i="1" s="1"/>
  <c r="P954" i="1"/>
  <c r="Q954" i="1" s="1"/>
  <c r="P890" i="1"/>
  <c r="Q890" i="1" s="1"/>
  <c r="P826" i="1"/>
  <c r="Q826" i="1" s="1"/>
  <c r="R831" i="1"/>
  <c r="R930" i="1"/>
  <c r="P301" i="1"/>
  <c r="Q301" i="1" s="1"/>
  <c r="P452" i="1"/>
  <c r="Q452" i="1" s="1"/>
  <c r="P377" i="1"/>
  <c r="R377" i="1" s="1"/>
  <c r="P334" i="1"/>
  <c r="R334" i="1" s="1"/>
  <c r="P755" i="1"/>
  <c r="R755" i="1" s="1"/>
  <c r="O639" i="1"/>
  <c r="Q639" i="1" s="1"/>
  <c r="R909" i="1"/>
  <c r="P1026" i="1"/>
  <c r="Q1026" i="1" s="1"/>
  <c r="P962" i="1"/>
  <c r="Q962" i="1" s="1"/>
  <c r="P898" i="1"/>
  <c r="R898" i="1" s="1"/>
  <c r="P834" i="1"/>
  <c r="R834" i="1" s="1"/>
  <c r="R991" i="1"/>
  <c r="Q448" i="1"/>
  <c r="O381" i="1"/>
  <c r="Q381" i="1" s="1"/>
  <c r="Q515" i="1"/>
  <c r="P754" i="1"/>
  <c r="R754" i="1" s="1"/>
  <c r="P521" i="1"/>
  <c r="Q521" i="1" s="1"/>
  <c r="O577" i="1"/>
  <c r="Q577" i="1" s="1"/>
  <c r="R894" i="1"/>
  <c r="Q1016" i="1"/>
  <c r="P906" i="1"/>
  <c r="R906" i="1" s="1"/>
  <c r="P842" i="1"/>
  <c r="Q842" i="1" s="1"/>
  <c r="R935" i="1"/>
  <c r="S935" i="1" s="1"/>
  <c r="R903" i="1"/>
  <c r="R871" i="1"/>
  <c r="R839" i="1"/>
  <c r="R455" i="1"/>
  <c r="Q455" i="1"/>
  <c r="P640" i="1"/>
  <c r="Q640" i="1" s="1"/>
  <c r="O576" i="1"/>
  <c r="P272" i="1"/>
  <c r="Q272" i="1" s="1"/>
  <c r="P444" i="1"/>
  <c r="Q444" i="1" s="1"/>
  <c r="P420" i="1"/>
  <c r="Q420" i="1" s="1"/>
  <c r="P357" i="1"/>
  <c r="R357" i="1" s="1"/>
  <c r="P341" i="1"/>
  <c r="Q341" i="1" s="1"/>
  <c r="O445" i="1"/>
  <c r="Q445" i="1" s="1"/>
  <c r="O373" i="1"/>
  <c r="Q373" i="1" s="1"/>
  <c r="R457" i="1"/>
  <c r="S457" i="1" s="1"/>
  <c r="P760" i="1"/>
  <c r="Q760" i="1" s="1"/>
  <c r="Q699" i="1"/>
  <c r="Q517" i="1"/>
  <c r="O696" i="1"/>
  <c r="Q696" i="1" s="1"/>
  <c r="O575" i="1"/>
  <c r="R575" i="1" s="1"/>
  <c r="P1027" i="1"/>
  <c r="R1027" i="1" s="1"/>
  <c r="P1019" i="1"/>
  <c r="Q1019" i="1" s="1"/>
  <c r="P1011" i="1"/>
  <c r="R1011" i="1" s="1"/>
  <c r="P1003" i="1"/>
  <c r="R1003" i="1" s="1"/>
  <c r="P995" i="1"/>
  <c r="Q995" i="1" s="1"/>
  <c r="P987" i="1"/>
  <c r="R987" i="1" s="1"/>
  <c r="P979" i="1"/>
  <c r="Q979" i="1" s="1"/>
  <c r="P971" i="1"/>
  <c r="R971" i="1" s="1"/>
  <c r="P963" i="1"/>
  <c r="Q963" i="1" s="1"/>
  <c r="P955" i="1"/>
  <c r="R955" i="1" s="1"/>
  <c r="P947" i="1"/>
  <c r="R947" i="1" s="1"/>
  <c r="P939" i="1"/>
  <c r="R939" i="1" s="1"/>
  <c r="P931" i="1"/>
  <c r="Q931" i="1" s="1"/>
  <c r="P923" i="1"/>
  <c r="R923" i="1" s="1"/>
  <c r="P915" i="1"/>
  <c r="Q915" i="1" s="1"/>
  <c r="P907" i="1"/>
  <c r="Q907" i="1" s="1"/>
  <c r="P899" i="1"/>
  <c r="Q899" i="1" s="1"/>
  <c r="P891" i="1"/>
  <c r="Q891" i="1" s="1"/>
  <c r="P883" i="1"/>
  <c r="Q883" i="1" s="1"/>
  <c r="P875" i="1"/>
  <c r="R875" i="1" s="1"/>
  <c r="P867" i="1"/>
  <c r="Q867" i="1" s="1"/>
  <c r="P859" i="1"/>
  <c r="Q859" i="1" s="1"/>
  <c r="P851" i="1"/>
  <c r="Q851" i="1" s="1"/>
  <c r="P843" i="1"/>
  <c r="Q843" i="1" s="1"/>
  <c r="P835" i="1"/>
  <c r="R835" i="1" s="1"/>
  <c r="P827" i="1"/>
  <c r="Q827" i="1" s="1"/>
  <c r="P819" i="1"/>
  <c r="Q819" i="1" s="1"/>
  <c r="P324" i="1"/>
  <c r="Q324" i="1" s="1"/>
  <c r="P397" i="1"/>
  <c r="R397" i="1" s="1"/>
  <c r="P356" i="1"/>
  <c r="Q356" i="1" s="1"/>
  <c r="P340" i="1"/>
  <c r="R340" i="1" s="1"/>
  <c r="O396" i="1"/>
  <c r="R396" i="1" s="1"/>
  <c r="R579" i="1"/>
  <c r="R456" i="1"/>
  <c r="S456" i="1" s="1"/>
  <c r="O695" i="1"/>
  <c r="R695" i="1" s="1"/>
  <c r="P815" i="1"/>
  <c r="R815" i="1" s="1"/>
  <c r="Q951" i="1"/>
  <c r="Q847" i="1"/>
  <c r="S847" i="1" s="1"/>
  <c r="P800" i="1"/>
  <c r="P437" i="1"/>
  <c r="R437" i="1" s="1"/>
  <c r="O364" i="1"/>
  <c r="R364" i="1" s="1"/>
  <c r="P433" i="1"/>
  <c r="R433" i="1" s="1"/>
  <c r="P413" i="1"/>
  <c r="R413" i="1" s="1"/>
  <c r="P389" i="1"/>
  <c r="R389" i="1" s="1"/>
  <c r="P412" i="1"/>
  <c r="R412" i="1" s="1"/>
  <c r="P333" i="1"/>
  <c r="R333" i="1" s="1"/>
  <c r="O332" i="1"/>
  <c r="Q332" i="1" s="1"/>
  <c r="Q919" i="1"/>
  <c r="Q831" i="1"/>
  <c r="O304" i="1"/>
  <c r="Q304" i="1" s="1"/>
  <c r="O428" i="1"/>
  <c r="R428" i="1" s="1"/>
  <c r="Q1023" i="1"/>
  <c r="Q959" i="1"/>
  <c r="Q930" i="1"/>
  <c r="P307" i="1"/>
  <c r="R307" i="1" s="1"/>
  <c r="O315" i="1"/>
  <c r="Q315" i="1" s="1"/>
  <c r="O37" i="1"/>
  <c r="P275" i="1"/>
  <c r="O283" i="1"/>
  <c r="Q283" i="1" s="1"/>
  <c r="P404" i="1"/>
  <c r="Q404" i="1" s="1"/>
  <c r="P388" i="1"/>
  <c r="Q388" i="1" s="1"/>
  <c r="P354" i="1"/>
  <c r="Q354" i="1" s="1"/>
  <c r="O406" i="1"/>
  <c r="R406" i="1" s="1"/>
  <c r="O383" i="1"/>
  <c r="Q383" i="1" s="1"/>
  <c r="P299" i="1"/>
  <c r="P402" i="1"/>
  <c r="R517" i="1"/>
  <c r="P758" i="1"/>
  <c r="Q758" i="1" s="1"/>
  <c r="P638" i="1"/>
  <c r="R638" i="1" s="1"/>
  <c r="P518" i="1"/>
  <c r="Q518" i="1" s="1"/>
  <c r="P267" i="1"/>
  <c r="R267" i="1" s="1"/>
  <c r="O438" i="1"/>
  <c r="Q438" i="1" s="1"/>
  <c r="O399" i="1"/>
  <c r="P323" i="1"/>
  <c r="R323" i="1" s="1"/>
  <c r="P430" i="1"/>
  <c r="Q430" i="1" s="1"/>
  <c r="P398" i="1"/>
  <c r="R398" i="1" s="1"/>
  <c r="O8" i="1"/>
  <c r="R699" i="1"/>
  <c r="R698" i="1"/>
  <c r="P42" i="1"/>
  <c r="P78" i="1"/>
  <c r="P66" i="1"/>
  <c r="Q360" i="1"/>
  <c r="O13" i="1"/>
  <c r="O53" i="1"/>
  <c r="O77" i="1"/>
  <c r="O49" i="1"/>
  <c r="O61" i="1"/>
  <c r="R460" i="1"/>
  <c r="Q416" i="1"/>
  <c r="O17" i="1"/>
  <c r="R514" i="1"/>
  <c r="S514" i="1" s="1"/>
  <c r="P178" i="1"/>
  <c r="P190" i="1"/>
  <c r="P238" i="1"/>
  <c r="O25" i="1"/>
  <c r="O175" i="1"/>
  <c r="O183" i="1"/>
  <c r="O199" i="1"/>
  <c r="P20" i="1"/>
  <c r="P32" i="1"/>
  <c r="O27" i="1"/>
  <c r="O35" i="1"/>
  <c r="Q701" i="1"/>
  <c r="P36" i="1"/>
  <c r="P60" i="1"/>
  <c r="P188" i="1"/>
  <c r="P200" i="1"/>
  <c r="P212" i="1"/>
  <c r="P224" i="1"/>
  <c r="P248" i="1"/>
  <c r="P64" i="1"/>
  <c r="O33" i="1"/>
  <c r="O57" i="1"/>
  <c r="O173" i="1"/>
  <c r="O181" i="1"/>
  <c r="O185" i="1"/>
  <c r="O193" i="1"/>
  <c r="O205" i="1"/>
  <c r="O217" i="1"/>
  <c r="O221" i="1"/>
  <c r="AI20" i="7"/>
  <c r="AJ32" i="7"/>
  <c r="AI35" i="7"/>
  <c r="AJ36" i="7"/>
  <c r="AJ43" i="7"/>
  <c r="R757" i="1"/>
  <c r="R694" i="1"/>
  <c r="R408" i="1"/>
  <c r="Q440" i="1"/>
  <c r="R701" i="1"/>
  <c r="R351" i="1"/>
  <c r="P512" i="1"/>
  <c r="P632" i="1"/>
  <c r="P692" i="1"/>
  <c r="P572" i="1"/>
  <c r="P752" i="1"/>
  <c r="P812" i="1"/>
  <c r="O569" i="1"/>
  <c r="O689" i="1"/>
  <c r="O809" i="1"/>
  <c r="O509" i="1"/>
  <c r="O629" i="1"/>
  <c r="O749" i="1"/>
  <c r="P504" i="1"/>
  <c r="P624" i="1"/>
  <c r="P804" i="1"/>
  <c r="P744" i="1"/>
  <c r="P564" i="1"/>
  <c r="O561" i="1"/>
  <c r="O681" i="1"/>
  <c r="O801" i="1"/>
  <c r="O501" i="1"/>
  <c r="O621" i="1"/>
  <c r="O741" i="1"/>
  <c r="P496" i="1"/>
  <c r="P616" i="1"/>
  <c r="P676" i="1"/>
  <c r="P796" i="1"/>
  <c r="P736" i="1"/>
  <c r="P556" i="1"/>
  <c r="O553" i="1"/>
  <c r="O673" i="1"/>
  <c r="O793" i="1"/>
  <c r="O493" i="1"/>
  <c r="O613" i="1"/>
  <c r="O733" i="1"/>
  <c r="P488" i="1"/>
  <c r="P608" i="1"/>
  <c r="P548" i="1"/>
  <c r="P728" i="1"/>
  <c r="P788" i="1"/>
  <c r="P668" i="1"/>
  <c r="O545" i="1"/>
  <c r="O665" i="1"/>
  <c r="O785" i="1"/>
  <c r="O485" i="1"/>
  <c r="O605" i="1"/>
  <c r="O725" i="1"/>
  <c r="P480" i="1"/>
  <c r="P600" i="1"/>
  <c r="P720" i="1"/>
  <c r="P540" i="1"/>
  <c r="P660" i="1"/>
  <c r="P780" i="1"/>
  <c r="O537" i="1"/>
  <c r="O657" i="1"/>
  <c r="O777" i="1"/>
  <c r="O477" i="1"/>
  <c r="O597" i="1"/>
  <c r="O717" i="1"/>
  <c r="P472" i="1"/>
  <c r="P592" i="1"/>
  <c r="P772" i="1"/>
  <c r="P712" i="1"/>
  <c r="P532" i="1"/>
  <c r="P652" i="1"/>
  <c r="O529" i="1"/>
  <c r="O649" i="1"/>
  <c r="O769" i="1"/>
  <c r="O469" i="1"/>
  <c r="O589" i="1"/>
  <c r="O709" i="1"/>
  <c r="P464" i="1"/>
  <c r="P584" i="1"/>
  <c r="P644" i="1"/>
  <c r="P764" i="1"/>
  <c r="P524" i="1"/>
  <c r="P704" i="1"/>
  <c r="P569" i="1"/>
  <c r="P689" i="1"/>
  <c r="P509" i="1"/>
  <c r="P629" i="1"/>
  <c r="P749" i="1"/>
  <c r="P809" i="1"/>
  <c r="O506" i="1"/>
  <c r="O626" i="1"/>
  <c r="O746" i="1"/>
  <c r="O566" i="1"/>
  <c r="O686" i="1"/>
  <c r="O806" i="1"/>
  <c r="P561" i="1"/>
  <c r="P681" i="1"/>
  <c r="P501" i="1"/>
  <c r="P621" i="1"/>
  <c r="P741" i="1"/>
  <c r="P801" i="1"/>
  <c r="O498" i="1"/>
  <c r="O618" i="1"/>
  <c r="O738" i="1"/>
  <c r="O558" i="1"/>
  <c r="O678" i="1"/>
  <c r="O798" i="1"/>
  <c r="P553" i="1"/>
  <c r="P673" i="1"/>
  <c r="P493" i="1"/>
  <c r="P793" i="1"/>
  <c r="P733" i="1"/>
  <c r="P613" i="1"/>
  <c r="O490" i="1"/>
  <c r="O610" i="1"/>
  <c r="O730" i="1"/>
  <c r="O550" i="1"/>
  <c r="O670" i="1"/>
  <c r="O790" i="1"/>
  <c r="P545" i="1"/>
  <c r="P665" i="1"/>
  <c r="P485" i="1"/>
  <c r="P785" i="1"/>
  <c r="P725" i="1"/>
  <c r="P605" i="1"/>
  <c r="O482" i="1"/>
  <c r="O602" i="1"/>
  <c r="O722" i="1"/>
  <c r="O542" i="1"/>
  <c r="O782" i="1"/>
  <c r="O662" i="1"/>
  <c r="P537" i="1"/>
  <c r="P657" i="1"/>
  <c r="P477" i="1"/>
  <c r="P597" i="1"/>
  <c r="P777" i="1"/>
  <c r="P717" i="1"/>
  <c r="O474" i="1"/>
  <c r="O594" i="1"/>
  <c r="O714" i="1"/>
  <c r="O534" i="1"/>
  <c r="O774" i="1"/>
  <c r="O654" i="1"/>
  <c r="P529" i="1"/>
  <c r="P649" i="1"/>
  <c r="P469" i="1"/>
  <c r="P589" i="1"/>
  <c r="P709" i="1"/>
  <c r="P769" i="1"/>
  <c r="O466" i="1"/>
  <c r="O586" i="1"/>
  <c r="O706" i="1"/>
  <c r="O526" i="1"/>
  <c r="O766" i="1"/>
  <c r="O646" i="1"/>
  <c r="O511" i="1"/>
  <c r="O631" i="1"/>
  <c r="O751" i="1"/>
  <c r="O571" i="1"/>
  <c r="O691" i="1"/>
  <c r="O811" i="1"/>
  <c r="P506" i="1"/>
  <c r="P626" i="1"/>
  <c r="P746" i="1"/>
  <c r="P686" i="1"/>
  <c r="P806" i="1"/>
  <c r="P566" i="1"/>
  <c r="O503" i="1"/>
  <c r="O623" i="1"/>
  <c r="O743" i="1"/>
  <c r="O563" i="1"/>
  <c r="O683" i="1"/>
  <c r="O803" i="1"/>
  <c r="P498" i="1"/>
  <c r="P618" i="1"/>
  <c r="P738" i="1"/>
  <c r="P558" i="1"/>
  <c r="P678" i="1"/>
  <c r="O495" i="1"/>
  <c r="O615" i="1"/>
  <c r="O735" i="1"/>
  <c r="O555" i="1"/>
  <c r="O675" i="1"/>
  <c r="O795" i="1"/>
  <c r="P490" i="1"/>
  <c r="P610" i="1"/>
  <c r="P730" i="1"/>
  <c r="P670" i="1"/>
  <c r="P550" i="1"/>
  <c r="P790" i="1"/>
  <c r="O487" i="1"/>
  <c r="O607" i="1"/>
  <c r="O727" i="1"/>
  <c r="O547" i="1"/>
  <c r="O667" i="1"/>
  <c r="O787" i="1"/>
  <c r="P482" i="1"/>
  <c r="P602" i="1"/>
  <c r="P722" i="1"/>
  <c r="P782" i="1"/>
  <c r="P542" i="1"/>
  <c r="P662" i="1"/>
  <c r="O479" i="1"/>
  <c r="O599" i="1"/>
  <c r="O719" i="1"/>
  <c r="O539" i="1"/>
  <c r="O659" i="1"/>
  <c r="O779" i="1"/>
  <c r="P474" i="1"/>
  <c r="P594" i="1"/>
  <c r="P714" i="1"/>
  <c r="P534" i="1"/>
  <c r="P654" i="1"/>
  <c r="P774" i="1"/>
  <c r="O471" i="1"/>
  <c r="O591" i="1"/>
  <c r="O711" i="1"/>
  <c r="O531" i="1"/>
  <c r="O651" i="1"/>
  <c r="O771" i="1"/>
  <c r="P466" i="1"/>
  <c r="P586" i="1"/>
  <c r="P706" i="1"/>
  <c r="P646" i="1"/>
  <c r="P766" i="1"/>
  <c r="P526" i="1"/>
  <c r="O463" i="1"/>
  <c r="O583" i="1"/>
  <c r="O703" i="1"/>
  <c r="O523" i="1"/>
  <c r="O643" i="1"/>
  <c r="O763" i="1"/>
  <c r="P511" i="1"/>
  <c r="P631" i="1"/>
  <c r="P751" i="1"/>
  <c r="P571" i="1"/>
  <c r="P691" i="1"/>
  <c r="P811" i="1"/>
  <c r="O568" i="1"/>
  <c r="O688" i="1"/>
  <c r="O808" i="1"/>
  <c r="O508" i="1"/>
  <c r="O628" i="1"/>
  <c r="O748" i="1"/>
  <c r="P503" i="1"/>
  <c r="P623" i="1"/>
  <c r="P743" i="1"/>
  <c r="P563" i="1"/>
  <c r="P683" i="1"/>
  <c r="P803" i="1"/>
  <c r="O560" i="1"/>
  <c r="O680" i="1"/>
  <c r="O800" i="1"/>
  <c r="O500" i="1"/>
  <c r="O620" i="1"/>
  <c r="O740" i="1"/>
  <c r="P495" i="1"/>
  <c r="P615" i="1"/>
  <c r="P735" i="1"/>
  <c r="P555" i="1"/>
  <c r="P675" i="1"/>
  <c r="P795" i="1"/>
  <c r="O552" i="1"/>
  <c r="O672" i="1"/>
  <c r="O792" i="1"/>
  <c r="O492" i="1"/>
  <c r="O612" i="1"/>
  <c r="O732" i="1"/>
  <c r="P487" i="1"/>
  <c r="P607" i="1"/>
  <c r="P727" i="1"/>
  <c r="P547" i="1"/>
  <c r="P667" i="1"/>
  <c r="P787" i="1"/>
  <c r="O544" i="1"/>
  <c r="O664" i="1"/>
  <c r="O784" i="1"/>
  <c r="O484" i="1"/>
  <c r="O604" i="1"/>
  <c r="O724" i="1"/>
  <c r="P479" i="1"/>
  <c r="P599" i="1"/>
  <c r="P719" i="1"/>
  <c r="P539" i="1"/>
  <c r="P659" i="1"/>
  <c r="O536" i="1"/>
  <c r="O656" i="1"/>
  <c r="O776" i="1"/>
  <c r="O476" i="1"/>
  <c r="O596" i="1"/>
  <c r="O716" i="1"/>
  <c r="P471" i="1"/>
  <c r="P591" i="1"/>
  <c r="P711" i="1"/>
  <c r="P531" i="1"/>
  <c r="P651" i="1"/>
  <c r="O528" i="1"/>
  <c r="O648" i="1"/>
  <c r="O768" i="1"/>
  <c r="O468" i="1"/>
  <c r="O588" i="1"/>
  <c r="O708" i="1"/>
  <c r="P463" i="1"/>
  <c r="P583" i="1"/>
  <c r="P703" i="1"/>
  <c r="P523" i="1"/>
  <c r="P643" i="1"/>
  <c r="P763" i="1"/>
  <c r="R266" i="1"/>
  <c r="P798" i="1"/>
  <c r="O513" i="1"/>
  <c r="O633" i="1"/>
  <c r="O753" i="1"/>
  <c r="O573" i="1"/>
  <c r="O693" i="1"/>
  <c r="O813" i="1"/>
  <c r="P568" i="1"/>
  <c r="P688" i="1"/>
  <c r="P508" i="1"/>
  <c r="P808" i="1"/>
  <c r="P748" i="1"/>
  <c r="P628" i="1"/>
  <c r="O505" i="1"/>
  <c r="O625" i="1"/>
  <c r="O745" i="1"/>
  <c r="O565" i="1"/>
  <c r="O685" i="1"/>
  <c r="O805" i="1"/>
  <c r="P560" i="1"/>
  <c r="P500" i="1"/>
  <c r="P620" i="1"/>
  <c r="P680" i="1"/>
  <c r="O497" i="1"/>
  <c r="O617" i="1"/>
  <c r="O737" i="1"/>
  <c r="O557" i="1"/>
  <c r="O677" i="1"/>
  <c r="O797" i="1"/>
  <c r="P552" i="1"/>
  <c r="P732" i="1"/>
  <c r="P612" i="1"/>
  <c r="P672" i="1"/>
  <c r="P492" i="1"/>
  <c r="P792" i="1"/>
  <c r="O489" i="1"/>
  <c r="O609" i="1"/>
  <c r="O729" i="1"/>
  <c r="O549" i="1"/>
  <c r="O669" i="1"/>
  <c r="O789" i="1"/>
  <c r="P544" i="1"/>
  <c r="P784" i="1"/>
  <c r="P724" i="1"/>
  <c r="P484" i="1"/>
  <c r="P664" i="1"/>
  <c r="P604" i="1"/>
  <c r="O481" i="1"/>
  <c r="O601" i="1"/>
  <c r="O721" i="1"/>
  <c r="O541" i="1"/>
  <c r="O661" i="1"/>
  <c r="O781" i="1"/>
  <c r="P536" i="1"/>
  <c r="P656" i="1"/>
  <c r="P476" i="1"/>
  <c r="P596" i="1"/>
  <c r="P776" i="1"/>
  <c r="P716" i="1"/>
  <c r="O473" i="1"/>
  <c r="O593" i="1"/>
  <c r="O713" i="1"/>
  <c r="O533" i="1"/>
  <c r="O653" i="1"/>
  <c r="O773" i="1"/>
  <c r="P528" i="1"/>
  <c r="P468" i="1"/>
  <c r="P588" i="1"/>
  <c r="P708" i="1"/>
  <c r="P648" i="1"/>
  <c r="P768" i="1"/>
  <c r="O465" i="1"/>
  <c r="O585" i="1"/>
  <c r="O705" i="1"/>
  <c r="O525" i="1"/>
  <c r="O645" i="1"/>
  <c r="O765" i="1"/>
  <c r="P779" i="1"/>
  <c r="AN36" i="7"/>
  <c r="AN37" i="7"/>
  <c r="AN39" i="7"/>
  <c r="AN40" i="7"/>
  <c r="AM41" i="7"/>
  <c r="AN44" i="7"/>
  <c r="AN66" i="7"/>
  <c r="AM70" i="7"/>
  <c r="P513" i="1"/>
  <c r="P633" i="1"/>
  <c r="P753" i="1"/>
  <c r="P693" i="1"/>
  <c r="P573" i="1"/>
  <c r="P813" i="1"/>
  <c r="O570" i="1"/>
  <c r="O690" i="1"/>
  <c r="O810" i="1"/>
  <c r="O510" i="1"/>
  <c r="O750" i="1"/>
  <c r="O630" i="1"/>
  <c r="P505" i="1"/>
  <c r="P625" i="1"/>
  <c r="P805" i="1"/>
  <c r="P745" i="1"/>
  <c r="P565" i="1"/>
  <c r="P685" i="1"/>
  <c r="O562" i="1"/>
  <c r="O682" i="1"/>
  <c r="O802" i="1"/>
  <c r="O502" i="1"/>
  <c r="O742" i="1"/>
  <c r="O622" i="1"/>
  <c r="P497" i="1"/>
  <c r="P617" i="1"/>
  <c r="P557" i="1"/>
  <c r="P677" i="1"/>
  <c r="P797" i="1"/>
  <c r="P737" i="1"/>
  <c r="O554" i="1"/>
  <c r="O674" i="1"/>
  <c r="O794" i="1"/>
  <c r="O494" i="1"/>
  <c r="O614" i="1"/>
  <c r="O734" i="1"/>
  <c r="P489" i="1"/>
  <c r="P609" i="1"/>
  <c r="P549" i="1"/>
  <c r="P789" i="1"/>
  <c r="P729" i="1"/>
  <c r="P669" i="1"/>
  <c r="O546" i="1"/>
  <c r="O666" i="1"/>
  <c r="O786" i="1"/>
  <c r="O486" i="1"/>
  <c r="O606" i="1"/>
  <c r="O726" i="1"/>
  <c r="P481" i="1"/>
  <c r="P601" i="1"/>
  <c r="P721" i="1"/>
  <c r="P541" i="1"/>
  <c r="P661" i="1"/>
  <c r="P781" i="1"/>
  <c r="O538" i="1"/>
  <c r="O658" i="1"/>
  <c r="O778" i="1"/>
  <c r="O478" i="1"/>
  <c r="O598" i="1"/>
  <c r="O718" i="1"/>
  <c r="P473" i="1"/>
  <c r="P593" i="1"/>
  <c r="P713" i="1"/>
  <c r="P773" i="1"/>
  <c r="P533" i="1"/>
  <c r="P653" i="1"/>
  <c r="O530" i="1"/>
  <c r="O650" i="1"/>
  <c r="O770" i="1"/>
  <c r="O470" i="1"/>
  <c r="O710" i="1"/>
  <c r="O590" i="1"/>
  <c r="P465" i="1"/>
  <c r="P585" i="1"/>
  <c r="P705" i="1"/>
  <c r="P525" i="1"/>
  <c r="P645" i="1"/>
  <c r="P765" i="1"/>
  <c r="O522" i="1"/>
  <c r="O642" i="1"/>
  <c r="O762" i="1"/>
  <c r="O462" i="1"/>
  <c r="O582" i="1"/>
  <c r="O702" i="1"/>
  <c r="Q384" i="1"/>
  <c r="P771" i="1"/>
  <c r="P570" i="1"/>
  <c r="P690" i="1"/>
  <c r="P810" i="1"/>
  <c r="P630" i="1"/>
  <c r="P510" i="1"/>
  <c r="P750" i="1"/>
  <c r="O567" i="1"/>
  <c r="O687" i="1"/>
  <c r="O807" i="1"/>
  <c r="O507" i="1"/>
  <c r="O627" i="1"/>
  <c r="O747" i="1"/>
  <c r="P562" i="1"/>
  <c r="P682" i="1"/>
  <c r="P802" i="1"/>
  <c r="P742" i="1"/>
  <c r="P502" i="1"/>
  <c r="P622" i="1"/>
  <c r="O559" i="1"/>
  <c r="O679" i="1"/>
  <c r="O799" i="1"/>
  <c r="O499" i="1"/>
  <c r="O619" i="1"/>
  <c r="O739" i="1"/>
  <c r="P554" i="1"/>
  <c r="P674" i="1"/>
  <c r="P794" i="1"/>
  <c r="P734" i="1"/>
  <c r="P614" i="1"/>
  <c r="P494" i="1"/>
  <c r="O551" i="1"/>
  <c r="O671" i="1"/>
  <c r="O791" i="1"/>
  <c r="O491" i="1"/>
  <c r="O611" i="1"/>
  <c r="O731" i="1"/>
  <c r="P546" i="1"/>
  <c r="P666" i="1"/>
  <c r="P786" i="1"/>
  <c r="P606" i="1"/>
  <c r="P726" i="1"/>
  <c r="P486" i="1"/>
  <c r="O543" i="1"/>
  <c r="O663" i="1"/>
  <c r="O783" i="1"/>
  <c r="O483" i="1"/>
  <c r="O603" i="1"/>
  <c r="O723" i="1"/>
  <c r="P538" i="1"/>
  <c r="P658" i="1"/>
  <c r="P778" i="1"/>
  <c r="P478" i="1"/>
  <c r="P598" i="1"/>
  <c r="P718" i="1"/>
  <c r="O535" i="1"/>
  <c r="O655" i="1"/>
  <c r="O775" i="1"/>
  <c r="O475" i="1"/>
  <c r="O595" i="1"/>
  <c r="O715" i="1"/>
  <c r="P530" i="1"/>
  <c r="P650" i="1"/>
  <c r="P770" i="1"/>
  <c r="P470" i="1"/>
  <c r="P590" i="1"/>
  <c r="P710" i="1"/>
  <c r="O527" i="1"/>
  <c r="O647" i="1"/>
  <c r="O767" i="1"/>
  <c r="O467" i="1"/>
  <c r="O587" i="1"/>
  <c r="O707" i="1"/>
  <c r="P522" i="1"/>
  <c r="P642" i="1"/>
  <c r="P762" i="1"/>
  <c r="P462" i="1"/>
  <c r="P702" i="1"/>
  <c r="R352" i="1"/>
  <c r="P740" i="1"/>
  <c r="AB32" i="7"/>
  <c r="AA33" i="7"/>
  <c r="AA34" i="7"/>
  <c r="AA35" i="7"/>
  <c r="O512" i="1"/>
  <c r="O632" i="1"/>
  <c r="O752" i="1"/>
  <c r="O572" i="1"/>
  <c r="O692" i="1"/>
  <c r="O812" i="1"/>
  <c r="P567" i="1"/>
  <c r="P687" i="1"/>
  <c r="P807" i="1"/>
  <c r="P507" i="1"/>
  <c r="P627" i="1"/>
  <c r="P747" i="1"/>
  <c r="O504" i="1"/>
  <c r="O624" i="1"/>
  <c r="O744" i="1"/>
  <c r="O564" i="1"/>
  <c r="O684" i="1"/>
  <c r="O804" i="1"/>
  <c r="P559" i="1"/>
  <c r="P679" i="1"/>
  <c r="P799" i="1"/>
  <c r="P499" i="1"/>
  <c r="P619" i="1"/>
  <c r="P739" i="1"/>
  <c r="O496" i="1"/>
  <c r="O616" i="1"/>
  <c r="O736" i="1"/>
  <c r="O556" i="1"/>
  <c r="O676" i="1"/>
  <c r="O796" i="1"/>
  <c r="P551" i="1"/>
  <c r="P671" i="1"/>
  <c r="P791" i="1"/>
  <c r="P491" i="1"/>
  <c r="P611" i="1"/>
  <c r="P731" i="1"/>
  <c r="O488" i="1"/>
  <c r="O608" i="1"/>
  <c r="O728" i="1"/>
  <c r="O548" i="1"/>
  <c r="O668" i="1"/>
  <c r="O788" i="1"/>
  <c r="P543" i="1"/>
  <c r="P663" i="1"/>
  <c r="P783" i="1"/>
  <c r="P483" i="1"/>
  <c r="P603" i="1"/>
  <c r="P723" i="1"/>
  <c r="O480" i="1"/>
  <c r="O600" i="1"/>
  <c r="O720" i="1"/>
  <c r="O540" i="1"/>
  <c r="O660" i="1"/>
  <c r="O780" i="1"/>
  <c r="P535" i="1"/>
  <c r="P655" i="1"/>
  <c r="P775" i="1"/>
  <c r="P475" i="1"/>
  <c r="P595" i="1"/>
  <c r="P715" i="1"/>
  <c r="O472" i="1"/>
  <c r="O592" i="1"/>
  <c r="O712" i="1"/>
  <c r="O532" i="1"/>
  <c r="O652" i="1"/>
  <c r="O772" i="1"/>
  <c r="P527" i="1"/>
  <c r="P647" i="1"/>
  <c r="P767" i="1"/>
  <c r="P467" i="1"/>
  <c r="P587" i="1"/>
  <c r="P707" i="1"/>
  <c r="O464" i="1"/>
  <c r="O584" i="1"/>
  <c r="O704" i="1"/>
  <c r="O524" i="1"/>
  <c r="O644" i="1"/>
  <c r="O764" i="1"/>
  <c r="P684" i="1"/>
  <c r="Q581" i="1"/>
  <c r="R383" i="1"/>
  <c r="P121" i="1"/>
  <c r="Q121" i="1" s="1"/>
  <c r="O160" i="1"/>
  <c r="P274" i="1"/>
  <c r="Q274" i="1" s="1"/>
  <c r="O298" i="1"/>
  <c r="Q298" i="1" s="1"/>
  <c r="P414" i="1"/>
  <c r="R414" i="1" s="1"/>
  <c r="P393" i="1"/>
  <c r="R393" i="1" s="1"/>
  <c r="P369" i="1"/>
  <c r="R369" i="1" s="1"/>
  <c r="P346" i="1"/>
  <c r="R346" i="1" s="1"/>
  <c r="O447" i="1"/>
  <c r="Q447" i="1" s="1"/>
  <c r="R432" i="1"/>
  <c r="O358" i="1"/>
  <c r="Q358" i="1" s="1"/>
  <c r="O342" i="1"/>
  <c r="R342" i="1" s="1"/>
  <c r="P169" i="1"/>
  <c r="R169" i="1" s="1"/>
  <c r="R329" i="1"/>
  <c r="P290" i="1"/>
  <c r="Q290" i="1" s="1"/>
  <c r="P328" i="1"/>
  <c r="Q328" i="1" s="1"/>
  <c r="P434" i="1"/>
  <c r="R434" i="1" s="1"/>
  <c r="Q392" i="1"/>
  <c r="P378" i="1"/>
  <c r="R378" i="1" s="1"/>
  <c r="P345" i="1"/>
  <c r="R345" i="1" s="1"/>
  <c r="O431" i="1"/>
  <c r="Q431" i="1" s="1"/>
  <c r="O415" i="1"/>
  <c r="Q415" i="1" s="1"/>
  <c r="O142" i="1"/>
  <c r="R142" i="1" s="1"/>
  <c r="P306" i="1"/>
  <c r="Q306" i="1" s="1"/>
  <c r="P442" i="1"/>
  <c r="R442" i="1" s="1"/>
  <c r="P410" i="1"/>
  <c r="R410" i="1" s="1"/>
  <c r="R401" i="1"/>
  <c r="P343" i="1"/>
  <c r="R343" i="1" s="1"/>
  <c r="P282" i="1"/>
  <c r="Q282" i="1" s="1"/>
  <c r="P409" i="1"/>
  <c r="R409" i="1" s="1"/>
  <c r="P386" i="1"/>
  <c r="R386" i="1" s="1"/>
  <c r="P375" i="1"/>
  <c r="Q375" i="1" s="1"/>
  <c r="Q352" i="1"/>
  <c r="P330" i="1"/>
  <c r="R330" i="1" s="1"/>
  <c r="R349" i="1"/>
  <c r="O335" i="1"/>
  <c r="R335" i="1" s="1"/>
  <c r="P322" i="1"/>
  <c r="Q322" i="1" s="1"/>
  <c r="P439" i="1"/>
  <c r="Q439" i="1" s="1"/>
  <c r="P407" i="1"/>
  <c r="R407" i="1" s="1"/>
  <c r="O391" i="1"/>
  <c r="Q391" i="1" s="1"/>
  <c r="P111" i="1"/>
  <c r="R111" i="1" s="1"/>
  <c r="Q351" i="1"/>
  <c r="P449" i="1"/>
  <c r="R449" i="1" s="1"/>
  <c r="P394" i="1"/>
  <c r="R394" i="1" s="1"/>
  <c r="P370" i="1"/>
  <c r="R370" i="1" s="1"/>
  <c r="P338" i="1"/>
  <c r="R338" i="1" s="1"/>
  <c r="O390" i="1"/>
  <c r="Q390" i="1" s="1"/>
  <c r="O359" i="1"/>
  <c r="Q359" i="1" s="1"/>
  <c r="R445" i="1"/>
  <c r="P92" i="1"/>
  <c r="Q92" i="1" s="1"/>
  <c r="P181" i="1"/>
  <c r="O44" i="1"/>
  <c r="Q44" i="1" s="1"/>
  <c r="O228" i="1"/>
  <c r="O220" i="1"/>
  <c r="P309" i="1"/>
  <c r="R309" i="1" s="1"/>
  <c r="P292" i="1"/>
  <c r="Q292" i="1" s="1"/>
  <c r="O300" i="1"/>
  <c r="R300" i="1" s="1"/>
  <c r="R440" i="1"/>
  <c r="P450" i="1"/>
  <c r="R450" i="1" s="1"/>
  <c r="P350" i="1"/>
  <c r="R350" i="1" s="1"/>
  <c r="O446" i="1"/>
  <c r="R446" i="1" s="1"/>
  <c r="O436" i="1"/>
  <c r="R436" i="1" s="1"/>
  <c r="O382" i="1"/>
  <c r="R382" i="1" s="1"/>
  <c r="O372" i="1"/>
  <c r="R372" i="1" s="1"/>
  <c r="O201" i="1"/>
  <c r="P244" i="1"/>
  <c r="P117" i="1"/>
  <c r="Q117" i="1" s="1"/>
  <c r="O155" i="1"/>
  <c r="Q155" i="1" s="1"/>
  <c r="O166" i="1"/>
  <c r="R166" i="1" s="1"/>
  <c r="R430" i="1"/>
  <c r="Q380" i="1"/>
  <c r="P454" i="1"/>
  <c r="Q454" i="1" s="1"/>
  <c r="R399" i="1"/>
  <c r="R367" i="1"/>
  <c r="O129" i="1"/>
  <c r="R129" i="1" s="1"/>
  <c r="O188" i="1"/>
  <c r="P418" i="1"/>
  <c r="R418" i="1" s="1"/>
  <c r="P426" i="1"/>
  <c r="R426" i="1" s="1"/>
  <c r="Q408" i="1"/>
  <c r="P362" i="1"/>
  <c r="Q362" i="1" s="1"/>
  <c r="Q344" i="1"/>
  <c r="AF23" i="7"/>
  <c r="Q277" i="1"/>
  <c r="Q413" i="1"/>
  <c r="P187" i="1"/>
  <c r="AN31" i="7"/>
  <c r="P62" i="1"/>
  <c r="P232" i="1"/>
  <c r="O236" i="1"/>
  <c r="P9" i="1"/>
  <c r="P21" i="1"/>
  <c r="O55" i="1"/>
  <c r="AB27" i="7"/>
  <c r="AA49" i="7"/>
  <c r="O225" i="1"/>
  <c r="O237" i="1"/>
  <c r="AE23" i="7"/>
  <c r="AE38" i="7"/>
  <c r="AF48" i="7"/>
  <c r="AF52" i="7"/>
  <c r="AF62" i="7"/>
  <c r="AF64" i="7"/>
  <c r="AF68" i="7"/>
  <c r="R448" i="1"/>
  <c r="O18" i="1"/>
  <c r="P45" i="1"/>
  <c r="P179" i="1"/>
  <c r="R360" i="1"/>
  <c r="O6" i="1"/>
  <c r="O30" i="1"/>
  <c r="O19" i="1"/>
  <c r="O42" i="1"/>
  <c r="Q42" i="1" s="1"/>
  <c r="AJ20" i="7"/>
  <c r="AJ27" i="7"/>
  <c r="AJ37" i="7"/>
  <c r="R384" i="1"/>
  <c r="O230" i="1"/>
  <c r="AN32" i="7"/>
  <c r="AJ55" i="7"/>
  <c r="AJ65" i="7"/>
  <c r="AJ67" i="7"/>
  <c r="R325" i="1"/>
  <c r="Q400" i="1"/>
  <c r="AE26" i="7"/>
  <c r="AF27" i="7"/>
  <c r="AE28" i="7"/>
  <c r="AA37" i="7"/>
  <c r="AM44" i="7"/>
  <c r="AN52" i="7"/>
  <c r="AN60" i="7"/>
  <c r="AN62" i="7"/>
  <c r="Q399" i="1"/>
  <c r="O4" i="1"/>
  <c r="AA43" i="7"/>
  <c r="AA61" i="7"/>
  <c r="AB69" i="7"/>
  <c r="R299" i="1"/>
  <c r="R392" i="1"/>
  <c r="R380" i="1"/>
  <c r="AA9" i="7"/>
  <c r="AB10" i="7"/>
  <c r="AA13" i="7"/>
  <c r="AB14" i="7"/>
  <c r="AA17" i="7"/>
  <c r="AB18" i="7"/>
  <c r="AJ24" i="7"/>
  <c r="AI31" i="7"/>
  <c r="AF37" i="7"/>
  <c r="Q432" i="1"/>
  <c r="Q350" i="1"/>
  <c r="AE8" i="7"/>
  <c r="AF11" i="7"/>
  <c r="AE12" i="7"/>
  <c r="AF15" i="7"/>
  <c r="AE16" i="7"/>
  <c r="AF19" i="7"/>
  <c r="AE20" i="7"/>
  <c r="AA21" i="7"/>
  <c r="AB22" i="7"/>
  <c r="AA23" i="7"/>
  <c r="AM23" i="7"/>
  <c r="AM24" i="7"/>
  <c r="AE43" i="7"/>
  <c r="AF70" i="7"/>
  <c r="Q266" i="1"/>
  <c r="Q367" i="1"/>
  <c r="R402" i="1"/>
  <c r="Q402" i="1"/>
  <c r="P30" i="1"/>
  <c r="O326" i="1"/>
  <c r="R326" i="1" s="1"/>
  <c r="O284" i="1"/>
  <c r="Q284" i="1" s="1"/>
  <c r="O268" i="1"/>
  <c r="Q268" i="1" s="1"/>
  <c r="R283" i="1"/>
  <c r="O104" i="1"/>
  <c r="P140" i="1"/>
  <c r="Q140" i="1" s="1"/>
  <c r="O294" i="1"/>
  <c r="R294" i="1" s="1"/>
  <c r="Q433" i="1"/>
  <c r="Q425" i="1"/>
  <c r="Q417" i="1"/>
  <c r="Q401" i="1"/>
  <c r="Q385" i="1"/>
  <c r="Q361" i="1"/>
  <c r="Q329" i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P137" i="1"/>
  <c r="Q137" i="1" s="1"/>
  <c r="P316" i="1"/>
  <c r="Q316" i="1" s="1"/>
  <c r="P236" i="1"/>
  <c r="P113" i="1"/>
  <c r="Q113" i="1" s="1"/>
  <c r="O120" i="1"/>
  <c r="R120" i="1" s="1"/>
  <c r="P87" i="1"/>
  <c r="R87" i="1" s="1"/>
  <c r="P132" i="1"/>
  <c r="Q132" i="1" s="1"/>
  <c r="P33" i="1"/>
  <c r="P264" i="1"/>
  <c r="Q264" i="1" s="1"/>
  <c r="O318" i="1"/>
  <c r="Q318" i="1" s="1"/>
  <c r="O286" i="1"/>
  <c r="Q286" i="1" s="1"/>
  <c r="P75" i="1"/>
  <c r="R75" i="1" s="1"/>
  <c r="P258" i="1"/>
  <c r="Q258" i="1" s="1"/>
  <c r="P288" i="1"/>
  <c r="Q288" i="1" s="1"/>
  <c r="R275" i="1"/>
  <c r="O296" i="1"/>
  <c r="Q296" i="1" s="1"/>
  <c r="O233" i="1"/>
  <c r="P312" i="1"/>
  <c r="Q312" i="1" s="1"/>
  <c r="P90" i="1"/>
  <c r="R90" i="1" s="1"/>
  <c r="O112" i="1"/>
  <c r="R112" i="1" s="1"/>
  <c r="O145" i="1"/>
  <c r="R145" i="1" s="1"/>
  <c r="O243" i="1"/>
  <c r="O302" i="1"/>
  <c r="Q302" i="1" s="1"/>
  <c r="O270" i="1"/>
  <c r="P49" i="1"/>
  <c r="P17" i="1"/>
  <c r="P320" i="1"/>
  <c r="Q320" i="1" s="1"/>
  <c r="O280" i="1"/>
  <c r="R280" i="1" s="1"/>
  <c r="P57" i="1"/>
  <c r="P126" i="1"/>
  <c r="R126" i="1" s="1"/>
  <c r="O257" i="1"/>
  <c r="R257" i="1" s="1"/>
  <c r="P228" i="1"/>
  <c r="O67" i="1"/>
  <c r="P220" i="1"/>
  <c r="O310" i="1"/>
  <c r="Q310" i="1" s="1"/>
  <c r="O278" i="1"/>
  <c r="Q278" i="1" s="1"/>
  <c r="P193" i="1"/>
  <c r="O212" i="1"/>
  <c r="R212" i="1" s="1"/>
  <c r="O84" i="1"/>
  <c r="P225" i="1"/>
  <c r="O222" i="1"/>
  <c r="P67" i="1"/>
  <c r="O198" i="1"/>
  <c r="R198" i="1" s="1"/>
  <c r="O209" i="1"/>
  <c r="AB11" i="7"/>
  <c r="AB15" i="7"/>
  <c r="AB19" i="7"/>
  <c r="AI25" i="7"/>
  <c r="AJ26" i="7"/>
  <c r="AF31" i="7"/>
  <c r="AE32" i="7"/>
  <c r="AE34" i="7"/>
  <c r="AA39" i="7"/>
  <c r="AJ47" i="7"/>
  <c r="AB49" i="7"/>
  <c r="AA51" i="7"/>
  <c r="AB53" i="7"/>
  <c r="AB59" i="7"/>
  <c r="Q314" i="1"/>
  <c r="P79" i="1"/>
  <c r="AN38" i="7"/>
  <c r="AN70" i="7"/>
  <c r="P43" i="1"/>
  <c r="P31" i="1"/>
  <c r="P55" i="1"/>
  <c r="O210" i="1"/>
  <c r="P246" i="1"/>
  <c r="P254" i="1"/>
  <c r="AF10" i="7"/>
  <c r="AF14" i="7"/>
  <c r="AF18" i="7"/>
  <c r="AJ28" i="7"/>
  <c r="AB41" i="7"/>
  <c r="AF56" i="7"/>
  <c r="AE60" i="7"/>
  <c r="P201" i="1"/>
  <c r="P28" i="1"/>
  <c r="P182" i="1"/>
  <c r="O186" i="1"/>
  <c r="O239" i="1"/>
  <c r="AI9" i="7"/>
  <c r="AJ10" i="7"/>
  <c r="AI11" i="7"/>
  <c r="AI13" i="7"/>
  <c r="AJ14" i="7"/>
  <c r="AI15" i="7"/>
  <c r="AI17" i="7"/>
  <c r="AJ18" i="7"/>
  <c r="AI19" i="7"/>
  <c r="AF21" i="7"/>
  <c r="AE22" i="7"/>
  <c r="AN24" i="7"/>
  <c r="AM28" i="7"/>
  <c r="AN29" i="7"/>
  <c r="AM30" i="7"/>
  <c r="AM31" i="7"/>
  <c r="AI36" i="7"/>
  <c r="AI37" i="7"/>
  <c r="AF39" i="7"/>
  <c r="AF40" i="7"/>
  <c r="AF41" i="7"/>
  <c r="AN46" i="7"/>
  <c r="AI51" i="7"/>
  <c r="AI59" i="7"/>
  <c r="AJ63" i="7"/>
  <c r="O64" i="1"/>
  <c r="P24" i="1"/>
  <c r="P76" i="1"/>
  <c r="P7" i="1"/>
  <c r="O52" i="1"/>
  <c r="P222" i="1"/>
  <c r="AA25" i="7"/>
  <c r="AA26" i="7"/>
  <c r="AN35" i="7"/>
  <c r="AM36" i="7"/>
  <c r="AI39" i="7"/>
  <c r="AA45" i="7"/>
  <c r="P177" i="1"/>
  <c r="O234" i="1"/>
  <c r="P40" i="1"/>
  <c r="P84" i="1"/>
  <c r="P48" i="1"/>
  <c r="P52" i="1"/>
  <c r="O69" i="1"/>
  <c r="P19" i="1"/>
  <c r="P176" i="1"/>
  <c r="O215" i="1"/>
  <c r="P230" i="1"/>
  <c r="Q230" i="1" s="1"/>
  <c r="AM8" i="7"/>
  <c r="AN9" i="7"/>
  <c r="AM10" i="7"/>
  <c r="AM12" i="7"/>
  <c r="AN13" i="7"/>
  <c r="AM14" i="7"/>
  <c r="AM16" i="7"/>
  <c r="AN17" i="7"/>
  <c r="AM18" i="7"/>
  <c r="AE24" i="7"/>
  <c r="AA29" i="7"/>
  <c r="AB30" i="7"/>
  <c r="AA31" i="7"/>
  <c r="AI41" i="7"/>
  <c r="AN50" i="7"/>
  <c r="AM54" i="7"/>
  <c r="AN58" i="7"/>
  <c r="AB8" i="7"/>
  <c r="AB12" i="7"/>
  <c r="AB16" i="7"/>
  <c r="AM20" i="7"/>
  <c r="AN21" i="7"/>
  <c r="AM22" i="7"/>
  <c r="AI23" i="7"/>
  <c r="AA27" i="7"/>
  <c r="AN27" i="7"/>
  <c r="AI28" i="7"/>
  <c r="AE31" i="7"/>
  <c r="AM38" i="7"/>
  <c r="AE40" i="7"/>
  <c r="AA41" i="7"/>
  <c r="AF43" i="7"/>
  <c r="AM46" i="7"/>
  <c r="AB51" i="7"/>
  <c r="AA53" i="7"/>
  <c r="AI55" i="7"/>
  <c r="AF60" i="7"/>
  <c r="AM62" i="7"/>
  <c r="AI67" i="7"/>
  <c r="AB71" i="7"/>
  <c r="P253" i="1"/>
  <c r="AJ9" i="7"/>
  <c r="AN16" i="7"/>
  <c r="AB26" i="7"/>
  <c r="AB37" i="7"/>
  <c r="AJ41" i="7"/>
  <c r="AB61" i="7"/>
  <c r="AI42" i="7"/>
  <c r="O250" i="1"/>
  <c r="AF32" i="7"/>
  <c r="AB34" i="7"/>
  <c r="AJ39" i="7"/>
  <c r="AB45" i="7"/>
  <c r="AJ49" i="7"/>
  <c r="AJ59" i="7"/>
  <c r="P23" i="1"/>
  <c r="AN8" i="7"/>
  <c r="AN12" i="7"/>
  <c r="AJ17" i="7"/>
  <c r="AF24" i="7"/>
  <c r="AJ35" i="7"/>
  <c r="O178" i="1"/>
  <c r="R178" i="1" s="1"/>
  <c r="AF44" i="7"/>
  <c r="P70" i="1"/>
  <c r="AF8" i="7"/>
  <c r="AB9" i="7"/>
  <c r="AF12" i="7"/>
  <c r="AB13" i="7"/>
  <c r="AF16" i="7"/>
  <c r="AB17" i="7"/>
  <c r="AN23" i="7"/>
  <c r="AB35" i="7"/>
  <c r="AN41" i="7"/>
  <c r="AE62" i="7"/>
  <c r="AJ71" i="7"/>
  <c r="P39" i="1"/>
  <c r="Q39" i="1" s="1"/>
  <c r="P221" i="1"/>
  <c r="AN54" i="7"/>
  <c r="P14" i="1"/>
  <c r="P47" i="1"/>
  <c r="P82" i="1"/>
  <c r="P185" i="1"/>
  <c r="P192" i="1"/>
  <c r="P209" i="1"/>
  <c r="P3" i="1"/>
  <c r="P11" i="1"/>
  <c r="P37" i="1"/>
  <c r="P71" i="1"/>
  <c r="P233" i="1"/>
  <c r="P240" i="1"/>
  <c r="AJ8" i="7"/>
  <c r="AF9" i="7"/>
  <c r="AN10" i="7"/>
  <c r="AJ11" i="7"/>
  <c r="AJ12" i="7"/>
  <c r="AF13" i="7"/>
  <c r="AN14" i="7"/>
  <c r="AJ15" i="7"/>
  <c r="AJ16" i="7"/>
  <c r="AF17" i="7"/>
  <c r="AN18" i="7"/>
  <c r="AJ19" i="7"/>
  <c r="AB24" i="7"/>
  <c r="AI27" i="7"/>
  <c r="AI33" i="7"/>
  <c r="AF35" i="7"/>
  <c r="AF38" i="7"/>
  <c r="AB39" i="7"/>
  <c r="AM40" i="7"/>
  <c r="AE41" i="7"/>
  <c r="AB42" i="7"/>
  <c r="AB43" i="7"/>
  <c r="AN43" i="7"/>
  <c r="AF46" i="7"/>
  <c r="AE48" i="7"/>
  <c r="AJ51" i="7"/>
  <c r="AB57" i="7"/>
  <c r="AE64" i="7"/>
  <c r="AA65" i="7"/>
  <c r="AB67" i="7"/>
  <c r="AA69" i="7"/>
  <c r="P59" i="1"/>
  <c r="AJ13" i="7"/>
  <c r="P27" i="1"/>
  <c r="O74" i="1"/>
  <c r="P15" i="1"/>
  <c r="O22" i="1"/>
  <c r="R22" i="1" s="1"/>
  <c r="P35" i="1"/>
  <c r="P172" i="1"/>
  <c r="P196" i="1"/>
  <c r="O202" i="1"/>
  <c r="O213" i="1"/>
  <c r="P217" i="1"/>
  <c r="O223" i="1"/>
  <c r="AE10" i="7"/>
  <c r="AA11" i="7"/>
  <c r="AN11" i="7"/>
  <c r="AE14" i="7"/>
  <c r="AA15" i="7"/>
  <c r="AN15" i="7"/>
  <c r="AE18" i="7"/>
  <c r="AA19" i="7"/>
  <c r="AN19" i="7"/>
  <c r="AF29" i="7"/>
  <c r="AE30" i="7"/>
  <c r="AM32" i="7"/>
  <c r="AJ34" i="7"/>
  <c r="AE36" i="7"/>
  <c r="AE39" i="7"/>
  <c r="AB40" i="7"/>
  <c r="AE56" i="7"/>
  <c r="Q325" i="1"/>
  <c r="R314" i="1"/>
  <c r="X52" i="7"/>
  <c r="W52" i="7"/>
  <c r="X55" i="7"/>
  <c r="W55" i="7"/>
  <c r="X9" i="7"/>
  <c r="W9" i="7"/>
  <c r="X11" i="7"/>
  <c r="W11" i="7"/>
  <c r="X13" i="7"/>
  <c r="W13" i="7"/>
  <c r="X15" i="7"/>
  <c r="W15" i="7"/>
  <c r="X17" i="7"/>
  <c r="W17" i="7"/>
  <c r="X19" i="7"/>
  <c r="W19" i="7"/>
  <c r="W24" i="7"/>
  <c r="X24" i="7"/>
  <c r="X25" i="7"/>
  <c r="W25" i="7"/>
  <c r="W32" i="7"/>
  <c r="X32" i="7"/>
  <c r="X33" i="7"/>
  <c r="W33" i="7"/>
  <c r="X54" i="7"/>
  <c r="W54" i="7"/>
  <c r="X62" i="7"/>
  <c r="W62" i="7"/>
  <c r="X44" i="7"/>
  <c r="W44" i="7"/>
  <c r="X45" i="7"/>
  <c r="W45" i="7"/>
  <c r="W26" i="7"/>
  <c r="X26" i="7"/>
  <c r="X27" i="7"/>
  <c r="W27" i="7"/>
  <c r="W34" i="7"/>
  <c r="X34" i="7"/>
  <c r="X35" i="7"/>
  <c r="W35" i="7"/>
  <c r="X60" i="7"/>
  <c r="W60" i="7"/>
  <c r="X69" i="7"/>
  <c r="W69" i="7"/>
  <c r="X71" i="7"/>
  <c r="W71" i="7"/>
  <c r="W8" i="7"/>
  <c r="X8" i="7"/>
  <c r="W10" i="7"/>
  <c r="X10" i="7"/>
  <c r="W12" i="7"/>
  <c r="X12" i="7"/>
  <c r="W14" i="7"/>
  <c r="X14" i="7"/>
  <c r="W16" i="7"/>
  <c r="X16" i="7"/>
  <c r="W18" i="7"/>
  <c r="X18" i="7"/>
  <c r="W20" i="7"/>
  <c r="X20" i="7"/>
  <c r="W21" i="7"/>
  <c r="X21" i="7"/>
  <c r="W28" i="7"/>
  <c r="X28" i="7"/>
  <c r="W29" i="7"/>
  <c r="X29" i="7"/>
  <c r="W36" i="7"/>
  <c r="X36" i="7"/>
  <c r="W37" i="7"/>
  <c r="X37" i="7"/>
  <c r="X47" i="7"/>
  <c r="W47" i="7"/>
  <c r="X70" i="7"/>
  <c r="W70" i="7"/>
  <c r="X39" i="7"/>
  <c r="W39" i="7"/>
  <c r="X46" i="7"/>
  <c r="W46" i="7"/>
  <c r="X53" i="7"/>
  <c r="W53" i="7"/>
  <c r="W22" i="7"/>
  <c r="X22" i="7"/>
  <c r="X23" i="7"/>
  <c r="W23" i="7"/>
  <c r="W30" i="7"/>
  <c r="X30" i="7"/>
  <c r="X31" i="7"/>
  <c r="W31" i="7"/>
  <c r="X41" i="7"/>
  <c r="W41" i="7"/>
  <c r="X61" i="7"/>
  <c r="W61" i="7"/>
  <c r="X63" i="7"/>
  <c r="W63" i="7"/>
  <c r="X68" i="7"/>
  <c r="W68" i="7"/>
  <c r="W38" i="7"/>
  <c r="X38" i="7"/>
  <c r="W40" i="7"/>
  <c r="X40" i="7"/>
  <c r="W42" i="7"/>
  <c r="X42" i="7"/>
  <c r="W50" i="7"/>
  <c r="X50" i="7"/>
  <c r="X51" i="7"/>
  <c r="W51" i="7"/>
  <c r="W58" i="7"/>
  <c r="X58" i="7"/>
  <c r="X59" i="7"/>
  <c r="W59" i="7"/>
  <c r="W66" i="7"/>
  <c r="X66" i="7"/>
  <c r="X67" i="7"/>
  <c r="W67" i="7"/>
  <c r="X43" i="7"/>
  <c r="W43" i="7"/>
  <c r="X48" i="7"/>
  <c r="W48" i="7"/>
  <c r="X49" i="7"/>
  <c r="W49" i="7"/>
  <c r="X56" i="7"/>
  <c r="W56" i="7"/>
  <c r="X57" i="7"/>
  <c r="W57" i="7"/>
  <c r="X64" i="7"/>
  <c r="W64" i="7"/>
  <c r="X65" i="7"/>
  <c r="W65" i="7"/>
  <c r="AB20" i="7"/>
  <c r="AA20" i="7"/>
  <c r="AN25" i="7"/>
  <c r="AM25" i="7"/>
  <c r="AM26" i="7"/>
  <c r="AN26" i="7"/>
  <c r="AF33" i="7"/>
  <c r="AE33" i="7"/>
  <c r="AJ46" i="7"/>
  <c r="AI46" i="7"/>
  <c r="AN65" i="7"/>
  <c r="AM65" i="7"/>
  <c r="O58" i="1"/>
  <c r="P29" i="1"/>
  <c r="AJ57" i="7"/>
  <c r="AI57" i="7"/>
  <c r="P61" i="1"/>
  <c r="O26" i="1"/>
  <c r="AB36" i="7"/>
  <c r="AA36" i="7"/>
  <c r="AN68" i="7"/>
  <c r="AM68" i="7"/>
  <c r="P41" i="1"/>
  <c r="P5" i="1"/>
  <c r="O172" i="1"/>
  <c r="AF25" i="7"/>
  <c r="AE25" i="7"/>
  <c r="AI29" i="7"/>
  <c r="AJ29" i="7"/>
  <c r="AJ40" i="7"/>
  <c r="AI40" i="7"/>
  <c r="AN49" i="7"/>
  <c r="AM49" i="7"/>
  <c r="AJ22" i="7"/>
  <c r="AI22" i="7"/>
  <c r="AF54" i="7"/>
  <c r="AE54" i="7"/>
  <c r="O180" i="1"/>
  <c r="Q180" i="1" s="1"/>
  <c r="O192" i="1"/>
  <c r="O38" i="1"/>
  <c r="O2" i="1"/>
  <c r="O14" i="1"/>
  <c r="AJ30" i="7"/>
  <c r="AI30" i="7"/>
  <c r="AF58" i="7"/>
  <c r="AE58" i="7"/>
  <c r="AF67" i="7"/>
  <c r="AE67" i="7"/>
  <c r="AI21" i="7"/>
  <c r="AJ21" i="7"/>
  <c r="AB38" i="7"/>
  <c r="AA38" i="7"/>
  <c r="P25" i="1"/>
  <c r="R25" i="1" s="1"/>
  <c r="O82" i="1"/>
  <c r="O10" i="1"/>
  <c r="O196" i="1"/>
  <c r="P243" i="1"/>
  <c r="P183" i="1"/>
  <c r="AB28" i="7"/>
  <c r="AA28" i="7"/>
  <c r="AN33" i="7"/>
  <c r="AM33" i="7"/>
  <c r="AM34" i="7"/>
  <c r="AN34" i="7"/>
  <c r="AJ38" i="7"/>
  <c r="AI38" i="7"/>
  <c r="AF45" i="7"/>
  <c r="AE45" i="7"/>
  <c r="AJ48" i="7"/>
  <c r="AI48" i="7"/>
  <c r="AF51" i="7"/>
  <c r="AE51" i="7"/>
  <c r="AN59" i="7"/>
  <c r="AM59" i="7"/>
  <c r="AB63" i="7"/>
  <c r="AA63" i="7"/>
  <c r="AJ69" i="7"/>
  <c r="AI69" i="7"/>
  <c r="O204" i="1"/>
  <c r="AN42" i="7"/>
  <c r="AM42" i="7"/>
  <c r="AE44" i="7"/>
  <c r="AJ45" i="7"/>
  <c r="AI45" i="7"/>
  <c r="AB55" i="7"/>
  <c r="AA55" i="7"/>
  <c r="AA59" i="7"/>
  <c r="AJ62" i="7"/>
  <c r="AI62" i="7"/>
  <c r="AJ64" i="7"/>
  <c r="AI64" i="7"/>
  <c r="P195" i="1"/>
  <c r="P211" i="1"/>
  <c r="O34" i="1"/>
  <c r="O50" i="1"/>
  <c r="O70" i="1"/>
  <c r="O189" i="1"/>
  <c r="P204" i="1"/>
  <c r="O244" i="1"/>
  <c r="AA8" i="7"/>
  <c r="AI8" i="7"/>
  <c r="AE9" i="7"/>
  <c r="AM9" i="7"/>
  <c r="AA10" i="7"/>
  <c r="AI10" i="7"/>
  <c r="AE11" i="7"/>
  <c r="AM11" i="7"/>
  <c r="AA12" i="7"/>
  <c r="AI12" i="7"/>
  <c r="AE13" i="7"/>
  <c r="AM13" i="7"/>
  <c r="AA14" i="7"/>
  <c r="AI14" i="7"/>
  <c r="AE15" i="7"/>
  <c r="AM15" i="7"/>
  <c r="AA16" i="7"/>
  <c r="AI16" i="7"/>
  <c r="AE17" i="7"/>
  <c r="AM17" i="7"/>
  <c r="AA18" i="7"/>
  <c r="AI18" i="7"/>
  <c r="AE19" i="7"/>
  <c r="AM19" i="7"/>
  <c r="AB21" i="7"/>
  <c r="AA22" i="7"/>
  <c r="AF26" i="7"/>
  <c r="AM27" i="7"/>
  <c r="AB29" i="7"/>
  <c r="AA30" i="7"/>
  <c r="AF34" i="7"/>
  <c r="AM35" i="7"/>
  <c r="AA40" i="7"/>
  <c r="AN48" i="7"/>
  <c r="AM48" i="7"/>
  <c r="AB50" i="7"/>
  <c r="AA50" i="7"/>
  <c r="AM50" i="7"/>
  <c r="AF53" i="7"/>
  <c r="AE53" i="7"/>
  <c r="AJ54" i="7"/>
  <c r="AI54" i="7"/>
  <c r="AA57" i="7"/>
  <c r="AN57" i="7"/>
  <c r="AM57" i="7"/>
  <c r="AF61" i="7"/>
  <c r="AE61" i="7"/>
  <c r="AB66" i="7"/>
  <c r="AA66" i="7"/>
  <c r="AM66" i="7"/>
  <c r="AI71" i="7"/>
  <c r="P252" i="1"/>
  <c r="AN20" i="7"/>
  <c r="AJ23" i="7"/>
  <c r="AI24" i="7"/>
  <c r="AE27" i="7"/>
  <c r="AN28" i="7"/>
  <c r="AJ31" i="7"/>
  <c r="AI32" i="7"/>
  <c r="AE35" i="7"/>
  <c r="AA42" i="7"/>
  <c r="AJ44" i="7"/>
  <c r="AI44" i="7"/>
  <c r="AB48" i="7"/>
  <c r="AA48" i="7"/>
  <c r="AM52" i="7"/>
  <c r="AJ56" i="7"/>
  <c r="AI56" i="7"/>
  <c r="AF59" i="7"/>
  <c r="AE59" i="7"/>
  <c r="AN64" i="7"/>
  <c r="AM64" i="7"/>
  <c r="AE68" i="7"/>
  <c r="AE70" i="7"/>
  <c r="P216" i="1"/>
  <c r="AF20" i="7"/>
  <c r="AM21" i="7"/>
  <c r="AB23" i="7"/>
  <c r="AA24" i="7"/>
  <c r="AF28" i="7"/>
  <c r="AM29" i="7"/>
  <c r="AB31" i="7"/>
  <c r="AA32" i="7"/>
  <c r="AF36" i="7"/>
  <c r="AM37" i="7"/>
  <c r="AF42" i="7"/>
  <c r="AE42" i="7"/>
  <c r="AI47" i="7"/>
  <c r="AF50" i="7"/>
  <c r="AE50" i="7"/>
  <c r="AJ53" i="7"/>
  <c r="AI53" i="7"/>
  <c r="AM60" i="7"/>
  <c r="AJ61" i="7"/>
  <c r="AI61" i="7"/>
  <c r="AB64" i="7"/>
  <c r="AA64" i="7"/>
  <c r="AF66" i="7"/>
  <c r="AE66" i="7"/>
  <c r="AN67" i="7"/>
  <c r="AM67" i="7"/>
  <c r="P235" i="1"/>
  <c r="AE21" i="7"/>
  <c r="AN22" i="7"/>
  <c r="AJ25" i="7"/>
  <c r="AI26" i="7"/>
  <c r="AE29" i="7"/>
  <c r="AN30" i="7"/>
  <c r="AJ33" i="7"/>
  <c r="AI34" i="7"/>
  <c r="AE37" i="7"/>
  <c r="AM39" i="7"/>
  <c r="AI43" i="7"/>
  <c r="AB44" i="7"/>
  <c r="AA44" i="7"/>
  <c r="AE46" i="7"/>
  <c r="AI49" i="7"/>
  <c r="AN51" i="7"/>
  <c r="AM51" i="7"/>
  <c r="AE52" i="7"/>
  <c r="AN56" i="7"/>
  <c r="AM56" i="7"/>
  <c r="AB58" i="7"/>
  <c r="AA58" i="7"/>
  <c r="AM58" i="7"/>
  <c r="AI65" i="7"/>
  <c r="AA67" i="7"/>
  <c r="AJ70" i="7"/>
  <c r="AI70" i="7"/>
  <c r="AF22" i="7"/>
  <c r="AB25" i="7"/>
  <c r="AF30" i="7"/>
  <c r="AB33" i="7"/>
  <c r="AJ42" i="7"/>
  <c r="AB47" i="7"/>
  <c r="AA47" i="7"/>
  <c r="AB56" i="7"/>
  <c r="AA56" i="7"/>
  <c r="AI63" i="7"/>
  <c r="AB65" i="7"/>
  <c r="AF69" i="7"/>
  <c r="AE69" i="7"/>
  <c r="AB46" i="7"/>
  <c r="AA46" i="7"/>
  <c r="AN47" i="7"/>
  <c r="AM47" i="7"/>
  <c r="AF49" i="7"/>
  <c r="AE49" i="7"/>
  <c r="AJ52" i="7"/>
  <c r="AI52" i="7"/>
  <c r="AB54" i="7"/>
  <c r="AA54" i="7"/>
  <c r="AN55" i="7"/>
  <c r="AM55" i="7"/>
  <c r="AF57" i="7"/>
  <c r="AE57" i="7"/>
  <c r="AJ60" i="7"/>
  <c r="AI60" i="7"/>
  <c r="AB62" i="7"/>
  <c r="AA62" i="7"/>
  <c r="AN63" i="7"/>
  <c r="AM63" i="7"/>
  <c r="AF65" i="7"/>
  <c r="AE65" i="7"/>
  <c r="AJ68" i="7"/>
  <c r="AI68" i="7"/>
  <c r="AB70" i="7"/>
  <c r="AA70" i="7"/>
  <c r="AA71" i="7"/>
  <c r="AN71" i="7"/>
  <c r="AM71" i="7"/>
  <c r="AM43" i="7"/>
  <c r="AN45" i="7"/>
  <c r="AM45" i="7"/>
  <c r="AF47" i="7"/>
  <c r="AE47" i="7"/>
  <c r="AJ50" i="7"/>
  <c r="AI50" i="7"/>
  <c r="AB52" i="7"/>
  <c r="AA52" i="7"/>
  <c r="AN53" i="7"/>
  <c r="AM53" i="7"/>
  <c r="AF55" i="7"/>
  <c r="AE55" i="7"/>
  <c r="AJ58" i="7"/>
  <c r="AI58" i="7"/>
  <c r="AB60" i="7"/>
  <c r="AA60" i="7"/>
  <c r="AN61" i="7"/>
  <c r="AM61" i="7"/>
  <c r="AF63" i="7"/>
  <c r="AE63" i="7"/>
  <c r="AJ66" i="7"/>
  <c r="AI66" i="7"/>
  <c r="AB68" i="7"/>
  <c r="AA68" i="7"/>
  <c r="AN69" i="7"/>
  <c r="AM69" i="7"/>
  <c r="AF71" i="7"/>
  <c r="AE71" i="7"/>
  <c r="R291" i="1"/>
  <c r="O327" i="1"/>
  <c r="P327" i="1"/>
  <c r="O319" i="1"/>
  <c r="P319" i="1"/>
  <c r="O311" i="1"/>
  <c r="P311" i="1"/>
  <c r="O303" i="1"/>
  <c r="P303" i="1"/>
  <c r="O295" i="1"/>
  <c r="P295" i="1"/>
  <c r="O287" i="1"/>
  <c r="P287" i="1"/>
  <c r="O279" i="1"/>
  <c r="P279" i="1"/>
  <c r="O271" i="1"/>
  <c r="P271" i="1"/>
  <c r="O263" i="1"/>
  <c r="P263" i="1"/>
  <c r="O89" i="1"/>
  <c r="P251" i="1"/>
  <c r="O251" i="1"/>
  <c r="P53" i="1"/>
  <c r="O78" i="1"/>
  <c r="O107" i="1"/>
  <c r="R107" i="1" s="1"/>
  <c r="O150" i="1"/>
  <c r="Q150" i="1" s="1"/>
  <c r="P6" i="1"/>
  <c r="O36" i="1"/>
  <c r="O71" i="1"/>
  <c r="O76" i="1"/>
  <c r="P83" i="1"/>
  <c r="R83" i="1" s="1"/>
  <c r="P85" i="1"/>
  <c r="R85" i="1" s="1"/>
  <c r="P102" i="1"/>
  <c r="R102" i="1" s="1"/>
  <c r="O105" i="1"/>
  <c r="R105" i="1" s="1"/>
  <c r="P148" i="1"/>
  <c r="R148" i="1" s="1"/>
  <c r="P153" i="1"/>
  <c r="Q153" i="1" s="1"/>
  <c r="O177" i="1"/>
  <c r="O231" i="1"/>
  <c r="P231" i="1"/>
  <c r="P241" i="1"/>
  <c r="O241" i="1"/>
  <c r="P321" i="1"/>
  <c r="Q321" i="1" s="1"/>
  <c r="P289" i="1"/>
  <c r="Q289" i="1" s="1"/>
  <c r="Q323" i="1"/>
  <c r="Q291" i="1"/>
  <c r="O45" i="1"/>
  <c r="P170" i="1"/>
  <c r="Q170" i="1" s="1"/>
  <c r="P313" i="1"/>
  <c r="R313" i="1" s="1"/>
  <c r="P281" i="1"/>
  <c r="Q281" i="1" s="1"/>
  <c r="P173" i="1"/>
  <c r="P219" i="1"/>
  <c r="O219" i="1"/>
  <c r="O43" i="1"/>
  <c r="P10" i="1"/>
  <c r="P13" i="1"/>
  <c r="O21" i="1"/>
  <c r="R21" i="1" s="1"/>
  <c r="P26" i="1"/>
  <c r="P34" i="1"/>
  <c r="O46" i="1"/>
  <c r="P46" i="1"/>
  <c r="O59" i="1"/>
  <c r="P69" i="1"/>
  <c r="O88" i="1"/>
  <c r="O94" i="1"/>
  <c r="R94" i="1" s="1"/>
  <c r="O97" i="1"/>
  <c r="R97" i="1" s="1"/>
  <c r="O108" i="1"/>
  <c r="P108" i="1"/>
  <c r="O124" i="1"/>
  <c r="Q124" i="1" s="1"/>
  <c r="P146" i="1"/>
  <c r="Q146" i="1" s="1"/>
  <c r="O156" i="1"/>
  <c r="Q156" i="1" s="1"/>
  <c r="O171" i="1"/>
  <c r="R171" i="1" s="1"/>
  <c r="P174" i="1"/>
  <c r="O174" i="1"/>
  <c r="P72" i="1"/>
  <c r="O72" i="1"/>
  <c r="P164" i="1"/>
  <c r="O164" i="1"/>
  <c r="P50" i="1"/>
  <c r="P58" i="1"/>
  <c r="O80" i="1"/>
  <c r="Q80" i="1" s="1"/>
  <c r="O91" i="1"/>
  <c r="O93" i="1"/>
  <c r="Q93" i="1" s="1"/>
  <c r="O158" i="1"/>
  <c r="O179" i="1"/>
  <c r="O194" i="1"/>
  <c r="P194" i="1"/>
  <c r="O15" i="1"/>
  <c r="O40" i="1"/>
  <c r="O48" i="1"/>
  <c r="P56" i="1"/>
  <c r="O56" i="1"/>
  <c r="P63" i="1"/>
  <c r="R63" i="1" s="1"/>
  <c r="O110" i="1"/>
  <c r="Q110" i="1" s="1"/>
  <c r="P161" i="1"/>
  <c r="O161" i="1"/>
  <c r="O197" i="1"/>
  <c r="P197" i="1"/>
  <c r="P206" i="1"/>
  <c r="O206" i="1"/>
  <c r="P18" i="1"/>
  <c r="O23" i="1"/>
  <c r="O31" i="1"/>
  <c r="P38" i="1"/>
  <c r="P51" i="1"/>
  <c r="O51" i="1"/>
  <c r="O66" i="1"/>
  <c r="O29" i="1"/>
  <c r="O41" i="1"/>
  <c r="P54" i="1"/>
  <c r="P74" i="1"/>
  <c r="O79" i="1"/>
  <c r="P100" i="1"/>
  <c r="Q100" i="1" s="1"/>
  <c r="P119" i="1"/>
  <c r="R119" i="1" s="1"/>
  <c r="O139" i="1"/>
  <c r="Q139" i="1" s="1"/>
  <c r="P141" i="1"/>
  <c r="Q141" i="1" s="1"/>
  <c r="O144" i="1"/>
  <c r="R144" i="1" s="1"/>
  <c r="O207" i="1"/>
  <c r="P207" i="1"/>
  <c r="P214" i="1"/>
  <c r="O214" i="1"/>
  <c r="O226" i="1"/>
  <c r="P226" i="1"/>
  <c r="O242" i="1"/>
  <c r="P242" i="1"/>
  <c r="O245" i="1"/>
  <c r="P245" i="1"/>
  <c r="P249" i="1"/>
  <c r="O249" i="1"/>
  <c r="P297" i="1"/>
  <c r="Q297" i="1" s="1"/>
  <c r="P265" i="1"/>
  <c r="Q265" i="1" s="1"/>
  <c r="Q299" i="1"/>
  <c r="O229" i="1"/>
  <c r="P229" i="1"/>
  <c r="O47" i="1"/>
  <c r="O60" i="1"/>
  <c r="O62" i="1"/>
  <c r="P77" i="1"/>
  <c r="O95" i="1"/>
  <c r="Q95" i="1" s="1"/>
  <c r="O98" i="1"/>
  <c r="P98" i="1"/>
  <c r="O109" i="1"/>
  <c r="R109" i="1" s="1"/>
  <c r="P122" i="1"/>
  <c r="R122" i="1" s="1"/>
  <c r="O125" i="1"/>
  <c r="R125" i="1" s="1"/>
  <c r="O128" i="1"/>
  <c r="R128" i="1" s="1"/>
  <c r="O131" i="1"/>
  <c r="Q131" i="1" s="1"/>
  <c r="O187" i="1"/>
  <c r="P208" i="1"/>
  <c r="O208" i="1"/>
  <c r="O218" i="1"/>
  <c r="P218" i="1"/>
  <c r="P305" i="1"/>
  <c r="Q305" i="1" s="1"/>
  <c r="P273" i="1"/>
  <c r="R273" i="1" s="1"/>
  <c r="Q275" i="1"/>
  <c r="O190" i="1"/>
  <c r="O238" i="1"/>
  <c r="R238" i="1" s="1"/>
  <c r="O246" i="1"/>
  <c r="O252" i="1"/>
  <c r="P106" i="1"/>
  <c r="R106" i="1" s="1"/>
  <c r="O134" i="1"/>
  <c r="P149" i="1"/>
  <c r="Q149" i="1" s="1"/>
  <c r="P159" i="1"/>
  <c r="R159" i="1" s="1"/>
  <c r="O182" i="1"/>
  <c r="O203" i="1"/>
  <c r="P215" i="1"/>
  <c r="P73" i="1"/>
  <c r="O73" i="1"/>
  <c r="P12" i="1"/>
  <c r="O12" i="1"/>
  <c r="P96" i="1"/>
  <c r="O96" i="1"/>
  <c r="O138" i="1"/>
  <c r="P138" i="1"/>
  <c r="O143" i="1"/>
  <c r="P143" i="1"/>
  <c r="O167" i="1"/>
  <c r="P167" i="1"/>
  <c r="P16" i="1"/>
  <c r="O16" i="1"/>
  <c r="P65" i="1"/>
  <c r="O65" i="1"/>
  <c r="P103" i="1"/>
  <c r="O103" i="1"/>
  <c r="P116" i="1"/>
  <c r="O116" i="1"/>
  <c r="O3" i="1"/>
  <c r="P101" i="1"/>
  <c r="O101" i="1"/>
  <c r="P8" i="1"/>
  <c r="O7" i="1"/>
  <c r="O9" i="1"/>
  <c r="P81" i="1"/>
  <c r="O81" i="1"/>
  <c r="O133" i="1"/>
  <c r="P133" i="1"/>
  <c r="O5" i="1"/>
  <c r="P2" i="1"/>
  <c r="P99" i="1"/>
  <c r="O99" i="1"/>
  <c r="P4" i="1"/>
  <c r="O11" i="1"/>
  <c r="P86" i="1"/>
  <c r="O86" i="1"/>
  <c r="R104" i="1"/>
  <c r="Q104" i="1"/>
  <c r="P163" i="1"/>
  <c r="O163" i="1"/>
  <c r="O20" i="1"/>
  <c r="O24" i="1"/>
  <c r="O28" i="1"/>
  <c r="O32" i="1"/>
  <c r="P147" i="1"/>
  <c r="O147" i="1"/>
  <c r="O151" i="1"/>
  <c r="P151" i="1"/>
  <c r="O115" i="1"/>
  <c r="P135" i="1"/>
  <c r="R135" i="1" s="1"/>
  <c r="O157" i="1"/>
  <c r="P157" i="1"/>
  <c r="P168" i="1"/>
  <c r="O168" i="1"/>
  <c r="O191" i="1"/>
  <c r="P191" i="1"/>
  <c r="P114" i="1"/>
  <c r="Q114" i="1" s="1"/>
  <c r="O118" i="1"/>
  <c r="O68" i="1"/>
  <c r="O123" i="1"/>
  <c r="P127" i="1"/>
  <c r="R127" i="1" s="1"/>
  <c r="O130" i="1"/>
  <c r="R137" i="1"/>
  <c r="P152" i="1"/>
  <c r="O152" i="1"/>
  <c r="P136" i="1"/>
  <c r="O136" i="1"/>
  <c r="O154" i="1"/>
  <c r="P154" i="1"/>
  <c r="R160" i="1"/>
  <c r="Q160" i="1"/>
  <c r="P175" i="1"/>
  <c r="R175" i="1" s="1"/>
  <c r="P186" i="1"/>
  <c r="Q186" i="1" s="1"/>
  <c r="P189" i="1"/>
  <c r="O200" i="1"/>
  <c r="O211" i="1"/>
  <c r="P239" i="1"/>
  <c r="P247" i="1"/>
  <c r="O247" i="1"/>
  <c r="P255" i="1"/>
  <c r="O255" i="1"/>
  <c r="P202" i="1"/>
  <c r="P205" i="1"/>
  <c r="O216" i="1"/>
  <c r="O227" i="1"/>
  <c r="P199" i="1"/>
  <c r="P210" i="1"/>
  <c r="P213" i="1"/>
  <c r="O224" i="1"/>
  <c r="O235" i="1"/>
  <c r="O256" i="1"/>
  <c r="O232" i="1"/>
  <c r="P162" i="1"/>
  <c r="Q162" i="1" s="1"/>
  <c r="P165" i="1"/>
  <c r="Q165" i="1" s="1"/>
  <c r="O176" i="1"/>
  <c r="O240" i="1"/>
  <c r="O248" i="1"/>
  <c r="P250" i="1"/>
  <c r="O184" i="1"/>
  <c r="O195" i="1"/>
  <c r="P223" i="1"/>
  <c r="P234" i="1"/>
  <c r="P237" i="1"/>
  <c r="O254" i="1"/>
  <c r="O253" i="1"/>
  <c r="O259" i="1"/>
  <c r="P260" i="1"/>
  <c r="Q260" i="1" s="1"/>
  <c r="R976" i="1" l="1"/>
  <c r="Q832" i="1"/>
  <c r="Q276" i="1"/>
  <c r="Q1162" i="1"/>
  <c r="Q269" i="1"/>
  <c r="Q1048" i="1"/>
  <c r="R1141" i="1"/>
  <c r="S1141" i="1" s="1"/>
  <c r="Q55" i="1"/>
  <c r="R404" i="1"/>
  <c r="S1054" i="1"/>
  <c r="Q173" i="1"/>
  <c r="Q348" i="1"/>
  <c r="Q333" i="1"/>
  <c r="Q1014" i="1"/>
  <c r="R324" i="1"/>
  <c r="S917" i="1"/>
  <c r="R1150" i="1"/>
  <c r="S1149" i="1"/>
  <c r="Q1074" i="1"/>
  <c r="S1074" i="1" s="1"/>
  <c r="S1148" i="1"/>
  <c r="R1041" i="1"/>
  <c r="S1205" i="1"/>
  <c r="S1237" i="1"/>
  <c r="R1138" i="1"/>
  <c r="Q237" i="1"/>
  <c r="R42" i="1"/>
  <c r="R634" i="1"/>
  <c r="R272" i="1"/>
  <c r="Q374" i="1"/>
  <c r="R424" i="1"/>
  <c r="R866" i="1"/>
  <c r="S866" i="1" s="1"/>
  <c r="R937" i="1"/>
  <c r="S937" i="1" s="1"/>
  <c r="S825" i="1"/>
  <c r="R276" i="1"/>
  <c r="S384" i="1"/>
  <c r="R353" i="1"/>
  <c r="Q423" i="1"/>
  <c r="S423" i="1" s="1"/>
  <c r="Q36" i="1"/>
  <c r="R285" i="1"/>
  <c r="Q337" i="1"/>
  <c r="S337" i="1" s="1"/>
  <c r="S1110" i="1"/>
  <c r="R1032" i="1"/>
  <c r="Q1073" i="1"/>
  <c r="R1078" i="1"/>
  <c r="S1078" i="1" s="1"/>
  <c r="S1064" i="1"/>
  <c r="R1162" i="1"/>
  <c r="S1188" i="1"/>
  <c r="Q4" i="1"/>
  <c r="Q66" i="1"/>
  <c r="R1111" i="1"/>
  <c r="S1111" i="1" s="1"/>
  <c r="S1156" i="1"/>
  <c r="R863" i="1"/>
  <c r="S1102" i="1"/>
  <c r="S1232" i="1"/>
  <c r="Q1170" i="1"/>
  <c r="S1170" i="1" s="1"/>
  <c r="R927" i="1"/>
  <c r="S927" i="1" s="1"/>
  <c r="Q911" i="1"/>
  <c r="S911" i="1" s="1"/>
  <c r="S829" i="1"/>
  <c r="Q1043" i="1"/>
  <c r="S1043" i="1" s="1"/>
  <c r="Q983" i="1"/>
  <c r="S1180" i="1"/>
  <c r="Q823" i="1"/>
  <c r="Q824" i="1"/>
  <c r="S824" i="1" s="1"/>
  <c r="R832" i="1"/>
  <c r="S1269" i="1"/>
  <c r="R368" i="1"/>
  <c r="S1242" i="1"/>
  <c r="S1216" i="1"/>
  <c r="S1257" i="1"/>
  <c r="R1173" i="1"/>
  <c r="S1173" i="1" s="1"/>
  <c r="Q980" i="1"/>
  <c r="S980" i="1" s="1"/>
  <c r="R874" i="1"/>
  <c r="S991" i="1"/>
  <c r="Q986" i="1"/>
  <c r="S986" i="1" s="1"/>
  <c r="S949" i="1"/>
  <c r="R1190" i="1"/>
  <c r="S1190" i="1" s="1"/>
  <c r="R1186" i="1"/>
  <c r="S1186" i="1" s="1"/>
  <c r="Q1136" i="1"/>
  <c r="S1136" i="1" s="1"/>
  <c r="Q1158" i="1"/>
  <c r="S1158" i="1" s="1"/>
  <c r="S1224" i="1"/>
  <c r="R1174" i="1"/>
  <c r="S1174" i="1" s="1"/>
  <c r="Q1189" i="1"/>
  <c r="S1189" i="1" s="1"/>
  <c r="S1236" i="1"/>
  <c r="Q1098" i="1"/>
  <c r="S1098" i="1" s="1"/>
  <c r="R889" i="1"/>
  <c r="R1134" i="1"/>
  <c r="S821" i="1"/>
  <c r="S1087" i="1"/>
  <c r="R1039" i="1"/>
  <c r="S1039" i="1" s="1"/>
  <c r="S1071" i="1"/>
  <c r="S1274" i="1"/>
  <c r="Q1130" i="1"/>
  <c r="R855" i="1"/>
  <c r="R895" i="1"/>
  <c r="Q967" i="1"/>
  <c r="Q960" i="1"/>
  <c r="Q1154" i="1"/>
  <c r="S1197" i="1"/>
  <c r="S1229" i="1"/>
  <c r="S1261" i="1"/>
  <c r="S1208" i="1"/>
  <c r="S1272" i="1"/>
  <c r="Q87" i="1"/>
  <c r="Q345" i="1"/>
  <c r="R288" i="1"/>
  <c r="R243" i="1"/>
  <c r="S344" i="1"/>
  <c r="S455" i="1"/>
  <c r="Q77" i="1"/>
  <c r="Q394" i="1"/>
  <c r="S959" i="1"/>
  <c r="Q267" i="1"/>
  <c r="Q169" i="1"/>
  <c r="Q261" i="1"/>
  <c r="S261" i="1" s="1"/>
  <c r="S1023" i="1"/>
  <c r="Q1113" i="1"/>
  <c r="S1113" i="1" s="1"/>
  <c r="R1142" i="1"/>
  <c r="S1142" i="1" s="1"/>
  <c r="Q1133" i="1"/>
  <c r="S1133" i="1" s="1"/>
  <c r="S1213" i="1"/>
  <c r="S1245" i="1"/>
  <c r="S1277" i="1"/>
  <c r="S1240" i="1"/>
  <c r="R967" i="1"/>
  <c r="Q1066" i="1"/>
  <c r="S1066" i="1" s="1"/>
  <c r="S1028" i="1"/>
  <c r="R864" i="1"/>
  <c r="S864" i="1" s="1"/>
  <c r="S1210" i="1"/>
  <c r="R366" i="1"/>
  <c r="S366" i="1" s="1"/>
  <c r="Q950" i="1"/>
  <c r="S950" i="1" s="1"/>
  <c r="R960" i="1"/>
  <c r="Q1184" i="1"/>
  <c r="S1184" i="1" s="1"/>
  <c r="S1217" i="1"/>
  <c r="R1206" i="1"/>
  <c r="Q1206" i="1"/>
  <c r="S1206" i="1" s="1"/>
  <c r="R1270" i="1"/>
  <c r="Q1270" i="1"/>
  <c r="R1191" i="1"/>
  <c r="Q1191" i="1"/>
  <c r="R640" i="1"/>
  <c r="S640" i="1" s="1"/>
  <c r="R1004" i="1"/>
  <c r="Q1106" i="1"/>
  <c r="Q840" i="1"/>
  <c r="Q1096" i="1"/>
  <c r="S1096" i="1" s="1"/>
  <c r="S1172" i="1"/>
  <c r="Q1034" i="1"/>
  <c r="S1034" i="1" s="1"/>
  <c r="R1214" i="1"/>
  <c r="Q1214" i="1"/>
  <c r="R1199" i="1"/>
  <c r="Q1199" i="1"/>
  <c r="R1223" i="1"/>
  <c r="Q1223" i="1"/>
  <c r="S1089" i="1"/>
  <c r="R1058" i="1"/>
  <c r="S1058" i="1" s="1"/>
  <c r="R1130" i="1"/>
  <c r="R1222" i="1"/>
  <c r="Q1222" i="1"/>
  <c r="S1201" i="1"/>
  <c r="R1263" i="1"/>
  <c r="Q1263" i="1"/>
  <c r="R1207" i="1"/>
  <c r="Q1207" i="1"/>
  <c r="R452" i="1"/>
  <c r="R332" i="1"/>
  <c r="S332" i="1" s="1"/>
  <c r="R860" i="1"/>
  <c r="Q985" i="1"/>
  <c r="S985" i="1" s="1"/>
  <c r="S1056" i="1"/>
  <c r="R1230" i="1"/>
  <c r="Q1230" i="1"/>
  <c r="R1247" i="1"/>
  <c r="Q1247" i="1"/>
  <c r="S1247" i="1" s="1"/>
  <c r="R1239" i="1"/>
  <c r="Q1239" i="1"/>
  <c r="R1231" i="1"/>
  <c r="Q1231" i="1"/>
  <c r="S1231" i="1" s="1"/>
  <c r="Q225" i="1"/>
  <c r="S351" i="1"/>
  <c r="R1090" i="1"/>
  <c r="S1090" i="1" s="1"/>
  <c r="R1238" i="1"/>
  <c r="Q1238" i="1"/>
  <c r="S1238" i="1" s="1"/>
  <c r="S1233" i="1"/>
  <c r="R1215" i="1"/>
  <c r="Q1215" i="1"/>
  <c r="S1209" i="1"/>
  <c r="R1255" i="1"/>
  <c r="Q1255" i="1"/>
  <c r="S1255" i="1" s="1"/>
  <c r="R381" i="1"/>
  <c r="Q953" i="1"/>
  <c r="S953" i="1" s="1"/>
  <c r="S853" i="1"/>
  <c r="R1154" i="1"/>
  <c r="S1154" i="1" s="1"/>
  <c r="R1246" i="1"/>
  <c r="Q1246" i="1"/>
  <c r="S1193" i="1"/>
  <c r="Q855" i="1"/>
  <c r="S459" i="1"/>
  <c r="R969" i="1"/>
  <c r="S969" i="1" s="1"/>
  <c r="S1168" i="1"/>
  <c r="Q1125" i="1"/>
  <c r="S1125" i="1" s="1"/>
  <c r="S1181" i="1"/>
  <c r="S1083" i="1"/>
  <c r="Q1088" i="1"/>
  <c r="S1088" i="1" s="1"/>
  <c r="R1254" i="1"/>
  <c r="Q1254" i="1"/>
  <c r="S1254" i="1" s="1"/>
  <c r="S1241" i="1"/>
  <c r="R1271" i="1"/>
  <c r="Q1271" i="1"/>
  <c r="S1253" i="1"/>
  <c r="R439" i="1"/>
  <c r="R1198" i="1"/>
  <c r="Q1198" i="1"/>
  <c r="S1198" i="1" s="1"/>
  <c r="R1262" i="1"/>
  <c r="Q1262" i="1"/>
  <c r="Q895" i="1"/>
  <c r="S1200" i="1"/>
  <c r="S1264" i="1"/>
  <c r="S1225" i="1"/>
  <c r="S1192" i="1"/>
  <c r="S1256" i="1"/>
  <c r="S1070" i="1"/>
  <c r="R1121" i="1"/>
  <c r="S515" i="1"/>
  <c r="S887" i="1"/>
  <c r="Q900" i="1"/>
  <c r="S900" i="1" s="1"/>
  <c r="R964" i="1"/>
  <c r="S964" i="1" s="1"/>
  <c r="Q1044" i="1"/>
  <c r="S1044" i="1" s="1"/>
  <c r="R1124" i="1"/>
  <c r="S1040" i="1"/>
  <c r="R1063" i="1"/>
  <c r="S1063" i="1" s="1"/>
  <c r="R1033" i="1"/>
  <c r="S1033" i="1" s="1"/>
  <c r="Q1152" i="1"/>
  <c r="S1152" i="1" s="1"/>
  <c r="S988" i="1"/>
  <c r="S1046" i="1"/>
  <c r="R998" i="1"/>
  <c r="S998" i="1" s="1"/>
  <c r="S1122" i="1"/>
  <c r="S1048" i="1"/>
  <c r="R316" i="1"/>
  <c r="Q396" i="1"/>
  <c r="Q952" i="1"/>
  <c r="S952" i="1" s="1"/>
  <c r="Q1009" i="1"/>
  <c r="R897" i="1"/>
  <c r="S897" i="1" s="1"/>
  <c r="S1067" i="1"/>
  <c r="S1124" i="1"/>
  <c r="R17" i="1"/>
  <c r="R373" i="1"/>
  <c r="Q926" i="1"/>
  <c r="S926" i="1" s="1"/>
  <c r="Q756" i="1"/>
  <c r="S756" i="1" s="1"/>
  <c r="R301" i="1"/>
  <c r="S1016" i="1"/>
  <c r="Q199" i="1"/>
  <c r="R308" i="1"/>
  <c r="R27" i="1"/>
  <c r="S460" i="1"/>
  <c r="R974" i="1"/>
  <c r="S839" i="1"/>
  <c r="R913" i="1"/>
  <c r="S913" i="1" s="1"/>
  <c r="R932" i="1"/>
  <c r="S932" i="1" s="1"/>
  <c r="Q1031" i="1"/>
  <c r="S1031" i="1" s="1"/>
  <c r="R1000" i="1"/>
  <c r="S1000" i="1" s="1"/>
  <c r="R1022" i="1"/>
  <c r="Q902" i="1"/>
  <c r="S902" i="1" s="1"/>
  <c r="R961" i="1"/>
  <c r="S961" i="1" s="1"/>
  <c r="R966" i="1"/>
  <c r="S966" i="1" s="1"/>
  <c r="S822" i="1"/>
  <c r="R54" i="1"/>
  <c r="R759" i="1"/>
  <c r="S1032" i="1"/>
  <c r="S957" i="1"/>
  <c r="Q1153" i="1"/>
  <c r="S1153" i="1" s="1"/>
  <c r="R865" i="1"/>
  <c r="S865" i="1" s="1"/>
  <c r="S1140" i="1"/>
  <c r="Q233" i="1"/>
  <c r="R293" i="1"/>
  <c r="S293" i="1" s="1"/>
  <c r="S448" i="1"/>
  <c r="R429" i="1"/>
  <c r="R1015" i="1"/>
  <c r="R1092" i="1"/>
  <c r="S1092" i="1" s="1"/>
  <c r="R993" i="1"/>
  <c r="S993" i="1" s="1"/>
  <c r="R872" i="1"/>
  <c r="S872" i="1" s="1"/>
  <c r="S1051" i="1"/>
  <c r="S1165" i="1"/>
  <c r="S1157" i="1"/>
  <c r="S1176" i="1"/>
  <c r="S1135" i="1"/>
  <c r="S1167" i="1"/>
  <c r="S1080" i="1"/>
  <c r="S1104" i="1"/>
  <c r="S1164" i="1"/>
  <c r="R43" i="1"/>
  <c r="S841" i="1"/>
  <c r="Q1177" i="1"/>
  <c r="S1177" i="1" s="1"/>
  <c r="Q376" i="1"/>
  <c r="Q57" i="1"/>
  <c r="S921" i="1"/>
  <c r="S1094" i="1"/>
  <c r="R1103" i="1"/>
  <c r="S1103" i="1" s="1"/>
  <c r="S981" i="1"/>
  <c r="R1131" i="1"/>
  <c r="S1131" i="1" s="1"/>
  <c r="S757" i="1"/>
  <c r="S1038" i="1"/>
  <c r="Q816" i="1"/>
  <c r="S816" i="1" s="1"/>
  <c r="S1020" i="1"/>
  <c r="Q1076" i="1"/>
  <c r="S1076" i="1" s="1"/>
  <c r="R1155" i="1"/>
  <c r="S1155" i="1" s="1"/>
  <c r="S856" i="1"/>
  <c r="S1042" i="1"/>
  <c r="R1129" i="1"/>
  <c r="S1129" i="1" s="1"/>
  <c r="R354" i="1"/>
  <c r="S354" i="1" s="1"/>
  <c r="R441" i="1"/>
  <c r="Q422" i="1"/>
  <c r="S422" i="1" s="1"/>
  <c r="S823" i="1"/>
  <c r="Q1006" i="1"/>
  <c r="S1006" i="1" s="1"/>
  <c r="Q1068" i="1"/>
  <c r="S1068" i="1" s="1"/>
  <c r="Q340" i="1"/>
  <c r="S340" i="1" s="1"/>
  <c r="Q755" i="1"/>
  <c r="S918" i="1"/>
  <c r="Q1119" i="1"/>
  <c r="S1119" i="1" s="1"/>
  <c r="R934" i="1"/>
  <c r="S934" i="1" s="1"/>
  <c r="Q1025" i="1"/>
  <c r="S1025" i="1" s="1"/>
  <c r="R574" i="1"/>
  <c r="S574" i="1" s="1"/>
  <c r="S871" i="1"/>
  <c r="S894" i="1"/>
  <c r="Q854" i="1"/>
  <c r="S854" i="1" s="1"/>
  <c r="S840" i="1"/>
  <c r="S461" i="1"/>
  <c r="S1128" i="1"/>
  <c r="S1162" i="1"/>
  <c r="R262" i="1"/>
  <c r="Q814" i="1"/>
  <c r="S814" i="1" s="1"/>
  <c r="Q519" i="1"/>
  <c r="S519" i="1" s="1"/>
  <c r="Q882" i="1"/>
  <c r="S882" i="1" s="1"/>
  <c r="Q637" i="1"/>
  <c r="S637" i="1" s="1"/>
  <c r="R896" i="1"/>
  <c r="S896" i="1" s="1"/>
  <c r="Q938" i="1"/>
  <c r="S938" i="1" s="1"/>
  <c r="R1108" i="1"/>
  <c r="S1108" i="1" s="1"/>
  <c r="Q936" i="1"/>
  <c r="S936" i="1" s="1"/>
  <c r="Q1008" i="1"/>
  <c r="S1008" i="1" s="1"/>
  <c r="Q377" i="1"/>
  <c r="R30" i="1"/>
  <c r="S983" i="1"/>
  <c r="R846" i="1"/>
  <c r="S846" i="1" s="1"/>
  <c r="S892" i="1"/>
  <c r="S1021" i="1"/>
  <c r="Q1095" i="1"/>
  <c r="S1095" i="1" s="1"/>
  <c r="Q1057" i="1"/>
  <c r="S1057" i="1" s="1"/>
  <c r="S965" i="1"/>
  <c r="S1144" i="1"/>
  <c r="S1138" i="1"/>
  <c r="R929" i="1"/>
  <c r="S929" i="1" s="1"/>
  <c r="R1187" i="1"/>
  <c r="S1187" i="1" s="1"/>
  <c r="Q397" i="1"/>
  <c r="R641" i="1"/>
  <c r="Q580" i="1"/>
  <c r="S699" i="1"/>
  <c r="S976" i="1"/>
  <c r="S860" i="1"/>
  <c r="R920" i="1"/>
  <c r="S920" i="1" s="1"/>
  <c r="S997" i="1"/>
  <c r="Q1036" i="1"/>
  <c r="S1036" i="1" s="1"/>
  <c r="Q944" i="1"/>
  <c r="S944" i="1" s="1"/>
  <c r="R1161" i="1"/>
  <c r="S1161" i="1" s="1"/>
  <c r="S863" i="1"/>
  <c r="R886" i="1"/>
  <c r="S886" i="1" s="1"/>
  <c r="R1084" i="1"/>
  <c r="S1084" i="1" s="1"/>
  <c r="S889" i="1"/>
  <c r="R873" i="1"/>
  <c r="S873" i="1" s="1"/>
  <c r="S925" i="1"/>
  <c r="S1160" i="1"/>
  <c r="R1185" i="1"/>
  <c r="S1185" i="1" s="1"/>
  <c r="S1132" i="1"/>
  <c r="Q412" i="1"/>
  <c r="S412" i="1" s="1"/>
  <c r="R365" i="1"/>
  <c r="S365" i="1" s="1"/>
  <c r="S581" i="1"/>
  <c r="Q939" i="1"/>
  <c r="S939" i="1" s="1"/>
  <c r="Q888" i="1"/>
  <c r="S888" i="1" s="1"/>
  <c r="Q996" i="1"/>
  <c r="S996" i="1" s="1"/>
  <c r="S1005" i="1"/>
  <c r="S1115" i="1"/>
  <c r="S877" i="1"/>
  <c r="S1112" i="1"/>
  <c r="Q975" i="1"/>
  <c r="S975" i="1" s="1"/>
  <c r="S1126" i="1"/>
  <c r="Q300" i="1"/>
  <c r="R420" i="1"/>
  <c r="Q987" i="1"/>
  <c r="S987" i="1" s="1"/>
  <c r="Q1105" i="1"/>
  <c r="S1105" i="1" s="1"/>
  <c r="R1137" i="1"/>
  <c r="S1137" i="1" s="1"/>
  <c r="S1143" i="1"/>
  <c r="S1175" i="1"/>
  <c r="R1163" i="1"/>
  <c r="S1163" i="1" s="1"/>
  <c r="Q30" i="1"/>
  <c r="R304" i="1"/>
  <c r="S304" i="1" s="1"/>
  <c r="Q442" i="1"/>
  <c r="S442" i="1" s="1"/>
  <c r="R578" i="1"/>
  <c r="S578" i="1" s="1"/>
  <c r="R761" i="1"/>
  <c r="S761" i="1" s="1"/>
  <c r="Q945" i="1"/>
  <c r="S945" i="1" s="1"/>
  <c r="R912" i="1"/>
  <c r="S912" i="1" s="1"/>
  <c r="S1013" i="1"/>
  <c r="S1030" i="1"/>
  <c r="R1116" i="1"/>
  <c r="S1116" i="1" s="1"/>
  <c r="Q1065" i="1"/>
  <c r="S1065" i="1" s="1"/>
  <c r="S1009" i="1"/>
  <c r="S1134" i="1"/>
  <c r="S1166" i="1"/>
  <c r="S951" i="1"/>
  <c r="S903" i="1"/>
  <c r="S992" i="1"/>
  <c r="S933" i="1"/>
  <c r="S943" i="1"/>
  <c r="R1012" i="1"/>
  <c r="S1012" i="1" s="1"/>
  <c r="S1118" i="1"/>
  <c r="Q1097" i="1"/>
  <c r="S1097" i="1" s="1"/>
  <c r="Q880" i="1"/>
  <c r="S880" i="1" s="1"/>
  <c r="Q905" i="1"/>
  <c r="S905" i="1" s="1"/>
  <c r="Q838" i="1"/>
  <c r="S838" i="1" s="1"/>
  <c r="R1091" i="1"/>
  <c r="S1091" i="1" s="1"/>
  <c r="Q1055" i="1"/>
  <c r="S1055" i="1" s="1"/>
  <c r="R984" i="1"/>
  <c r="S984" i="1" s="1"/>
  <c r="R1169" i="1"/>
  <c r="S1169" i="1" s="1"/>
  <c r="S1151" i="1"/>
  <c r="S1183" i="1"/>
  <c r="R1139" i="1"/>
  <c r="S1139" i="1" s="1"/>
  <c r="R1171" i="1"/>
  <c r="S1171" i="1" s="1"/>
  <c r="Q834" i="1"/>
  <c r="S834" i="1" s="1"/>
  <c r="S874" i="1"/>
  <c r="Q817" i="1"/>
  <c r="S817" i="1" s="1"/>
  <c r="R876" i="1"/>
  <c r="S876" i="1" s="1"/>
  <c r="R881" i="1"/>
  <c r="S881" i="1" s="1"/>
  <c r="R904" i="1"/>
  <c r="S904" i="1" s="1"/>
  <c r="S1178" i="1"/>
  <c r="R931" i="1"/>
  <c r="S931" i="1" s="1"/>
  <c r="R999" i="1"/>
  <c r="S999" i="1" s="1"/>
  <c r="Q830" i="1"/>
  <c r="S830" i="1" s="1"/>
  <c r="Q968" i="1"/>
  <c r="S968" i="1" s="1"/>
  <c r="R833" i="1"/>
  <c r="S833" i="1" s="1"/>
  <c r="Q857" i="1"/>
  <c r="S857" i="1" s="1"/>
  <c r="Q1047" i="1"/>
  <c r="S1047" i="1" s="1"/>
  <c r="S1106" i="1"/>
  <c r="S1041" i="1"/>
  <c r="R1081" i="1"/>
  <c r="S1081" i="1" s="1"/>
  <c r="S1127" i="1"/>
  <c r="S1159" i="1"/>
  <c r="R1145" i="1"/>
  <c r="S1145" i="1" s="1"/>
  <c r="R1147" i="1"/>
  <c r="S1147" i="1" s="1"/>
  <c r="R1179" i="1"/>
  <c r="S1179" i="1" s="1"/>
  <c r="S349" i="1"/>
  <c r="R914" i="1"/>
  <c r="S914" i="1" s="1"/>
  <c r="S1022" i="1"/>
  <c r="S977" i="1"/>
  <c r="Q878" i="1"/>
  <c r="S878" i="1" s="1"/>
  <c r="Q870" i="1"/>
  <c r="S870" i="1" s="1"/>
  <c r="Q1079" i="1"/>
  <c r="S1079" i="1" s="1"/>
  <c r="Q1100" i="1"/>
  <c r="S1100" i="1" s="1"/>
  <c r="R982" i="1"/>
  <c r="S982" i="1" s="1"/>
  <c r="S1121" i="1"/>
  <c r="Q1049" i="1"/>
  <c r="R1049" i="1"/>
  <c r="S1150" i="1"/>
  <c r="S1182" i="1"/>
  <c r="R1082" i="1"/>
  <c r="Q1082" i="1"/>
  <c r="Q898" i="1"/>
  <c r="S898" i="1" s="1"/>
  <c r="R1026" i="1"/>
  <c r="S1026" i="1" s="1"/>
  <c r="Q1059" i="1"/>
  <c r="R1059" i="1"/>
  <c r="R1114" i="1"/>
  <c r="Q1114" i="1"/>
  <c r="S1073" i="1"/>
  <c r="R869" i="1"/>
  <c r="Q869" i="1"/>
  <c r="R956" i="1"/>
  <c r="S956" i="1" s="1"/>
  <c r="S848" i="1"/>
  <c r="S832" i="1"/>
  <c r="Q973" i="1"/>
  <c r="S973" i="1" s="1"/>
  <c r="R1107" i="1"/>
  <c r="S1107" i="1" s="1"/>
  <c r="Q928" i="1"/>
  <c r="S928" i="1" s="1"/>
  <c r="Q1035" i="1"/>
  <c r="R1035" i="1"/>
  <c r="Q1052" i="1"/>
  <c r="S1052" i="1" s="1"/>
  <c r="R1086" i="1"/>
  <c r="S1086" i="1" s="1"/>
  <c r="S909" i="1"/>
  <c r="R858" i="1"/>
  <c r="S858" i="1" s="1"/>
  <c r="S1014" i="1"/>
  <c r="R852" i="1"/>
  <c r="S852" i="1" s="1"/>
  <c r="Q1099" i="1"/>
  <c r="R1099" i="1"/>
  <c r="Q1123" i="1"/>
  <c r="S1123" i="1" s="1"/>
  <c r="Q1060" i="1"/>
  <c r="S1060" i="1" s="1"/>
  <c r="R1024" i="1"/>
  <c r="S1024" i="1" s="1"/>
  <c r="S974" i="1"/>
  <c r="S836" i="1"/>
  <c r="R1050" i="1"/>
  <c r="Q1050" i="1"/>
  <c r="R1062" i="1"/>
  <c r="S1062" i="1" s="1"/>
  <c r="R1017" i="1"/>
  <c r="S1017" i="1" s="1"/>
  <c r="R899" i="1"/>
  <c r="S899" i="1" s="1"/>
  <c r="R995" i="1"/>
  <c r="S995" i="1" s="1"/>
  <c r="S1004" i="1"/>
  <c r="Q885" i="1"/>
  <c r="S885" i="1" s="1"/>
  <c r="R989" i="1"/>
  <c r="S989" i="1" s="1"/>
  <c r="R1075" i="1"/>
  <c r="Q1075" i="1"/>
  <c r="Q17" i="1"/>
  <c r="R62" i="1"/>
  <c r="R268" i="1"/>
  <c r="S919" i="1"/>
  <c r="Q1018" i="1"/>
  <c r="S1018" i="1" s="1"/>
  <c r="Q828" i="1"/>
  <c r="S828" i="1" s="1"/>
  <c r="R1037" i="1"/>
  <c r="Q1037" i="1"/>
  <c r="R1069" i="1"/>
  <c r="Q1069" i="1"/>
  <c r="R1101" i="1"/>
  <c r="Q1101" i="1"/>
  <c r="R942" i="1"/>
  <c r="S942" i="1" s="1"/>
  <c r="Q421" i="1"/>
  <c r="Q334" i="1"/>
  <c r="S334" i="1" s="1"/>
  <c r="R317" i="1"/>
  <c r="S317" i="1" s="1"/>
  <c r="Q516" i="1"/>
  <c r="S516" i="1" s="1"/>
  <c r="Q520" i="1"/>
  <c r="Q754" i="1"/>
  <c r="R867" i="1"/>
  <c r="S867" i="1" s="1"/>
  <c r="Q910" i="1"/>
  <c r="S910" i="1" s="1"/>
  <c r="S916" i="1"/>
  <c r="R1007" i="1"/>
  <c r="Q1007" i="1"/>
  <c r="Q700" i="1"/>
  <c r="S700" i="1" s="1"/>
  <c r="R924" i="1"/>
  <c r="S924" i="1" s="1"/>
  <c r="R819" i="1"/>
  <c r="S819" i="1" s="1"/>
  <c r="Q947" i="1"/>
  <c r="S947" i="1" s="1"/>
  <c r="Q635" i="1"/>
  <c r="S635" i="1" s="1"/>
  <c r="Q437" i="1"/>
  <c r="S437" i="1" s="1"/>
  <c r="Q1003" i="1"/>
  <c r="S1003" i="1" s="1"/>
  <c r="R883" i="1"/>
  <c r="S883" i="1" s="1"/>
  <c r="Q1011" i="1"/>
  <c r="S1011" i="1" s="1"/>
  <c r="S1001" i="1"/>
  <c r="Q946" i="1"/>
  <c r="S946" i="1" s="1"/>
  <c r="R1053" i="1"/>
  <c r="Q1053" i="1"/>
  <c r="R1085" i="1"/>
  <c r="Q1085" i="1"/>
  <c r="R1117" i="1"/>
  <c r="Q1117" i="1"/>
  <c r="R1045" i="1"/>
  <c r="Q1045" i="1"/>
  <c r="R990" i="1"/>
  <c r="S990" i="1" s="1"/>
  <c r="Q336" i="1"/>
  <c r="R438" i="1"/>
  <c r="S438" i="1" s="1"/>
  <c r="Q879" i="1"/>
  <c r="S879" i="1" s="1"/>
  <c r="R636" i="1"/>
  <c r="S636" i="1" s="1"/>
  <c r="R1077" i="1"/>
  <c r="Q1077" i="1"/>
  <c r="Q183" i="1"/>
  <c r="S416" i="1"/>
  <c r="S759" i="1"/>
  <c r="S930" i="1"/>
  <c r="S831" i="1"/>
  <c r="R850" i="1"/>
  <c r="S850" i="1" s="1"/>
  <c r="S579" i="1"/>
  <c r="S849" i="1"/>
  <c r="R994" i="1"/>
  <c r="S994" i="1" s="1"/>
  <c r="R1029" i="1"/>
  <c r="Q1029" i="1"/>
  <c r="R1061" i="1"/>
  <c r="Q1061" i="1"/>
  <c r="R1093" i="1"/>
  <c r="Q1093" i="1"/>
  <c r="Q868" i="1"/>
  <c r="S868" i="1" s="1"/>
  <c r="R1109" i="1"/>
  <c r="Q1109" i="1"/>
  <c r="Q875" i="1"/>
  <c r="S875" i="1" s="1"/>
  <c r="R958" i="1"/>
  <c r="S958" i="1" s="1"/>
  <c r="Q307" i="1"/>
  <c r="S307" i="1" s="1"/>
  <c r="Q453" i="1"/>
  <c r="S453" i="1" s="1"/>
  <c r="Q364" i="1"/>
  <c r="S364" i="1" s="1"/>
  <c r="R405" i="1"/>
  <c r="S405" i="1" s="1"/>
  <c r="R760" i="1"/>
  <c r="S760" i="1" s="1"/>
  <c r="Q906" i="1"/>
  <c r="S906" i="1" s="1"/>
  <c r="Q922" i="1"/>
  <c r="S922" i="1" s="1"/>
  <c r="R851" i="1"/>
  <c r="S851" i="1" s="1"/>
  <c r="R826" i="1"/>
  <c r="S826" i="1" s="1"/>
  <c r="R978" i="1"/>
  <c r="S978" i="1" s="1"/>
  <c r="R55" i="1"/>
  <c r="Q428" i="1"/>
  <c r="S428" i="1" s="1"/>
  <c r="Q695" i="1"/>
  <c r="S695" i="1" s="1"/>
  <c r="R818" i="1"/>
  <c r="S818" i="1" s="1"/>
  <c r="R844" i="1"/>
  <c r="Q844" i="1"/>
  <c r="R639" i="1"/>
  <c r="S639" i="1" s="1"/>
  <c r="R842" i="1"/>
  <c r="S842" i="1" s="1"/>
  <c r="S820" i="1"/>
  <c r="S884" i="1"/>
  <c r="S948" i="1"/>
  <c r="R577" i="1"/>
  <c r="S577" i="1" s="1"/>
  <c r="Q406" i="1"/>
  <c r="S406" i="1" s="1"/>
  <c r="Q697" i="1"/>
  <c r="S697" i="1" s="1"/>
  <c r="S698" i="1"/>
  <c r="R890" i="1"/>
  <c r="S890" i="1" s="1"/>
  <c r="Q398" i="1"/>
  <c r="S398" i="1" s="1"/>
  <c r="Q638" i="1"/>
  <c r="Q1027" i="1"/>
  <c r="S1027" i="1" s="1"/>
  <c r="Q923" i="1"/>
  <c r="S923" i="1" s="1"/>
  <c r="S1015" i="1"/>
  <c r="R954" i="1"/>
  <c r="S954" i="1" s="1"/>
  <c r="Q1002" i="1"/>
  <c r="S1002" i="1" s="1"/>
  <c r="S908" i="1"/>
  <c r="R431" i="1"/>
  <c r="R758" i="1"/>
  <c r="S758" i="1" s="1"/>
  <c r="Q970" i="1"/>
  <c r="R970" i="1"/>
  <c r="R444" i="1"/>
  <c r="R244" i="1"/>
  <c r="R521" i="1"/>
  <c r="S521" i="1" s="1"/>
  <c r="Q575" i="1"/>
  <c r="S575" i="1" s="1"/>
  <c r="R962" i="1"/>
  <c r="S962" i="1" s="1"/>
  <c r="R1010" i="1"/>
  <c r="S1010" i="1" s="1"/>
  <c r="R356" i="1"/>
  <c r="S356" i="1" s="1"/>
  <c r="S641" i="1"/>
  <c r="R843" i="1"/>
  <c r="S843" i="1" s="1"/>
  <c r="S940" i="1"/>
  <c r="S972" i="1"/>
  <c r="S299" i="1"/>
  <c r="R315" i="1"/>
  <c r="Q357" i="1"/>
  <c r="S357" i="1" s="1"/>
  <c r="R341" i="1"/>
  <c r="S341" i="1" s="1"/>
  <c r="Q955" i="1"/>
  <c r="S955" i="1" s="1"/>
  <c r="R907" i="1"/>
  <c r="S907" i="1" s="1"/>
  <c r="R13" i="1"/>
  <c r="R53" i="1"/>
  <c r="S325" i="1"/>
  <c r="Q389" i="1"/>
  <c r="R518" i="1"/>
  <c r="S518" i="1" s="1"/>
  <c r="S517" i="1"/>
  <c r="R979" i="1"/>
  <c r="S979" i="1" s="1"/>
  <c r="Q244" i="1"/>
  <c r="R306" i="1"/>
  <c r="S306" i="1" s="1"/>
  <c r="R37" i="1"/>
  <c r="Q835" i="1"/>
  <c r="S835" i="1" s="1"/>
  <c r="R827" i="1"/>
  <c r="S827" i="1" s="1"/>
  <c r="R915" i="1"/>
  <c r="S915" i="1" s="1"/>
  <c r="Q212" i="1"/>
  <c r="Q576" i="1"/>
  <c r="R576" i="1"/>
  <c r="Q25" i="1"/>
  <c r="R362" i="1"/>
  <c r="S362" i="1" s="1"/>
  <c r="S400" i="1"/>
  <c r="R963" i="1"/>
  <c r="S963" i="1" s="1"/>
  <c r="R859" i="1"/>
  <c r="S859" i="1" s="1"/>
  <c r="Q815" i="1"/>
  <c r="S815" i="1" s="1"/>
  <c r="R1019" i="1"/>
  <c r="S1019" i="1" s="1"/>
  <c r="R8" i="1"/>
  <c r="R121" i="1"/>
  <c r="S121" i="1" s="1"/>
  <c r="Q217" i="1"/>
  <c r="Q221" i="1"/>
  <c r="Q971" i="1"/>
  <c r="S971" i="1" s="1"/>
  <c r="R891" i="1"/>
  <c r="S891" i="1" s="1"/>
  <c r="R696" i="1"/>
  <c r="S696" i="1" s="1"/>
  <c r="R310" i="1"/>
  <c r="Q198" i="1"/>
  <c r="S269" i="1"/>
  <c r="R388" i="1"/>
  <c r="S388" i="1" s="1"/>
  <c r="Q210" i="1"/>
  <c r="Q112" i="1"/>
  <c r="S112" i="1" s="1"/>
  <c r="Q111" i="1"/>
  <c r="S111" i="1" s="1"/>
  <c r="S283" i="1"/>
  <c r="R228" i="1"/>
  <c r="R49" i="1"/>
  <c r="Q29" i="1"/>
  <c r="R78" i="1"/>
  <c r="R298" i="1"/>
  <c r="S385" i="1"/>
  <c r="S374" i="1"/>
  <c r="S401" i="1"/>
  <c r="R358" i="1"/>
  <c r="S358" i="1" s="1"/>
  <c r="Q181" i="1"/>
  <c r="S352" i="1"/>
  <c r="R390" i="1"/>
  <c r="S333" i="1"/>
  <c r="R328" i="1"/>
  <c r="R181" i="1"/>
  <c r="S376" i="1"/>
  <c r="Q409" i="1"/>
  <c r="S409" i="1" s="1"/>
  <c r="Q10" i="1"/>
  <c r="R185" i="1"/>
  <c r="S433" i="1"/>
  <c r="Q369" i="1"/>
  <c r="S369" i="1" s="1"/>
  <c r="R258" i="1"/>
  <c r="Q122" i="1"/>
  <c r="R278" i="1"/>
  <c r="S278" i="1" s="1"/>
  <c r="R77" i="1"/>
  <c r="Q145" i="1"/>
  <c r="Q326" i="1"/>
  <c r="S326" i="1" s="1"/>
  <c r="S383" i="1"/>
  <c r="Q309" i="1"/>
  <c r="S309" i="1" s="1"/>
  <c r="Q178" i="1"/>
  <c r="R117" i="1"/>
  <c r="R284" i="1"/>
  <c r="R282" i="1"/>
  <c r="S282" i="1" s="1"/>
  <c r="S315" i="1"/>
  <c r="R84" i="1"/>
  <c r="Q205" i="1"/>
  <c r="Q105" i="1"/>
  <c r="S105" i="1" s="1"/>
  <c r="R140" i="1"/>
  <c r="S140" i="1" s="1"/>
  <c r="R320" i="1"/>
  <c r="S320" i="1" s="1"/>
  <c r="S368" i="1"/>
  <c r="S440" i="1"/>
  <c r="Q436" i="1"/>
  <c r="S436" i="1" s="1"/>
  <c r="S580" i="1"/>
  <c r="Q97" i="1"/>
  <c r="R230" i="1"/>
  <c r="R40" i="1"/>
  <c r="S444" i="1"/>
  <c r="R225" i="1"/>
  <c r="S348" i="1"/>
  <c r="R221" i="1"/>
  <c r="R74" i="1"/>
  <c r="S353" i="1"/>
  <c r="R217" i="1"/>
  <c r="S277" i="1"/>
  <c r="Q342" i="1"/>
  <c r="S342" i="1" s="1"/>
  <c r="Q335" i="1"/>
  <c r="S335" i="1" s="1"/>
  <c r="S329" i="1"/>
  <c r="Q414" i="1"/>
  <c r="R69" i="1"/>
  <c r="S755" i="1"/>
  <c r="R245" i="1"/>
  <c r="R33" i="1"/>
  <c r="Q313" i="1"/>
  <c r="S520" i="1"/>
  <c r="R172" i="1"/>
  <c r="S266" i="1"/>
  <c r="Q58" i="1"/>
  <c r="R236" i="1"/>
  <c r="Q346" i="1"/>
  <c r="S346" i="1" s="1"/>
  <c r="Q236" i="1"/>
  <c r="Q142" i="1"/>
  <c r="R249" i="1"/>
  <c r="R18" i="1"/>
  <c r="S431" i="1"/>
  <c r="S424" i="1"/>
  <c r="R322" i="1"/>
  <c r="S322" i="1" s="1"/>
  <c r="S389" i="1"/>
  <c r="R179" i="1"/>
  <c r="R292" i="1"/>
  <c r="Q426" i="1"/>
  <c r="S426" i="1" s="1"/>
  <c r="S390" i="1"/>
  <c r="Q257" i="1"/>
  <c r="Q33" i="1"/>
  <c r="Q120" i="1"/>
  <c r="S120" i="1" s="1"/>
  <c r="R67" i="1"/>
  <c r="Q434" i="1"/>
  <c r="S434" i="1" s="1"/>
  <c r="Q446" i="1"/>
  <c r="S446" i="1" s="1"/>
  <c r="R233" i="1"/>
  <c r="R141" i="1"/>
  <c r="S141" i="1" s="1"/>
  <c r="R92" i="1"/>
  <c r="S92" i="1" s="1"/>
  <c r="R155" i="1"/>
  <c r="S155" i="1" s="1"/>
  <c r="Q172" i="1"/>
  <c r="Q209" i="1"/>
  <c r="Q386" i="1"/>
  <c r="S386" i="1" s="1"/>
  <c r="S373" i="1"/>
  <c r="R587" i="1"/>
  <c r="R57" i="1"/>
  <c r="Q449" i="1"/>
  <c r="R290" i="1"/>
  <c r="S290" i="1" s="1"/>
  <c r="S360" i="1"/>
  <c r="S408" i="1"/>
  <c r="R318" i="1"/>
  <c r="S318" i="1" s="1"/>
  <c r="R44" i="1"/>
  <c r="Q294" i="1"/>
  <c r="S294" i="1" s="1"/>
  <c r="R296" i="1"/>
  <c r="S296" i="1" s="1"/>
  <c r="Q82" i="1"/>
  <c r="R19" i="1"/>
  <c r="R220" i="1"/>
  <c r="Q393" i="1"/>
  <c r="S393" i="1" s="1"/>
  <c r="S336" i="1"/>
  <c r="R415" i="1"/>
  <c r="S415" i="1" s="1"/>
  <c r="Q343" i="1"/>
  <c r="S343" i="1" s="1"/>
  <c r="S367" i="1"/>
  <c r="Q90" i="1"/>
  <c r="R39" i="1"/>
  <c r="Q61" i="1"/>
  <c r="Q75" i="1"/>
  <c r="S754" i="1"/>
  <c r="Q19" i="1"/>
  <c r="R182" i="1"/>
  <c r="Q84" i="1"/>
  <c r="S397" i="1"/>
  <c r="Q185" i="1"/>
  <c r="Q166" i="1"/>
  <c r="S166" i="1" s="1"/>
  <c r="R447" i="1"/>
  <c r="S447" i="1" s="1"/>
  <c r="S381" i="1"/>
  <c r="S701" i="1"/>
  <c r="Q220" i="1"/>
  <c r="S417" i="1"/>
  <c r="Q450" i="1"/>
  <c r="S450" i="1" s="1"/>
  <c r="S429" i="1"/>
  <c r="R64" i="1"/>
  <c r="R188" i="1"/>
  <c r="R35" i="1"/>
  <c r="R170" i="1"/>
  <c r="Q189" i="1"/>
  <c r="S361" i="1"/>
  <c r="S425" i="1"/>
  <c r="R274" i="1"/>
  <c r="S274" i="1" s="1"/>
  <c r="Q188" i="1"/>
  <c r="S421" i="1"/>
  <c r="Q249" i="1"/>
  <c r="R246" i="1"/>
  <c r="R209" i="1"/>
  <c r="R193" i="1"/>
  <c r="Q330" i="1"/>
  <c r="S330" i="1" s="1"/>
  <c r="Q129" i="1"/>
  <c r="S129" i="1" s="1"/>
  <c r="S298" i="1"/>
  <c r="Q159" i="1"/>
  <c r="S159" i="1" s="1"/>
  <c r="R156" i="1"/>
  <c r="S156" i="1" s="1"/>
  <c r="Q35" i="1"/>
  <c r="S262" i="1"/>
  <c r="R312" i="1"/>
  <c r="S312" i="1" s="1"/>
  <c r="S314" i="1"/>
  <c r="Q338" i="1"/>
  <c r="S338" i="1" s="1"/>
  <c r="Q370" i="1"/>
  <c r="S370" i="1" s="1"/>
  <c r="S420" i="1"/>
  <c r="S430" i="1"/>
  <c r="S404" i="1"/>
  <c r="R61" i="1"/>
  <c r="Q64" i="1"/>
  <c r="Q49" i="1"/>
  <c r="Q228" i="1"/>
  <c r="R391" i="1"/>
  <c r="S391" i="1" s="1"/>
  <c r="S452" i="1"/>
  <c r="S413" i="1"/>
  <c r="Q234" i="1"/>
  <c r="R223" i="1"/>
  <c r="Q246" i="1"/>
  <c r="R213" i="1"/>
  <c r="Q27" i="1"/>
  <c r="R45" i="1"/>
  <c r="Q378" i="1"/>
  <c r="S378" i="1" s="1"/>
  <c r="Q410" i="1"/>
  <c r="S410" i="1" s="1"/>
  <c r="Q382" i="1"/>
  <c r="S382" i="1" s="1"/>
  <c r="S694" i="1"/>
  <c r="R215" i="1"/>
  <c r="R286" i="1"/>
  <c r="Q201" i="1"/>
  <c r="S634" i="1"/>
  <c r="S394" i="1"/>
  <c r="S380" i="1"/>
  <c r="R532" i="1"/>
  <c r="Q532" i="1"/>
  <c r="R548" i="1"/>
  <c r="Q548" i="1"/>
  <c r="R564" i="1"/>
  <c r="Q564" i="1"/>
  <c r="R527" i="1"/>
  <c r="Q527" i="1"/>
  <c r="Q595" i="1"/>
  <c r="R595" i="1"/>
  <c r="Q543" i="1"/>
  <c r="R543" i="1"/>
  <c r="R611" i="1"/>
  <c r="Q611" i="1"/>
  <c r="R559" i="1"/>
  <c r="Q559" i="1"/>
  <c r="Q627" i="1"/>
  <c r="R627" i="1"/>
  <c r="Q582" i="1"/>
  <c r="R582" i="1"/>
  <c r="Q530" i="1"/>
  <c r="R530" i="1"/>
  <c r="R598" i="1"/>
  <c r="Q598" i="1"/>
  <c r="R546" i="1"/>
  <c r="Q546" i="1"/>
  <c r="R614" i="1"/>
  <c r="Q614" i="1"/>
  <c r="Q562" i="1"/>
  <c r="R562" i="1"/>
  <c r="Q750" i="1"/>
  <c r="R750" i="1"/>
  <c r="R645" i="1"/>
  <c r="Q645" i="1"/>
  <c r="Q473" i="1"/>
  <c r="R473" i="1"/>
  <c r="R661" i="1"/>
  <c r="Q661" i="1"/>
  <c r="Q489" i="1"/>
  <c r="R489" i="1"/>
  <c r="R677" i="1"/>
  <c r="Q677" i="1"/>
  <c r="Q753" i="1"/>
  <c r="R753" i="1"/>
  <c r="R768" i="1"/>
  <c r="Q768" i="1"/>
  <c r="Q716" i="1"/>
  <c r="R716" i="1"/>
  <c r="Q544" i="1"/>
  <c r="R544" i="1"/>
  <c r="Q612" i="1"/>
  <c r="R612" i="1"/>
  <c r="R560" i="1"/>
  <c r="Q560" i="1"/>
  <c r="Q628" i="1"/>
  <c r="R628" i="1"/>
  <c r="Q703" i="1"/>
  <c r="R703" i="1"/>
  <c r="Q719" i="1"/>
  <c r="R719" i="1"/>
  <c r="R735" i="1"/>
  <c r="Q735" i="1"/>
  <c r="Q803" i="1"/>
  <c r="R803" i="1"/>
  <c r="R631" i="1"/>
  <c r="Q631" i="1"/>
  <c r="Q534" i="1"/>
  <c r="R534" i="1"/>
  <c r="R550" i="1"/>
  <c r="Q550" i="1"/>
  <c r="R566" i="1"/>
  <c r="Q566" i="1"/>
  <c r="Q777" i="1"/>
  <c r="R777" i="1"/>
  <c r="Q793" i="1"/>
  <c r="R793" i="1"/>
  <c r="R689" i="1"/>
  <c r="Q689" i="1"/>
  <c r="Q712" i="1"/>
  <c r="R712" i="1"/>
  <c r="Q728" i="1"/>
  <c r="R728" i="1"/>
  <c r="Q744" i="1"/>
  <c r="R744" i="1"/>
  <c r="Q475" i="1"/>
  <c r="R475" i="1"/>
  <c r="Q491" i="1"/>
  <c r="R491" i="1"/>
  <c r="Q507" i="1"/>
  <c r="R507" i="1"/>
  <c r="Q462" i="1"/>
  <c r="R462" i="1"/>
  <c r="Q478" i="1"/>
  <c r="R478" i="1"/>
  <c r="Q494" i="1"/>
  <c r="R494" i="1"/>
  <c r="Q510" i="1"/>
  <c r="R510" i="1"/>
  <c r="R525" i="1"/>
  <c r="Q525" i="1"/>
  <c r="R541" i="1"/>
  <c r="Q541" i="1"/>
  <c r="R557" i="1"/>
  <c r="Q557" i="1"/>
  <c r="Q805" i="1"/>
  <c r="R805" i="1"/>
  <c r="R633" i="1"/>
  <c r="Q633" i="1"/>
  <c r="Q648" i="1"/>
  <c r="R648" i="1"/>
  <c r="Q596" i="1"/>
  <c r="R596" i="1"/>
  <c r="R492" i="1"/>
  <c r="Q492" i="1"/>
  <c r="R508" i="1"/>
  <c r="Q508" i="1"/>
  <c r="Q583" i="1"/>
  <c r="R583" i="1"/>
  <c r="Q771" i="1"/>
  <c r="R771" i="1"/>
  <c r="R599" i="1"/>
  <c r="Q599" i="1"/>
  <c r="R787" i="1"/>
  <c r="Q787" i="1"/>
  <c r="Q615" i="1"/>
  <c r="R615" i="1"/>
  <c r="Q683" i="1"/>
  <c r="R683" i="1"/>
  <c r="Q511" i="1"/>
  <c r="R511" i="1"/>
  <c r="R714" i="1"/>
  <c r="Q714" i="1"/>
  <c r="Q730" i="1"/>
  <c r="R730" i="1"/>
  <c r="Q746" i="1"/>
  <c r="R746" i="1"/>
  <c r="R709" i="1"/>
  <c r="Q709" i="1"/>
  <c r="Q657" i="1"/>
  <c r="R657" i="1"/>
  <c r="R725" i="1"/>
  <c r="Q725" i="1"/>
  <c r="R673" i="1"/>
  <c r="Q673" i="1"/>
  <c r="Q741" i="1"/>
  <c r="R741" i="1"/>
  <c r="Q569" i="1"/>
  <c r="R569" i="1"/>
  <c r="Q764" i="1"/>
  <c r="R764" i="1"/>
  <c r="Q592" i="1"/>
  <c r="R592" i="1"/>
  <c r="Q780" i="1"/>
  <c r="R780" i="1"/>
  <c r="Q608" i="1"/>
  <c r="R608" i="1"/>
  <c r="Q796" i="1"/>
  <c r="R796" i="1"/>
  <c r="R624" i="1"/>
  <c r="Q624" i="1"/>
  <c r="Q812" i="1"/>
  <c r="R812" i="1"/>
  <c r="Q775" i="1"/>
  <c r="R775" i="1"/>
  <c r="R791" i="1"/>
  <c r="Q791" i="1"/>
  <c r="Q807" i="1"/>
  <c r="R807" i="1"/>
  <c r="Q762" i="1"/>
  <c r="R762" i="1"/>
  <c r="Q778" i="1"/>
  <c r="R778" i="1"/>
  <c r="Q794" i="1"/>
  <c r="R794" i="1"/>
  <c r="R810" i="1"/>
  <c r="Q810" i="1"/>
  <c r="R705" i="1"/>
  <c r="Q705" i="1"/>
  <c r="Q721" i="1"/>
  <c r="R721" i="1"/>
  <c r="Q737" i="1"/>
  <c r="R737" i="1"/>
  <c r="R685" i="1"/>
  <c r="Q685" i="1"/>
  <c r="Q513" i="1"/>
  <c r="R513" i="1"/>
  <c r="Q528" i="1"/>
  <c r="R528" i="1"/>
  <c r="R476" i="1"/>
  <c r="Q476" i="1"/>
  <c r="Q792" i="1"/>
  <c r="R792" i="1"/>
  <c r="Q808" i="1"/>
  <c r="R808" i="1"/>
  <c r="Q463" i="1"/>
  <c r="R463" i="1"/>
  <c r="Q651" i="1"/>
  <c r="R651" i="1"/>
  <c r="Q479" i="1"/>
  <c r="R479" i="1"/>
  <c r="Q667" i="1"/>
  <c r="R667" i="1"/>
  <c r="Q495" i="1"/>
  <c r="R495" i="1"/>
  <c r="Q563" i="1"/>
  <c r="R563" i="1"/>
  <c r="R646" i="1"/>
  <c r="Q646" i="1"/>
  <c r="Q594" i="1"/>
  <c r="R594" i="1"/>
  <c r="Q662" i="1"/>
  <c r="R662" i="1"/>
  <c r="R610" i="1"/>
  <c r="Q610" i="1"/>
  <c r="R798" i="1"/>
  <c r="Q798" i="1"/>
  <c r="Q626" i="1"/>
  <c r="R626" i="1"/>
  <c r="R589" i="1"/>
  <c r="Q589" i="1"/>
  <c r="R537" i="1"/>
  <c r="Q537" i="1"/>
  <c r="R605" i="1"/>
  <c r="Q605" i="1"/>
  <c r="Q553" i="1"/>
  <c r="R553" i="1"/>
  <c r="R621" i="1"/>
  <c r="Q621" i="1"/>
  <c r="Q644" i="1"/>
  <c r="R644" i="1"/>
  <c r="R472" i="1"/>
  <c r="Q472" i="1"/>
  <c r="Q660" i="1"/>
  <c r="R660" i="1"/>
  <c r="Q488" i="1"/>
  <c r="R488" i="1"/>
  <c r="Q676" i="1"/>
  <c r="R676" i="1"/>
  <c r="R504" i="1"/>
  <c r="Q504" i="1"/>
  <c r="Q692" i="1"/>
  <c r="R692" i="1"/>
  <c r="R707" i="1"/>
  <c r="Q707" i="1"/>
  <c r="Q655" i="1"/>
  <c r="R655" i="1"/>
  <c r="Q723" i="1"/>
  <c r="R723" i="1"/>
  <c r="R671" i="1"/>
  <c r="Q671" i="1"/>
  <c r="Q739" i="1"/>
  <c r="R739" i="1"/>
  <c r="R687" i="1"/>
  <c r="Q687" i="1"/>
  <c r="Q642" i="1"/>
  <c r="R642" i="1"/>
  <c r="R590" i="1"/>
  <c r="Q590" i="1"/>
  <c r="Q658" i="1"/>
  <c r="R658" i="1"/>
  <c r="Q726" i="1"/>
  <c r="R726" i="1"/>
  <c r="R674" i="1"/>
  <c r="Q674" i="1"/>
  <c r="R622" i="1"/>
  <c r="Q622" i="1"/>
  <c r="Q690" i="1"/>
  <c r="R690" i="1"/>
  <c r="Q585" i="1"/>
  <c r="R585" i="1"/>
  <c r="Q773" i="1"/>
  <c r="R773" i="1"/>
  <c r="R601" i="1"/>
  <c r="Q601" i="1"/>
  <c r="Q789" i="1"/>
  <c r="R789" i="1"/>
  <c r="Q617" i="1"/>
  <c r="R617" i="1"/>
  <c r="R565" i="1"/>
  <c r="Q565" i="1"/>
  <c r="S638" i="1"/>
  <c r="Q776" i="1"/>
  <c r="R776" i="1"/>
  <c r="Q724" i="1"/>
  <c r="R724" i="1"/>
  <c r="R672" i="1"/>
  <c r="Q672" i="1"/>
  <c r="Q740" i="1"/>
  <c r="R740" i="1"/>
  <c r="R688" i="1"/>
  <c r="Q688" i="1"/>
  <c r="Q531" i="1"/>
  <c r="R531" i="1"/>
  <c r="Q547" i="1"/>
  <c r="R547" i="1"/>
  <c r="Q743" i="1"/>
  <c r="R743" i="1"/>
  <c r="R766" i="1"/>
  <c r="Q766" i="1"/>
  <c r="Q474" i="1"/>
  <c r="R474" i="1"/>
  <c r="Q782" i="1"/>
  <c r="R782" i="1"/>
  <c r="Q490" i="1"/>
  <c r="R490" i="1"/>
  <c r="Q678" i="1"/>
  <c r="R678" i="1"/>
  <c r="Q506" i="1"/>
  <c r="R506" i="1"/>
  <c r="R469" i="1"/>
  <c r="Q469" i="1"/>
  <c r="Q485" i="1"/>
  <c r="R485" i="1"/>
  <c r="R501" i="1"/>
  <c r="Q501" i="1"/>
  <c r="R70" i="1"/>
  <c r="R524" i="1"/>
  <c r="Q524" i="1"/>
  <c r="R540" i="1"/>
  <c r="Q540" i="1"/>
  <c r="R556" i="1"/>
  <c r="Q556" i="1"/>
  <c r="R572" i="1"/>
  <c r="Q572" i="1"/>
  <c r="Q587" i="1"/>
  <c r="R535" i="1"/>
  <c r="Q535" i="1"/>
  <c r="Q603" i="1"/>
  <c r="R603" i="1"/>
  <c r="R551" i="1"/>
  <c r="Q551" i="1"/>
  <c r="R619" i="1"/>
  <c r="Q619" i="1"/>
  <c r="Q567" i="1"/>
  <c r="R567" i="1"/>
  <c r="Q522" i="1"/>
  <c r="R522" i="1"/>
  <c r="Q710" i="1"/>
  <c r="R710" i="1"/>
  <c r="R538" i="1"/>
  <c r="Q538" i="1"/>
  <c r="R606" i="1"/>
  <c r="Q606" i="1"/>
  <c r="Q554" i="1"/>
  <c r="R554" i="1"/>
  <c r="Q742" i="1"/>
  <c r="R742" i="1"/>
  <c r="Q570" i="1"/>
  <c r="R570" i="1"/>
  <c r="Q465" i="1"/>
  <c r="R465" i="1"/>
  <c r="R653" i="1"/>
  <c r="Q653" i="1"/>
  <c r="Q481" i="1"/>
  <c r="R481" i="1"/>
  <c r="R669" i="1"/>
  <c r="Q669" i="1"/>
  <c r="Q497" i="1"/>
  <c r="R497" i="1"/>
  <c r="Q745" i="1"/>
  <c r="R745" i="1"/>
  <c r="Q656" i="1"/>
  <c r="R656" i="1"/>
  <c r="Q604" i="1"/>
  <c r="R604" i="1"/>
  <c r="Q552" i="1"/>
  <c r="R552" i="1"/>
  <c r="Q620" i="1"/>
  <c r="R620" i="1"/>
  <c r="Q568" i="1"/>
  <c r="R568" i="1"/>
  <c r="Q711" i="1"/>
  <c r="R711" i="1"/>
  <c r="Q727" i="1"/>
  <c r="R727" i="1"/>
  <c r="R623" i="1"/>
  <c r="Q623" i="1"/>
  <c r="R811" i="1"/>
  <c r="Q811" i="1"/>
  <c r="R526" i="1"/>
  <c r="Q526" i="1"/>
  <c r="Q542" i="1"/>
  <c r="R542" i="1"/>
  <c r="R558" i="1"/>
  <c r="Q558" i="1"/>
  <c r="R769" i="1"/>
  <c r="Q769" i="1"/>
  <c r="Q785" i="1"/>
  <c r="R785" i="1"/>
  <c r="Q801" i="1"/>
  <c r="R801" i="1"/>
  <c r="Q749" i="1"/>
  <c r="R749" i="1"/>
  <c r="S445" i="1"/>
  <c r="R704" i="1"/>
  <c r="Q704" i="1"/>
  <c r="R720" i="1"/>
  <c r="Q720" i="1"/>
  <c r="R736" i="1"/>
  <c r="Q736" i="1"/>
  <c r="Q752" i="1"/>
  <c r="R752" i="1"/>
  <c r="R467" i="1"/>
  <c r="Q467" i="1"/>
  <c r="R483" i="1"/>
  <c r="Q483" i="1"/>
  <c r="Q499" i="1"/>
  <c r="R499" i="1"/>
  <c r="Q470" i="1"/>
  <c r="R470" i="1"/>
  <c r="Q486" i="1"/>
  <c r="R486" i="1"/>
  <c r="Q502" i="1"/>
  <c r="R502" i="1"/>
  <c r="R533" i="1"/>
  <c r="Q533" i="1"/>
  <c r="R549" i="1"/>
  <c r="Q549" i="1"/>
  <c r="Q625" i="1"/>
  <c r="R625" i="1"/>
  <c r="Q813" i="1"/>
  <c r="R813" i="1"/>
  <c r="Q708" i="1"/>
  <c r="R708" i="1"/>
  <c r="R536" i="1"/>
  <c r="Q536" i="1"/>
  <c r="Q484" i="1"/>
  <c r="R484" i="1"/>
  <c r="R500" i="1"/>
  <c r="Q500" i="1"/>
  <c r="Q763" i="1"/>
  <c r="R763" i="1"/>
  <c r="Q591" i="1"/>
  <c r="R591" i="1"/>
  <c r="Q779" i="1"/>
  <c r="R779" i="1"/>
  <c r="Q607" i="1"/>
  <c r="R607" i="1"/>
  <c r="Q795" i="1"/>
  <c r="R795" i="1"/>
  <c r="Q503" i="1"/>
  <c r="R503" i="1"/>
  <c r="Q691" i="1"/>
  <c r="R691" i="1"/>
  <c r="R706" i="1"/>
  <c r="Q706" i="1"/>
  <c r="R722" i="1"/>
  <c r="Q722" i="1"/>
  <c r="Q738" i="1"/>
  <c r="R738" i="1"/>
  <c r="R649" i="1"/>
  <c r="Q649" i="1"/>
  <c r="R717" i="1"/>
  <c r="Q717" i="1"/>
  <c r="Q665" i="1"/>
  <c r="R665" i="1"/>
  <c r="R733" i="1"/>
  <c r="Q733" i="1"/>
  <c r="Q681" i="1"/>
  <c r="R681" i="1"/>
  <c r="R629" i="1"/>
  <c r="Q629" i="1"/>
  <c r="Q584" i="1"/>
  <c r="R584" i="1"/>
  <c r="Q772" i="1"/>
  <c r="R772" i="1"/>
  <c r="R600" i="1"/>
  <c r="Q600" i="1"/>
  <c r="Q788" i="1"/>
  <c r="R788" i="1"/>
  <c r="Q616" i="1"/>
  <c r="R616" i="1"/>
  <c r="Q804" i="1"/>
  <c r="R804" i="1"/>
  <c r="R632" i="1"/>
  <c r="Q632" i="1"/>
  <c r="R767" i="1"/>
  <c r="Q767" i="1"/>
  <c r="Q783" i="1"/>
  <c r="R783" i="1"/>
  <c r="R799" i="1"/>
  <c r="Q799" i="1"/>
  <c r="Q770" i="1"/>
  <c r="R770" i="1"/>
  <c r="Q786" i="1"/>
  <c r="R786" i="1"/>
  <c r="Q802" i="1"/>
  <c r="R802" i="1"/>
  <c r="R713" i="1"/>
  <c r="Q713" i="1"/>
  <c r="Q729" i="1"/>
  <c r="R729" i="1"/>
  <c r="Q505" i="1"/>
  <c r="R505" i="1"/>
  <c r="R693" i="1"/>
  <c r="Q693" i="1"/>
  <c r="Q588" i="1"/>
  <c r="R588" i="1"/>
  <c r="Q784" i="1"/>
  <c r="R784" i="1"/>
  <c r="R800" i="1"/>
  <c r="Q800" i="1"/>
  <c r="Q643" i="1"/>
  <c r="R643" i="1"/>
  <c r="Q471" i="1"/>
  <c r="R471" i="1"/>
  <c r="R659" i="1"/>
  <c r="Q659" i="1"/>
  <c r="Q487" i="1"/>
  <c r="R487" i="1"/>
  <c r="Q675" i="1"/>
  <c r="R675" i="1"/>
  <c r="Q571" i="1"/>
  <c r="R571" i="1"/>
  <c r="R586" i="1"/>
  <c r="Q586" i="1"/>
  <c r="Q654" i="1"/>
  <c r="R654" i="1"/>
  <c r="Q602" i="1"/>
  <c r="R602" i="1"/>
  <c r="R790" i="1"/>
  <c r="Q790" i="1"/>
  <c r="Q618" i="1"/>
  <c r="R618" i="1"/>
  <c r="Q806" i="1"/>
  <c r="R806" i="1"/>
  <c r="Q529" i="1"/>
  <c r="R529" i="1"/>
  <c r="R597" i="1"/>
  <c r="Q597" i="1"/>
  <c r="R545" i="1"/>
  <c r="Q545" i="1"/>
  <c r="R613" i="1"/>
  <c r="Q613" i="1"/>
  <c r="Q561" i="1"/>
  <c r="R561" i="1"/>
  <c r="R509" i="1"/>
  <c r="Q509" i="1"/>
  <c r="Q464" i="1"/>
  <c r="R464" i="1"/>
  <c r="Q652" i="1"/>
  <c r="R652" i="1"/>
  <c r="Q480" i="1"/>
  <c r="R480" i="1"/>
  <c r="Q668" i="1"/>
  <c r="R668" i="1"/>
  <c r="Q496" i="1"/>
  <c r="R496" i="1"/>
  <c r="Q684" i="1"/>
  <c r="R684" i="1"/>
  <c r="Q512" i="1"/>
  <c r="R512" i="1"/>
  <c r="Q647" i="1"/>
  <c r="R647" i="1"/>
  <c r="R715" i="1"/>
  <c r="Q715" i="1"/>
  <c r="R663" i="1"/>
  <c r="Q663" i="1"/>
  <c r="R731" i="1"/>
  <c r="Q731" i="1"/>
  <c r="Q679" i="1"/>
  <c r="R679" i="1"/>
  <c r="Q747" i="1"/>
  <c r="R747" i="1"/>
  <c r="Q702" i="1"/>
  <c r="R702" i="1"/>
  <c r="R650" i="1"/>
  <c r="Q650" i="1"/>
  <c r="Q718" i="1"/>
  <c r="R718" i="1"/>
  <c r="Q666" i="1"/>
  <c r="R666" i="1"/>
  <c r="Q734" i="1"/>
  <c r="R734" i="1"/>
  <c r="Q682" i="1"/>
  <c r="R682" i="1"/>
  <c r="R630" i="1"/>
  <c r="Q630" i="1"/>
  <c r="Q765" i="1"/>
  <c r="R765" i="1"/>
  <c r="Q593" i="1"/>
  <c r="R593" i="1"/>
  <c r="Q781" i="1"/>
  <c r="R781" i="1"/>
  <c r="R609" i="1"/>
  <c r="Q609" i="1"/>
  <c r="Q797" i="1"/>
  <c r="R797" i="1"/>
  <c r="R573" i="1"/>
  <c r="Q573" i="1"/>
  <c r="R468" i="1"/>
  <c r="Q468" i="1"/>
  <c r="Q664" i="1"/>
  <c r="R664" i="1"/>
  <c r="Q732" i="1"/>
  <c r="R732" i="1"/>
  <c r="Q680" i="1"/>
  <c r="R680" i="1"/>
  <c r="Q748" i="1"/>
  <c r="R748" i="1"/>
  <c r="Q523" i="1"/>
  <c r="R523" i="1"/>
  <c r="Q539" i="1"/>
  <c r="R539" i="1"/>
  <c r="Q555" i="1"/>
  <c r="R555" i="1"/>
  <c r="Q751" i="1"/>
  <c r="R751" i="1"/>
  <c r="Q466" i="1"/>
  <c r="R466" i="1"/>
  <c r="Q774" i="1"/>
  <c r="R774" i="1"/>
  <c r="Q482" i="1"/>
  <c r="R482" i="1"/>
  <c r="Q670" i="1"/>
  <c r="R670" i="1"/>
  <c r="Q498" i="1"/>
  <c r="R498" i="1"/>
  <c r="Q686" i="1"/>
  <c r="R686" i="1"/>
  <c r="R477" i="1"/>
  <c r="Q477" i="1"/>
  <c r="R493" i="1"/>
  <c r="Q493" i="1"/>
  <c r="Q809" i="1"/>
  <c r="R809" i="1"/>
  <c r="S432" i="1"/>
  <c r="Q407" i="1"/>
  <c r="S407" i="1" s="1"/>
  <c r="Q83" i="1"/>
  <c r="Q418" i="1"/>
  <c r="S418" i="1" s="1"/>
  <c r="R375" i="1"/>
  <c r="S375" i="1" s="1"/>
  <c r="R23" i="1"/>
  <c r="S414" i="1"/>
  <c r="S392" i="1"/>
  <c r="R359" i="1"/>
  <c r="S359" i="1" s="1"/>
  <c r="R183" i="1"/>
  <c r="S439" i="1"/>
  <c r="S399" i="1"/>
  <c r="S396" i="1"/>
  <c r="Q372" i="1"/>
  <c r="S372" i="1" s="1"/>
  <c r="Q14" i="1"/>
  <c r="Q70" i="1"/>
  <c r="S350" i="1"/>
  <c r="Q251" i="1"/>
  <c r="R218" i="1"/>
  <c r="R454" i="1"/>
  <c r="S454" i="1" s="1"/>
  <c r="S402" i="1"/>
  <c r="Q22" i="1"/>
  <c r="R110" i="1"/>
  <c r="S110" i="1" s="1"/>
  <c r="Q54" i="1"/>
  <c r="R6" i="1"/>
  <c r="S301" i="1"/>
  <c r="Q2" i="1"/>
  <c r="Q126" i="1"/>
  <c r="S126" i="1" s="1"/>
  <c r="R113" i="1"/>
  <c r="S113" i="1" s="1"/>
  <c r="R149" i="1"/>
  <c r="S149" i="1" s="1"/>
  <c r="R153" i="1"/>
  <c r="S153" i="1" s="1"/>
  <c r="Q37" i="1"/>
  <c r="Q187" i="1"/>
  <c r="Q48" i="1"/>
  <c r="R241" i="1"/>
  <c r="R264" i="1"/>
  <c r="S264" i="1" s="1"/>
  <c r="R302" i="1"/>
  <c r="S302" i="1" s="1"/>
  <c r="Q192" i="1"/>
  <c r="Q243" i="1"/>
  <c r="Q193" i="1"/>
  <c r="Q144" i="1"/>
  <c r="S144" i="1" s="1"/>
  <c r="R14" i="1"/>
  <c r="S267" i="1"/>
  <c r="S272" i="1"/>
  <c r="R250" i="1"/>
  <c r="R80" i="1"/>
  <c r="Q43" i="1"/>
  <c r="S310" i="1"/>
  <c r="S441" i="1"/>
  <c r="R48" i="1"/>
  <c r="Q245" i="1"/>
  <c r="S345" i="1"/>
  <c r="R180" i="1"/>
  <c r="R50" i="1"/>
  <c r="Q202" i="1"/>
  <c r="Q204" i="1"/>
  <c r="S377" i="1"/>
  <c r="S449" i="1"/>
  <c r="R339" i="1"/>
  <c r="Q339" i="1"/>
  <c r="R403" i="1"/>
  <c r="Q403" i="1"/>
  <c r="S286" i="1"/>
  <c r="S169" i="1"/>
  <c r="Q51" i="1"/>
  <c r="R197" i="1"/>
  <c r="R281" i="1"/>
  <c r="R222" i="1"/>
  <c r="R347" i="1"/>
  <c r="Q347" i="1"/>
  <c r="R411" i="1"/>
  <c r="Q411" i="1"/>
  <c r="Q196" i="1"/>
  <c r="R59" i="1"/>
  <c r="R355" i="1"/>
  <c r="Q355" i="1"/>
  <c r="R419" i="1"/>
  <c r="Q419" i="1"/>
  <c r="R363" i="1"/>
  <c r="Q363" i="1"/>
  <c r="R427" i="1"/>
  <c r="Q427" i="1"/>
  <c r="R371" i="1"/>
  <c r="Q371" i="1"/>
  <c r="R435" i="1"/>
  <c r="Q435" i="1"/>
  <c r="S328" i="1"/>
  <c r="R379" i="1"/>
  <c r="Q379" i="1"/>
  <c r="R443" i="1"/>
  <c r="Q443" i="1"/>
  <c r="R387" i="1"/>
  <c r="Q387" i="1"/>
  <c r="R451" i="1"/>
  <c r="Q451" i="1"/>
  <c r="Q208" i="1"/>
  <c r="R331" i="1"/>
  <c r="Q331" i="1"/>
  <c r="R395" i="1"/>
  <c r="Q395" i="1"/>
  <c r="S288" i="1"/>
  <c r="S257" i="1"/>
  <c r="S137" i="1"/>
  <c r="R132" i="1"/>
  <c r="S132" i="1" s="1"/>
  <c r="R239" i="1"/>
  <c r="Q67" i="1"/>
  <c r="R51" i="1"/>
  <c r="Q59" i="1"/>
  <c r="Q241" i="1"/>
  <c r="R52" i="1"/>
  <c r="Q222" i="1"/>
  <c r="R36" i="1"/>
  <c r="Q50" i="1"/>
  <c r="R174" i="1"/>
  <c r="R196" i="1"/>
  <c r="R31" i="1"/>
  <c r="R34" i="1"/>
  <c r="R10" i="1"/>
  <c r="R38" i="1"/>
  <c r="R270" i="1"/>
  <c r="Q270" i="1"/>
  <c r="S275" i="1"/>
  <c r="Q41" i="1"/>
  <c r="R194" i="1"/>
  <c r="R251" i="1"/>
  <c r="Q280" i="1"/>
  <c r="S280" i="1" s="1"/>
  <c r="S285" i="1"/>
  <c r="R204" i="1"/>
  <c r="S90" i="1"/>
  <c r="Q38" i="1"/>
  <c r="R15" i="1"/>
  <c r="Q46" i="1"/>
  <c r="Q219" i="1"/>
  <c r="Q179" i="1"/>
  <c r="Q194" i="1"/>
  <c r="Q52" i="1"/>
  <c r="R201" i="1"/>
  <c r="R29" i="1"/>
  <c r="Q26" i="1"/>
  <c r="R47" i="1"/>
  <c r="Q74" i="1"/>
  <c r="R56" i="1"/>
  <c r="R242" i="1"/>
  <c r="R207" i="1"/>
  <c r="R58" i="1"/>
  <c r="R66" i="1"/>
  <c r="Q63" i="1"/>
  <c r="S104" i="1"/>
  <c r="S97" i="1"/>
  <c r="Q102" i="1"/>
  <c r="S102" i="1" s="1"/>
  <c r="Q45" i="1"/>
  <c r="R82" i="1"/>
  <c r="R192" i="1"/>
  <c r="S323" i="1"/>
  <c r="Q174" i="1"/>
  <c r="Q94" i="1"/>
  <c r="S94" i="1" s="1"/>
  <c r="R100" i="1"/>
  <c r="S100" i="1" s="1"/>
  <c r="Q197" i="1"/>
  <c r="R150" i="1"/>
  <c r="Q6" i="1"/>
  <c r="R260" i="1"/>
  <c r="S260" i="1" s="1"/>
  <c r="R208" i="1"/>
  <c r="Q161" i="1"/>
  <c r="R72" i="1"/>
  <c r="R108" i="1"/>
  <c r="R146" i="1"/>
  <c r="S146" i="1" s="1"/>
  <c r="R114" i="1"/>
  <c r="S114" i="1" s="1"/>
  <c r="Q34" i="1"/>
  <c r="R161" i="1"/>
  <c r="R289" i="1"/>
  <c r="S289" i="1" s="1"/>
  <c r="Q226" i="1"/>
  <c r="R26" i="1"/>
  <c r="R93" i="1"/>
  <c r="S93" i="1" s="1"/>
  <c r="S122" i="1"/>
  <c r="S300" i="1"/>
  <c r="Q47" i="1"/>
  <c r="Q250" i="1"/>
  <c r="Q171" i="1"/>
  <c r="S171" i="1" s="1"/>
  <c r="Q15" i="1"/>
  <c r="R187" i="1"/>
  <c r="Q53" i="1"/>
  <c r="Q109" i="1"/>
  <c r="S109" i="1" s="1"/>
  <c r="Q218" i="1"/>
  <c r="R229" i="1"/>
  <c r="S284" i="1"/>
  <c r="Q231" i="1"/>
  <c r="S150" i="1"/>
  <c r="R265" i="1"/>
  <c r="S265" i="1" s="1"/>
  <c r="Q273" i="1"/>
  <c r="S273" i="1" s="1"/>
  <c r="Q148" i="1"/>
  <c r="S148" i="1" s="1"/>
  <c r="Q239" i="1"/>
  <c r="S160" i="1"/>
  <c r="R4" i="1"/>
  <c r="Q23" i="1"/>
  <c r="S291" i="1"/>
  <c r="Q182" i="1"/>
  <c r="R219" i="1"/>
  <c r="R131" i="1"/>
  <c r="S131" i="1" s="1"/>
  <c r="Q134" i="1"/>
  <c r="R134" i="1"/>
  <c r="Q190" i="1"/>
  <c r="R190" i="1"/>
  <c r="S276" i="1"/>
  <c r="Q158" i="1"/>
  <c r="R158" i="1"/>
  <c r="Q18" i="1"/>
  <c r="Q177" i="1"/>
  <c r="R177" i="1"/>
  <c r="Q40" i="1"/>
  <c r="Q287" i="1"/>
  <c r="R287" i="1"/>
  <c r="Q319" i="1"/>
  <c r="R319" i="1"/>
  <c r="S117" i="1"/>
  <c r="Q229" i="1"/>
  <c r="R95" i="1"/>
  <c r="S95" i="1" s="1"/>
  <c r="R41" i="1"/>
  <c r="Q69" i="1"/>
  <c r="Q203" i="1"/>
  <c r="R203" i="1"/>
  <c r="Q125" i="1"/>
  <c r="S125" i="1" s="1"/>
  <c r="Q108" i="1"/>
  <c r="R71" i="1"/>
  <c r="Q71" i="1"/>
  <c r="Q263" i="1"/>
  <c r="R263" i="1"/>
  <c r="Q295" i="1"/>
  <c r="R295" i="1"/>
  <c r="Q327" i="1"/>
  <c r="R327" i="1"/>
  <c r="S142" i="1"/>
  <c r="R226" i="1"/>
  <c r="R124" i="1"/>
  <c r="S124" i="1" s="1"/>
  <c r="Q128" i="1"/>
  <c r="S128" i="1" s="1"/>
  <c r="Q72" i="1"/>
  <c r="Q13" i="1"/>
  <c r="Q21" i="1"/>
  <c r="Q119" i="1"/>
  <c r="S119" i="1" s="1"/>
  <c r="Q60" i="1"/>
  <c r="R60" i="1"/>
  <c r="S308" i="1"/>
  <c r="R79" i="1"/>
  <c r="Q79" i="1"/>
  <c r="Q91" i="1"/>
  <c r="R91" i="1"/>
  <c r="S281" i="1"/>
  <c r="R297" i="1"/>
  <c r="S297" i="1" s="1"/>
  <c r="R173" i="1"/>
  <c r="R234" i="1"/>
  <c r="R189" i="1"/>
  <c r="Q31" i="1"/>
  <c r="Q8" i="1"/>
  <c r="Q106" i="1"/>
  <c r="S106" i="1" s="1"/>
  <c r="R214" i="1"/>
  <c r="Q214" i="1"/>
  <c r="Q206" i="1"/>
  <c r="R206" i="1"/>
  <c r="R321" i="1"/>
  <c r="S321" i="1" s="1"/>
  <c r="S268" i="1"/>
  <c r="R46" i="1"/>
  <c r="R305" i="1"/>
  <c r="S305" i="1" s="1"/>
  <c r="Q271" i="1"/>
  <c r="R271" i="1"/>
  <c r="Q303" i="1"/>
  <c r="R303" i="1"/>
  <c r="S292" i="1"/>
  <c r="Q76" i="1"/>
  <c r="R76" i="1"/>
  <c r="R237" i="1"/>
  <c r="R205" i="1"/>
  <c r="R139" i="1"/>
  <c r="S139" i="1" s="1"/>
  <c r="Q85" i="1"/>
  <c r="S85" i="1" s="1"/>
  <c r="Q107" i="1"/>
  <c r="S107" i="1" s="1"/>
  <c r="Q78" i="1"/>
  <c r="Q62" i="1"/>
  <c r="Q252" i="1"/>
  <c r="R252" i="1"/>
  <c r="S313" i="1"/>
  <c r="Q56" i="1"/>
  <c r="R88" i="1"/>
  <c r="Q88" i="1"/>
  <c r="Q238" i="1"/>
  <c r="Q215" i="1"/>
  <c r="Q207" i="1"/>
  <c r="R202" i="1"/>
  <c r="R199" i="1"/>
  <c r="R186" i="1"/>
  <c r="Q98" i="1"/>
  <c r="R98" i="1"/>
  <c r="Q242" i="1"/>
  <c r="Q164" i="1"/>
  <c r="R164" i="1"/>
  <c r="R231" i="1"/>
  <c r="R89" i="1"/>
  <c r="Q89" i="1"/>
  <c r="S316" i="1"/>
  <c r="Q279" i="1"/>
  <c r="R279" i="1"/>
  <c r="Q311" i="1"/>
  <c r="R311" i="1"/>
  <c r="S324" i="1"/>
  <c r="R176" i="1"/>
  <c r="Q176" i="1"/>
  <c r="R184" i="1"/>
  <c r="Q184" i="1"/>
  <c r="Q5" i="1"/>
  <c r="R5" i="1"/>
  <c r="R138" i="1"/>
  <c r="Q138" i="1"/>
  <c r="R12" i="1"/>
  <c r="Q12" i="1"/>
  <c r="R130" i="1"/>
  <c r="Q130" i="1"/>
  <c r="R255" i="1"/>
  <c r="Q255" i="1"/>
  <c r="R11" i="1"/>
  <c r="Q11" i="1"/>
  <c r="R28" i="1"/>
  <c r="Q28" i="1"/>
  <c r="Q133" i="1"/>
  <c r="R133" i="1"/>
  <c r="Q103" i="1"/>
  <c r="R103" i="1"/>
  <c r="R65" i="1"/>
  <c r="Q65" i="1"/>
  <c r="R2" i="1"/>
  <c r="R210" i="1"/>
  <c r="R99" i="1"/>
  <c r="Q99" i="1"/>
  <c r="Q116" i="1"/>
  <c r="R116" i="1"/>
  <c r="R235" i="1"/>
  <c r="Q235" i="1"/>
  <c r="R157" i="1"/>
  <c r="Q157" i="1"/>
  <c r="S258" i="1"/>
  <c r="R152" i="1"/>
  <c r="Q152" i="1"/>
  <c r="Q123" i="1"/>
  <c r="R123" i="1"/>
  <c r="Q118" i="1"/>
  <c r="R118" i="1"/>
  <c r="Q151" i="1"/>
  <c r="R151" i="1"/>
  <c r="R24" i="1"/>
  <c r="Q24" i="1"/>
  <c r="Q127" i="1"/>
  <c r="S127" i="1" s="1"/>
  <c r="Q9" i="1"/>
  <c r="R9" i="1"/>
  <c r="R115" i="1"/>
  <c r="Q115" i="1"/>
  <c r="R227" i="1"/>
  <c r="Q227" i="1"/>
  <c r="Q175" i="1"/>
  <c r="R224" i="1"/>
  <c r="Q224" i="1"/>
  <c r="R165" i="1"/>
  <c r="S165" i="1" s="1"/>
  <c r="Q191" i="1"/>
  <c r="R191" i="1"/>
  <c r="R147" i="1"/>
  <c r="Q147" i="1"/>
  <c r="R20" i="1"/>
  <c r="Q20" i="1"/>
  <c r="Q7" i="1"/>
  <c r="R7" i="1"/>
  <c r="R101" i="1"/>
  <c r="Q101" i="1"/>
  <c r="Q167" i="1"/>
  <c r="R167" i="1"/>
  <c r="R240" i="1"/>
  <c r="Q240" i="1"/>
  <c r="R232" i="1"/>
  <c r="Q232" i="1"/>
  <c r="R32" i="1"/>
  <c r="Q32" i="1"/>
  <c r="R16" i="1"/>
  <c r="Q16" i="1"/>
  <c r="R136" i="1"/>
  <c r="Q136" i="1"/>
  <c r="Q223" i="1"/>
  <c r="R253" i="1"/>
  <c r="Q253" i="1"/>
  <c r="R248" i="1"/>
  <c r="Q248" i="1"/>
  <c r="Q213" i="1"/>
  <c r="R162" i="1"/>
  <c r="S162" i="1" s="1"/>
  <c r="R216" i="1"/>
  <c r="Q216" i="1"/>
  <c r="S170" i="1"/>
  <c r="S145" i="1"/>
  <c r="R163" i="1"/>
  <c r="Q163" i="1"/>
  <c r="Q96" i="1"/>
  <c r="R96" i="1"/>
  <c r="R211" i="1"/>
  <c r="Q211" i="1"/>
  <c r="R200" i="1"/>
  <c r="Q200" i="1"/>
  <c r="Q247" i="1"/>
  <c r="R247" i="1"/>
  <c r="R259" i="1"/>
  <c r="Q259" i="1"/>
  <c r="R254" i="1"/>
  <c r="Q254" i="1"/>
  <c r="R195" i="1"/>
  <c r="Q195" i="1"/>
  <c r="R256" i="1"/>
  <c r="Q256" i="1"/>
  <c r="R154" i="1"/>
  <c r="Q154" i="1"/>
  <c r="Q68" i="1"/>
  <c r="R68" i="1"/>
  <c r="R168" i="1"/>
  <c r="Q168" i="1"/>
  <c r="Q135" i="1"/>
  <c r="S135" i="1" s="1"/>
  <c r="Q86" i="1"/>
  <c r="R86" i="1"/>
  <c r="R81" i="1"/>
  <c r="Q81" i="1"/>
  <c r="S87" i="1"/>
  <c r="Q3" i="1"/>
  <c r="R3" i="1"/>
  <c r="Q143" i="1"/>
  <c r="R143" i="1"/>
  <c r="R73" i="1"/>
  <c r="Q73" i="1"/>
  <c r="S869" i="1" l="1"/>
  <c r="S1239" i="1"/>
  <c r="S1222" i="1"/>
  <c r="S1262" i="1"/>
  <c r="S1199" i="1"/>
  <c r="S1130" i="1"/>
  <c r="S855" i="1"/>
  <c r="S960" i="1"/>
  <c r="S967" i="1"/>
  <c r="S1246" i="1"/>
  <c r="S1230" i="1"/>
  <c r="S895" i="1"/>
  <c r="S1271" i="1"/>
  <c r="S1215" i="1"/>
  <c r="S1263" i="1"/>
  <c r="S1223" i="1"/>
  <c r="S1270" i="1"/>
  <c r="S1109" i="1"/>
  <c r="S1207" i="1"/>
  <c r="S1191" i="1"/>
  <c r="S1214" i="1"/>
  <c r="S844" i="1"/>
  <c r="S1053" i="1"/>
  <c r="S1077" i="1"/>
  <c r="S1045" i="1"/>
  <c r="S1114" i="1"/>
  <c r="S1082" i="1"/>
  <c r="S1093" i="1"/>
  <c r="S1075" i="1"/>
  <c r="S1061" i="1"/>
  <c r="S1037" i="1"/>
  <c r="S1099" i="1"/>
  <c r="S1049" i="1"/>
  <c r="S1035" i="1"/>
  <c r="S1059" i="1"/>
  <c r="S1029" i="1"/>
  <c r="S1117" i="1"/>
  <c r="S1101" i="1"/>
  <c r="S1050" i="1"/>
  <c r="S1085" i="1"/>
  <c r="S1007" i="1"/>
  <c r="S1069" i="1"/>
  <c r="S970" i="1"/>
  <c r="S576" i="1"/>
  <c r="S451" i="1"/>
  <c r="S331" i="1"/>
  <c r="S443" i="1"/>
  <c r="S270" i="1"/>
  <c r="S371" i="1"/>
  <c r="S355" i="1"/>
  <c r="S339" i="1"/>
  <c r="S363" i="1"/>
  <c r="S411" i="1"/>
  <c r="S395" i="1"/>
  <c r="S387" i="1"/>
  <c r="S379" i="1"/>
  <c r="S435" i="1"/>
  <c r="S419" i="1"/>
  <c r="S347" i="1"/>
  <c r="S403" i="1"/>
  <c r="S147" i="1"/>
  <c r="S427" i="1"/>
  <c r="S256" i="1"/>
  <c r="S163" i="1"/>
  <c r="S138" i="1"/>
  <c r="S154" i="1"/>
  <c r="S101" i="1"/>
  <c r="S152" i="1"/>
  <c r="S255" i="1"/>
  <c r="S168" i="1"/>
  <c r="S136" i="1"/>
  <c r="S99" i="1"/>
  <c r="S88" i="1"/>
  <c r="S263" i="1"/>
  <c r="S108" i="1"/>
  <c r="S303" i="1"/>
  <c r="S287" i="1"/>
  <c r="S98" i="1"/>
  <c r="S161" i="1"/>
  <c r="S96" i="1"/>
  <c r="S259" i="1"/>
  <c r="S89" i="1"/>
  <c r="S271" i="1"/>
  <c r="S311" i="1"/>
  <c r="S164" i="1"/>
  <c r="S295" i="1"/>
  <c r="S319" i="1"/>
  <c r="S158" i="1"/>
  <c r="S134" i="1"/>
  <c r="S327" i="1"/>
  <c r="S91" i="1"/>
  <c r="S279" i="1"/>
  <c r="S167" i="1"/>
  <c r="S123" i="1"/>
  <c r="S103" i="1"/>
  <c r="S118" i="1"/>
  <c r="S143" i="1"/>
  <c r="S116" i="1"/>
  <c r="S86" i="1"/>
  <c r="S115" i="1"/>
  <c r="S151" i="1"/>
  <c r="S157" i="1"/>
  <c r="S133" i="1"/>
  <c r="S130" i="1"/>
  <c r="X2" i="1" l="1"/>
  <c r="Z2" i="1" s="1"/>
  <c r="W2" i="1"/>
  <c r="V2" i="1"/>
</calcChain>
</file>

<file path=xl/sharedStrings.xml><?xml version="1.0" encoding="utf-8"?>
<sst xmlns="http://schemas.openxmlformats.org/spreadsheetml/2006/main" count="3926" uniqueCount="75">
  <si>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</si>
  <si>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</si>
  <si>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</si>
  <si>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</si>
  <si>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</si>
  <si>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</si>
  <si>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</si>
  <si>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</si>
  <si>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</si>
  <si>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</si>
  <si>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</si>
  <si>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</si>
  <si>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</si>
  <si>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</si>
  <si>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</si>
  <si>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</si>
  <si>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</si>
  <si>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</si>
  <si>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</si>
  <si>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Count of total_time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</si>
  <si>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</si>
  <si>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</si>
  <si>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</si>
  <si>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</si>
  <si>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</si>
  <si>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</si>
  <si>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</si>
  <si>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</si>
  <si>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</si>
  <si>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</si>
  <si>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</si>
  <si>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</si>
  <si>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</si>
  <si>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</si>
  <si>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</si>
  <si>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</si>
  <si>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</si>
  <si>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</si>
  <si>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</si>
  <si>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scale_mpi_thin_job_13586.out </t>
  </si>
  <si>
    <t xml:space="preserve">scale_mpi_thin_thin007_2023-06-23_06-18-13.csv </t>
  </si>
  <si>
    <t xml:space="preserve">scale_mpi_thin_job_13889.out </t>
  </si>
  <si>
    <t xml:space="preserve">scale_mpi_thin_thin007_2023-06-25_12-09-40.csv </t>
  </si>
  <si>
    <t xml:space="preserve">scale_mpi_thin_job_13890.out </t>
  </si>
  <si>
    <t xml:space="preserve">scale_mpi_thin_thin010_2023-06-25_12-12-35.csv </t>
  </si>
  <si>
    <t xml:space="preserve">scale_mpi_thin_job_13891.out </t>
  </si>
  <si>
    <t xml:space="preserve">scale_mpi_thin_thin008_2023-06-25_12-12-42.csv </t>
  </si>
  <si>
    <t>(All)</t>
  </si>
  <si>
    <t xml:space="preserve">scale_mpi_thin_job_13892.out </t>
  </si>
  <si>
    <t xml:space="preserve">scale_mpi_thin_thin007_2023-06-25_14-10-02.csv </t>
  </si>
  <si>
    <t xml:space="preserve">scale_mpi_thin_job_13893.out </t>
  </si>
  <si>
    <t xml:space="preserve">scale_mpi_thin_thin010_2023-06-25_14-13-04.csv </t>
  </si>
  <si>
    <t xml:space="preserve">scale_mpi_thin_job_13915.out </t>
  </si>
  <si>
    <t xml:space="preserve">scale_mpi_thin_thin008_2023-06-25_14-32-37.csv </t>
  </si>
  <si>
    <t>Ideal = n</t>
  </si>
  <si>
    <t>size 10,000</t>
  </si>
  <si>
    <t>size 15,000</t>
  </si>
  <si>
    <t>size 20,000</t>
  </si>
  <si>
    <t>size 25,000</t>
  </si>
  <si>
    <t>size 30,000</t>
  </si>
  <si>
    <t xml:space="preserve">scale_mpi_thin_job_13935.out </t>
  </si>
  <si>
    <t xml:space="preserve">scale_mpi_thin_thin007_2023-06-25_16-33-03.csv </t>
  </si>
  <si>
    <t xml:space="preserve">scale_mpi_thin_job_13936.out </t>
  </si>
  <si>
    <t xml:space="preserve">scale_mpi_thin_thin007_2023-06-25_18-33-36.csv </t>
  </si>
  <si>
    <t xml:space="preserve">scale_mpi_thin_job_13937.out </t>
  </si>
  <si>
    <t xml:space="preserve">scale_mpi_thin_thin007_2023-06-25_20-34-05.csv </t>
  </si>
  <si>
    <t xml:space="preserve">scale_mpi_thin_job_13938.out </t>
  </si>
  <si>
    <t xml:space="preserve">scale_mpi_thin_thin007_2023-06-25_22-34-20.csv </t>
  </si>
  <si>
    <t xml:space="preserve">scale_mpi_thin_job_13939.out </t>
  </si>
  <si>
    <t xml:space="preserve">scale_mpi_thin_thin007_2023-06-26_00-34-36.csv </t>
  </si>
  <si>
    <t xml:space="preserve">scale_mpi_thin_job_14028.out </t>
  </si>
  <si>
    <t xml:space="preserve">scale_mpi_thin_thin007_2023-06-26_02-35-04.csv </t>
  </si>
  <si>
    <t>Average of t_io</t>
  </si>
  <si>
    <t xml:space="preserve">scale_mpi_thin_job_14029.out </t>
  </si>
  <si>
    <t xml:space="preserve">scale_mpi_thin_thin007_2023-06-26_04-35-36.csv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</si>
</sst>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1" fillId="2" borderId="0" xfId="0" quotePrefix="1" applyFont="1" applyFill="1"/>
    <xf numFmtId="0" fontId="0" fillId="3" borderId="0" xfId="0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times'!$B$8:$B$79</c:f>
              <c:numCache>
                <c:formatCode>#,##0.00</c:formatCode>
                <c:ptCount val="7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  <c:pt idx="12">
                  <c:v>26.532556499999998</c:v>
                </c:pt>
                <c:pt idx="13">
                  <c:v>24.744356</c:v>
                </c:pt>
                <c:pt idx="14">
                  <c:v>23.187750166666664</c:v>
                </c:pt>
                <c:pt idx="15">
                  <c:v>21.801792666666667</c:v>
                </c:pt>
                <c:pt idx="16">
                  <c:v>20.636945666666666</c:v>
                </c:pt>
                <c:pt idx="17">
                  <c:v>19.546373333333335</c:v>
                </c:pt>
                <c:pt idx="18">
                  <c:v>18.621435333333334</c:v>
                </c:pt>
                <c:pt idx="19">
                  <c:v>17.719269333333333</c:v>
                </c:pt>
                <c:pt idx="20">
                  <c:v>16.977271666666667</c:v>
                </c:pt>
                <c:pt idx="21">
                  <c:v>16.329103833333331</c:v>
                </c:pt>
                <c:pt idx="22">
                  <c:v>15.630143166666668</c:v>
                </c:pt>
                <c:pt idx="23">
                  <c:v>15.179443333333333</c:v>
                </c:pt>
                <c:pt idx="24">
                  <c:v>15.310846500000002</c:v>
                </c:pt>
                <c:pt idx="25">
                  <c:v>15.318712666666668</c:v>
                </c:pt>
                <c:pt idx="26">
                  <c:v>14.614170499999998</c:v>
                </c:pt>
                <c:pt idx="27">
                  <c:v>15.041751833333334</c:v>
                </c:pt>
                <c:pt idx="28">
                  <c:v>14.926566166666666</c:v>
                </c:pt>
                <c:pt idx="29">
                  <c:v>14.374926</c:v>
                </c:pt>
                <c:pt idx="30">
                  <c:v>14.357612500000002</c:v>
                </c:pt>
                <c:pt idx="31">
                  <c:v>14.726694166666666</c:v>
                </c:pt>
                <c:pt idx="32">
                  <c:v>14.928044333333332</c:v>
                </c:pt>
                <c:pt idx="33">
                  <c:v>14.775562833333332</c:v>
                </c:pt>
                <c:pt idx="34">
                  <c:v>13.793865333333335</c:v>
                </c:pt>
                <c:pt idx="35">
                  <c:v>16.386073666666665</c:v>
                </c:pt>
                <c:pt idx="36">
                  <c:v>14.828474666666667</c:v>
                </c:pt>
                <c:pt idx="37">
                  <c:v>14.622530666666668</c:v>
                </c:pt>
                <c:pt idx="38">
                  <c:v>13.900480333333332</c:v>
                </c:pt>
                <c:pt idx="39">
                  <c:v>14.420785</c:v>
                </c:pt>
                <c:pt idx="40">
                  <c:v>17.789182333333333</c:v>
                </c:pt>
                <c:pt idx="41">
                  <c:v>21.296362166666665</c:v>
                </c:pt>
                <c:pt idx="42">
                  <c:v>13.209453333333334</c:v>
                </c:pt>
                <c:pt idx="43">
                  <c:v>14.147486333333333</c:v>
                </c:pt>
                <c:pt idx="44">
                  <c:v>17.748612333333334</c:v>
                </c:pt>
                <c:pt idx="45">
                  <c:v>20.194020333333331</c:v>
                </c:pt>
                <c:pt idx="46">
                  <c:v>14.633317333333332</c:v>
                </c:pt>
                <c:pt idx="47">
                  <c:v>19.54638233333333</c:v>
                </c:pt>
                <c:pt idx="48">
                  <c:v>14.786777000000001</c:v>
                </c:pt>
                <c:pt idx="49">
                  <c:v>19.761842333333334</c:v>
                </c:pt>
                <c:pt idx="50">
                  <c:v>12.880716833333333</c:v>
                </c:pt>
                <c:pt idx="51">
                  <c:v>13.413809333333335</c:v>
                </c:pt>
                <c:pt idx="52">
                  <c:v>16.691537500000003</c:v>
                </c:pt>
                <c:pt idx="53">
                  <c:v>18.099508333333329</c:v>
                </c:pt>
                <c:pt idx="54">
                  <c:v>22.015960333333336</c:v>
                </c:pt>
                <c:pt idx="55">
                  <c:v>15.854980666666668</c:v>
                </c:pt>
                <c:pt idx="56">
                  <c:v>20.326654333333334</c:v>
                </c:pt>
                <c:pt idx="57">
                  <c:v>18.068352166666671</c:v>
                </c:pt>
                <c:pt idx="58">
                  <c:v>18.585793833333337</c:v>
                </c:pt>
                <c:pt idx="59">
                  <c:v>20.728350333333331</c:v>
                </c:pt>
                <c:pt idx="60">
                  <c:v>19.171195666666666</c:v>
                </c:pt>
                <c:pt idx="61">
                  <c:v>17.818793833333334</c:v>
                </c:pt>
                <c:pt idx="62">
                  <c:v>18.470063666666665</c:v>
                </c:pt>
                <c:pt idx="63">
                  <c:v>20.844140333333332</c:v>
                </c:pt>
                <c:pt idx="64">
                  <c:v>25.236317714285715</c:v>
                </c:pt>
                <c:pt idx="65">
                  <c:v>24.118696</c:v>
                </c:pt>
                <c:pt idx="66">
                  <c:v>23.282241000000003</c:v>
                </c:pt>
                <c:pt idx="67">
                  <c:v>26.141769333333333</c:v>
                </c:pt>
                <c:pt idx="68">
                  <c:v>21.119853333333335</c:v>
                </c:pt>
                <c:pt idx="69">
                  <c:v>20.41756516666667</c:v>
                </c:pt>
                <c:pt idx="70">
                  <c:v>20.464144666666666</c:v>
                </c:pt>
                <c:pt idx="71">
                  <c:v>24.292700166666673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B-4279-8D06-D66FDBD48F67}"/>
            </c:ext>
          </c:extLst>
        </c:ser>
        <c:ser>
          <c:idx val="1"/>
          <c:order val="1"/>
          <c:tx>
            <c:strRef>
              <c:f>'pivot times'!$C$3:$C$7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times'!$C$8:$C$79</c:f>
              <c:numCache>
                <c:formatCode>General</c:formatCode>
                <c:ptCount val="72"/>
                <c:pt idx="0">
                  <c:v>0.14113770072525098</c:v>
                </c:pt>
                <c:pt idx="1">
                  <c:v>0.18850267061446355</c:v>
                </c:pt>
                <c:pt idx="2">
                  <c:v>0.14718799798045595</c:v>
                </c:pt>
                <c:pt idx="3">
                  <c:v>0.1356966565342734</c:v>
                </c:pt>
                <c:pt idx="4">
                  <c:v>6.7203002031435213E-2</c:v>
                </c:pt>
                <c:pt idx="5">
                  <c:v>5.2422929734104839E-2</c:v>
                </c:pt>
                <c:pt idx="6">
                  <c:v>6.1622923624751455E-2</c:v>
                </c:pt>
                <c:pt idx="7">
                  <c:v>5.9798787769861431E-2</c:v>
                </c:pt>
                <c:pt idx="8">
                  <c:v>7.538077538989689E-2</c:v>
                </c:pt>
                <c:pt idx="9">
                  <c:v>9.2106753371016564E-2</c:v>
                </c:pt>
                <c:pt idx="10">
                  <c:v>3.7242424636002365E-2</c:v>
                </c:pt>
                <c:pt idx="11">
                  <c:v>6.0828783279292496E-2</c:v>
                </c:pt>
                <c:pt idx="12">
                  <c:v>4.8561100090133577E-2</c:v>
                </c:pt>
                <c:pt idx="13">
                  <c:v>4.2115090689192149E-2</c:v>
                </c:pt>
                <c:pt idx="14">
                  <c:v>3.7011616778856643E-2</c:v>
                </c:pt>
                <c:pt idx="15">
                  <c:v>4.4383662597097549E-2</c:v>
                </c:pt>
                <c:pt idx="16">
                  <c:v>2.8841121323106164E-2</c:v>
                </c:pt>
                <c:pt idx="17">
                  <c:v>5.5221080589479811E-2</c:v>
                </c:pt>
                <c:pt idx="18">
                  <c:v>3.628887506545881E-2</c:v>
                </c:pt>
                <c:pt idx="19">
                  <c:v>5.024338082721172E-2</c:v>
                </c:pt>
                <c:pt idx="20">
                  <c:v>3.3654754215082253E-2</c:v>
                </c:pt>
                <c:pt idx="21">
                  <c:v>7.0433356419818641E-2</c:v>
                </c:pt>
                <c:pt idx="22">
                  <c:v>4.0718755323202988E-2</c:v>
                </c:pt>
                <c:pt idx="23">
                  <c:v>0.10776978134058715</c:v>
                </c:pt>
                <c:pt idx="24">
                  <c:v>0.41643644234456667</c:v>
                </c:pt>
                <c:pt idx="25">
                  <c:v>0.6719130770778311</c:v>
                </c:pt>
                <c:pt idx="26">
                  <c:v>0.10445587715395957</c:v>
                </c:pt>
                <c:pt idx="27">
                  <c:v>0.46030804504569328</c:v>
                </c:pt>
                <c:pt idx="28">
                  <c:v>0.65009403864684412</c:v>
                </c:pt>
                <c:pt idx="29">
                  <c:v>0.54538628414853751</c:v>
                </c:pt>
                <c:pt idx="30">
                  <c:v>1.2425338805793467</c:v>
                </c:pt>
                <c:pt idx="31">
                  <c:v>1.3176044791120638</c:v>
                </c:pt>
                <c:pt idx="32">
                  <c:v>0.95233670920368818</c:v>
                </c:pt>
                <c:pt idx="33">
                  <c:v>1.4761833459259623</c:v>
                </c:pt>
                <c:pt idx="34">
                  <c:v>0.39811869528723676</c:v>
                </c:pt>
                <c:pt idx="35">
                  <c:v>3.3079656251368283</c:v>
                </c:pt>
                <c:pt idx="36">
                  <c:v>1.8104908322755613</c:v>
                </c:pt>
                <c:pt idx="37">
                  <c:v>3.3761369809258124</c:v>
                </c:pt>
                <c:pt idx="38">
                  <c:v>1.4559147284390921</c:v>
                </c:pt>
                <c:pt idx="39">
                  <c:v>1.851605183816291</c:v>
                </c:pt>
                <c:pt idx="40">
                  <c:v>8.4938963974044626</c:v>
                </c:pt>
                <c:pt idx="41">
                  <c:v>9.6799536763197267</c:v>
                </c:pt>
                <c:pt idx="42">
                  <c:v>0.73267505939253919</c:v>
                </c:pt>
                <c:pt idx="43">
                  <c:v>2.1482385422490933</c:v>
                </c:pt>
                <c:pt idx="44">
                  <c:v>3.5633770844537143</c:v>
                </c:pt>
                <c:pt idx="45">
                  <c:v>7.2499493793722438</c:v>
                </c:pt>
                <c:pt idx="46">
                  <c:v>2.3818313951721897</c:v>
                </c:pt>
                <c:pt idx="47">
                  <c:v>7.6855686576556534</c:v>
                </c:pt>
                <c:pt idx="48">
                  <c:v>3.2788752264566741</c:v>
                </c:pt>
                <c:pt idx="49">
                  <c:v>6.1033638066374634</c:v>
                </c:pt>
                <c:pt idx="50">
                  <c:v>1.3693981540507014</c:v>
                </c:pt>
                <c:pt idx="51">
                  <c:v>1.2425203626998758</c:v>
                </c:pt>
                <c:pt idx="52">
                  <c:v>4.9178707561866881</c:v>
                </c:pt>
                <c:pt idx="53">
                  <c:v>4.108269558439126</c:v>
                </c:pt>
                <c:pt idx="54">
                  <c:v>8.4220645508069598</c:v>
                </c:pt>
                <c:pt idx="55">
                  <c:v>2.6517183153037864</c:v>
                </c:pt>
                <c:pt idx="56">
                  <c:v>5.4212973292000779</c:v>
                </c:pt>
                <c:pt idx="57">
                  <c:v>4.6160348100741251</c:v>
                </c:pt>
                <c:pt idx="58">
                  <c:v>3.8563598518613076</c:v>
                </c:pt>
                <c:pt idx="59">
                  <c:v>1.8699932542351634</c:v>
                </c:pt>
                <c:pt idx="60">
                  <c:v>9.6857083870239453</c:v>
                </c:pt>
                <c:pt idx="61">
                  <c:v>4.4240498551869667</c:v>
                </c:pt>
                <c:pt idx="62">
                  <c:v>5.4078009293146065</c:v>
                </c:pt>
                <c:pt idx="63">
                  <c:v>9.5707466572405231</c:v>
                </c:pt>
                <c:pt idx="64">
                  <c:v>6.4572605995672765</c:v>
                </c:pt>
                <c:pt idx="65">
                  <c:v>8.7259533877083939</c:v>
                </c:pt>
                <c:pt idx="66">
                  <c:v>9.1524983812086269</c:v>
                </c:pt>
                <c:pt idx="67">
                  <c:v>5.1555125099529109</c:v>
                </c:pt>
                <c:pt idx="68">
                  <c:v>7.3713852147813324</c:v>
                </c:pt>
                <c:pt idx="69">
                  <c:v>7.7834154534893489</c:v>
                </c:pt>
                <c:pt idx="70">
                  <c:v>4.1254150609038058</c:v>
                </c:pt>
                <c:pt idx="71">
                  <c:v>6.3309961432348789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B-4279-8D06-D66FDBD48F67}"/>
            </c:ext>
          </c:extLst>
        </c:ser>
        <c:ser>
          <c:idx val="2"/>
          <c:order val="2"/>
          <c:tx>
            <c:strRef>
              <c:f>'pivot times'!$D$3:$D$7</c:f>
              <c:strCache>
                <c:ptCount val="1"/>
                <c:pt idx="0">
                  <c:v>e1 - 15000 - 100000 -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times'!$D$8:$D$79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  <c:pt idx="12">
                  <c:v>59.130178666666666</c:v>
                </c:pt>
                <c:pt idx="13">
                  <c:v>54.619035666666662</c:v>
                </c:pt>
                <c:pt idx="14">
                  <c:v>51.163847999999994</c:v>
                </c:pt>
                <c:pt idx="15">
                  <c:v>48.247434333333331</c:v>
                </c:pt>
                <c:pt idx="16">
                  <c:v>45.388859333333336</c:v>
                </c:pt>
                <c:pt idx="17">
                  <c:v>43.024318000000001</c:v>
                </c:pt>
                <c:pt idx="18">
                  <c:v>40.834232999999998</c:v>
                </c:pt>
                <c:pt idx="19">
                  <c:v>38.963126333333328</c:v>
                </c:pt>
                <c:pt idx="20">
                  <c:v>37.266236333333332</c:v>
                </c:pt>
                <c:pt idx="21">
                  <c:v>35.676736333333331</c:v>
                </c:pt>
                <c:pt idx="22">
                  <c:v>34.274140333333328</c:v>
                </c:pt>
                <c:pt idx="23">
                  <c:v>32.980911333333331</c:v>
                </c:pt>
                <c:pt idx="24">
                  <c:v>32.634196000000003</c:v>
                </c:pt>
                <c:pt idx="25">
                  <c:v>32.172102000000002</c:v>
                </c:pt>
                <c:pt idx="26">
                  <c:v>31.225926000000001</c:v>
                </c:pt>
                <c:pt idx="27">
                  <c:v>31.039095000000003</c:v>
                </c:pt>
                <c:pt idx="28">
                  <c:v>30.482978666666668</c:v>
                </c:pt>
                <c:pt idx="29">
                  <c:v>29.568695666666667</c:v>
                </c:pt>
                <c:pt idx="30">
                  <c:v>30.167867666666666</c:v>
                </c:pt>
                <c:pt idx="31">
                  <c:v>29.534137666666666</c:v>
                </c:pt>
                <c:pt idx="32">
                  <c:v>30.023329666666669</c:v>
                </c:pt>
                <c:pt idx="33">
                  <c:v>28.646060666666667</c:v>
                </c:pt>
                <c:pt idx="34">
                  <c:v>29.341284333333334</c:v>
                </c:pt>
                <c:pt idx="35">
                  <c:v>31.235817333333333</c:v>
                </c:pt>
                <c:pt idx="36">
                  <c:v>29.179748666666665</c:v>
                </c:pt>
                <c:pt idx="37">
                  <c:v>28.39570066666667</c:v>
                </c:pt>
                <c:pt idx="38">
                  <c:v>30.155417333333332</c:v>
                </c:pt>
                <c:pt idx="39">
                  <c:v>30.027385750000001</c:v>
                </c:pt>
                <c:pt idx="40">
                  <c:v>31.074008999999997</c:v>
                </c:pt>
                <c:pt idx="41">
                  <c:v>32.413542249999999</c:v>
                </c:pt>
                <c:pt idx="42">
                  <c:v>28.139688000000003</c:v>
                </c:pt>
                <c:pt idx="43">
                  <c:v>27.797878749999999</c:v>
                </c:pt>
                <c:pt idx="44">
                  <c:v>29.472897750000001</c:v>
                </c:pt>
                <c:pt idx="45">
                  <c:v>30.668078000000001</c:v>
                </c:pt>
                <c:pt idx="46">
                  <c:v>34.258367999999997</c:v>
                </c:pt>
                <c:pt idx="47">
                  <c:v>33.686484</c:v>
                </c:pt>
                <c:pt idx="48">
                  <c:v>28.247051500000001</c:v>
                </c:pt>
                <c:pt idx="49">
                  <c:v>28.065273250000001</c:v>
                </c:pt>
                <c:pt idx="50">
                  <c:v>28.079385000000002</c:v>
                </c:pt>
                <c:pt idx="51">
                  <c:v>26.063100500000001</c:v>
                </c:pt>
                <c:pt idx="52">
                  <c:v>29.194639500000001</c:v>
                </c:pt>
                <c:pt idx="53">
                  <c:v>27.733059249999997</c:v>
                </c:pt>
                <c:pt idx="54">
                  <c:v>28.676919250000001</c:v>
                </c:pt>
                <c:pt idx="55">
                  <c:v>26.03369825</c:v>
                </c:pt>
                <c:pt idx="56">
                  <c:v>26.595916500000001</c:v>
                </c:pt>
                <c:pt idx="57">
                  <c:v>26.4046035</c:v>
                </c:pt>
                <c:pt idx="58">
                  <c:v>30.017291250000003</c:v>
                </c:pt>
                <c:pt idx="59">
                  <c:v>30.70760525</c:v>
                </c:pt>
                <c:pt idx="60">
                  <c:v>27.5975635</c:v>
                </c:pt>
                <c:pt idx="61">
                  <c:v>28.976658999999998</c:v>
                </c:pt>
                <c:pt idx="62">
                  <c:v>25.422177500000004</c:v>
                </c:pt>
                <c:pt idx="63">
                  <c:v>31.892331249999998</c:v>
                </c:pt>
                <c:pt idx="64">
                  <c:v>20.653795250000002</c:v>
                </c:pt>
                <c:pt idx="65">
                  <c:v>33.12799425</c:v>
                </c:pt>
                <c:pt idx="66">
                  <c:v>31.961241000000001</c:v>
                </c:pt>
                <c:pt idx="67">
                  <c:v>30.07518425</c:v>
                </c:pt>
                <c:pt idx="68">
                  <c:v>31.549033250000001</c:v>
                </c:pt>
                <c:pt idx="69">
                  <c:v>36.402515749999999</c:v>
                </c:pt>
                <c:pt idx="70">
                  <c:v>24.563368500000003</c:v>
                </c:pt>
                <c:pt idx="71">
                  <c:v>30.660546749999998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D96-9B80-1BA3F8879653}"/>
            </c:ext>
          </c:extLst>
        </c:ser>
        <c:ser>
          <c:idx val="3"/>
          <c:order val="3"/>
          <c:tx>
            <c:strRef>
              <c:f>'pivot times'!$E$3:$E$7</c:f>
              <c:strCache>
                <c:ptCount val="1"/>
                <c:pt idx="0">
                  <c:v>e1 - 15000 - 100000 -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times'!$E$8:$E$79</c:f>
              <c:numCache>
                <c:formatCode>General</c:formatCode>
                <c:ptCount val="72"/>
                <c:pt idx="0">
                  <c:v>0.10092946220091502</c:v>
                </c:pt>
                <c:pt idx="1">
                  <c:v>0.35509356222225424</c:v>
                </c:pt>
                <c:pt idx="2">
                  <c:v>3.2435635462630168E-2</c:v>
                </c:pt>
                <c:pt idx="3">
                  <c:v>0.18296922772062205</c:v>
                </c:pt>
                <c:pt idx="4">
                  <c:v>1.7734308365207911E-3</c:v>
                </c:pt>
                <c:pt idx="5">
                  <c:v>7.7389507913043443E-2</c:v>
                </c:pt>
                <c:pt idx="6">
                  <c:v>0.15455417933135029</c:v>
                </c:pt>
                <c:pt idx="7">
                  <c:v>9.4085402551328676E-2</c:v>
                </c:pt>
                <c:pt idx="8">
                  <c:v>1.5140833394770277E-2</c:v>
                </c:pt>
                <c:pt idx="9">
                  <c:v>1.6294160210387192E-2</c:v>
                </c:pt>
                <c:pt idx="10">
                  <c:v>3.3906099011695244E-2</c:v>
                </c:pt>
                <c:pt idx="11">
                  <c:v>2.471251764301868E-2</c:v>
                </c:pt>
                <c:pt idx="12">
                  <c:v>3.1037089660985968E-2</c:v>
                </c:pt>
                <c:pt idx="13">
                  <c:v>2.6793147152523969E-2</c:v>
                </c:pt>
                <c:pt idx="14">
                  <c:v>0.11259570852659939</c:v>
                </c:pt>
                <c:pt idx="15">
                  <c:v>0.13630038482760959</c:v>
                </c:pt>
                <c:pt idx="16">
                  <c:v>7.1149419972862421E-2</c:v>
                </c:pt>
                <c:pt idx="17">
                  <c:v>2.4247239526501447E-2</c:v>
                </c:pt>
                <c:pt idx="18">
                  <c:v>7.6544661319900315E-2</c:v>
                </c:pt>
                <c:pt idx="19">
                  <c:v>2.2281789346534697E-2</c:v>
                </c:pt>
                <c:pt idx="20">
                  <c:v>4.0620355988268401E-2</c:v>
                </c:pt>
                <c:pt idx="21">
                  <c:v>9.3346317238629337E-2</c:v>
                </c:pt>
                <c:pt idx="22">
                  <c:v>3.6433094045698465E-2</c:v>
                </c:pt>
                <c:pt idx="23">
                  <c:v>0.34942656389622689</c:v>
                </c:pt>
                <c:pt idx="24">
                  <c:v>0.55531864936494046</c:v>
                </c:pt>
                <c:pt idx="25">
                  <c:v>0.50295134115796802</c:v>
                </c:pt>
                <c:pt idx="26">
                  <c:v>0.22371474276955866</c:v>
                </c:pt>
                <c:pt idx="27">
                  <c:v>0.73529177123143219</c:v>
                </c:pt>
                <c:pt idx="28">
                  <c:v>0.73948378947760907</c:v>
                </c:pt>
                <c:pt idx="29">
                  <c:v>0.35146787647859379</c:v>
                </c:pt>
                <c:pt idx="30">
                  <c:v>1.2414551447848619</c:v>
                </c:pt>
                <c:pt idx="31">
                  <c:v>0.78801867624624555</c:v>
                </c:pt>
                <c:pt idx="32">
                  <c:v>1.4257136883227484</c:v>
                </c:pt>
                <c:pt idx="33">
                  <c:v>0.30895362037830726</c:v>
                </c:pt>
                <c:pt idx="34">
                  <c:v>1.8228832231936285</c:v>
                </c:pt>
                <c:pt idx="35">
                  <c:v>1.4439137752770506</c:v>
                </c:pt>
                <c:pt idx="36">
                  <c:v>3.1183210536921129</c:v>
                </c:pt>
                <c:pt idx="37">
                  <c:v>1.8832750829294089</c:v>
                </c:pt>
                <c:pt idx="38">
                  <c:v>2.0489169604011663</c:v>
                </c:pt>
                <c:pt idx="39">
                  <c:v>3.8927299893039309</c:v>
                </c:pt>
                <c:pt idx="40">
                  <c:v>4.4120507730782892</c:v>
                </c:pt>
                <c:pt idx="41">
                  <c:v>6.8919804923899548</c:v>
                </c:pt>
                <c:pt idx="42">
                  <c:v>1.3012061911581529</c:v>
                </c:pt>
                <c:pt idx="43">
                  <c:v>2.1329555781420382</c:v>
                </c:pt>
                <c:pt idx="44">
                  <c:v>7.1842369531075922</c:v>
                </c:pt>
                <c:pt idx="45">
                  <c:v>4.0758638989266265</c:v>
                </c:pt>
                <c:pt idx="46">
                  <c:v>3.706759759972877</c:v>
                </c:pt>
                <c:pt idx="47">
                  <c:v>5.6010955410220875</c:v>
                </c:pt>
                <c:pt idx="48">
                  <c:v>1.3581206189050898</c:v>
                </c:pt>
                <c:pt idx="49">
                  <c:v>1.123075662276678</c:v>
                </c:pt>
                <c:pt idx="50">
                  <c:v>1.3698969333651985</c:v>
                </c:pt>
                <c:pt idx="51">
                  <c:v>1.0817133274942614</c:v>
                </c:pt>
                <c:pt idx="52">
                  <c:v>2.574860487538329</c:v>
                </c:pt>
                <c:pt idx="53">
                  <c:v>1.3239351200142961</c:v>
                </c:pt>
                <c:pt idx="54">
                  <c:v>1.0830937523719313</c:v>
                </c:pt>
                <c:pt idx="55">
                  <c:v>0.67695765289053922</c:v>
                </c:pt>
                <c:pt idx="56">
                  <c:v>1.9676141318141236</c:v>
                </c:pt>
                <c:pt idx="57">
                  <c:v>1.7659749818655972</c:v>
                </c:pt>
                <c:pt idx="58">
                  <c:v>2.7496568502850645</c:v>
                </c:pt>
                <c:pt idx="59">
                  <c:v>6.3787048742293733</c:v>
                </c:pt>
                <c:pt idx="60">
                  <c:v>1.2921050750949743</c:v>
                </c:pt>
                <c:pt idx="61">
                  <c:v>2.0466052071689544</c:v>
                </c:pt>
                <c:pt idx="62">
                  <c:v>1.160193967008095</c:v>
                </c:pt>
                <c:pt idx="63">
                  <c:v>7.3270700832730125</c:v>
                </c:pt>
                <c:pt idx="64">
                  <c:v>2.0885852090687154</c:v>
                </c:pt>
                <c:pt idx="65">
                  <c:v>7.384765901088552</c:v>
                </c:pt>
                <c:pt idx="66">
                  <c:v>7.4580195698906868</c:v>
                </c:pt>
                <c:pt idx="67">
                  <c:v>7.8367212356586879</c:v>
                </c:pt>
                <c:pt idx="68">
                  <c:v>3.6509190601508368</c:v>
                </c:pt>
                <c:pt idx="69">
                  <c:v>6.1172948225751167</c:v>
                </c:pt>
                <c:pt idx="70">
                  <c:v>0.44957640139808197</c:v>
                </c:pt>
                <c:pt idx="71">
                  <c:v>2.7109358437687749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2-4D96-9B80-1BA3F8879653}"/>
            </c:ext>
          </c:extLst>
        </c:ser>
        <c:ser>
          <c:idx val="4"/>
          <c:order val="4"/>
          <c:tx>
            <c:strRef>
              <c:f>'pivot times'!$F$3:$F$7</c:f>
              <c:strCache>
                <c:ptCount val="1"/>
                <c:pt idx="0">
                  <c:v>e1 - 20000 - 100000 -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times'!$F$8:$F$79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103.98804200000001</c:v>
                </c:pt>
                <c:pt idx="13">
                  <c:v>96.657055499999998</c:v>
                </c:pt>
                <c:pt idx="14">
                  <c:v>90.329803999999996</c:v>
                </c:pt>
                <c:pt idx="15">
                  <c:v>84.949720999999997</c:v>
                </c:pt>
                <c:pt idx="16">
                  <c:v>80.066247500000003</c:v>
                </c:pt>
                <c:pt idx="17">
                  <c:v>75.971120500000012</c:v>
                </c:pt>
                <c:pt idx="18">
                  <c:v>71.966386999999997</c:v>
                </c:pt>
                <c:pt idx="19">
                  <c:v>68.532732999999993</c:v>
                </c:pt>
                <c:pt idx="20">
                  <c:v>65.370329499999997</c:v>
                </c:pt>
                <c:pt idx="21">
                  <c:v>62.644377500000004</c:v>
                </c:pt>
                <c:pt idx="22">
                  <c:v>59.932746999999999</c:v>
                </c:pt>
                <c:pt idx="23">
                  <c:v>57.120248500000002</c:v>
                </c:pt>
                <c:pt idx="24">
                  <c:v>57.425684500000003</c:v>
                </c:pt>
                <c:pt idx="25">
                  <c:v>56.181583500000002</c:v>
                </c:pt>
                <c:pt idx="26">
                  <c:v>53.880075500000004</c:v>
                </c:pt>
                <c:pt idx="27">
                  <c:v>56.703390999999996</c:v>
                </c:pt>
                <c:pt idx="28">
                  <c:v>53.341972999999996</c:v>
                </c:pt>
                <c:pt idx="29">
                  <c:v>53.317558499999997</c:v>
                </c:pt>
                <c:pt idx="30">
                  <c:v>52.255019000000004</c:v>
                </c:pt>
                <c:pt idx="31">
                  <c:v>51.562831000000003</c:v>
                </c:pt>
                <c:pt idx="32">
                  <c:v>52.735141999999996</c:v>
                </c:pt>
                <c:pt idx="33">
                  <c:v>54.640861000000001</c:v>
                </c:pt>
                <c:pt idx="34">
                  <c:v>52.583441000000001</c:v>
                </c:pt>
                <c:pt idx="35">
                  <c:v>54.842095999999998</c:v>
                </c:pt>
                <c:pt idx="36">
                  <c:v>51.119478999999998</c:v>
                </c:pt>
                <c:pt idx="37">
                  <c:v>56.011256000000003</c:v>
                </c:pt>
                <c:pt idx="38">
                  <c:v>52.752298500000002</c:v>
                </c:pt>
                <c:pt idx="39">
                  <c:v>49.211495499999998</c:v>
                </c:pt>
                <c:pt idx="40">
                  <c:v>47.655804000000003</c:v>
                </c:pt>
                <c:pt idx="41">
                  <c:v>47.204041500000002</c:v>
                </c:pt>
                <c:pt idx="42">
                  <c:v>53.088323500000001</c:v>
                </c:pt>
                <c:pt idx="43">
                  <c:v>52.390852500000001</c:v>
                </c:pt>
                <c:pt idx="44">
                  <c:v>59.469440000000006</c:v>
                </c:pt>
                <c:pt idx="45">
                  <c:v>50.554153499999998</c:v>
                </c:pt>
                <c:pt idx="46">
                  <c:v>60.965265500000001</c:v>
                </c:pt>
                <c:pt idx="47">
                  <c:v>51.194154999999995</c:v>
                </c:pt>
                <c:pt idx="48">
                  <c:v>46.568174999999997</c:v>
                </c:pt>
                <c:pt idx="49">
                  <c:v>43.7504925</c:v>
                </c:pt>
                <c:pt idx="50">
                  <c:v>50.660526500000003</c:v>
                </c:pt>
                <c:pt idx="51">
                  <c:v>54.931307000000004</c:v>
                </c:pt>
                <c:pt idx="52">
                  <c:v>50.342199999999998</c:v>
                </c:pt>
                <c:pt idx="53">
                  <c:v>45.252343500000002</c:v>
                </c:pt>
                <c:pt idx="54">
                  <c:v>48.569331500000004</c:v>
                </c:pt>
                <c:pt idx="55">
                  <c:v>47.890387000000004</c:v>
                </c:pt>
                <c:pt idx="56">
                  <c:v>48.927052500000002</c:v>
                </c:pt>
                <c:pt idx="57">
                  <c:v>51.852208500000003</c:v>
                </c:pt>
                <c:pt idx="58">
                  <c:v>46.810681000000002</c:v>
                </c:pt>
                <c:pt idx="59">
                  <c:v>47.468882499999999</c:v>
                </c:pt>
                <c:pt idx="60">
                  <c:v>45.312976999999997</c:v>
                </c:pt>
                <c:pt idx="61">
                  <c:v>46.5663105</c:v>
                </c:pt>
                <c:pt idx="62">
                  <c:v>46.123927000000002</c:v>
                </c:pt>
                <c:pt idx="63">
                  <c:v>50.290246999999994</c:v>
                </c:pt>
                <c:pt idx="64">
                  <c:v>46.016104000000006</c:v>
                </c:pt>
                <c:pt idx="65">
                  <c:v>46.386457333333333</c:v>
                </c:pt>
                <c:pt idx="66">
                  <c:v>39.888710666666668</c:v>
                </c:pt>
                <c:pt idx="67">
                  <c:v>51.439376666666668</c:v>
                </c:pt>
                <c:pt idx="68">
                  <c:v>43.531885666666675</c:v>
                </c:pt>
                <c:pt idx="69">
                  <c:v>46.092860666666667</c:v>
                </c:pt>
                <c:pt idx="70">
                  <c:v>50.856274499999998</c:v>
                </c:pt>
                <c:pt idx="71">
                  <c:v>43.521373499999996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2-4D96-9B80-1BA3F8879653}"/>
            </c:ext>
          </c:extLst>
        </c:ser>
        <c:ser>
          <c:idx val="5"/>
          <c:order val="5"/>
          <c:tx>
            <c:strRef>
              <c:f>'pivot times'!$G$3:$G$7</c:f>
              <c:strCache>
                <c:ptCount val="1"/>
                <c:pt idx="0">
                  <c:v>e1 - 20000 - 100000 - StdDevp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times'!$G$8:$G$79</c:f>
              <c:numCache>
                <c:formatCode>General</c:formatCode>
                <c:ptCount val="72"/>
                <c:pt idx="0">
                  <c:v>0</c:v>
                </c:pt>
                <c:pt idx="1">
                  <c:v>0.18578799996579098</c:v>
                </c:pt>
                <c:pt idx="2">
                  <c:v>7.3112499934078728E-2</c:v>
                </c:pt>
                <c:pt idx="3">
                  <c:v>5.713997584879258E-3</c:v>
                </c:pt>
                <c:pt idx="4">
                  <c:v>2.5715049411441501E-3</c:v>
                </c:pt>
                <c:pt idx="5">
                  <c:v>4.908899996350792E-2</c:v>
                </c:pt>
                <c:pt idx="6">
                  <c:v>1.6363000185462259E-2</c:v>
                </c:pt>
                <c:pt idx="7">
                  <c:v>4.2440002929385011E-3</c:v>
                </c:pt>
                <c:pt idx="8">
                  <c:v>0.13433749998536093</c:v>
                </c:pt>
                <c:pt idx="9">
                  <c:v>0.26240550000048407</c:v>
                </c:pt>
                <c:pt idx="10">
                  <c:v>0.22842650000126818</c:v>
                </c:pt>
                <c:pt idx="11">
                  <c:v>1.7448499987567038E-2</c:v>
                </c:pt>
                <c:pt idx="12">
                  <c:v>0.13112499999326233</c:v>
                </c:pt>
                <c:pt idx="13">
                  <c:v>0.1096415000011812</c:v>
                </c:pt>
                <c:pt idx="14">
                  <c:v>5.9475000012722087E-2</c:v>
                </c:pt>
                <c:pt idx="15">
                  <c:v>3.8263999995595009E-2</c:v>
                </c:pt>
                <c:pt idx="16">
                  <c:v>1.6914999575376409E-3</c:v>
                </c:pt>
                <c:pt idx="17">
                  <c:v>6.1242499987986442E-2</c:v>
                </c:pt>
                <c:pt idx="18">
                  <c:v>5.6853000006937084E-2</c:v>
                </c:pt>
                <c:pt idx="19">
                  <c:v>2.5716999999133874E-2</c:v>
                </c:pt>
                <c:pt idx="20">
                  <c:v>1.9642500016410016E-2</c:v>
                </c:pt>
                <c:pt idx="21">
                  <c:v>5.1627499994216834E-2</c:v>
                </c:pt>
                <c:pt idx="22">
                  <c:v>5.8492999999927409E-2</c:v>
                </c:pt>
                <c:pt idx="23">
                  <c:v>5.0224499998691753E-2</c:v>
                </c:pt>
                <c:pt idx="24">
                  <c:v>0.21418449999898229</c:v>
                </c:pt>
                <c:pt idx="25">
                  <c:v>0.6694515000000717</c:v>
                </c:pt>
                <c:pt idx="26">
                  <c:v>0.29212049999977208</c:v>
                </c:pt>
                <c:pt idx="27">
                  <c:v>1.4520320000001259</c:v>
                </c:pt>
                <c:pt idx="28">
                  <c:v>0.4957800000003143</c:v>
                </c:pt>
                <c:pt idx="29">
                  <c:v>1.079377499999854</c:v>
                </c:pt>
                <c:pt idx="30">
                  <c:v>0.94088100000011066</c:v>
                </c:pt>
                <c:pt idx="31">
                  <c:v>1.4935470000000381</c:v>
                </c:pt>
                <c:pt idx="32">
                  <c:v>0.79627400000029591</c:v>
                </c:pt>
                <c:pt idx="33">
                  <c:v>7.4502550000000358</c:v>
                </c:pt>
                <c:pt idx="34">
                  <c:v>2.4350770000001014</c:v>
                </c:pt>
                <c:pt idx="35">
                  <c:v>2.476023000000096</c:v>
                </c:pt>
                <c:pt idx="36">
                  <c:v>1.1851400000000853</c:v>
                </c:pt>
                <c:pt idx="37">
                  <c:v>5.3401409999999379</c:v>
                </c:pt>
                <c:pt idx="38">
                  <c:v>0.41684549999979875</c:v>
                </c:pt>
                <c:pt idx="39">
                  <c:v>2.8814695000000565</c:v>
                </c:pt>
                <c:pt idx="40">
                  <c:v>2.4514079999999052</c:v>
                </c:pt>
                <c:pt idx="41">
                  <c:v>0.86819349999965945</c:v>
                </c:pt>
                <c:pt idx="42">
                  <c:v>1.6351774999999895</c:v>
                </c:pt>
                <c:pt idx="43">
                  <c:v>4.6561265000000125</c:v>
                </c:pt>
                <c:pt idx="44">
                  <c:v>2.9891329999999319</c:v>
                </c:pt>
                <c:pt idx="45">
                  <c:v>3.3197695000000045</c:v>
                </c:pt>
                <c:pt idx="46">
                  <c:v>0.21106450000009699</c:v>
                </c:pt>
                <c:pt idx="47">
                  <c:v>0.1540170000015427</c:v>
                </c:pt>
                <c:pt idx="48">
                  <c:v>2.7140120000000558</c:v>
                </c:pt>
                <c:pt idx="49">
                  <c:v>0.65417949999988312</c:v>
                </c:pt>
                <c:pt idx="50">
                  <c:v>2.8177664999998893</c:v>
                </c:pt>
                <c:pt idx="51">
                  <c:v>6.9092280000000095</c:v>
                </c:pt>
                <c:pt idx="52">
                  <c:v>3.0587179999999359</c:v>
                </c:pt>
                <c:pt idx="53">
                  <c:v>2.7004485000000273</c:v>
                </c:pt>
                <c:pt idx="54">
                  <c:v>2.4109174999999734</c:v>
                </c:pt>
                <c:pt idx="55">
                  <c:v>3.4956339999999764</c:v>
                </c:pt>
                <c:pt idx="56">
                  <c:v>9.1614999558751672E-3</c:v>
                </c:pt>
                <c:pt idx="57">
                  <c:v>4.931397499999937</c:v>
                </c:pt>
                <c:pt idx="58">
                  <c:v>9.8631010000000039</c:v>
                </c:pt>
                <c:pt idx="59">
                  <c:v>8.9434205000000198</c:v>
                </c:pt>
                <c:pt idx="60">
                  <c:v>10.443955999999998</c:v>
                </c:pt>
                <c:pt idx="61">
                  <c:v>8.9648595000000011</c:v>
                </c:pt>
                <c:pt idx="62">
                  <c:v>9.0948509999999985</c:v>
                </c:pt>
                <c:pt idx="63">
                  <c:v>6.3799460000000652</c:v>
                </c:pt>
                <c:pt idx="64">
                  <c:v>2.5774033652661976</c:v>
                </c:pt>
                <c:pt idx="65">
                  <c:v>5.2565099784055924</c:v>
                </c:pt>
                <c:pt idx="66">
                  <c:v>4.3550639147421482</c:v>
                </c:pt>
                <c:pt idx="67">
                  <c:v>4.5504827869430446</c:v>
                </c:pt>
                <c:pt idx="68">
                  <c:v>5.4911341433308207</c:v>
                </c:pt>
                <c:pt idx="69">
                  <c:v>8.8619358939398776</c:v>
                </c:pt>
                <c:pt idx="70">
                  <c:v>1.9522655000000972</c:v>
                </c:pt>
                <c:pt idx="71">
                  <c:v>3.0667885000000403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2-4D96-9B80-1BA3F8879653}"/>
            </c:ext>
          </c:extLst>
        </c:ser>
        <c:ser>
          <c:idx val="6"/>
          <c:order val="6"/>
          <c:tx>
            <c:strRef>
              <c:f>'pivot times'!$H$3:$H$7</c:f>
              <c:strCache>
                <c:ptCount val="1"/>
                <c:pt idx="0">
                  <c:v>e1 - 25000 - 100000 -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times'!$H$8:$H$79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  <c:pt idx="12">
                  <c:v>161.943344</c:v>
                </c:pt>
                <c:pt idx="13">
                  <c:v>150.740375</c:v>
                </c:pt>
                <c:pt idx="14">
                  <c:v>140.79502980000001</c:v>
                </c:pt>
                <c:pt idx="15">
                  <c:v>132.20465999999999</c:v>
                </c:pt>
                <c:pt idx="16">
                  <c:v>124.729928</c:v>
                </c:pt>
                <c:pt idx="17">
                  <c:v>117.95172540000002</c:v>
                </c:pt>
                <c:pt idx="18">
                  <c:v>111.832953</c:v>
                </c:pt>
                <c:pt idx="19">
                  <c:v>106.727441</c:v>
                </c:pt>
                <c:pt idx="20">
                  <c:v>101.562984</c:v>
                </c:pt>
                <c:pt idx="21">
                  <c:v>97.226399999999998</c:v>
                </c:pt>
                <c:pt idx="22">
                  <c:v>93.110984000000002</c:v>
                </c:pt>
                <c:pt idx="23">
                  <c:v>89.644526799999994</c:v>
                </c:pt>
                <c:pt idx="24">
                  <c:v>89.725504999999998</c:v>
                </c:pt>
                <c:pt idx="25">
                  <c:v>86.758832999999996</c:v>
                </c:pt>
                <c:pt idx="26">
                  <c:v>84.499865799999995</c:v>
                </c:pt>
                <c:pt idx="27">
                  <c:v>83.684258999999997</c:v>
                </c:pt>
                <c:pt idx="28">
                  <c:v>81.790783000000005</c:v>
                </c:pt>
                <c:pt idx="29">
                  <c:v>83.386357600000011</c:v>
                </c:pt>
                <c:pt idx="30">
                  <c:v>78.830611000000005</c:v>
                </c:pt>
                <c:pt idx="31">
                  <c:v>84.195373000000004</c:v>
                </c:pt>
                <c:pt idx="32">
                  <c:v>76.067917600000015</c:v>
                </c:pt>
                <c:pt idx="33">
                  <c:v>84.318348</c:v>
                </c:pt>
                <c:pt idx="34">
                  <c:v>78.006539000000004</c:v>
                </c:pt>
                <c:pt idx="35">
                  <c:v>81.627290800000011</c:v>
                </c:pt>
                <c:pt idx="36">
                  <c:v>78.192927499999996</c:v>
                </c:pt>
                <c:pt idx="37">
                  <c:v>79.841149000000001</c:v>
                </c:pt>
                <c:pt idx="38">
                  <c:v>79.192841166666668</c:v>
                </c:pt>
                <c:pt idx="39">
                  <c:v>71.967419500000005</c:v>
                </c:pt>
                <c:pt idx="40">
                  <c:v>71.40949599999999</c:v>
                </c:pt>
                <c:pt idx="41">
                  <c:v>74.926300333333344</c:v>
                </c:pt>
                <c:pt idx="42">
                  <c:v>66.753187499999996</c:v>
                </c:pt>
                <c:pt idx="43">
                  <c:v>77.120153500000001</c:v>
                </c:pt>
                <c:pt idx="44">
                  <c:v>77.115810333333329</c:v>
                </c:pt>
                <c:pt idx="45">
                  <c:v>68.706393000000006</c:v>
                </c:pt>
                <c:pt idx="46">
                  <c:v>76.872181499999996</c:v>
                </c:pt>
                <c:pt idx="47">
                  <c:v>76.060306666666662</c:v>
                </c:pt>
                <c:pt idx="48">
                  <c:v>76.386009999999999</c:v>
                </c:pt>
                <c:pt idx="49">
                  <c:v>61.225663499999996</c:v>
                </c:pt>
                <c:pt idx="50">
                  <c:v>70.770545285714292</c:v>
                </c:pt>
                <c:pt idx="51">
                  <c:v>60.261414500000001</c:v>
                </c:pt>
                <c:pt idx="52">
                  <c:v>66.929270000000002</c:v>
                </c:pt>
                <c:pt idx="53">
                  <c:v>67.569194428571421</c:v>
                </c:pt>
                <c:pt idx="54">
                  <c:v>68.183681500000006</c:v>
                </c:pt>
                <c:pt idx="55">
                  <c:v>68.374039499999995</c:v>
                </c:pt>
                <c:pt idx="56">
                  <c:v>71.605326428571431</c:v>
                </c:pt>
                <c:pt idx="57">
                  <c:v>66.035082000000003</c:v>
                </c:pt>
                <c:pt idx="58">
                  <c:v>55.803689000000006</c:v>
                </c:pt>
                <c:pt idx="59">
                  <c:v>62.871661142857143</c:v>
                </c:pt>
                <c:pt idx="60">
                  <c:v>56.207155999999998</c:v>
                </c:pt>
                <c:pt idx="61">
                  <c:v>53.947665999999998</c:v>
                </c:pt>
                <c:pt idx="62">
                  <c:v>60.022591999999996</c:v>
                </c:pt>
                <c:pt idx="63">
                  <c:v>49.397883999999998</c:v>
                </c:pt>
                <c:pt idx="64">
                  <c:v>62.229051285714284</c:v>
                </c:pt>
                <c:pt idx="65">
                  <c:v>54.173998499999996</c:v>
                </c:pt>
                <c:pt idx="66">
                  <c:v>56.063921999999998</c:v>
                </c:pt>
                <c:pt idx="67">
                  <c:v>60.708210000000001</c:v>
                </c:pt>
                <c:pt idx="68">
                  <c:v>52.0418825</c:v>
                </c:pt>
                <c:pt idx="69">
                  <c:v>49.728168499999995</c:v>
                </c:pt>
                <c:pt idx="70">
                  <c:v>59.947730999999997</c:v>
                </c:pt>
                <c:pt idx="71">
                  <c:v>54.299193500000001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2-4D96-9B80-1BA3F8879653}"/>
            </c:ext>
          </c:extLst>
        </c:ser>
        <c:ser>
          <c:idx val="7"/>
          <c:order val="7"/>
          <c:tx>
            <c:strRef>
              <c:f>'pivot times'!$I$3:$I$7</c:f>
              <c:strCache>
                <c:ptCount val="1"/>
                <c:pt idx="0">
                  <c:v>e1 - 25000 - 100000 - StdDevp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times'!$I$8:$I$79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0.13501800000346789</c:v>
                </c:pt>
                <c:pt idx="10">
                  <c:v>0.50633999999848645</c:v>
                </c:pt>
                <c:pt idx="11">
                  <c:v>5.3027500048680586E-2</c:v>
                </c:pt>
                <c:pt idx="12">
                  <c:v>0</c:v>
                </c:pt>
                <c:pt idx="13">
                  <c:v>0</c:v>
                </c:pt>
                <c:pt idx="14">
                  <c:v>6.4130093750900619E-2</c:v>
                </c:pt>
                <c:pt idx="15">
                  <c:v>0</c:v>
                </c:pt>
                <c:pt idx="16">
                  <c:v>0</c:v>
                </c:pt>
                <c:pt idx="17">
                  <c:v>0.14477274963067172</c:v>
                </c:pt>
                <c:pt idx="18">
                  <c:v>0</c:v>
                </c:pt>
                <c:pt idx="19">
                  <c:v>0</c:v>
                </c:pt>
                <c:pt idx="20">
                  <c:v>6.989149632122392E-2</c:v>
                </c:pt>
                <c:pt idx="21">
                  <c:v>0</c:v>
                </c:pt>
                <c:pt idx="22">
                  <c:v>0</c:v>
                </c:pt>
                <c:pt idx="23">
                  <c:v>9.0564284097201603E-2</c:v>
                </c:pt>
                <c:pt idx="24">
                  <c:v>0</c:v>
                </c:pt>
                <c:pt idx="25">
                  <c:v>0</c:v>
                </c:pt>
                <c:pt idx="26">
                  <c:v>0.94775888240855077</c:v>
                </c:pt>
                <c:pt idx="27">
                  <c:v>0</c:v>
                </c:pt>
                <c:pt idx="28">
                  <c:v>0</c:v>
                </c:pt>
                <c:pt idx="29">
                  <c:v>1.0992753606356498</c:v>
                </c:pt>
                <c:pt idx="30">
                  <c:v>0</c:v>
                </c:pt>
                <c:pt idx="31">
                  <c:v>0</c:v>
                </c:pt>
                <c:pt idx="32">
                  <c:v>1.9068478459149669</c:v>
                </c:pt>
                <c:pt idx="33">
                  <c:v>0</c:v>
                </c:pt>
                <c:pt idx="34">
                  <c:v>0</c:v>
                </c:pt>
                <c:pt idx="35">
                  <c:v>3.455545971951532</c:v>
                </c:pt>
                <c:pt idx="36">
                  <c:v>1.1752695000001139</c:v>
                </c:pt>
                <c:pt idx="37">
                  <c:v>4.2893230000000475</c:v>
                </c:pt>
                <c:pt idx="38">
                  <c:v>6.4184247343699292</c:v>
                </c:pt>
                <c:pt idx="39">
                  <c:v>10.153153499999908</c:v>
                </c:pt>
                <c:pt idx="40">
                  <c:v>10.384814000000029</c:v>
                </c:pt>
                <c:pt idx="41">
                  <c:v>7.7118208309586107</c:v>
                </c:pt>
                <c:pt idx="42">
                  <c:v>5.6613295000000647</c:v>
                </c:pt>
                <c:pt idx="43">
                  <c:v>3.7465084999999894</c:v>
                </c:pt>
                <c:pt idx="44">
                  <c:v>3.832617475873946</c:v>
                </c:pt>
                <c:pt idx="45">
                  <c:v>8.4790459999999541</c:v>
                </c:pt>
                <c:pt idx="46">
                  <c:v>1.6119705000001372</c:v>
                </c:pt>
                <c:pt idx="47">
                  <c:v>1.8280964848174195</c:v>
                </c:pt>
                <c:pt idx="48">
                  <c:v>6.1021000002761186E-2</c:v>
                </c:pt>
                <c:pt idx="49">
                  <c:v>4.2239745000000068</c:v>
                </c:pt>
                <c:pt idx="50">
                  <c:v>7.0225103166363967</c:v>
                </c:pt>
                <c:pt idx="51">
                  <c:v>3.9938224999999243</c:v>
                </c:pt>
                <c:pt idx="52">
                  <c:v>9.1470939999999636</c:v>
                </c:pt>
                <c:pt idx="53">
                  <c:v>8.6074823360843773</c:v>
                </c:pt>
                <c:pt idx="54">
                  <c:v>5.503140500000006</c:v>
                </c:pt>
                <c:pt idx="55">
                  <c:v>4.2408984999999664</c:v>
                </c:pt>
                <c:pt idx="56">
                  <c:v>2.2741935365786823</c:v>
                </c:pt>
                <c:pt idx="57">
                  <c:v>6.0350899999999816</c:v>
                </c:pt>
                <c:pt idx="58">
                  <c:v>5.250181999999965</c:v>
                </c:pt>
                <c:pt idx="59">
                  <c:v>7.181102345320264</c:v>
                </c:pt>
                <c:pt idx="60">
                  <c:v>1.7342149999998473</c:v>
                </c:pt>
                <c:pt idx="61">
                  <c:v>3.7814740000000544</c:v>
                </c:pt>
                <c:pt idx="62">
                  <c:v>6.7464641756875192</c:v>
                </c:pt>
                <c:pt idx="63">
                  <c:v>1.3483200000000721</c:v>
                </c:pt>
                <c:pt idx="64">
                  <c:v>3.3087487222321803</c:v>
                </c:pt>
                <c:pt idx="65">
                  <c:v>4.1165725000000108</c:v>
                </c:pt>
                <c:pt idx="66">
                  <c:v>4.8090329999999817</c:v>
                </c:pt>
                <c:pt idx="67">
                  <c:v>6.2876048251102938</c:v>
                </c:pt>
                <c:pt idx="68">
                  <c:v>3.8609894999999672</c:v>
                </c:pt>
                <c:pt idx="69">
                  <c:v>3.7850255000000299</c:v>
                </c:pt>
                <c:pt idx="70">
                  <c:v>7.8973645554274459</c:v>
                </c:pt>
                <c:pt idx="71">
                  <c:v>2.1804474999999601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42-4D96-9B80-1BA3F8879653}"/>
            </c:ext>
          </c:extLst>
        </c:ser>
        <c:ser>
          <c:idx val="8"/>
          <c:order val="8"/>
          <c:tx>
            <c:strRef>
              <c:f>'pivot times'!$J$3:$J$7</c:f>
              <c:strCache>
                <c:ptCount val="1"/>
                <c:pt idx="0">
                  <c:v>e1 - 30000 - 100000 -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times'!$J$8:$J$79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232.60822099999999</c:v>
                </c:pt>
                <c:pt idx="13">
                  <c:v>216.96687600000001</c:v>
                </c:pt>
                <c:pt idx="14">
                  <c:v>202.24915024999999</c:v>
                </c:pt>
                <c:pt idx="15">
                  <c:v>189.77555699999999</c:v>
                </c:pt>
                <c:pt idx="16">
                  <c:v>178.82491999999999</c:v>
                </c:pt>
                <c:pt idx="17">
                  <c:v>169.59190374999997</c:v>
                </c:pt>
                <c:pt idx="18">
                  <c:v>160.38318200000001</c:v>
                </c:pt>
                <c:pt idx="19">
                  <c:v>152.48086599999999</c:v>
                </c:pt>
                <c:pt idx="20">
                  <c:v>145.83853349999998</c:v>
                </c:pt>
                <c:pt idx="21">
                  <c:v>138.74241599999999</c:v>
                </c:pt>
                <c:pt idx="22">
                  <c:v>133.45555899999999</c:v>
                </c:pt>
                <c:pt idx="23">
                  <c:v>128.58352525000001</c:v>
                </c:pt>
                <c:pt idx="24">
                  <c:v>126.626953</c:v>
                </c:pt>
                <c:pt idx="25">
                  <c:v>124.125953</c:v>
                </c:pt>
                <c:pt idx="26">
                  <c:v>120.770955</c:v>
                </c:pt>
                <c:pt idx="27">
                  <c:v>117.739696</c:v>
                </c:pt>
                <c:pt idx="28">
                  <c:v>121.80685099999999</c:v>
                </c:pt>
                <c:pt idx="29">
                  <c:v>117.60500174999999</c:v>
                </c:pt>
                <c:pt idx="30">
                  <c:v>113.91307399999999</c:v>
                </c:pt>
                <c:pt idx="31">
                  <c:v>109.55521899999999</c:v>
                </c:pt>
                <c:pt idx="32">
                  <c:v>111.90156875</c:v>
                </c:pt>
                <c:pt idx="33">
                  <c:v>106.755137</c:v>
                </c:pt>
                <c:pt idx="34">
                  <c:v>101.626099</c:v>
                </c:pt>
                <c:pt idx="35">
                  <c:v>107.6293115</c:v>
                </c:pt>
                <c:pt idx="36">
                  <c:v>107.867651</c:v>
                </c:pt>
                <c:pt idx="37">
                  <c:v>97.435497999999995</c:v>
                </c:pt>
                <c:pt idx="38">
                  <c:v>101.90040550000001</c:v>
                </c:pt>
                <c:pt idx="39">
                  <c:v>103.221982</c:v>
                </c:pt>
                <c:pt idx="40">
                  <c:v>101.81588499999999</c:v>
                </c:pt>
                <c:pt idx="41">
                  <c:v>101.44924075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99.860044249999987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95.592665249999996</c:v>
                </c:pt>
                <c:pt idx="48">
                  <c:v>87.428740000000005</c:v>
                </c:pt>
                <c:pt idx="49">
                  <c:v>82.374166000000002</c:v>
                </c:pt>
                <c:pt idx="50">
                  <c:v>93.982107500000012</c:v>
                </c:pt>
                <c:pt idx="51">
                  <c:v>92.73075</c:v>
                </c:pt>
                <c:pt idx="52">
                  <c:v>89.07423</c:v>
                </c:pt>
                <c:pt idx="53">
                  <c:v>90.098741500000003</c:v>
                </c:pt>
                <c:pt idx="54">
                  <c:v>84.429963000000001</c:v>
                </c:pt>
                <c:pt idx="55">
                  <c:v>83.925219999999996</c:v>
                </c:pt>
                <c:pt idx="56">
                  <c:v>86.414262799999989</c:v>
                </c:pt>
                <c:pt idx="57">
                  <c:v>81.383899999999997</c:v>
                </c:pt>
                <c:pt idx="58">
                  <c:v>80.550257999999999</c:v>
                </c:pt>
                <c:pt idx="59">
                  <c:v>84.650693200000006</c:v>
                </c:pt>
                <c:pt idx="60">
                  <c:v>72.263093999999995</c:v>
                </c:pt>
                <c:pt idx="61">
                  <c:v>77.989759000000006</c:v>
                </c:pt>
                <c:pt idx="62">
                  <c:v>78.749997399999998</c:v>
                </c:pt>
                <c:pt idx="63">
                  <c:v>71.296051000000006</c:v>
                </c:pt>
                <c:pt idx="64">
                  <c:v>73.659708666666674</c:v>
                </c:pt>
                <c:pt idx="65">
                  <c:v>72.95795050000001</c:v>
                </c:pt>
                <c:pt idx="66">
                  <c:v>74.201631000000006</c:v>
                </c:pt>
                <c:pt idx="67">
                  <c:v>75.958544500000002</c:v>
                </c:pt>
                <c:pt idx="68">
                  <c:v>71.261930000000007</c:v>
                </c:pt>
                <c:pt idx="69">
                  <c:v>70.886656500000001</c:v>
                </c:pt>
                <c:pt idx="70">
                  <c:v>77.01002716666666</c:v>
                </c:pt>
                <c:pt idx="71">
                  <c:v>71.644318499999997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42-4D96-9B80-1BA3F8879653}"/>
            </c:ext>
          </c:extLst>
        </c:ser>
        <c:ser>
          <c:idx val="9"/>
          <c:order val="9"/>
          <c:tx>
            <c:strRef>
              <c:f>'pivot times'!$K$3:$K$7</c:f>
              <c:strCache>
                <c:ptCount val="1"/>
                <c:pt idx="0">
                  <c:v>e1 - 30000 - 100000 - StdDevp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times'!$K$8:$K$79</c:f>
              <c:numCache>
                <c:formatCode>General</c:formatCode>
                <c:ptCount val="72"/>
                <c:pt idx="0">
                  <c:v>0</c:v>
                </c:pt>
                <c:pt idx="1">
                  <c:v>0.30369299884697243</c:v>
                </c:pt>
                <c:pt idx="2">
                  <c:v>8.3264976333042879E-3</c:v>
                </c:pt>
                <c:pt idx="3">
                  <c:v>2.6899501075403086E-2</c:v>
                </c:pt>
                <c:pt idx="4">
                  <c:v>6.9225999821686993E-2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8.2454222140245434E-2</c:v>
                </c:pt>
                <c:pt idx="15">
                  <c:v>0</c:v>
                </c:pt>
                <c:pt idx="16">
                  <c:v>0</c:v>
                </c:pt>
                <c:pt idx="17">
                  <c:v>0.46952455989440445</c:v>
                </c:pt>
                <c:pt idx="18">
                  <c:v>0</c:v>
                </c:pt>
                <c:pt idx="19">
                  <c:v>0</c:v>
                </c:pt>
                <c:pt idx="20">
                  <c:v>2.0880551216801827E-2</c:v>
                </c:pt>
                <c:pt idx="21">
                  <c:v>0</c:v>
                </c:pt>
                <c:pt idx="22">
                  <c:v>0</c:v>
                </c:pt>
                <c:pt idx="23">
                  <c:v>0.38740986932130339</c:v>
                </c:pt>
                <c:pt idx="24">
                  <c:v>0</c:v>
                </c:pt>
                <c:pt idx="25">
                  <c:v>0</c:v>
                </c:pt>
                <c:pt idx="26">
                  <c:v>1.1095077488924385</c:v>
                </c:pt>
                <c:pt idx="27">
                  <c:v>0</c:v>
                </c:pt>
                <c:pt idx="28">
                  <c:v>0</c:v>
                </c:pt>
                <c:pt idx="29">
                  <c:v>3.793477665430355</c:v>
                </c:pt>
                <c:pt idx="30">
                  <c:v>0</c:v>
                </c:pt>
                <c:pt idx="31">
                  <c:v>0</c:v>
                </c:pt>
                <c:pt idx="32">
                  <c:v>6.0795336688387485</c:v>
                </c:pt>
                <c:pt idx="33">
                  <c:v>0</c:v>
                </c:pt>
                <c:pt idx="34">
                  <c:v>0</c:v>
                </c:pt>
                <c:pt idx="35">
                  <c:v>4.723639058640515</c:v>
                </c:pt>
                <c:pt idx="36">
                  <c:v>0</c:v>
                </c:pt>
                <c:pt idx="37">
                  <c:v>0</c:v>
                </c:pt>
                <c:pt idx="38">
                  <c:v>5.4976054495070699</c:v>
                </c:pt>
                <c:pt idx="39">
                  <c:v>0</c:v>
                </c:pt>
                <c:pt idx="40">
                  <c:v>0</c:v>
                </c:pt>
                <c:pt idx="41">
                  <c:v>3.7631732897322872</c:v>
                </c:pt>
                <c:pt idx="42">
                  <c:v>0</c:v>
                </c:pt>
                <c:pt idx="43">
                  <c:v>0</c:v>
                </c:pt>
                <c:pt idx="44">
                  <c:v>2.5538823982707264</c:v>
                </c:pt>
                <c:pt idx="45">
                  <c:v>0</c:v>
                </c:pt>
                <c:pt idx="46">
                  <c:v>0</c:v>
                </c:pt>
                <c:pt idx="47">
                  <c:v>4.1476836948307669</c:v>
                </c:pt>
                <c:pt idx="48">
                  <c:v>0</c:v>
                </c:pt>
                <c:pt idx="49">
                  <c:v>0</c:v>
                </c:pt>
                <c:pt idx="50">
                  <c:v>0.79070712556728462</c:v>
                </c:pt>
                <c:pt idx="51">
                  <c:v>0</c:v>
                </c:pt>
                <c:pt idx="52">
                  <c:v>0</c:v>
                </c:pt>
                <c:pt idx="53">
                  <c:v>5.0260686551168767</c:v>
                </c:pt>
                <c:pt idx="54">
                  <c:v>0</c:v>
                </c:pt>
                <c:pt idx="55">
                  <c:v>0</c:v>
                </c:pt>
                <c:pt idx="56">
                  <c:v>3.2312817900032487</c:v>
                </c:pt>
                <c:pt idx="57">
                  <c:v>0</c:v>
                </c:pt>
                <c:pt idx="58">
                  <c:v>0</c:v>
                </c:pt>
                <c:pt idx="59">
                  <c:v>2.6077348127636868</c:v>
                </c:pt>
                <c:pt idx="60">
                  <c:v>0</c:v>
                </c:pt>
                <c:pt idx="61">
                  <c:v>0</c:v>
                </c:pt>
                <c:pt idx="62">
                  <c:v>8.3801004781145068</c:v>
                </c:pt>
                <c:pt idx="63">
                  <c:v>0</c:v>
                </c:pt>
                <c:pt idx="64">
                  <c:v>3.7420120081096226</c:v>
                </c:pt>
                <c:pt idx="65">
                  <c:v>3.7779384999998307</c:v>
                </c:pt>
                <c:pt idx="66">
                  <c:v>4.429507000000048</c:v>
                </c:pt>
                <c:pt idx="67">
                  <c:v>6.2063518385981338</c:v>
                </c:pt>
                <c:pt idx="68">
                  <c:v>7.4305429999999699</c:v>
                </c:pt>
                <c:pt idx="69">
                  <c:v>7.8951994999999648</c:v>
                </c:pt>
                <c:pt idx="70">
                  <c:v>7.7349947207897056</c:v>
                </c:pt>
                <c:pt idx="71">
                  <c:v>3.7381415000000309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42-4D96-9B80-1BA3F88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times IO!ExecutionTime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 IO'!$B$3:$B$6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IO'!$B$7:$B$78</c:f>
              <c:numCache>
                <c:formatCode>General</c:formatCode>
                <c:ptCount val="72"/>
                <c:pt idx="0">
                  <c:v>0.37534316666666667</c:v>
                </c:pt>
                <c:pt idx="1">
                  <c:v>0.471661</c:v>
                </c:pt>
                <c:pt idx="2">
                  <c:v>0.39633849999999998</c:v>
                </c:pt>
                <c:pt idx="3">
                  <c:v>0.41808178571428567</c:v>
                </c:pt>
                <c:pt idx="4">
                  <c:v>0.37752907142857145</c:v>
                </c:pt>
                <c:pt idx="5">
                  <c:v>0.36990664285714286</c:v>
                </c:pt>
                <c:pt idx="6">
                  <c:v>0.35991849999999992</c:v>
                </c:pt>
                <c:pt idx="7">
                  <c:v>0.3924637857142857</c:v>
                </c:pt>
                <c:pt idx="8">
                  <c:v>0.376004</c:v>
                </c:pt>
                <c:pt idx="9">
                  <c:v>0.24001207142857139</c:v>
                </c:pt>
                <c:pt idx="10">
                  <c:v>0.16128200000000001</c:v>
                </c:pt>
                <c:pt idx="11">
                  <c:v>0.39564228571428572</c:v>
                </c:pt>
                <c:pt idx="12">
                  <c:v>0.16512133333333331</c:v>
                </c:pt>
                <c:pt idx="13">
                  <c:v>0.16131616666666668</c:v>
                </c:pt>
                <c:pt idx="14">
                  <c:v>0.16486016666666667</c:v>
                </c:pt>
                <c:pt idx="15">
                  <c:v>0.16033116666666666</c:v>
                </c:pt>
                <c:pt idx="16">
                  <c:v>0.164076</c:v>
                </c:pt>
                <c:pt idx="17">
                  <c:v>0.16564999999999999</c:v>
                </c:pt>
                <c:pt idx="18">
                  <c:v>0.16869766666666666</c:v>
                </c:pt>
                <c:pt idx="19">
                  <c:v>0.16727366666666665</c:v>
                </c:pt>
                <c:pt idx="20">
                  <c:v>0.17178866666666667</c:v>
                </c:pt>
                <c:pt idx="21">
                  <c:v>0.18027833333333335</c:v>
                </c:pt>
                <c:pt idx="22">
                  <c:v>0.17821383333333332</c:v>
                </c:pt>
                <c:pt idx="23">
                  <c:v>0.24303533333333335</c:v>
                </c:pt>
                <c:pt idx="24">
                  <c:v>0.7929354999999999</c:v>
                </c:pt>
                <c:pt idx="25">
                  <c:v>1.3167633333333333</c:v>
                </c:pt>
                <c:pt idx="26">
                  <c:v>1.0665406666666668</c:v>
                </c:pt>
                <c:pt idx="27">
                  <c:v>2.0678915</c:v>
                </c:pt>
                <c:pt idx="28">
                  <c:v>2.1911013333333336</c:v>
                </c:pt>
                <c:pt idx="29">
                  <c:v>2.1006095</c:v>
                </c:pt>
                <c:pt idx="30">
                  <c:v>2.3949833333333332</c:v>
                </c:pt>
                <c:pt idx="31">
                  <c:v>3.1335695000000001</c:v>
                </c:pt>
                <c:pt idx="32">
                  <c:v>3.6954396666666667</c:v>
                </c:pt>
                <c:pt idx="33">
                  <c:v>3.7815271666666663</c:v>
                </c:pt>
                <c:pt idx="34">
                  <c:v>3.0367329999999999</c:v>
                </c:pt>
                <c:pt idx="35">
                  <c:v>5.9635041666666666</c:v>
                </c:pt>
                <c:pt idx="36">
                  <c:v>4.5965821666666669</c:v>
                </c:pt>
                <c:pt idx="37">
                  <c:v>4.6454589999999998</c:v>
                </c:pt>
                <c:pt idx="38">
                  <c:v>4.1431706666666663</c:v>
                </c:pt>
                <c:pt idx="39">
                  <c:v>4.8994748333333336</c:v>
                </c:pt>
                <c:pt idx="40">
                  <c:v>8.4970425000000009</c:v>
                </c:pt>
                <c:pt idx="41">
                  <c:v>12.18484233333333</c:v>
                </c:pt>
                <c:pt idx="42">
                  <c:v>4.2821085000000005</c:v>
                </c:pt>
                <c:pt idx="43">
                  <c:v>5.4039763333333326</c:v>
                </c:pt>
                <c:pt idx="44">
                  <c:v>9.1293666666666677</c:v>
                </c:pt>
                <c:pt idx="45">
                  <c:v>11.713617999999999</c:v>
                </c:pt>
                <c:pt idx="46">
                  <c:v>6.2865380000000002</c:v>
                </c:pt>
                <c:pt idx="47">
                  <c:v>11.359658166666668</c:v>
                </c:pt>
                <c:pt idx="48">
                  <c:v>6.681883833333333</c:v>
                </c:pt>
                <c:pt idx="49">
                  <c:v>11.800627499999999</c:v>
                </c:pt>
                <c:pt idx="50">
                  <c:v>5.0621318333333338</c:v>
                </c:pt>
                <c:pt idx="51">
                  <c:v>5.7240448333333331</c:v>
                </c:pt>
                <c:pt idx="52">
                  <c:v>9.133362</c:v>
                </c:pt>
                <c:pt idx="53">
                  <c:v>10.662706166666668</c:v>
                </c:pt>
                <c:pt idx="54">
                  <c:v>14.680937499999999</c:v>
                </c:pt>
                <c:pt idx="55">
                  <c:v>8.5789415000000009</c:v>
                </c:pt>
                <c:pt idx="56">
                  <c:v>13.201725999999999</c:v>
                </c:pt>
                <c:pt idx="57">
                  <c:v>11.045023833333333</c:v>
                </c:pt>
                <c:pt idx="58">
                  <c:v>11.680195166666666</c:v>
                </c:pt>
                <c:pt idx="59">
                  <c:v>14.056562833333333</c:v>
                </c:pt>
                <c:pt idx="60">
                  <c:v>12.605965000000003</c:v>
                </c:pt>
                <c:pt idx="61">
                  <c:v>11.3219455</c:v>
                </c:pt>
                <c:pt idx="62">
                  <c:v>12.075694333333333</c:v>
                </c:pt>
                <c:pt idx="63">
                  <c:v>14.531202333333333</c:v>
                </c:pt>
                <c:pt idx="64">
                  <c:v>19.418478999999998</c:v>
                </c:pt>
                <c:pt idx="65">
                  <c:v>18.29535266666667</c:v>
                </c:pt>
                <c:pt idx="66">
                  <c:v>17.423830833333334</c:v>
                </c:pt>
                <c:pt idx="67">
                  <c:v>20.235090833333334</c:v>
                </c:pt>
                <c:pt idx="68">
                  <c:v>15.088610833333334</c:v>
                </c:pt>
                <c:pt idx="69">
                  <c:v>14.346102666666665</c:v>
                </c:pt>
                <c:pt idx="70">
                  <c:v>14.311271499999998</c:v>
                </c:pt>
                <c:pt idx="71">
                  <c:v>18.049464166666667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5-4C8D-94D5-1A57035E70DA}"/>
            </c:ext>
          </c:extLst>
        </c:ser>
        <c:ser>
          <c:idx val="1"/>
          <c:order val="1"/>
          <c:tx>
            <c:strRef>
              <c:f>'pivot times IO'!$C$3:$C$6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IO'!$C$7:$C$78</c:f>
              <c:numCache>
                <c:formatCode>General</c:formatCode>
                <c:ptCount val="72"/>
                <c:pt idx="0">
                  <c:v>0.78053099999999997</c:v>
                </c:pt>
                <c:pt idx="1">
                  <c:v>0.85867133333333323</c:v>
                </c:pt>
                <c:pt idx="2">
                  <c:v>0.9056913333333334</c:v>
                </c:pt>
                <c:pt idx="3">
                  <c:v>0.77372466666666673</c:v>
                </c:pt>
                <c:pt idx="4">
                  <c:v>0.83701599999999987</c:v>
                </c:pt>
                <c:pt idx="5">
                  <c:v>0.80457366666666663</c:v>
                </c:pt>
                <c:pt idx="6">
                  <c:v>0.88581966666666678</c:v>
                </c:pt>
                <c:pt idx="7">
                  <c:v>0.75413266666666667</c:v>
                </c:pt>
                <c:pt idx="8">
                  <c:v>0.72330533333333336</c:v>
                </c:pt>
                <c:pt idx="9">
                  <c:v>0.71982133333333331</c:v>
                </c:pt>
                <c:pt idx="10">
                  <c:v>0.74502424999999994</c:v>
                </c:pt>
                <c:pt idx="11">
                  <c:v>0.73282000000000003</c:v>
                </c:pt>
                <c:pt idx="12">
                  <c:v>0.71886633333333327</c:v>
                </c:pt>
                <c:pt idx="13">
                  <c:v>0.70356700000000005</c:v>
                </c:pt>
                <c:pt idx="14">
                  <c:v>0.74860000000000004</c:v>
                </c:pt>
                <c:pt idx="15">
                  <c:v>0.85323433333333343</c:v>
                </c:pt>
                <c:pt idx="16">
                  <c:v>0.75268166666666669</c:v>
                </c:pt>
                <c:pt idx="17">
                  <c:v>0.71643733333333337</c:v>
                </c:pt>
                <c:pt idx="18">
                  <c:v>0.75595599999999996</c:v>
                </c:pt>
                <c:pt idx="19">
                  <c:v>0.76502066666666657</c:v>
                </c:pt>
                <c:pt idx="20">
                  <c:v>0.79306966666666678</c:v>
                </c:pt>
                <c:pt idx="21">
                  <c:v>0.80147433333333329</c:v>
                </c:pt>
                <c:pt idx="22">
                  <c:v>0.76734000000000002</c:v>
                </c:pt>
                <c:pt idx="23">
                  <c:v>0.77511999999999992</c:v>
                </c:pt>
                <c:pt idx="24">
                  <c:v>1.3561596666666667</c:v>
                </c:pt>
                <c:pt idx="25">
                  <c:v>2.0466026666666668</c:v>
                </c:pt>
                <c:pt idx="26">
                  <c:v>2.3646916666666664</c:v>
                </c:pt>
                <c:pt idx="27">
                  <c:v>3.1459759999999997</c:v>
                </c:pt>
                <c:pt idx="28">
                  <c:v>3.2170609999999997</c:v>
                </c:pt>
                <c:pt idx="29">
                  <c:v>3.3263859999999998</c:v>
                </c:pt>
                <c:pt idx="30">
                  <c:v>4.7731240000000001</c:v>
                </c:pt>
                <c:pt idx="31">
                  <c:v>4.9019399999999997</c:v>
                </c:pt>
                <c:pt idx="32">
                  <c:v>6.3354023333333345</c:v>
                </c:pt>
                <c:pt idx="33">
                  <c:v>5.2719066666666663</c:v>
                </c:pt>
                <c:pt idx="34">
                  <c:v>6.6349500000000008</c:v>
                </c:pt>
                <c:pt idx="35">
                  <c:v>9.2416046666666674</c:v>
                </c:pt>
                <c:pt idx="36">
                  <c:v>7.7887116666666669</c:v>
                </c:pt>
                <c:pt idx="37">
                  <c:v>7.5232770000000002</c:v>
                </c:pt>
                <c:pt idx="38">
                  <c:v>9.862779333333334</c:v>
                </c:pt>
                <c:pt idx="39">
                  <c:v>10.081707</c:v>
                </c:pt>
                <c:pt idx="40">
                  <c:v>11.6517695</c:v>
                </c:pt>
                <c:pt idx="41">
                  <c:v>13.340712999999999</c:v>
                </c:pt>
                <c:pt idx="42">
                  <c:v>9.4719422499999997</c:v>
                </c:pt>
                <c:pt idx="43">
                  <c:v>9.5724954999999987</c:v>
                </c:pt>
                <c:pt idx="44">
                  <c:v>11.6357845</c:v>
                </c:pt>
                <c:pt idx="45">
                  <c:v>13.140269</c:v>
                </c:pt>
                <c:pt idx="46">
                  <c:v>16.962448500000001</c:v>
                </c:pt>
                <c:pt idx="47">
                  <c:v>16.769347250000003</c:v>
                </c:pt>
                <c:pt idx="48">
                  <c:v>11.630654499999999</c:v>
                </c:pt>
                <c:pt idx="49">
                  <c:v>11.881853750000001</c:v>
                </c:pt>
                <c:pt idx="50">
                  <c:v>12.14057925</c:v>
                </c:pt>
                <c:pt idx="51">
                  <c:v>10.431913750000001</c:v>
                </c:pt>
                <c:pt idx="52">
                  <c:v>13.850378750000001</c:v>
                </c:pt>
                <c:pt idx="53">
                  <c:v>12.56389025</c:v>
                </c:pt>
                <c:pt idx="54">
                  <c:v>13.761078250000001</c:v>
                </c:pt>
                <c:pt idx="55">
                  <c:v>11.348870250000001</c:v>
                </c:pt>
                <c:pt idx="56">
                  <c:v>12.136070500000001</c:v>
                </c:pt>
                <c:pt idx="57">
                  <c:v>12.162415999999999</c:v>
                </c:pt>
                <c:pt idx="58">
                  <c:v>16.027353999999999</c:v>
                </c:pt>
                <c:pt idx="59">
                  <c:v>17.15777825</c:v>
                </c:pt>
                <c:pt idx="60">
                  <c:v>14.269136249999999</c:v>
                </c:pt>
                <c:pt idx="61">
                  <c:v>15.84800925</c:v>
                </c:pt>
                <c:pt idx="62">
                  <c:v>12.507063749999999</c:v>
                </c:pt>
                <c:pt idx="63">
                  <c:v>19.131113249999999</c:v>
                </c:pt>
                <c:pt idx="64">
                  <c:v>9.058774249999999</c:v>
                </c:pt>
                <c:pt idx="65">
                  <c:v>21.501544500000001</c:v>
                </c:pt>
                <c:pt idx="66">
                  <c:v>20.177372499999997</c:v>
                </c:pt>
                <c:pt idx="67">
                  <c:v>18.11619275</c:v>
                </c:pt>
                <c:pt idx="68">
                  <c:v>19.476260500000002</c:v>
                </c:pt>
                <c:pt idx="69">
                  <c:v>24.186740499999999</c:v>
                </c:pt>
                <c:pt idx="70">
                  <c:v>12.172533250000001</c:v>
                </c:pt>
                <c:pt idx="71">
                  <c:v>18.0736135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5-4C8D-94D5-1A57035E70DA}"/>
            </c:ext>
          </c:extLst>
        </c:ser>
        <c:ser>
          <c:idx val="2"/>
          <c:order val="2"/>
          <c:tx>
            <c:strRef>
              <c:f>'pivot times IO'!$D$3:$D$6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IO'!$D$7:$D$78</c:f>
              <c:numCache>
                <c:formatCode>General</c:formatCode>
                <c:ptCount val="72"/>
                <c:pt idx="0">
                  <c:v>1.044386</c:v>
                </c:pt>
                <c:pt idx="1">
                  <c:v>1.4071975000000001</c:v>
                </c:pt>
                <c:pt idx="2">
                  <c:v>1.1403975000000002</c:v>
                </c:pt>
                <c:pt idx="3">
                  <c:v>1.119937</c:v>
                </c:pt>
                <c:pt idx="4">
                  <c:v>1.136339</c:v>
                </c:pt>
                <c:pt idx="5">
                  <c:v>1.1023415000000001</c:v>
                </c:pt>
                <c:pt idx="6">
                  <c:v>1.0912809999999999</c:v>
                </c:pt>
                <c:pt idx="7">
                  <c:v>1.099421</c:v>
                </c:pt>
                <c:pt idx="8">
                  <c:v>1.1189624999999999</c:v>
                </c:pt>
                <c:pt idx="9">
                  <c:v>1.1639485000000001</c:v>
                </c:pt>
                <c:pt idx="10">
                  <c:v>1.2116685</c:v>
                </c:pt>
                <c:pt idx="11">
                  <c:v>1.0824825</c:v>
                </c:pt>
                <c:pt idx="12">
                  <c:v>1.1433244999999999</c:v>
                </c:pt>
                <c:pt idx="13">
                  <c:v>1.0662585</c:v>
                </c:pt>
                <c:pt idx="14">
                  <c:v>0.98924999999999996</c:v>
                </c:pt>
                <c:pt idx="15">
                  <c:v>1.0218754999999999</c:v>
                </c:pt>
                <c:pt idx="16">
                  <c:v>1.0303365</c:v>
                </c:pt>
                <c:pt idx="17">
                  <c:v>1.263644</c:v>
                </c:pt>
                <c:pt idx="18">
                  <c:v>1.0284995000000001</c:v>
                </c:pt>
                <c:pt idx="19">
                  <c:v>1.12923</c:v>
                </c:pt>
                <c:pt idx="20">
                  <c:v>1.0387014999999999</c:v>
                </c:pt>
                <c:pt idx="21">
                  <c:v>1.0825735000000001</c:v>
                </c:pt>
                <c:pt idx="22">
                  <c:v>1.0889280000000001</c:v>
                </c:pt>
                <c:pt idx="23">
                  <c:v>1.0458764999999999</c:v>
                </c:pt>
                <c:pt idx="24">
                  <c:v>2.6999645000000001</c:v>
                </c:pt>
                <c:pt idx="25">
                  <c:v>3.6278250000000001</c:v>
                </c:pt>
                <c:pt idx="26">
                  <c:v>3.8543069999999995</c:v>
                </c:pt>
                <c:pt idx="27">
                  <c:v>8.1126550000000002</c:v>
                </c:pt>
                <c:pt idx="28">
                  <c:v>6.4239265000000003</c:v>
                </c:pt>
                <c:pt idx="29">
                  <c:v>7.9225124999999998</c:v>
                </c:pt>
                <c:pt idx="30">
                  <c:v>8.0253374999999991</c:v>
                </c:pt>
                <c:pt idx="31">
                  <c:v>8.8920739999999991</c:v>
                </c:pt>
                <c:pt idx="32">
                  <c:v>11.5319605</c:v>
                </c:pt>
                <c:pt idx="33">
                  <c:v>14.33562</c:v>
                </c:pt>
                <c:pt idx="34">
                  <c:v>13.784765499999999</c:v>
                </c:pt>
                <c:pt idx="35">
                  <c:v>16.893031000000001</c:v>
                </c:pt>
                <c:pt idx="36">
                  <c:v>13.958985</c:v>
                </c:pt>
                <c:pt idx="37">
                  <c:v>19.9442515</c:v>
                </c:pt>
                <c:pt idx="38">
                  <c:v>17.5701915</c:v>
                </c:pt>
                <c:pt idx="39">
                  <c:v>14.892648999999999</c:v>
                </c:pt>
                <c:pt idx="40">
                  <c:v>14.238583500000001</c:v>
                </c:pt>
                <c:pt idx="41">
                  <c:v>14.228730500000001</c:v>
                </c:pt>
                <c:pt idx="42">
                  <c:v>20.897148999999999</c:v>
                </c:pt>
                <c:pt idx="43">
                  <c:v>20.942222000000001</c:v>
                </c:pt>
                <c:pt idx="44">
                  <c:v>28.7795345</c:v>
                </c:pt>
                <c:pt idx="45">
                  <c:v>20.597205500000001</c:v>
                </c:pt>
                <c:pt idx="46">
                  <c:v>31.519896500000002</c:v>
                </c:pt>
                <c:pt idx="47">
                  <c:v>22.147716500000001</c:v>
                </c:pt>
                <c:pt idx="48">
                  <c:v>18.1664645</c:v>
                </c:pt>
                <c:pt idx="49">
                  <c:v>15.3596635</c:v>
                </c:pt>
                <c:pt idx="50">
                  <c:v>23.340446999999998</c:v>
                </c:pt>
                <c:pt idx="51">
                  <c:v>27.983637000000002</c:v>
                </c:pt>
                <c:pt idx="52">
                  <c:v>23.984513999999997</c:v>
                </c:pt>
                <c:pt idx="53">
                  <c:v>19.369962999999998</c:v>
                </c:pt>
                <c:pt idx="54">
                  <c:v>23.120617500000002</c:v>
                </c:pt>
                <c:pt idx="55">
                  <c:v>22.839745000000001</c:v>
                </c:pt>
                <c:pt idx="56">
                  <c:v>24.396201000000001</c:v>
                </c:pt>
                <c:pt idx="57">
                  <c:v>27.545211000000002</c:v>
                </c:pt>
                <c:pt idx="58">
                  <c:v>22.908905499999999</c:v>
                </c:pt>
                <c:pt idx="59">
                  <c:v>24.203423999999998</c:v>
                </c:pt>
                <c:pt idx="60">
                  <c:v>22.477819</c:v>
                </c:pt>
                <c:pt idx="61">
                  <c:v>24.0160765</c:v>
                </c:pt>
                <c:pt idx="62">
                  <c:v>24.0514005</c:v>
                </c:pt>
                <c:pt idx="63">
                  <c:v>28.507697999999998</c:v>
                </c:pt>
                <c:pt idx="64">
                  <c:v>26.458212666666668</c:v>
                </c:pt>
                <c:pt idx="65">
                  <c:v>26.540451333333333</c:v>
                </c:pt>
                <c:pt idx="66">
                  <c:v>19.584745666666667</c:v>
                </c:pt>
                <c:pt idx="67">
                  <c:v>30.441680666666667</c:v>
                </c:pt>
                <c:pt idx="68">
                  <c:v>23.018777666666665</c:v>
                </c:pt>
                <c:pt idx="69">
                  <c:v>25.285291666666666</c:v>
                </c:pt>
                <c:pt idx="70">
                  <c:v>29.722766499999999</c:v>
                </c:pt>
                <c:pt idx="71">
                  <c:v>22.140084999999999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5-4C8D-94D5-1A57035E70DA}"/>
            </c:ext>
          </c:extLst>
        </c:ser>
        <c:ser>
          <c:idx val="3"/>
          <c:order val="3"/>
          <c:tx>
            <c:strRef>
              <c:f>'pivot times IO'!$E$3:$E$6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IO'!$E$7:$E$78</c:f>
              <c:numCache>
                <c:formatCode>General</c:formatCode>
                <c:ptCount val="72"/>
                <c:pt idx="0">
                  <c:v>1.7890459999999999</c:v>
                </c:pt>
                <c:pt idx="1">
                  <c:v>1.9633769999999999</c:v>
                </c:pt>
                <c:pt idx="2">
                  <c:v>1.8491949999999999</c:v>
                </c:pt>
                <c:pt idx="3">
                  <c:v>1.673916</c:v>
                </c:pt>
                <c:pt idx="4">
                  <c:v>1.6587400000000001</c:v>
                </c:pt>
                <c:pt idx="5">
                  <c:v>1.688963</c:v>
                </c:pt>
                <c:pt idx="6">
                  <c:v>1.7436739999999999</c:v>
                </c:pt>
                <c:pt idx="7">
                  <c:v>1.630018</c:v>
                </c:pt>
                <c:pt idx="8">
                  <c:v>1.71018</c:v>
                </c:pt>
                <c:pt idx="9">
                  <c:v>1.6587695</c:v>
                </c:pt>
                <c:pt idx="10">
                  <c:v>2.0840585000000003</c:v>
                </c:pt>
                <c:pt idx="11">
                  <c:v>1.8105899999999999</c:v>
                </c:pt>
                <c:pt idx="12">
                  <c:v>1.7598320000000001</c:v>
                </c:pt>
                <c:pt idx="13">
                  <c:v>1.8003690000000001</c:v>
                </c:pt>
                <c:pt idx="14">
                  <c:v>1.6090768</c:v>
                </c:pt>
                <c:pt idx="15">
                  <c:v>1.7178</c:v>
                </c:pt>
                <c:pt idx="16">
                  <c:v>1.624922</c:v>
                </c:pt>
                <c:pt idx="17">
                  <c:v>1.7617309999999999</c:v>
                </c:pt>
                <c:pt idx="18">
                  <c:v>1.6915009999999999</c:v>
                </c:pt>
                <c:pt idx="19">
                  <c:v>1.9197489999999999</c:v>
                </c:pt>
                <c:pt idx="20">
                  <c:v>1.6716126</c:v>
                </c:pt>
                <c:pt idx="21">
                  <c:v>1.657878</c:v>
                </c:pt>
                <c:pt idx="22">
                  <c:v>1.638101</c:v>
                </c:pt>
                <c:pt idx="23">
                  <c:v>1.7081344000000001</c:v>
                </c:pt>
                <c:pt idx="24">
                  <c:v>4.2886990000000003</c:v>
                </c:pt>
                <c:pt idx="25">
                  <c:v>4.7659060000000002</c:v>
                </c:pt>
                <c:pt idx="26">
                  <c:v>6.1085940000000001</c:v>
                </c:pt>
                <c:pt idx="27">
                  <c:v>7.1317019999999998</c:v>
                </c:pt>
                <c:pt idx="28">
                  <c:v>7.9451770000000002</c:v>
                </c:pt>
                <c:pt idx="29">
                  <c:v>12.414923400000001</c:v>
                </c:pt>
                <c:pt idx="30">
                  <c:v>9.7556010000000004</c:v>
                </c:pt>
                <c:pt idx="31">
                  <c:v>17.185101</c:v>
                </c:pt>
                <c:pt idx="32">
                  <c:v>11.902816199999998</c:v>
                </c:pt>
                <c:pt idx="33">
                  <c:v>21.090164999999999</c:v>
                </c:pt>
                <c:pt idx="34">
                  <c:v>17.434545</c:v>
                </c:pt>
                <c:pt idx="35">
                  <c:v>22.414475599999999</c:v>
                </c:pt>
                <c:pt idx="36">
                  <c:v>20.513232000000002</c:v>
                </c:pt>
                <c:pt idx="37">
                  <c:v>23.652224</c:v>
                </c:pt>
                <c:pt idx="38">
                  <c:v>25.039603833333331</c:v>
                </c:pt>
                <c:pt idx="39">
                  <c:v>18.623333500000001</c:v>
                </c:pt>
                <c:pt idx="40">
                  <c:v>19.740084500000002</c:v>
                </c:pt>
                <c:pt idx="41">
                  <c:v>24.245174333333335</c:v>
                </c:pt>
                <c:pt idx="42">
                  <c:v>17.407671499999999</c:v>
                </c:pt>
                <c:pt idx="43">
                  <c:v>28.701797499999998</c:v>
                </c:pt>
                <c:pt idx="44">
                  <c:v>29.641641666666668</c:v>
                </c:pt>
                <c:pt idx="45">
                  <c:v>22.407314499999998</c:v>
                </c:pt>
                <c:pt idx="46">
                  <c:v>31.263448499999999</c:v>
                </c:pt>
                <c:pt idx="47">
                  <c:v>31.475586000000003</c:v>
                </c:pt>
                <c:pt idx="48">
                  <c:v>32.534551499999999</c:v>
                </c:pt>
                <c:pt idx="49">
                  <c:v>18.177081000000001</c:v>
                </c:pt>
                <c:pt idx="50">
                  <c:v>28.799695714285715</c:v>
                </c:pt>
                <c:pt idx="51">
                  <c:v>18.592019999999998</c:v>
                </c:pt>
                <c:pt idx="52">
                  <c:v>26.071447499999998</c:v>
                </c:pt>
                <c:pt idx="53">
                  <c:v>27.725484999999999</c:v>
                </c:pt>
                <c:pt idx="54">
                  <c:v>28.741050999999999</c:v>
                </c:pt>
                <c:pt idx="55">
                  <c:v>29.374549999999999</c:v>
                </c:pt>
                <c:pt idx="56">
                  <c:v>33.688032</c:v>
                </c:pt>
                <c:pt idx="57">
                  <c:v>28.412428500000001</c:v>
                </c:pt>
                <c:pt idx="58">
                  <c:v>18.762909000000001</c:v>
                </c:pt>
                <c:pt idx="59">
                  <c:v>27.223368000000001</c:v>
                </c:pt>
                <c:pt idx="60">
                  <c:v>20.738315499999999</c:v>
                </c:pt>
                <c:pt idx="61">
                  <c:v>17.705773000000001</c:v>
                </c:pt>
                <c:pt idx="62">
                  <c:v>26.065249857142856</c:v>
                </c:pt>
                <c:pt idx="63">
                  <c:v>15.632415</c:v>
                </c:pt>
                <c:pt idx="64">
                  <c:v>32.120441428571432</c:v>
                </c:pt>
                <c:pt idx="65">
                  <c:v>23.174248499999997</c:v>
                </c:pt>
                <c:pt idx="66">
                  <c:v>24.610690999999999</c:v>
                </c:pt>
                <c:pt idx="67">
                  <c:v>29.487239428571431</c:v>
                </c:pt>
                <c:pt idx="68">
                  <c:v>20.253397499999998</c:v>
                </c:pt>
                <c:pt idx="69">
                  <c:v>17.395661</c:v>
                </c:pt>
                <c:pt idx="70">
                  <c:v>27.442869714285713</c:v>
                </c:pt>
                <c:pt idx="71">
                  <c:v>20.996437999999998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5-4C8D-94D5-1A57035E70DA}"/>
            </c:ext>
          </c:extLst>
        </c:ser>
        <c:ser>
          <c:idx val="4"/>
          <c:order val="4"/>
          <c:tx>
            <c:strRef>
              <c:f>'pivot times IO'!$F$3:$F$6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 IO'!$F$7:$F$78</c:f>
              <c:numCache>
                <c:formatCode>General</c:formatCode>
                <c:ptCount val="72"/>
                <c:pt idx="0">
                  <c:v>2.5085839999999999</c:v>
                </c:pt>
                <c:pt idx="1">
                  <c:v>2.7423039999999999</c:v>
                </c:pt>
                <c:pt idx="2">
                  <c:v>2.4383330000000001</c:v>
                </c:pt>
                <c:pt idx="3">
                  <c:v>2.4302200000000003</c:v>
                </c:pt>
                <c:pt idx="4">
                  <c:v>2.2746985</c:v>
                </c:pt>
                <c:pt idx="5">
                  <c:v>2.2428629999999998</c:v>
                </c:pt>
                <c:pt idx="6">
                  <c:v>2.208971</c:v>
                </c:pt>
                <c:pt idx="7">
                  <c:v>2.258756</c:v>
                </c:pt>
                <c:pt idx="8">
                  <c:v>2.2549480000000002</c:v>
                </c:pt>
                <c:pt idx="9">
                  <c:v>2.1271770000000001</c:v>
                </c:pt>
                <c:pt idx="10">
                  <c:v>2.2499720000000001</c:v>
                </c:pt>
                <c:pt idx="11">
                  <c:v>2.3024140000000002</c:v>
                </c:pt>
                <c:pt idx="12">
                  <c:v>2.2996080000000001</c:v>
                </c:pt>
                <c:pt idx="13">
                  <c:v>2.7158910000000001</c:v>
                </c:pt>
                <c:pt idx="14">
                  <c:v>2.3088662499999999</c:v>
                </c:pt>
                <c:pt idx="15">
                  <c:v>2.2969309999999998</c:v>
                </c:pt>
                <c:pt idx="16">
                  <c:v>2.1877209999999998</c:v>
                </c:pt>
                <c:pt idx="17">
                  <c:v>2.5563370000000001</c:v>
                </c:pt>
                <c:pt idx="18">
                  <c:v>2.1410200000000001</c:v>
                </c:pt>
                <c:pt idx="19">
                  <c:v>2.213209</c:v>
                </c:pt>
                <c:pt idx="20">
                  <c:v>2.3215162500000002</c:v>
                </c:pt>
                <c:pt idx="21">
                  <c:v>2.2198859999999998</c:v>
                </c:pt>
                <c:pt idx="22">
                  <c:v>2.3378760000000001</c:v>
                </c:pt>
                <c:pt idx="23">
                  <c:v>2.3784219999999996</c:v>
                </c:pt>
                <c:pt idx="24">
                  <c:v>4.2941010000000004</c:v>
                </c:pt>
                <c:pt idx="25">
                  <c:v>6.2843030000000004</c:v>
                </c:pt>
                <c:pt idx="26">
                  <c:v>7.98303925</c:v>
                </c:pt>
                <c:pt idx="27">
                  <c:v>9.5192320000000006</c:v>
                </c:pt>
                <c:pt idx="28">
                  <c:v>15.986359999999999</c:v>
                </c:pt>
                <c:pt idx="29">
                  <c:v>15.366925000000002</c:v>
                </c:pt>
                <c:pt idx="30">
                  <c:v>14.865897</c:v>
                </c:pt>
                <c:pt idx="31">
                  <c:v>14.727119</c:v>
                </c:pt>
                <c:pt idx="32">
                  <c:v>19.787368999999998</c:v>
                </c:pt>
                <c:pt idx="33">
                  <c:v>16.270883999999999</c:v>
                </c:pt>
                <c:pt idx="34">
                  <c:v>14.667740999999999</c:v>
                </c:pt>
                <c:pt idx="35">
                  <c:v>22.857540250000003</c:v>
                </c:pt>
                <c:pt idx="36">
                  <c:v>25.573340000000002</c:v>
                </c:pt>
                <c:pt idx="37">
                  <c:v>16.364899000000001</c:v>
                </c:pt>
                <c:pt idx="38">
                  <c:v>23.237108249999999</c:v>
                </c:pt>
                <c:pt idx="39">
                  <c:v>26.374374</c:v>
                </c:pt>
                <c:pt idx="40">
                  <c:v>26.696147</c:v>
                </c:pt>
                <c:pt idx="41">
                  <c:v>28.464722249999998</c:v>
                </c:pt>
                <c:pt idx="42">
                  <c:v>16.932939999999999</c:v>
                </c:pt>
                <c:pt idx="43">
                  <c:v>26.393892000000001</c:v>
                </c:pt>
                <c:pt idx="44">
                  <c:v>31.382158750000002</c:v>
                </c:pt>
                <c:pt idx="45">
                  <c:v>29.519556999999999</c:v>
                </c:pt>
                <c:pt idx="46">
                  <c:v>19.142453</c:v>
                </c:pt>
                <c:pt idx="47">
                  <c:v>31.354424000000002</c:v>
                </c:pt>
                <c:pt idx="48">
                  <c:v>24.260733999999999</c:v>
                </c:pt>
                <c:pt idx="49">
                  <c:v>20.824902000000002</c:v>
                </c:pt>
                <c:pt idx="50">
                  <c:v>33.741946500000005</c:v>
                </c:pt>
                <c:pt idx="51">
                  <c:v>33.351900000000001</c:v>
                </c:pt>
                <c:pt idx="52">
                  <c:v>31.223673999999999</c:v>
                </c:pt>
                <c:pt idx="53">
                  <c:v>32.879344250000003</c:v>
                </c:pt>
                <c:pt idx="54">
                  <c:v>28.569099000000001</c:v>
                </c:pt>
                <c:pt idx="55">
                  <c:v>28.942063000000001</c:v>
                </c:pt>
                <c:pt idx="56">
                  <c:v>32.218473400000008</c:v>
                </c:pt>
                <c:pt idx="57">
                  <c:v>28.345506</c:v>
                </c:pt>
                <c:pt idx="58">
                  <c:v>28.444102000000001</c:v>
                </c:pt>
                <c:pt idx="59">
                  <c:v>33.573256399999998</c:v>
                </c:pt>
                <c:pt idx="60">
                  <c:v>22.256115999999999</c:v>
                </c:pt>
                <c:pt idx="61">
                  <c:v>28.824221999999999</c:v>
                </c:pt>
                <c:pt idx="62">
                  <c:v>29.607100000000003</c:v>
                </c:pt>
                <c:pt idx="63">
                  <c:v>23.326339000000001</c:v>
                </c:pt>
                <c:pt idx="64">
                  <c:v>30.251114166666667</c:v>
                </c:pt>
                <c:pt idx="65">
                  <c:v>29.788691999999998</c:v>
                </c:pt>
                <c:pt idx="66">
                  <c:v>30.480069</c:v>
                </c:pt>
                <c:pt idx="67">
                  <c:v>31.086003166666671</c:v>
                </c:pt>
                <c:pt idx="68">
                  <c:v>26.326211000000001</c:v>
                </c:pt>
                <c:pt idx="69">
                  <c:v>25.4001035</c:v>
                </c:pt>
                <c:pt idx="70">
                  <c:v>30.227617333333331</c:v>
                </c:pt>
                <c:pt idx="71">
                  <c:v>24.698751999999999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5-4C8D-94D5-1A57035E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calc!ExecutionTime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calc'!$B$8:$B$79</c:f>
              <c:numCache>
                <c:formatCode>#,##0.00</c:formatCode>
                <c:ptCount val="7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  <c:pt idx="12">
                  <c:v>26.532556499999998</c:v>
                </c:pt>
                <c:pt idx="13">
                  <c:v>24.744356</c:v>
                </c:pt>
                <c:pt idx="14">
                  <c:v>23.187750166666664</c:v>
                </c:pt>
                <c:pt idx="15">
                  <c:v>21.801792666666667</c:v>
                </c:pt>
                <c:pt idx="16">
                  <c:v>20.636945666666666</c:v>
                </c:pt>
                <c:pt idx="17">
                  <c:v>19.546373333333335</c:v>
                </c:pt>
                <c:pt idx="18">
                  <c:v>18.621435333333334</c:v>
                </c:pt>
                <c:pt idx="19">
                  <c:v>17.719269333333333</c:v>
                </c:pt>
                <c:pt idx="20">
                  <c:v>16.977271666666667</c:v>
                </c:pt>
                <c:pt idx="21">
                  <c:v>16.329103833333331</c:v>
                </c:pt>
                <c:pt idx="22">
                  <c:v>15.630143166666668</c:v>
                </c:pt>
                <c:pt idx="23">
                  <c:v>15.179443333333333</c:v>
                </c:pt>
                <c:pt idx="24">
                  <c:v>15.310846500000002</c:v>
                </c:pt>
                <c:pt idx="25">
                  <c:v>15.318712666666668</c:v>
                </c:pt>
                <c:pt idx="26">
                  <c:v>14.614170499999998</c:v>
                </c:pt>
                <c:pt idx="27">
                  <c:v>15.041751833333334</c:v>
                </c:pt>
                <c:pt idx="28">
                  <c:v>14.926566166666666</c:v>
                </c:pt>
                <c:pt idx="29">
                  <c:v>14.374926</c:v>
                </c:pt>
                <c:pt idx="30">
                  <c:v>14.357612500000002</c:v>
                </c:pt>
                <c:pt idx="31">
                  <c:v>14.726694166666666</c:v>
                </c:pt>
                <c:pt idx="32">
                  <c:v>14.928044333333332</c:v>
                </c:pt>
                <c:pt idx="33">
                  <c:v>14.775562833333332</c:v>
                </c:pt>
                <c:pt idx="34">
                  <c:v>13.793865333333335</c:v>
                </c:pt>
                <c:pt idx="35">
                  <c:v>16.386073666666665</c:v>
                </c:pt>
                <c:pt idx="36">
                  <c:v>14.828474666666667</c:v>
                </c:pt>
                <c:pt idx="37">
                  <c:v>14.622530666666668</c:v>
                </c:pt>
                <c:pt idx="38">
                  <c:v>13.900480333333332</c:v>
                </c:pt>
                <c:pt idx="39">
                  <c:v>14.420785</c:v>
                </c:pt>
                <c:pt idx="40">
                  <c:v>17.789182333333333</c:v>
                </c:pt>
                <c:pt idx="41">
                  <c:v>21.296362166666665</c:v>
                </c:pt>
                <c:pt idx="42">
                  <c:v>13.209453333333334</c:v>
                </c:pt>
                <c:pt idx="43">
                  <c:v>14.147486333333333</c:v>
                </c:pt>
                <c:pt idx="44">
                  <c:v>17.748612333333334</c:v>
                </c:pt>
                <c:pt idx="45">
                  <c:v>20.194020333333331</c:v>
                </c:pt>
                <c:pt idx="46">
                  <c:v>14.633317333333332</c:v>
                </c:pt>
                <c:pt idx="47">
                  <c:v>19.54638233333333</c:v>
                </c:pt>
                <c:pt idx="48">
                  <c:v>14.786777000000001</c:v>
                </c:pt>
                <c:pt idx="49">
                  <c:v>19.761842333333334</c:v>
                </c:pt>
                <c:pt idx="50">
                  <c:v>12.880716833333333</c:v>
                </c:pt>
                <c:pt idx="51">
                  <c:v>13.413809333333335</c:v>
                </c:pt>
                <c:pt idx="52">
                  <c:v>16.691537500000003</c:v>
                </c:pt>
                <c:pt idx="53">
                  <c:v>18.099508333333329</c:v>
                </c:pt>
                <c:pt idx="54">
                  <c:v>22.015960333333336</c:v>
                </c:pt>
                <c:pt idx="55">
                  <c:v>15.854980666666668</c:v>
                </c:pt>
                <c:pt idx="56">
                  <c:v>20.326654333333334</c:v>
                </c:pt>
                <c:pt idx="57">
                  <c:v>18.068352166666671</c:v>
                </c:pt>
                <c:pt idx="58">
                  <c:v>18.585793833333337</c:v>
                </c:pt>
                <c:pt idx="59">
                  <c:v>20.728350333333331</c:v>
                </c:pt>
                <c:pt idx="60">
                  <c:v>19.171195666666666</c:v>
                </c:pt>
                <c:pt idx="61">
                  <c:v>17.818793833333334</c:v>
                </c:pt>
                <c:pt idx="62">
                  <c:v>18.470063666666665</c:v>
                </c:pt>
                <c:pt idx="63">
                  <c:v>20.844140333333332</c:v>
                </c:pt>
                <c:pt idx="64">
                  <c:v>25.236317714285715</c:v>
                </c:pt>
                <c:pt idx="65">
                  <c:v>24.118696</c:v>
                </c:pt>
                <c:pt idx="66">
                  <c:v>23.282241000000003</c:v>
                </c:pt>
                <c:pt idx="67">
                  <c:v>26.141769333333333</c:v>
                </c:pt>
                <c:pt idx="68">
                  <c:v>21.119853333333335</c:v>
                </c:pt>
                <c:pt idx="69">
                  <c:v>20.41756516666667</c:v>
                </c:pt>
                <c:pt idx="70">
                  <c:v>20.464144666666666</c:v>
                </c:pt>
                <c:pt idx="71">
                  <c:v>24.292700166666673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888-9487-165189B3CB28}"/>
            </c:ext>
          </c:extLst>
        </c:ser>
        <c:ser>
          <c:idx val="1"/>
          <c:order val="1"/>
          <c:tx>
            <c:strRef>
              <c:f>'pivot calc'!$C$4:$C$7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calc'!$C$8:$C$79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  <c:pt idx="12">
                  <c:v>59.130178666666666</c:v>
                </c:pt>
                <c:pt idx="13">
                  <c:v>54.619035666666662</c:v>
                </c:pt>
                <c:pt idx="14">
                  <c:v>51.163847999999994</c:v>
                </c:pt>
                <c:pt idx="15">
                  <c:v>48.247434333333331</c:v>
                </c:pt>
                <c:pt idx="16">
                  <c:v>45.388859333333336</c:v>
                </c:pt>
                <c:pt idx="17">
                  <c:v>43.024318000000001</c:v>
                </c:pt>
                <c:pt idx="18">
                  <c:v>40.834232999999998</c:v>
                </c:pt>
                <c:pt idx="19">
                  <c:v>38.963126333333328</c:v>
                </c:pt>
                <c:pt idx="20">
                  <c:v>37.266236333333332</c:v>
                </c:pt>
                <c:pt idx="21">
                  <c:v>35.676736333333331</c:v>
                </c:pt>
                <c:pt idx="22">
                  <c:v>34.274140333333328</c:v>
                </c:pt>
                <c:pt idx="23">
                  <c:v>32.980911333333331</c:v>
                </c:pt>
                <c:pt idx="24">
                  <c:v>32.634196000000003</c:v>
                </c:pt>
                <c:pt idx="25">
                  <c:v>32.172102000000002</c:v>
                </c:pt>
                <c:pt idx="26">
                  <c:v>31.225926000000001</c:v>
                </c:pt>
                <c:pt idx="27">
                  <c:v>31.039095000000003</c:v>
                </c:pt>
                <c:pt idx="28">
                  <c:v>30.482978666666668</c:v>
                </c:pt>
                <c:pt idx="29">
                  <c:v>29.568695666666667</c:v>
                </c:pt>
                <c:pt idx="30">
                  <c:v>30.167867666666666</c:v>
                </c:pt>
                <c:pt idx="31">
                  <c:v>29.534137666666666</c:v>
                </c:pt>
                <c:pt idx="32">
                  <c:v>30.023329666666669</c:v>
                </c:pt>
                <c:pt idx="33">
                  <c:v>28.646060666666667</c:v>
                </c:pt>
                <c:pt idx="34">
                  <c:v>29.341284333333334</c:v>
                </c:pt>
                <c:pt idx="35">
                  <c:v>31.235817333333333</c:v>
                </c:pt>
                <c:pt idx="36">
                  <c:v>29.179748666666665</c:v>
                </c:pt>
                <c:pt idx="37">
                  <c:v>28.39570066666667</c:v>
                </c:pt>
                <c:pt idx="38">
                  <c:v>30.155417333333332</c:v>
                </c:pt>
                <c:pt idx="39">
                  <c:v>30.027385750000001</c:v>
                </c:pt>
                <c:pt idx="40">
                  <c:v>31.074008999999997</c:v>
                </c:pt>
                <c:pt idx="41">
                  <c:v>32.413542249999999</c:v>
                </c:pt>
                <c:pt idx="42">
                  <c:v>28.139688000000003</c:v>
                </c:pt>
                <c:pt idx="43">
                  <c:v>27.797878749999999</c:v>
                </c:pt>
                <c:pt idx="44">
                  <c:v>29.472897750000001</c:v>
                </c:pt>
                <c:pt idx="45">
                  <c:v>30.668078000000001</c:v>
                </c:pt>
                <c:pt idx="46">
                  <c:v>34.258367999999997</c:v>
                </c:pt>
                <c:pt idx="47">
                  <c:v>33.686484</c:v>
                </c:pt>
                <c:pt idx="48">
                  <c:v>28.247051500000001</c:v>
                </c:pt>
                <c:pt idx="49">
                  <c:v>28.065273250000001</c:v>
                </c:pt>
                <c:pt idx="50">
                  <c:v>28.079385000000002</c:v>
                </c:pt>
                <c:pt idx="51">
                  <c:v>26.063100500000001</c:v>
                </c:pt>
                <c:pt idx="52">
                  <c:v>29.194639500000001</c:v>
                </c:pt>
                <c:pt idx="53">
                  <c:v>27.733059249999997</c:v>
                </c:pt>
                <c:pt idx="54">
                  <c:v>28.676919250000001</c:v>
                </c:pt>
                <c:pt idx="55">
                  <c:v>26.03369825</c:v>
                </c:pt>
                <c:pt idx="56">
                  <c:v>26.595916500000001</c:v>
                </c:pt>
                <c:pt idx="57">
                  <c:v>26.4046035</c:v>
                </c:pt>
                <c:pt idx="58">
                  <c:v>30.017291250000003</c:v>
                </c:pt>
                <c:pt idx="59">
                  <c:v>30.70760525</c:v>
                </c:pt>
                <c:pt idx="60">
                  <c:v>27.5975635</c:v>
                </c:pt>
                <c:pt idx="61">
                  <c:v>28.976658999999998</c:v>
                </c:pt>
                <c:pt idx="62">
                  <c:v>25.422177500000004</c:v>
                </c:pt>
                <c:pt idx="63">
                  <c:v>31.892331249999998</c:v>
                </c:pt>
                <c:pt idx="64">
                  <c:v>20.653795250000002</c:v>
                </c:pt>
                <c:pt idx="65">
                  <c:v>33.12799425</c:v>
                </c:pt>
                <c:pt idx="66">
                  <c:v>31.961241000000001</c:v>
                </c:pt>
                <c:pt idx="67">
                  <c:v>30.07518425</c:v>
                </c:pt>
                <c:pt idx="68">
                  <c:v>31.549033250000001</c:v>
                </c:pt>
                <c:pt idx="69">
                  <c:v>36.402515749999999</c:v>
                </c:pt>
                <c:pt idx="70">
                  <c:v>24.563368500000003</c:v>
                </c:pt>
                <c:pt idx="71">
                  <c:v>30.660546749999998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2-4CF1-B17F-8061963F1DC9}"/>
            </c:ext>
          </c:extLst>
        </c:ser>
        <c:ser>
          <c:idx val="2"/>
          <c:order val="2"/>
          <c:tx>
            <c:strRef>
              <c:f>'pivot calc'!$D$4:$D$7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calc'!$D$8:$D$79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103.98804200000001</c:v>
                </c:pt>
                <c:pt idx="13">
                  <c:v>96.657055499999998</c:v>
                </c:pt>
                <c:pt idx="14">
                  <c:v>90.329803999999996</c:v>
                </c:pt>
                <c:pt idx="15">
                  <c:v>84.949720999999997</c:v>
                </c:pt>
                <c:pt idx="16">
                  <c:v>80.066247500000003</c:v>
                </c:pt>
                <c:pt idx="17">
                  <c:v>75.971120500000012</c:v>
                </c:pt>
                <c:pt idx="18">
                  <c:v>71.966386999999997</c:v>
                </c:pt>
                <c:pt idx="19">
                  <c:v>68.532732999999993</c:v>
                </c:pt>
                <c:pt idx="20">
                  <c:v>65.370329499999997</c:v>
                </c:pt>
                <c:pt idx="21">
                  <c:v>62.644377500000004</c:v>
                </c:pt>
                <c:pt idx="22">
                  <c:v>59.932746999999999</c:v>
                </c:pt>
                <c:pt idx="23">
                  <c:v>57.120248500000002</c:v>
                </c:pt>
                <c:pt idx="24">
                  <c:v>57.425684500000003</c:v>
                </c:pt>
                <c:pt idx="25">
                  <c:v>56.181583500000002</c:v>
                </c:pt>
                <c:pt idx="26">
                  <c:v>53.880075500000004</c:v>
                </c:pt>
                <c:pt idx="27">
                  <c:v>56.703390999999996</c:v>
                </c:pt>
                <c:pt idx="28">
                  <c:v>53.341972999999996</c:v>
                </c:pt>
                <c:pt idx="29">
                  <c:v>53.317558499999997</c:v>
                </c:pt>
                <c:pt idx="30">
                  <c:v>52.255019000000004</c:v>
                </c:pt>
                <c:pt idx="31">
                  <c:v>51.562831000000003</c:v>
                </c:pt>
                <c:pt idx="32">
                  <c:v>52.735141999999996</c:v>
                </c:pt>
                <c:pt idx="33">
                  <c:v>54.640861000000001</c:v>
                </c:pt>
                <c:pt idx="34">
                  <c:v>52.583441000000001</c:v>
                </c:pt>
                <c:pt idx="35">
                  <c:v>54.842095999999998</c:v>
                </c:pt>
                <c:pt idx="36">
                  <c:v>51.119478999999998</c:v>
                </c:pt>
                <c:pt idx="37">
                  <c:v>56.011256000000003</c:v>
                </c:pt>
                <c:pt idx="38">
                  <c:v>52.752298500000002</c:v>
                </c:pt>
                <c:pt idx="39">
                  <c:v>49.211495499999998</c:v>
                </c:pt>
                <c:pt idx="40">
                  <c:v>47.655804000000003</c:v>
                </c:pt>
                <c:pt idx="41">
                  <c:v>47.204041500000002</c:v>
                </c:pt>
                <c:pt idx="42">
                  <c:v>53.088323500000001</c:v>
                </c:pt>
                <c:pt idx="43">
                  <c:v>52.390852500000001</c:v>
                </c:pt>
                <c:pt idx="44">
                  <c:v>59.469440000000006</c:v>
                </c:pt>
                <c:pt idx="45">
                  <c:v>50.554153499999998</c:v>
                </c:pt>
                <c:pt idx="46">
                  <c:v>60.965265500000001</c:v>
                </c:pt>
                <c:pt idx="47">
                  <c:v>51.194154999999995</c:v>
                </c:pt>
                <c:pt idx="48">
                  <c:v>46.568174999999997</c:v>
                </c:pt>
                <c:pt idx="49">
                  <c:v>43.7504925</c:v>
                </c:pt>
                <c:pt idx="50">
                  <c:v>50.660526500000003</c:v>
                </c:pt>
                <c:pt idx="51">
                  <c:v>54.931307000000004</c:v>
                </c:pt>
                <c:pt idx="52">
                  <c:v>50.342199999999998</c:v>
                </c:pt>
                <c:pt idx="53">
                  <c:v>45.252343500000002</c:v>
                </c:pt>
                <c:pt idx="54">
                  <c:v>48.569331500000004</c:v>
                </c:pt>
                <c:pt idx="55">
                  <c:v>47.890387000000004</c:v>
                </c:pt>
                <c:pt idx="56">
                  <c:v>48.927052500000002</c:v>
                </c:pt>
                <c:pt idx="57">
                  <c:v>51.852208500000003</c:v>
                </c:pt>
                <c:pt idx="58">
                  <c:v>46.810681000000002</c:v>
                </c:pt>
                <c:pt idx="59">
                  <c:v>47.468882499999999</c:v>
                </c:pt>
                <c:pt idx="60">
                  <c:v>45.312976999999997</c:v>
                </c:pt>
                <c:pt idx="61">
                  <c:v>46.5663105</c:v>
                </c:pt>
                <c:pt idx="62">
                  <c:v>46.123927000000002</c:v>
                </c:pt>
                <c:pt idx="63">
                  <c:v>50.290246999999994</c:v>
                </c:pt>
                <c:pt idx="64">
                  <c:v>46.016104000000006</c:v>
                </c:pt>
                <c:pt idx="65">
                  <c:v>46.386457333333333</c:v>
                </c:pt>
                <c:pt idx="66">
                  <c:v>39.888710666666668</c:v>
                </c:pt>
                <c:pt idx="67">
                  <c:v>51.439376666666668</c:v>
                </c:pt>
                <c:pt idx="68">
                  <c:v>43.531885666666675</c:v>
                </c:pt>
                <c:pt idx="69">
                  <c:v>46.092860666666667</c:v>
                </c:pt>
                <c:pt idx="70">
                  <c:v>50.856274499999998</c:v>
                </c:pt>
                <c:pt idx="71">
                  <c:v>43.521373499999996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2-4CF1-B17F-8061963F1DC9}"/>
            </c:ext>
          </c:extLst>
        </c:ser>
        <c:ser>
          <c:idx val="3"/>
          <c:order val="3"/>
          <c:tx>
            <c:strRef>
              <c:f>'pivot calc'!$E$4:$E$7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calc'!$E$8:$E$79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  <c:pt idx="12">
                  <c:v>161.943344</c:v>
                </c:pt>
                <c:pt idx="13">
                  <c:v>150.740375</c:v>
                </c:pt>
                <c:pt idx="14">
                  <c:v>140.79502980000001</c:v>
                </c:pt>
                <c:pt idx="15">
                  <c:v>132.20465999999999</c:v>
                </c:pt>
                <c:pt idx="16">
                  <c:v>124.729928</c:v>
                </c:pt>
                <c:pt idx="17">
                  <c:v>117.95172540000002</c:v>
                </c:pt>
                <c:pt idx="18">
                  <c:v>111.832953</c:v>
                </c:pt>
                <c:pt idx="19">
                  <c:v>106.727441</c:v>
                </c:pt>
                <c:pt idx="20">
                  <c:v>101.562984</c:v>
                </c:pt>
                <c:pt idx="21">
                  <c:v>97.226399999999998</c:v>
                </c:pt>
                <c:pt idx="22">
                  <c:v>93.110984000000002</c:v>
                </c:pt>
                <c:pt idx="23">
                  <c:v>89.644526799999994</c:v>
                </c:pt>
                <c:pt idx="24">
                  <c:v>89.725504999999998</c:v>
                </c:pt>
                <c:pt idx="25">
                  <c:v>86.758832999999996</c:v>
                </c:pt>
                <c:pt idx="26">
                  <c:v>84.499865799999995</c:v>
                </c:pt>
                <c:pt idx="27">
                  <c:v>83.684258999999997</c:v>
                </c:pt>
                <c:pt idx="28">
                  <c:v>81.790783000000005</c:v>
                </c:pt>
                <c:pt idx="29">
                  <c:v>83.386357600000011</c:v>
                </c:pt>
                <c:pt idx="30">
                  <c:v>78.830611000000005</c:v>
                </c:pt>
                <c:pt idx="31">
                  <c:v>84.195373000000004</c:v>
                </c:pt>
                <c:pt idx="32">
                  <c:v>76.067917600000015</c:v>
                </c:pt>
                <c:pt idx="33">
                  <c:v>84.318348</c:v>
                </c:pt>
                <c:pt idx="34">
                  <c:v>78.006539000000004</c:v>
                </c:pt>
                <c:pt idx="35">
                  <c:v>81.627290800000011</c:v>
                </c:pt>
                <c:pt idx="36">
                  <c:v>78.192927499999996</c:v>
                </c:pt>
                <c:pt idx="37">
                  <c:v>79.841149000000001</c:v>
                </c:pt>
                <c:pt idx="38">
                  <c:v>79.192841166666668</c:v>
                </c:pt>
                <c:pt idx="39">
                  <c:v>71.967419500000005</c:v>
                </c:pt>
                <c:pt idx="40">
                  <c:v>71.40949599999999</c:v>
                </c:pt>
                <c:pt idx="41">
                  <c:v>74.926300333333344</c:v>
                </c:pt>
                <c:pt idx="42">
                  <c:v>66.753187499999996</c:v>
                </c:pt>
                <c:pt idx="43">
                  <c:v>77.120153500000001</c:v>
                </c:pt>
                <c:pt idx="44">
                  <c:v>77.115810333333329</c:v>
                </c:pt>
                <c:pt idx="45">
                  <c:v>68.706393000000006</c:v>
                </c:pt>
                <c:pt idx="46">
                  <c:v>76.872181499999996</c:v>
                </c:pt>
                <c:pt idx="47">
                  <c:v>76.060306666666662</c:v>
                </c:pt>
                <c:pt idx="48">
                  <c:v>76.386009999999999</c:v>
                </c:pt>
                <c:pt idx="49">
                  <c:v>61.225663499999996</c:v>
                </c:pt>
                <c:pt idx="50">
                  <c:v>70.770545285714292</c:v>
                </c:pt>
                <c:pt idx="51">
                  <c:v>60.261414500000001</c:v>
                </c:pt>
                <c:pt idx="52">
                  <c:v>66.929270000000002</c:v>
                </c:pt>
                <c:pt idx="53">
                  <c:v>67.569194428571421</c:v>
                </c:pt>
                <c:pt idx="54">
                  <c:v>68.183681500000006</c:v>
                </c:pt>
                <c:pt idx="55">
                  <c:v>68.374039499999995</c:v>
                </c:pt>
                <c:pt idx="56">
                  <c:v>71.605326428571431</c:v>
                </c:pt>
                <c:pt idx="57">
                  <c:v>66.035082000000003</c:v>
                </c:pt>
                <c:pt idx="58">
                  <c:v>55.803689000000006</c:v>
                </c:pt>
                <c:pt idx="59">
                  <c:v>62.871661142857143</c:v>
                </c:pt>
                <c:pt idx="60">
                  <c:v>56.207155999999998</c:v>
                </c:pt>
                <c:pt idx="61">
                  <c:v>53.947665999999998</c:v>
                </c:pt>
                <c:pt idx="62">
                  <c:v>60.022591999999996</c:v>
                </c:pt>
                <c:pt idx="63">
                  <c:v>49.397883999999998</c:v>
                </c:pt>
                <c:pt idx="64">
                  <c:v>62.229051285714284</c:v>
                </c:pt>
                <c:pt idx="65">
                  <c:v>54.173998499999996</c:v>
                </c:pt>
                <c:pt idx="66">
                  <c:v>56.063921999999998</c:v>
                </c:pt>
                <c:pt idx="67">
                  <c:v>60.708210000000001</c:v>
                </c:pt>
                <c:pt idx="68">
                  <c:v>52.0418825</c:v>
                </c:pt>
                <c:pt idx="69">
                  <c:v>49.728168499999995</c:v>
                </c:pt>
                <c:pt idx="70">
                  <c:v>59.947730999999997</c:v>
                </c:pt>
                <c:pt idx="71">
                  <c:v>54.299193500000001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2-4CF1-B17F-8061963F1DC9}"/>
            </c:ext>
          </c:extLst>
        </c:ser>
        <c:ser>
          <c:idx val="4"/>
          <c:order val="4"/>
          <c:tx>
            <c:strRef>
              <c:f>'pivot calc'!$F$4:$F$7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calc'!$F$8:$F$79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232.60822099999999</c:v>
                </c:pt>
                <c:pt idx="13">
                  <c:v>216.96687600000001</c:v>
                </c:pt>
                <c:pt idx="14">
                  <c:v>202.24915024999999</c:v>
                </c:pt>
                <c:pt idx="15">
                  <c:v>189.77555699999999</c:v>
                </c:pt>
                <c:pt idx="16">
                  <c:v>178.82491999999999</c:v>
                </c:pt>
                <c:pt idx="17">
                  <c:v>169.59190374999997</c:v>
                </c:pt>
                <c:pt idx="18">
                  <c:v>160.38318200000001</c:v>
                </c:pt>
                <c:pt idx="19">
                  <c:v>152.48086599999999</c:v>
                </c:pt>
                <c:pt idx="20">
                  <c:v>145.83853349999998</c:v>
                </c:pt>
                <c:pt idx="21">
                  <c:v>138.74241599999999</c:v>
                </c:pt>
                <c:pt idx="22">
                  <c:v>133.45555899999999</c:v>
                </c:pt>
                <c:pt idx="23">
                  <c:v>128.58352525000001</c:v>
                </c:pt>
                <c:pt idx="24">
                  <c:v>126.626953</c:v>
                </c:pt>
                <c:pt idx="25">
                  <c:v>124.125953</c:v>
                </c:pt>
                <c:pt idx="26">
                  <c:v>120.770955</c:v>
                </c:pt>
                <c:pt idx="27">
                  <c:v>117.739696</c:v>
                </c:pt>
                <c:pt idx="28">
                  <c:v>121.80685099999999</c:v>
                </c:pt>
                <c:pt idx="29">
                  <c:v>117.60500174999999</c:v>
                </c:pt>
                <c:pt idx="30">
                  <c:v>113.91307399999999</c:v>
                </c:pt>
                <c:pt idx="31">
                  <c:v>109.55521899999999</c:v>
                </c:pt>
                <c:pt idx="32">
                  <c:v>111.90156875</c:v>
                </c:pt>
                <c:pt idx="33">
                  <c:v>106.755137</c:v>
                </c:pt>
                <c:pt idx="34">
                  <c:v>101.626099</c:v>
                </c:pt>
                <c:pt idx="35">
                  <c:v>107.6293115</c:v>
                </c:pt>
                <c:pt idx="36">
                  <c:v>107.867651</c:v>
                </c:pt>
                <c:pt idx="37">
                  <c:v>97.435497999999995</c:v>
                </c:pt>
                <c:pt idx="38">
                  <c:v>101.90040550000001</c:v>
                </c:pt>
                <c:pt idx="39">
                  <c:v>103.221982</c:v>
                </c:pt>
                <c:pt idx="40">
                  <c:v>101.81588499999999</c:v>
                </c:pt>
                <c:pt idx="41">
                  <c:v>101.44924075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99.860044249999987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95.592665249999996</c:v>
                </c:pt>
                <c:pt idx="48">
                  <c:v>87.428740000000005</c:v>
                </c:pt>
                <c:pt idx="49">
                  <c:v>82.374166000000002</c:v>
                </c:pt>
                <c:pt idx="50">
                  <c:v>93.982107500000012</c:v>
                </c:pt>
                <c:pt idx="51">
                  <c:v>92.73075</c:v>
                </c:pt>
                <c:pt idx="52">
                  <c:v>89.07423</c:v>
                </c:pt>
                <c:pt idx="53">
                  <c:v>90.098741500000003</c:v>
                </c:pt>
                <c:pt idx="54">
                  <c:v>84.429963000000001</c:v>
                </c:pt>
                <c:pt idx="55">
                  <c:v>83.925219999999996</c:v>
                </c:pt>
                <c:pt idx="56">
                  <c:v>86.414262799999989</c:v>
                </c:pt>
                <c:pt idx="57">
                  <c:v>81.383899999999997</c:v>
                </c:pt>
                <c:pt idx="58">
                  <c:v>80.550257999999999</c:v>
                </c:pt>
                <c:pt idx="59">
                  <c:v>84.650693200000006</c:v>
                </c:pt>
                <c:pt idx="60">
                  <c:v>72.263093999999995</c:v>
                </c:pt>
                <c:pt idx="61">
                  <c:v>77.989759000000006</c:v>
                </c:pt>
                <c:pt idx="62">
                  <c:v>78.749997399999998</c:v>
                </c:pt>
                <c:pt idx="63">
                  <c:v>71.296051000000006</c:v>
                </c:pt>
                <c:pt idx="64">
                  <c:v>73.659708666666674</c:v>
                </c:pt>
                <c:pt idx="65">
                  <c:v>72.95795050000001</c:v>
                </c:pt>
                <c:pt idx="66">
                  <c:v>74.201631000000006</c:v>
                </c:pt>
                <c:pt idx="67">
                  <c:v>75.958544500000002</c:v>
                </c:pt>
                <c:pt idx="68">
                  <c:v>71.261930000000007</c:v>
                </c:pt>
                <c:pt idx="69">
                  <c:v>70.886656500000001</c:v>
                </c:pt>
                <c:pt idx="70">
                  <c:v>77.01002716666666</c:v>
                </c:pt>
                <c:pt idx="71">
                  <c:v>71.644318499999997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E2-4CF1-B17F-8061963F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[scalability_MPI_thin.xlsx]speed-up!ExecutionTime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'speed-up'!$B$3:$B$6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'speed-up'!$B$7:$B$78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232.60822099999999</c:v>
                </c:pt>
                <c:pt idx="13">
                  <c:v>216.96687600000001</c:v>
                </c:pt>
                <c:pt idx="14">
                  <c:v>202.24915024999999</c:v>
                </c:pt>
                <c:pt idx="15">
                  <c:v>189.77555699999999</c:v>
                </c:pt>
                <c:pt idx="16">
                  <c:v>178.82491999999999</c:v>
                </c:pt>
                <c:pt idx="17">
                  <c:v>169.59190374999997</c:v>
                </c:pt>
                <c:pt idx="18">
                  <c:v>160.38318200000001</c:v>
                </c:pt>
                <c:pt idx="19">
                  <c:v>152.48086599999999</c:v>
                </c:pt>
                <c:pt idx="20">
                  <c:v>145.83853349999998</c:v>
                </c:pt>
                <c:pt idx="21">
                  <c:v>138.74241599999999</c:v>
                </c:pt>
                <c:pt idx="22">
                  <c:v>133.45555899999999</c:v>
                </c:pt>
                <c:pt idx="23">
                  <c:v>128.58352525000001</c:v>
                </c:pt>
                <c:pt idx="24">
                  <c:v>126.626953</c:v>
                </c:pt>
                <c:pt idx="25">
                  <c:v>124.125953</c:v>
                </c:pt>
                <c:pt idx="26">
                  <c:v>120.770955</c:v>
                </c:pt>
                <c:pt idx="27">
                  <c:v>117.739696</c:v>
                </c:pt>
                <c:pt idx="28">
                  <c:v>121.80685099999999</c:v>
                </c:pt>
                <c:pt idx="29">
                  <c:v>117.60500174999999</c:v>
                </c:pt>
                <c:pt idx="30">
                  <c:v>113.91307399999999</c:v>
                </c:pt>
                <c:pt idx="31">
                  <c:v>109.55521899999999</c:v>
                </c:pt>
                <c:pt idx="32">
                  <c:v>111.90156875</c:v>
                </c:pt>
                <c:pt idx="33">
                  <c:v>106.755137</c:v>
                </c:pt>
                <c:pt idx="34">
                  <c:v>101.626099</c:v>
                </c:pt>
                <c:pt idx="35">
                  <c:v>107.6293115</c:v>
                </c:pt>
                <c:pt idx="36">
                  <c:v>107.867651</c:v>
                </c:pt>
                <c:pt idx="37">
                  <c:v>97.435497999999995</c:v>
                </c:pt>
                <c:pt idx="38">
                  <c:v>101.90040550000001</c:v>
                </c:pt>
                <c:pt idx="39">
                  <c:v>103.221982</c:v>
                </c:pt>
                <c:pt idx="40">
                  <c:v>101.81588499999999</c:v>
                </c:pt>
                <c:pt idx="41">
                  <c:v>101.44924075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99.860044249999987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95.592665249999996</c:v>
                </c:pt>
                <c:pt idx="48">
                  <c:v>87.428740000000005</c:v>
                </c:pt>
                <c:pt idx="49">
                  <c:v>82.374166000000002</c:v>
                </c:pt>
                <c:pt idx="50">
                  <c:v>93.982107500000012</c:v>
                </c:pt>
                <c:pt idx="51">
                  <c:v>92.73075</c:v>
                </c:pt>
                <c:pt idx="52">
                  <c:v>89.07423</c:v>
                </c:pt>
                <c:pt idx="53">
                  <c:v>90.098741500000003</c:v>
                </c:pt>
                <c:pt idx="54">
                  <c:v>84.429963000000001</c:v>
                </c:pt>
                <c:pt idx="55">
                  <c:v>83.925219999999996</c:v>
                </c:pt>
                <c:pt idx="56">
                  <c:v>86.414262799999989</c:v>
                </c:pt>
                <c:pt idx="57">
                  <c:v>81.383899999999997</c:v>
                </c:pt>
                <c:pt idx="58">
                  <c:v>80.550257999999999</c:v>
                </c:pt>
                <c:pt idx="59">
                  <c:v>84.650693200000006</c:v>
                </c:pt>
                <c:pt idx="60">
                  <c:v>72.263093999999995</c:v>
                </c:pt>
                <c:pt idx="61">
                  <c:v>77.989759000000006</c:v>
                </c:pt>
                <c:pt idx="62">
                  <c:v>78.749997399999998</c:v>
                </c:pt>
                <c:pt idx="63">
                  <c:v>71.296051000000006</c:v>
                </c:pt>
                <c:pt idx="64">
                  <c:v>71.644318499999997</c:v>
                </c:pt>
                <c:pt idx="65">
                  <c:v>77.01002716666666</c:v>
                </c:pt>
                <c:pt idx="66">
                  <c:v>70.886656500000001</c:v>
                </c:pt>
                <c:pt idx="67">
                  <c:v>71.261930000000007</c:v>
                </c:pt>
                <c:pt idx="68">
                  <c:v>75.958544500000002</c:v>
                </c:pt>
                <c:pt idx="69">
                  <c:v>74.201631000000006</c:v>
                </c:pt>
                <c:pt idx="70">
                  <c:v>72.95795050000001</c:v>
                </c:pt>
                <c:pt idx="71">
                  <c:v>73.659708666666674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3-45B4-A60F-A72DCB1E1235}"/>
            </c:ext>
          </c:extLst>
        </c:ser>
        <c:ser>
          <c:idx val="1"/>
          <c:order val="1"/>
          <c:tx>
            <c:strRef>
              <c:f>'speed-up'!$C$3:$C$6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'speed-up'!$C$7:$C$78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  <c:pt idx="12">
                  <c:v>161.943344</c:v>
                </c:pt>
                <c:pt idx="13">
                  <c:v>150.740375</c:v>
                </c:pt>
                <c:pt idx="14">
                  <c:v>140.79502980000001</c:v>
                </c:pt>
                <c:pt idx="15">
                  <c:v>132.20465999999999</c:v>
                </c:pt>
                <c:pt idx="16">
                  <c:v>124.729928</c:v>
                </c:pt>
                <c:pt idx="17">
                  <c:v>117.95172540000002</c:v>
                </c:pt>
                <c:pt idx="18">
                  <c:v>111.832953</c:v>
                </c:pt>
                <c:pt idx="19">
                  <c:v>106.727441</c:v>
                </c:pt>
                <c:pt idx="20">
                  <c:v>101.562984</c:v>
                </c:pt>
                <c:pt idx="21">
                  <c:v>97.226399999999998</c:v>
                </c:pt>
                <c:pt idx="22">
                  <c:v>93.110984000000002</c:v>
                </c:pt>
                <c:pt idx="23">
                  <c:v>89.644526799999994</c:v>
                </c:pt>
                <c:pt idx="24">
                  <c:v>89.725504999999998</c:v>
                </c:pt>
                <c:pt idx="25">
                  <c:v>86.758832999999996</c:v>
                </c:pt>
                <c:pt idx="26">
                  <c:v>84.499865799999995</c:v>
                </c:pt>
                <c:pt idx="27">
                  <c:v>83.684258999999997</c:v>
                </c:pt>
                <c:pt idx="28">
                  <c:v>81.790783000000005</c:v>
                </c:pt>
                <c:pt idx="29">
                  <c:v>83.386357600000011</c:v>
                </c:pt>
                <c:pt idx="30">
                  <c:v>78.830611000000005</c:v>
                </c:pt>
                <c:pt idx="31">
                  <c:v>84.195373000000004</c:v>
                </c:pt>
                <c:pt idx="32">
                  <c:v>76.067917600000015</c:v>
                </c:pt>
                <c:pt idx="33">
                  <c:v>84.318348</c:v>
                </c:pt>
                <c:pt idx="34">
                  <c:v>78.006539000000004</c:v>
                </c:pt>
                <c:pt idx="35">
                  <c:v>81.627290800000011</c:v>
                </c:pt>
                <c:pt idx="36">
                  <c:v>78.192927499999996</c:v>
                </c:pt>
                <c:pt idx="37">
                  <c:v>79.841149000000001</c:v>
                </c:pt>
                <c:pt idx="38">
                  <c:v>79.192841166666668</c:v>
                </c:pt>
                <c:pt idx="39">
                  <c:v>71.967419500000005</c:v>
                </c:pt>
                <c:pt idx="40">
                  <c:v>71.40949599999999</c:v>
                </c:pt>
                <c:pt idx="41">
                  <c:v>74.926300333333344</c:v>
                </c:pt>
                <c:pt idx="42">
                  <c:v>66.753187499999996</c:v>
                </c:pt>
                <c:pt idx="43">
                  <c:v>77.120153500000001</c:v>
                </c:pt>
                <c:pt idx="44">
                  <c:v>77.115810333333329</c:v>
                </c:pt>
                <c:pt idx="45">
                  <c:v>68.706393000000006</c:v>
                </c:pt>
                <c:pt idx="46">
                  <c:v>76.872181499999996</c:v>
                </c:pt>
                <c:pt idx="47">
                  <c:v>76.060306666666662</c:v>
                </c:pt>
                <c:pt idx="48">
                  <c:v>76.386009999999999</c:v>
                </c:pt>
                <c:pt idx="49">
                  <c:v>61.225663499999996</c:v>
                </c:pt>
                <c:pt idx="50">
                  <c:v>70.770545285714292</c:v>
                </c:pt>
                <c:pt idx="51">
                  <c:v>60.261414500000001</c:v>
                </c:pt>
                <c:pt idx="52">
                  <c:v>66.929270000000002</c:v>
                </c:pt>
                <c:pt idx="53">
                  <c:v>67.569194428571421</c:v>
                </c:pt>
                <c:pt idx="54">
                  <c:v>68.183681500000006</c:v>
                </c:pt>
                <c:pt idx="55">
                  <c:v>68.374039499999995</c:v>
                </c:pt>
                <c:pt idx="56">
                  <c:v>71.605326428571431</c:v>
                </c:pt>
                <c:pt idx="57">
                  <c:v>66.035082000000003</c:v>
                </c:pt>
                <c:pt idx="58">
                  <c:v>55.803689000000006</c:v>
                </c:pt>
                <c:pt idx="59">
                  <c:v>62.871661142857143</c:v>
                </c:pt>
                <c:pt idx="60">
                  <c:v>56.207155999999998</c:v>
                </c:pt>
                <c:pt idx="61">
                  <c:v>53.947665999999998</c:v>
                </c:pt>
                <c:pt idx="62">
                  <c:v>60.022591999999996</c:v>
                </c:pt>
                <c:pt idx="63">
                  <c:v>49.397883999999998</c:v>
                </c:pt>
                <c:pt idx="64">
                  <c:v>54.299193500000001</c:v>
                </c:pt>
                <c:pt idx="65">
                  <c:v>59.947730999999997</c:v>
                </c:pt>
                <c:pt idx="66">
                  <c:v>49.728168499999995</c:v>
                </c:pt>
                <c:pt idx="67">
                  <c:v>52.0418825</c:v>
                </c:pt>
                <c:pt idx="68">
                  <c:v>60.708210000000001</c:v>
                </c:pt>
                <c:pt idx="69">
                  <c:v>56.063921999999998</c:v>
                </c:pt>
                <c:pt idx="70">
                  <c:v>54.173998499999996</c:v>
                </c:pt>
                <c:pt idx="71">
                  <c:v>62.229051285714284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3-45B4-A60F-A72DCB1E1235}"/>
            </c:ext>
          </c:extLst>
        </c:ser>
        <c:ser>
          <c:idx val="2"/>
          <c:order val="2"/>
          <c:tx>
            <c:strRef>
              <c:f>'speed-up'!$D$3:$D$6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'speed-up'!$D$7:$D$78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103.98804200000001</c:v>
                </c:pt>
                <c:pt idx="13">
                  <c:v>96.657055499999998</c:v>
                </c:pt>
                <c:pt idx="14">
                  <c:v>90.329803999999996</c:v>
                </c:pt>
                <c:pt idx="15">
                  <c:v>84.949720999999997</c:v>
                </c:pt>
                <c:pt idx="16">
                  <c:v>80.066247500000003</c:v>
                </c:pt>
                <c:pt idx="17">
                  <c:v>75.971120500000012</c:v>
                </c:pt>
                <c:pt idx="18">
                  <c:v>71.966386999999997</c:v>
                </c:pt>
                <c:pt idx="19">
                  <c:v>68.532732999999993</c:v>
                </c:pt>
                <c:pt idx="20">
                  <c:v>65.370329499999997</c:v>
                </c:pt>
                <c:pt idx="21">
                  <c:v>62.644377500000004</c:v>
                </c:pt>
                <c:pt idx="22">
                  <c:v>59.932746999999999</c:v>
                </c:pt>
                <c:pt idx="23">
                  <c:v>57.120248500000002</c:v>
                </c:pt>
                <c:pt idx="24">
                  <c:v>57.425684500000003</c:v>
                </c:pt>
                <c:pt idx="25">
                  <c:v>56.181583500000002</c:v>
                </c:pt>
                <c:pt idx="26">
                  <c:v>53.880075500000004</c:v>
                </c:pt>
                <c:pt idx="27">
                  <c:v>56.703390999999996</c:v>
                </c:pt>
                <c:pt idx="28">
                  <c:v>53.341972999999996</c:v>
                </c:pt>
                <c:pt idx="29">
                  <c:v>53.317558499999997</c:v>
                </c:pt>
                <c:pt idx="30">
                  <c:v>52.255019000000004</c:v>
                </c:pt>
                <c:pt idx="31">
                  <c:v>51.562831000000003</c:v>
                </c:pt>
                <c:pt idx="32">
                  <c:v>52.735141999999996</c:v>
                </c:pt>
                <c:pt idx="33">
                  <c:v>54.640861000000001</c:v>
                </c:pt>
                <c:pt idx="34">
                  <c:v>52.583441000000001</c:v>
                </c:pt>
                <c:pt idx="35">
                  <c:v>54.842095999999998</c:v>
                </c:pt>
                <c:pt idx="36">
                  <c:v>51.119478999999998</c:v>
                </c:pt>
                <c:pt idx="37">
                  <c:v>56.011256000000003</c:v>
                </c:pt>
                <c:pt idx="38">
                  <c:v>52.752298500000002</c:v>
                </c:pt>
                <c:pt idx="39">
                  <c:v>49.211495499999998</c:v>
                </c:pt>
                <c:pt idx="40">
                  <c:v>47.655804000000003</c:v>
                </c:pt>
                <c:pt idx="41">
                  <c:v>47.204041500000002</c:v>
                </c:pt>
                <c:pt idx="42">
                  <c:v>53.088323500000001</c:v>
                </c:pt>
                <c:pt idx="43">
                  <c:v>52.390852500000001</c:v>
                </c:pt>
                <c:pt idx="44">
                  <c:v>59.469440000000006</c:v>
                </c:pt>
                <c:pt idx="45">
                  <c:v>50.554153499999998</c:v>
                </c:pt>
                <c:pt idx="46">
                  <c:v>60.965265500000001</c:v>
                </c:pt>
                <c:pt idx="47">
                  <c:v>51.194154999999995</c:v>
                </c:pt>
                <c:pt idx="48">
                  <c:v>46.568174999999997</c:v>
                </c:pt>
                <c:pt idx="49">
                  <c:v>43.7504925</c:v>
                </c:pt>
                <c:pt idx="50">
                  <c:v>50.660526500000003</c:v>
                </c:pt>
                <c:pt idx="51">
                  <c:v>54.931307000000004</c:v>
                </c:pt>
                <c:pt idx="52">
                  <c:v>50.342199999999998</c:v>
                </c:pt>
                <c:pt idx="53">
                  <c:v>45.252343500000002</c:v>
                </c:pt>
                <c:pt idx="54">
                  <c:v>48.569331500000004</c:v>
                </c:pt>
                <c:pt idx="55">
                  <c:v>47.890387000000004</c:v>
                </c:pt>
                <c:pt idx="56">
                  <c:v>48.927052500000002</c:v>
                </c:pt>
                <c:pt idx="57">
                  <c:v>51.852208500000003</c:v>
                </c:pt>
                <c:pt idx="58">
                  <c:v>46.810681000000002</c:v>
                </c:pt>
                <c:pt idx="59">
                  <c:v>47.468882499999999</c:v>
                </c:pt>
                <c:pt idx="60">
                  <c:v>45.312976999999997</c:v>
                </c:pt>
                <c:pt idx="61">
                  <c:v>46.5663105</c:v>
                </c:pt>
                <c:pt idx="62">
                  <c:v>46.123927000000002</c:v>
                </c:pt>
                <c:pt idx="63">
                  <c:v>50.290246999999994</c:v>
                </c:pt>
                <c:pt idx="64">
                  <c:v>43.521373499999996</c:v>
                </c:pt>
                <c:pt idx="65">
                  <c:v>50.856274499999998</c:v>
                </c:pt>
                <c:pt idx="66">
                  <c:v>46.092860666666667</c:v>
                </c:pt>
                <c:pt idx="67">
                  <c:v>43.531885666666675</c:v>
                </c:pt>
                <c:pt idx="68">
                  <c:v>51.439376666666668</c:v>
                </c:pt>
                <c:pt idx="69">
                  <c:v>39.888710666666668</c:v>
                </c:pt>
                <c:pt idx="70">
                  <c:v>46.386457333333333</c:v>
                </c:pt>
                <c:pt idx="71">
                  <c:v>46.016104000000006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3-45B4-A60F-A72DCB1E1235}"/>
            </c:ext>
          </c:extLst>
        </c:ser>
        <c:ser>
          <c:idx val="3"/>
          <c:order val="3"/>
          <c:tx>
            <c:strRef>
              <c:f>'speed-up'!$E$3:$E$6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'speed-up'!$E$7:$E$78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  <c:pt idx="12">
                  <c:v>59.130178666666666</c:v>
                </c:pt>
                <c:pt idx="13">
                  <c:v>54.619035666666662</c:v>
                </c:pt>
                <c:pt idx="14">
                  <c:v>51.163847999999994</c:v>
                </c:pt>
                <c:pt idx="15">
                  <c:v>48.247434333333331</c:v>
                </c:pt>
                <c:pt idx="16">
                  <c:v>45.388859333333336</c:v>
                </c:pt>
                <c:pt idx="17">
                  <c:v>43.024318000000001</c:v>
                </c:pt>
                <c:pt idx="18">
                  <c:v>40.834232999999998</c:v>
                </c:pt>
                <c:pt idx="19">
                  <c:v>38.963126333333328</c:v>
                </c:pt>
                <c:pt idx="20">
                  <c:v>37.266236333333332</c:v>
                </c:pt>
                <c:pt idx="21">
                  <c:v>35.676736333333331</c:v>
                </c:pt>
                <c:pt idx="22">
                  <c:v>34.274140333333328</c:v>
                </c:pt>
                <c:pt idx="23">
                  <c:v>32.980911333333331</c:v>
                </c:pt>
                <c:pt idx="24">
                  <c:v>32.634196000000003</c:v>
                </c:pt>
                <c:pt idx="25">
                  <c:v>32.172102000000002</c:v>
                </c:pt>
                <c:pt idx="26">
                  <c:v>31.225926000000001</c:v>
                </c:pt>
                <c:pt idx="27">
                  <c:v>31.039095000000003</c:v>
                </c:pt>
                <c:pt idx="28">
                  <c:v>30.482978666666668</c:v>
                </c:pt>
                <c:pt idx="29">
                  <c:v>29.568695666666667</c:v>
                </c:pt>
                <c:pt idx="30">
                  <c:v>30.167867666666666</c:v>
                </c:pt>
                <c:pt idx="31">
                  <c:v>29.534137666666666</c:v>
                </c:pt>
                <c:pt idx="32">
                  <c:v>30.023329666666669</c:v>
                </c:pt>
                <c:pt idx="33">
                  <c:v>28.646060666666667</c:v>
                </c:pt>
                <c:pt idx="34">
                  <c:v>29.341284333333334</c:v>
                </c:pt>
                <c:pt idx="35">
                  <c:v>31.235817333333333</c:v>
                </c:pt>
                <c:pt idx="36">
                  <c:v>29.179748666666665</c:v>
                </c:pt>
                <c:pt idx="37">
                  <c:v>28.39570066666667</c:v>
                </c:pt>
                <c:pt idx="38">
                  <c:v>30.155417333333332</c:v>
                </c:pt>
                <c:pt idx="39">
                  <c:v>30.027385750000001</c:v>
                </c:pt>
                <c:pt idx="40">
                  <c:v>31.074008999999997</c:v>
                </c:pt>
                <c:pt idx="41">
                  <c:v>32.413542249999999</c:v>
                </c:pt>
                <c:pt idx="42">
                  <c:v>28.139688000000003</c:v>
                </c:pt>
                <c:pt idx="43">
                  <c:v>27.797878749999999</c:v>
                </c:pt>
                <c:pt idx="44">
                  <c:v>29.472897750000001</c:v>
                </c:pt>
                <c:pt idx="45">
                  <c:v>30.668078000000001</c:v>
                </c:pt>
                <c:pt idx="46">
                  <c:v>34.258367999999997</c:v>
                </c:pt>
                <c:pt idx="47">
                  <c:v>33.686484</c:v>
                </c:pt>
                <c:pt idx="48">
                  <c:v>28.247051500000001</c:v>
                </c:pt>
                <c:pt idx="49">
                  <c:v>28.065273250000001</c:v>
                </c:pt>
                <c:pt idx="50">
                  <c:v>28.079385000000002</c:v>
                </c:pt>
                <c:pt idx="51">
                  <c:v>26.063100500000001</c:v>
                </c:pt>
                <c:pt idx="52">
                  <c:v>29.194639500000001</c:v>
                </c:pt>
                <c:pt idx="53">
                  <c:v>27.733059249999997</c:v>
                </c:pt>
                <c:pt idx="54">
                  <c:v>28.676919250000001</c:v>
                </c:pt>
                <c:pt idx="55">
                  <c:v>26.03369825</c:v>
                </c:pt>
                <c:pt idx="56">
                  <c:v>26.595916500000001</c:v>
                </c:pt>
                <c:pt idx="57">
                  <c:v>26.4046035</c:v>
                </c:pt>
                <c:pt idx="58">
                  <c:v>30.017291250000003</c:v>
                </c:pt>
                <c:pt idx="59">
                  <c:v>30.70760525</c:v>
                </c:pt>
                <c:pt idx="60">
                  <c:v>27.5975635</c:v>
                </c:pt>
                <c:pt idx="61">
                  <c:v>28.976658999999998</c:v>
                </c:pt>
                <c:pt idx="62">
                  <c:v>25.422177500000004</c:v>
                </c:pt>
                <c:pt idx="63">
                  <c:v>31.892331249999998</c:v>
                </c:pt>
                <c:pt idx="64">
                  <c:v>30.660546749999998</c:v>
                </c:pt>
                <c:pt idx="65">
                  <c:v>24.563368500000003</c:v>
                </c:pt>
                <c:pt idx="66">
                  <c:v>36.402515749999999</c:v>
                </c:pt>
                <c:pt idx="67">
                  <c:v>31.549033250000001</c:v>
                </c:pt>
                <c:pt idx="68">
                  <c:v>30.07518425</c:v>
                </c:pt>
                <c:pt idx="69">
                  <c:v>31.961241000000001</c:v>
                </c:pt>
                <c:pt idx="70">
                  <c:v>33.12799425</c:v>
                </c:pt>
                <c:pt idx="71">
                  <c:v>20.653795250000002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3-45B4-A60F-A72DCB1E1235}"/>
            </c:ext>
          </c:extLst>
        </c:ser>
        <c:ser>
          <c:idx val="4"/>
          <c:order val="4"/>
          <c:tx>
            <c:strRef>
              <c:f>'speed-up'!$F$3:$F$6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'speed-up'!$F$7:$F$78</c:f>
              <c:numCache>
                <c:formatCode>#,##0.00</c:formatCode>
                <c:ptCount val="7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  <c:pt idx="12">
                  <c:v>26.532556499999998</c:v>
                </c:pt>
                <c:pt idx="13">
                  <c:v>24.744356</c:v>
                </c:pt>
                <c:pt idx="14">
                  <c:v>23.187750166666664</c:v>
                </c:pt>
                <c:pt idx="15">
                  <c:v>21.801792666666667</c:v>
                </c:pt>
                <c:pt idx="16">
                  <c:v>20.636945666666666</c:v>
                </c:pt>
                <c:pt idx="17">
                  <c:v>19.546373333333335</c:v>
                </c:pt>
                <c:pt idx="18">
                  <c:v>18.621435333333334</c:v>
                </c:pt>
                <c:pt idx="19">
                  <c:v>17.719269333333333</c:v>
                </c:pt>
                <c:pt idx="20">
                  <c:v>16.977271666666667</c:v>
                </c:pt>
                <c:pt idx="21">
                  <c:v>16.329103833333331</c:v>
                </c:pt>
                <c:pt idx="22">
                  <c:v>15.630143166666668</c:v>
                </c:pt>
                <c:pt idx="23">
                  <c:v>15.179443333333333</c:v>
                </c:pt>
                <c:pt idx="24">
                  <c:v>15.310846500000002</c:v>
                </c:pt>
                <c:pt idx="25">
                  <c:v>15.318712666666668</c:v>
                </c:pt>
                <c:pt idx="26">
                  <c:v>14.614170499999998</c:v>
                </c:pt>
                <c:pt idx="27">
                  <c:v>15.041751833333334</c:v>
                </c:pt>
                <c:pt idx="28">
                  <c:v>14.926566166666666</c:v>
                </c:pt>
                <c:pt idx="29">
                  <c:v>14.374926</c:v>
                </c:pt>
                <c:pt idx="30">
                  <c:v>14.357612500000002</c:v>
                </c:pt>
                <c:pt idx="31">
                  <c:v>14.726694166666666</c:v>
                </c:pt>
                <c:pt idx="32">
                  <c:v>14.928044333333332</c:v>
                </c:pt>
                <c:pt idx="33">
                  <c:v>14.775562833333332</c:v>
                </c:pt>
                <c:pt idx="34">
                  <c:v>13.793865333333335</c:v>
                </c:pt>
                <c:pt idx="35">
                  <c:v>16.386073666666665</c:v>
                </c:pt>
                <c:pt idx="36">
                  <c:v>14.828474666666667</c:v>
                </c:pt>
                <c:pt idx="37">
                  <c:v>14.622530666666668</c:v>
                </c:pt>
                <c:pt idx="38">
                  <c:v>13.900480333333332</c:v>
                </c:pt>
                <c:pt idx="39">
                  <c:v>14.420785</c:v>
                </c:pt>
                <c:pt idx="40">
                  <c:v>17.789182333333333</c:v>
                </c:pt>
                <c:pt idx="41">
                  <c:v>21.296362166666665</c:v>
                </c:pt>
                <c:pt idx="42">
                  <c:v>13.209453333333334</c:v>
                </c:pt>
                <c:pt idx="43">
                  <c:v>14.147486333333333</c:v>
                </c:pt>
                <c:pt idx="44">
                  <c:v>17.748612333333334</c:v>
                </c:pt>
                <c:pt idx="45">
                  <c:v>20.194020333333331</c:v>
                </c:pt>
                <c:pt idx="46">
                  <c:v>14.633317333333332</c:v>
                </c:pt>
                <c:pt idx="47">
                  <c:v>19.54638233333333</c:v>
                </c:pt>
                <c:pt idx="48">
                  <c:v>14.786777000000001</c:v>
                </c:pt>
                <c:pt idx="49">
                  <c:v>19.761842333333334</c:v>
                </c:pt>
                <c:pt idx="50">
                  <c:v>12.880716833333333</c:v>
                </c:pt>
                <c:pt idx="51">
                  <c:v>13.413809333333335</c:v>
                </c:pt>
                <c:pt idx="52">
                  <c:v>16.691537500000003</c:v>
                </c:pt>
                <c:pt idx="53">
                  <c:v>18.099508333333329</c:v>
                </c:pt>
                <c:pt idx="54">
                  <c:v>22.015960333333336</c:v>
                </c:pt>
                <c:pt idx="55">
                  <c:v>15.854980666666668</c:v>
                </c:pt>
                <c:pt idx="56">
                  <c:v>20.326654333333334</c:v>
                </c:pt>
                <c:pt idx="57">
                  <c:v>18.068352166666671</c:v>
                </c:pt>
                <c:pt idx="58">
                  <c:v>18.585793833333337</c:v>
                </c:pt>
                <c:pt idx="59">
                  <c:v>20.728350333333331</c:v>
                </c:pt>
                <c:pt idx="60">
                  <c:v>19.171195666666666</c:v>
                </c:pt>
                <c:pt idx="61">
                  <c:v>17.818793833333334</c:v>
                </c:pt>
                <c:pt idx="62">
                  <c:v>18.470063666666665</c:v>
                </c:pt>
                <c:pt idx="63">
                  <c:v>20.844140333333332</c:v>
                </c:pt>
                <c:pt idx="64">
                  <c:v>24.292700166666673</c:v>
                </c:pt>
                <c:pt idx="65">
                  <c:v>20.464144666666666</c:v>
                </c:pt>
                <c:pt idx="66">
                  <c:v>20.41756516666667</c:v>
                </c:pt>
                <c:pt idx="67">
                  <c:v>21.119853333333335</c:v>
                </c:pt>
                <c:pt idx="68">
                  <c:v>26.141769333333333</c:v>
                </c:pt>
                <c:pt idx="69">
                  <c:v>23.282241000000003</c:v>
                </c:pt>
                <c:pt idx="70">
                  <c:v>24.118696</c:v>
                </c:pt>
                <c:pt idx="71">
                  <c:v>25.236317714285715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3-45B4-A60F-A72DCB1E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'speed-up'!$J$7:$J$78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A0-A437-E5CB2DF3E2DE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'speed-up'!$K$7:$K$78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  <c:pt idx="12">
                  <c:v>12.934722646797596</c:v>
                </c:pt>
                <c:pt idx="13">
                  <c:v>13.867198899061439</c:v>
                </c:pt>
                <c:pt idx="14">
                  <c:v>14.876318739934979</c:v>
                </c:pt>
                <c:pt idx="15">
                  <c:v>15.854111412251052</c:v>
                </c:pt>
                <c:pt idx="16">
                  <c:v>16.824963903241226</c:v>
                </c:pt>
                <c:pt idx="17">
                  <c:v>17.740957896405479</c:v>
                </c:pt>
                <c:pt idx="18">
                  <c:v>18.759590541107983</c:v>
                </c:pt>
                <c:pt idx="19">
                  <c:v>19.731805720463313</c:v>
                </c:pt>
                <c:pt idx="20">
                  <c:v>20.630506573216469</c:v>
                </c:pt>
                <c:pt idx="21">
                  <c:v>21.685674148848612</c:v>
                </c:pt>
                <c:pt idx="22">
                  <c:v>22.544754572568987</c:v>
                </c:pt>
                <c:pt idx="23">
                  <c:v>23.39897602084136</c:v>
                </c:pt>
                <c:pt idx="24">
                  <c:v>23.760524538563285</c:v>
                </c:pt>
                <c:pt idx="25">
                  <c:v>24.23927270068976</c:v>
                </c:pt>
                <c:pt idx="26">
                  <c:v>24.912635856858131</c:v>
                </c:pt>
                <c:pt idx="27">
                  <c:v>25.554022357931007</c:v>
                </c:pt>
                <c:pt idx="28">
                  <c:v>24.700768464985604</c:v>
                </c:pt>
                <c:pt idx="29">
                  <c:v>25.583289649498266</c:v>
                </c:pt>
                <c:pt idx="30">
                  <c:v>26.412445194833388</c:v>
                </c:pt>
                <c:pt idx="31">
                  <c:v>27.463071604101309</c:v>
                </c:pt>
                <c:pt idx="32">
                  <c:v>26.887226493864503</c:v>
                </c:pt>
                <c:pt idx="33">
                  <c:v>28.18340089807575</c:v>
                </c:pt>
                <c:pt idx="34">
                  <c:v>29.605808484294965</c:v>
                </c:pt>
                <c:pt idx="35">
                  <c:v>27.954492898526066</c:v>
                </c:pt>
                <c:pt idx="36">
                  <c:v>27.892725910940623</c:v>
                </c:pt>
                <c:pt idx="37">
                  <c:v>30.879123992366726</c:v>
                </c:pt>
                <c:pt idx="38">
                  <c:v>29.526112376461541</c:v>
                </c:pt>
                <c:pt idx="39">
                  <c:v>29.148082275730765</c:v>
                </c:pt>
                <c:pt idx="40">
                  <c:v>29.550622911149869</c:v>
                </c:pt>
                <c:pt idx="41">
                  <c:v>29.65742081219075</c:v>
                </c:pt>
                <c:pt idx="42">
                  <c:v>33.982297533760267</c:v>
                </c:pt>
                <c:pt idx="43">
                  <c:v>31.366072904366955</c:v>
                </c:pt>
                <c:pt idx="44">
                  <c:v>30.129396062229368</c:v>
                </c:pt>
                <c:pt idx="45">
                  <c:v>31.066588140498677</c:v>
                </c:pt>
                <c:pt idx="46">
                  <c:v>35.49328208585996</c:v>
                </c:pt>
                <c:pt idx="47">
                  <c:v>31.474410888444186</c:v>
                </c:pt>
                <c:pt idx="48">
                  <c:v>34.413430000249342</c:v>
                </c:pt>
                <c:pt idx="49">
                  <c:v>36.525077825977625</c:v>
                </c:pt>
                <c:pt idx="50">
                  <c:v>32.013783304444409</c:v>
                </c:pt>
                <c:pt idx="51">
                  <c:v>32.445794129778953</c:v>
                </c:pt>
                <c:pt idx="52">
                  <c:v>33.777702305144821</c:v>
                </c:pt>
                <c:pt idx="53">
                  <c:v>33.393616535698222</c:v>
                </c:pt>
                <c:pt idx="54">
                  <c:v>35.635723587845227</c:v>
                </c:pt>
                <c:pt idx="55">
                  <c:v>35.850043931967058</c:v>
                </c:pt>
                <c:pt idx="56">
                  <c:v>34.817433216591652</c:v>
                </c:pt>
                <c:pt idx="57">
                  <c:v>36.969509006081054</c:v>
                </c:pt>
                <c:pt idx="58">
                  <c:v>37.352119021145782</c:v>
                </c:pt>
                <c:pt idx="59">
                  <c:v>35.542801957822597</c:v>
                </c:pt>
                <c:pt idx="60">
                  <c:v>41.635676767452004</c:v>
                </c:pt>
                <c:pt idx="61">
                  <c:v>38.578434689098088</c:v>
                </c:pt>
                <c:pt idx="62">
                  <c:v>38.206005375690339</c:v>
                </c:pt>
                <c:pt idx="63">
                  <c:v>42.200413372123506</c:v>
                </c:pt>
                <c:pt idx="64">
                  <c:v>41.995274531085116</c:v>
                </c:pt>
                <c:pt idx="65">
                  <c:v>39.069234678861505</c:v>
                </c:pt>
                <c:pt idx="66">
                  <c:v>42.444135082037619</c:v>
                </c:pt>
                <c:pt idx="67">
                  <c:v>42.220619396639968</c:v>
                </c:pt>
                <c:pt idx="68">
                  <c:v>39.610064197583455</c:v>
                </c:pt>
                <c:pt idx="69">
                  <c:v>40.547933831804855</c:v>
                </c:pt>
                <c:pt idx="70">
                  <c:v>41.239135740250809</c:v>
                </c:pt>
                <c:pt idx="71">
                  <c:v>40.846249305918597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C8F-49A0-A437-E5CB2DF3E2DE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  <c:pt idx="12">
                  <c:v>12.868200171289535</c:v>
                </c:pt>
                <c:pt idx="13">
                  <c:v>13.824560055658612</c:v>
                </c:pt>
                <c:pt idx="14">
                  <c:v>14.801086160216146</c:v>
                </c:pt>
                <c:pt idx="15">
                  <c:v>15.762828382902692</c:v>
                </c:pt>
                <c:pt idx="16">
                  <c:v>16.707452657232352</c:v>
                </c:pt>
                <c:pt idx="17">
                  <c:v>17.667561537849277</c:v>
                </c:pt>
                <c:pt idx="18">
                  <c:v>18.634215685961543</c:v>
                </c:pt>
                <c:pt idx="19">
                  <c:v>19.52561916105531</c:v>
                </c:pt>
                <c:pt idx="20">
                  <c:v>20.518492908794407</c:v>
                </c:pt>
                <c:pt idx="21">
                  <c:v>21.433678167658169</c:v>
                </c:pt>
                <c:pt idx="22">
                  <c:v>22.38102614187817</c:v>
                </c:pt>
                <c:pt idx="23">
                  <c:v>23.246476292404282</c:v>
                </c:pt>
                <c:pt idx="24">
                  <c:v>23.225496106151756</c:v>
                </c:pt>
                <c:pt idx="25">
                  <c:v>24.019679552397854</c:v>
                </c:pt>
                <c:pt idx="26">
                  <c:v>24.661806823839949</c:v>
                </c:pt>
                <c:pt idx="27">
                  <c:v>24.902166690631748</c:v>
                </c:pt>
                <c:pt idx="28">
                  <c:v>25.478657748025224</c:v>
                </c:pt>
                <c:pt idx="29">
                  <c:v>24.991130767414642</c:v>
                </c:pt>
                <c:pt idx="30">
                  <c:v>26.43540802950265</c:v>
                </c:pt>
                <c:pt idx="31">
                  <c:v>24.750996316626566</c:v>
                </c:pt>
                <c:pt idx="32">
                  <c:v>27.395509601803528</c:v>
                </c:pt>
                <c:pt idx="33">
                  <c:v>24.714897960287363</c:v>
                </c:pt>
                <c:pt idx="34">
                  <c:v>26.714675381252331</c:v>
                </c:pt>
                <c:pt idx="35">
                  <c:v>25.529689232317381</c:v>
                </c:pt>
                <c:pt idx="36">
                  <c:v>26.650995603150939</c:v>
                </c:pt>
                <c:pt idx="37">
                  <c:v>26.100818852193623</c:v>
                </c:pt>
                <c:pt idx="38">
                  <c:v>26.314491768444718</c:v>
                </c:pt>
                <c:pt idx="39">
                  <c:v>28.956427526208575</c:v>
                </c:pt>
                <c:pt idx="40">
                  <c:v>29.182664543662376</c:v>
                </c:pt>
                <c:pt idx="41">
                  <c:v>27.812922268002364</c:v>
                </c:pt>
                <c:pt idx="42">
                  <c:v>31.21827503742799</c:v>
                </c:pt>
                <c:pt idx="43">
                  <c:v>27.02172224021831</c:v>
                </c:pt>
                <c:pt idx="44">
                  <c:v>27.023244105096634</c:v>
                </c:pt>
                <c:pt idx="45">
                  <c:v>30.330792754613093</c:v>
                </c:pt>
                <c:pt idx="46">
                  <c:v>27.108888109283072</c:v>
                </c:pt>
                <c:pt idx="47">
                  <c:v>27.398250918613179</c:v>
                </c:pt>
                <c:pt idx="48">
                  <c:v>27.281427148767165</c:v>
                </c:pt>
                <c:pt idx="49">
                  <c:v>34.036697160497084</c:v>
                </c:pt>
                <c:pt idx="50">
                  <c:v>29.446139754707513</c:v>
                </c:pt>
                <c:pt idx="51">
                  <c:v>34.581321800868118</c:v>
                </c:pt>
                <c:pt idx="52">
                  <c:v>31.13614367824421</c:v>
                </c:pt>
                <c:pt idx="53">
                  <c:v>30.841264049743078</c:v>
                </c:pt>
                <c:pt idx="54">
                  <c:v>30.563315461339524</c:v>
                </c:pt>
                <c:pt idx="55">
                  <c:v>30.478225101794667</c:v>
                </c:pt>
                <c:pt idx="56">
                  <c:v>29.102854088358569</c:v>
                </c:pt>
                <c:pt idx="57">
                  <c:v>31.557761478966587</c:v>
                </c:pt>
                <c:pt idx="58">
                  <c:v>37.343756377826558</c:v>
                </c:pt>
                <c:pt idx="59">
                  <c:v>33.145606925589469</c:v>
                </c:pt>
                <c:pt idx="60">
                  <c:v>37.07569489906232</c:v>
                </c:pt>
                <c:pt idx="61">
                  <c:v>38.62853616317711</c:v>
                </c:pt>
                <c:pt idx="62">
                  <c:v>34.718916620595124</c:v>
                </c:pt>
                <c:pt idx="63">
                  <c:v>42.186409583859906</c:v>
                </c:pt>
                <c:pt idx="64">
                  <c:v>38.37845891762646</c:v>
                </c:pt>
                <c:pt idx="65">
                  <c:v>34.762272603778783</c:v>
                </c:pt>
                <c:pt idx="66">
                  <c:v>41.906215930715412</c:v>
                </c:pt>
                <c:pt idx="67">
                  <c:v>40.043120404032273</c:v>
                </c:pt>
                <c:pt idx="68">
                  <c:v>34.326812913772287</c:v>
                </c:pt>
                <c:pt idx="69">
                  <c:v>37.170417135640278</c:v>
                </c:pt>
                <c:pt idx="70">
                  <c:v>38.467150749450404</c:v>
                </c:pt>
                <c:pt idx="71">
                  <c:v>33.487885865912254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F-49A0-A437-E5CB2DF3E2DE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  <c:pt idx="12">
                  <c:v>12.770345574926779</c:v>
                </c:pt>
                <c:pt idx="13">
                  <c:v>13.738916679496823</c:v>
                </c:pt>
                <c:pt idx="14">
                  <c:v>14.701274365656767</c:v>
                </c:pt>
                <c:pt idx="15">
                  <c:v>15.63234365419517</c:v>
                </c:pt>
                <c:pt idx="16">
                  <c:v>16.585805797880063</c:v>
                </c:pt>
                <c:pt idx="17">
                  <c:v>17.479842646259243</c:v>
                </c:pt>
                <c:pt idx="18">
                  <c:v>18.452548298693944</c:v>
                </c:pt>
                <c:pt idx="19">
                  <c:v>19.377065146373198</c:v>
                </c:pt>
                <c:pt idx="20">
                  <c:v>20.314464408505088</c:v>
                </c:pt>
                <c:pt idx="21">
                  <c:v>21.198442461975137</c:v>
                </c:pt>
                <c:pt idx="22">
                  <c:v>22.157556569199141</c:v>
                </c:pt>
                <c:pt idx="23">
                  <c:v>23.248554879798885</c:v>
                </c:pt>
                <c:pt idx="24">
                  <c:v>23.12490035708673</c:v>
                </c:pt>
                <c:pt idx="25">
                  <c:v>23.636984742517981</c:v>
                </c:pt>
                <c:pt idx="26">
                  <c:v>24.646647571976768</c:v>
                </c:pt>
                <c:pt idx="27">
                  <c:v>23.419467664641083</c:v>
                </c:pt>
                <c:pt idx="28">
                  <c:v>24.895277720604749</c:v>
                </c:pt>
                <c:pt idx="29">
                  <c:v>24.906677450356248</c:v>
                </c:pt>
                <c:pt idx="30">
                  <c:v>25.413123129856675</c:v>
                </c:pt>
                <c:pt idx="31">
                  <c:v>25.754273111963151</c:v>
                </c:pt>
                <c:pt idx="32">
                  <c:v>25.181751326278786</c:v>
                </c:pt>
                <c:pt idx="33">
                  <c:v>24.303482919128964</c:v>
                </c:pt>
                <c:pt idx="34">
                  <c:v>25.254399612227736</c:v>
                </c:pt>
                <c:pt idx="35">
                  <c:v>24.214304865372032</c:v>
                </c:pt>
                <c:pt idx="36">
                  <c:v>25.97763627442291</c:v>
                </c:pt>
                <c:pt idx="37">
                  <c:v>23.70886366126123</c:v>
                </c:pt>
                <c:pt idx="38">
                  <c:v>25.173561527371174</c:v>
                </c:pt>
                <c:pt idx="39">
                  <c:v>26.984817642861515</c:v>
                </c:pt>
                <c:pt idx="40">
                  <c:v>27.865718769533299</c:v>
                </c:pt>
                <c:pt idx="41">
                  <c:v>28.132405400075754</c:v>
                </c:pt>
                <c:pt idx="42">
                  <c:v>25.014224304898232</c:v>
                </c:pt>
                <c:pt idx="43">
                  <c:v>25.347234653225009</c:v>
                </c:pt>
                <c:pt idx="44">
                  <c:v>22.330178861613629</c:v>
                </c:pt>
                <c:pt idx="45">
                  <c:v>26.268133082279778</c:v>
                </c:pt>
                <c:pt idx="46">
                  <c:v>21.782292279199538</c:v>
                </c:pt>
                <c:pt idx="47">
                  <c:v>25.939743160132249</c:v>
                </c:pt>
                <c:pt idx="48">
                  <c:v>28.516540147858493</c:v>
                </c:pt>
                <c:pt idx="49">
                  <c:v>30.353103613633607</c:v>
                </c:pt>
                <c:pt idx="50">
                  <c:v>26.212977316767521</c:v>
                </c:pt>
                <c:pt idx="51">
                  <c:v>24.174979706927417</c:v>
                </c:pt>
                <c:pt idx="52">
                  <c:v>26.378728621315716</c:v>
                </c:pt>
                <c:pt idx="53">
                  <c:v>29.345733928674875</c:v>
                </c:pt>
                <c:pt idx="54">
                  <c:v>27.341599955931038</c:v>
                </c:pt>
                <c:pt idx="55">
                  <c:v>27.72922323638771</c:v>
                </c:pt>
                <c:pt idx="56">
                  <c:v>27.141696957935491</c:v>
                </c:pt>
                <c:pt idx="57">
                  <c:v>25.61054331948079</c:v>
                </c:pt>
                <c:pt idx="58">
                  <c:v>28.368808221354438</c:v>
                </c:pt>
                <c:pt idx="59">
                  <c:v>27.975447536604641</c:v>
                </c:pt>
                <c:pt idx="60">
                  <c:v>29.306466269033706</c:v>
                </c:pt>
                <c:pt idx="61">
                  <c:v>28.517681940895876</c:v>
                </c:pt>
                <c:pt idx="62">
                  <c:v>28.791200541098767</c:v>
                </c:pt>
                <c:pt idx="63">
                  <c:v>26.405979513284162</c:v>
                </c:pt>
                <c:pt idx="64">
                  <c:v>30.512898036179859</c:v>
                </c:pt>
                <c:pt idx="65">
                  <c:v>26.112082433407508</c:v>
                </c:pt>
                <c:pt idx="66">
                  <c:v>28.810605651134029</c:v>
                </c:pt>
                <c:pt idx="67">
                  <c:v>30.505529720639942</c:v>
                </c:pt>
                <c:pt idx="68">
                  <c:v>25.816083281983783</c:v>
                </c:pt>
                <c:pt idx="69">
                  <c:v>33.291706094419432</c:v>
                </c:pt>
                <c:pt idx="70">
                  <c:v>28.628252907033815</c:v>
                </c:pt>
                <c:pt idx="71">
                  <c:v>28.858662871589473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C8F-49A0-A437-E5CB2DF3E2DE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  <c:pt idx="12">
                  <c:v>12.653880717740208</c:v>
                </c:pt>
                <c:pt idx="13">
                  <c:v>13.69900106316414</c:v>
                </c:pt>
                <c:pt idx="14">
                  <c:v>14.624119508498788</c:v>
                </c:pt>
                <c:pt idx="15">
                  <c:v>15.508103964602526</c:v>
                </c:pt>
                <c:pt idx="16">
                  <c:v>16.484799103932829</c:v>
                </c:pt>
                <c:pt idx="17">
                  <c:v>17.390774855900485</c:v>
                </c:pt>
                <c:pt idx="18">
                  <c:v>18.323503900922216</c:v>
                </c:pt>
                <c:pt idx="19">
                  <c:v>19.203444335177796</c:v>
                </c:pt>
                <c:pt idx="20">
                  <c:v>20.077858707652876</c:v>
                </c:pt>
                <c:pt idx="21">
                  <c:v>20.972384376078349</c:v>
                </c:pt>
                <c:pt idx="22">
                  <c:v>21.830634419705021</c:v>
                </c:pt>
                <c:pt idx="23">
                  <c:v>22.686645014276642</c:v>
                </c:pt>
                <c:pt idx="24">
                  <c:v>22.927674628989376</c:v>
                </c:pt>
                <c:pt idx="25">
                  <c:v>23.256989166162242</c:v>
                </c:pt>
                <c:pt idx="26">
                  <c:v>23.96169861116902</c:v>
                </c:pt>
                <c:pt idx="27">
                  <c:v>24.105929237520186</c:v>
                </c:pt>
                <c:pt idx="28">
                  <c:v>24.54570584615659</c:v>
                </c:pt>
                <c:pt idx="29">
                  <c:v>25.30467478517004</c:v>
                </c:pt>
                <c:pt idx="30">
                  <c:v>24.802091945444428</c:v>
                </c:pt>
                <c:pt idx="31">
                  <c:v>25.334283875541853</c:v>
                </c:pt>
                <c:pt idx="32">
                  <c:v>24.921493917357974</c:v>
                </c:pt>
                <c:pt idx="33">
                  <c:v>26.119690116321056</c:v>
                </c:pt>
                <c:pt idx="34">
                  <c:v>25.500800141070851</c:v>
                </c:pt>
                <c:pt idx="35">
                  <c:v>23.954110746709876</c:v>
                </c:pt>
                <c:pt idx="36">
                  <c:v>25.64196958013552</c:v>
                </c:pt>
                <c:pt idx="37">
                  <c:v>26.349982923471206</c:v>
                </c:pt>
                <c:pt idx="38">
                  <c:v>24.812332039576482</c:v>
                </c:pt>
                <c:pt idx="39">
                  <c:v>24.918127535183999</c:v>
                </c:pt>
                <c:pt idx="40">
                  <c:v>24.0788444022999</c:v>
                </c:pt>
                <c:pt idx="41">
                  <c:v>23.083753756245716</c:v>
                </c:pt>
                <c:pt idx="42">
                  <c:v>26.589712994211826</c:v>
                </c:pt>
                <c:pt idx="43">
                  <c:v>26.916666354142819</c:v>
                </c:pt>
                <c:pt idx="44">
                  <c:v>25.386924421663515</c:v>
                </c:pt>
                <c:pt idx="45">
                  <c:v>24.397558518882946</c:v>
                </c:pt>
                <c:pt idx="46">
                  <c:v>21.840685104050102</c:v>
                </c:pt>
                <c:pt idx="47">
                  <c:v>22.211466998653425</c:v>
                </c:pt>
                <c:pt idx="48">
                  <c:v>26.488648830008565</c:v>
                </c:pt>
                <c:pt idx="49">
                  <c:v>26.660215313124258</c:v>
                </c:pt>
                <c:pt idx="50">
                  <c:v>26.646816789850156</c:v>
                </c:pt>
                <c:pt idx="51">
                  <c:v>28.708258546087663</c:v>
                </c:pt>
                <c:pt idx="52">
                  <c:v>25.628890799171081</c:v>
                </c:pt>
                <c:pt idx="53">
                  <c:v>26.979577727858018</c:v>
                </c:pt>
                <c:pt idx="54">
                  <c:v>26.091583309342639</c:v>
                </c:pt>
                <c:pt idx="55">
                  <c:v>28.740681423034726</c:v>
                </c:pt>
                <c:pt idx="56">
                  <c:v>28.133124409029733</c:v>
                </c:pt>
                <c:pt idx="57">
                  <c:v>28.336961305503664</c:v>
                </c:pt>
                <c:pt idx="58">
                  <c:v>24.926507239945128</c:v>
                </c:pt>
                <c:pt idx="59">
                  <c:v>24.366153647447536</c:v>
                </c:pt>
                <c:pt idx="60">
                  <c:v>27.112039353280831</c:v>
                </c:pt>
                <c:pt idx="61">
                  <c:v>25.821687298962477</c:v>
                </c:pt>
                <c:pt idx="62">
                  <c:v>29.432027514821126</c:v>
                </c:pt>
                <c:pt idx="63">
                  <c:v>23.461007657339778</c:v>
                </c:pt>
                <c:pt idx="64">
                  <c:v>24.403551370676933</c:v>
                </c:pt>
                <c:pt idx="65">
                  <c:v>30.461059429477945</c:v>
                </c:pt>
                <c:pt idx="66">
                  <c:v>20.554245008922678</c:v>
                </c:pt>
                <c:pt idx="67">
                  <c:v>23.716296526032746</c:v>
                </c:pt>
                <c:pt idx="68">
                  <c:v>24.878525147079245</c:v>
                </c:pt>
                <c:pt idx="69">
                  <c:v>23.410424759998108</c:v>
                </c:pt>
                <c:pt idx="70">
                  <c:v>22.585919993229492</c:v>
                </c:pt>
                <c:pt idx="71">
                  <c:v>36.22705747829405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C8F-49A0-A437-E5CB2DF3E2DE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2.004456152442136</c:v>
                </c:pt>
                <c:pt idx="2">
                  <c:v>2.9927231617106091</c:v>
                </c:pt>
                <c:pt idx="3">
                  <c:v>3.9714105087467408</c:v>
                </c:pt>
                <c:pt idx="4">
                  <c:v>4.944488827945615</c:v>
                </c:pt>
                <c:pt idx="5">
                  <c:v>5.9544259487185816</c:v>
                </c:pt>
                <c:pt idx="6">
                  <c:v>6.9205429085802468</c:v>
                </c:pt>
                <c:pt idx="7">
                  <c:v>7.8692142786753827</c:v>
                </c:pt>
                <c:pt idx="8">
                  <c:v>8.8101397376793749</c:v>
                </c:pt>
                <c:pt idx="9">
                  <c:v>9.7827858028853871</c:v>
                </c:pt>
                <c:pt idx="10">
                  <c:v>10.730566862464965</c:v>
                </c:pt>
                <c:pt idx="11">
                  <c:v>11.595091274150208</c:v>
                </c:pt>
                <c:pt idx="12">
                  <c:v>12.552484049171818</c:v>
                </c:pt>
                <c:pt idx="13">
                  <c:v>13.459614477337782</c:v>
                </c:pt>
                <c:pt idx="14">
                  <c:v>14.363165458319118</c:v>
                </c:pt>
                <c:pt idx="15">
                  <c:v>15.276243442091261</c:v>
                </c:pt>
                <c:pt idx="16">
                  <c:v>16.138507007262721</c:v>
                </c:pt>
                <c:pt idx="17">
                  <c:v>17.038940501665099</c:v>
                </c:pt>
                <c:pt idx="18">
                  <c:v>17.885275022480364</c:v>
                </c:pt>
                <c:pt idx="19">
                  <c:v>18.795893102853302</c:v>
                </c:pt>
                <c:pt idx="20">
                  <c:v>19.617374263022043</c:v>
                </c:pt>
                <c:pt idx="21">
                  <c:v>20.396066780476414</c:v>
                </c:pt>
                <c:pt idx="22">
                  <c:v>21.308153655321071</c:v>
                </c:pt>
                <c:pt idx="23">
                  <c:v>21.940823845538475</c:v>
                </c:pt>
                <c:pt idx="24">
                  <c:v>21.752519839448457</c:v>
                </c:pt>
                <c:pt idx="25">
                  <c:v>21.741349909559414</c:v>
                </c:pt>
                <c:pt idx="26">
                  <c:v>22.789489985079896</c:v>
                </c:pt>
                <c:pt idx="27">
                  <c:v>22.141669131380318</c:v>
                </c:pt>
                <c:pt idx="28">
                  <c:v>22.312532469373373</c:v>
                </c:pt>
                <c:pt idx="29">
                  <c:v>23.168779599282807</c:v>
                </c:pt>
                <c:pt idx="30">
                  <c:v>23.196718274016657</c:v>
                </c:pt>
                <c:pt idx="31">
                  <c:v>22.615360139945416</c:v>
                </c:pt>
                <c:pt idx="32">
                  <c:v>22.310323094788952</c:v>
                </c:pt>
                <c:pt idx="33">
                  <c:v>22.540562143504136</c:v>
                </c:pt>
                <c:pt idx="34">
                  <c:v>24.144754512368252</c:v>
                </c:pt>
                <c:pt idx="35">
                  <c:v>20.325155313289311</c:v>
                </c:pt>
                <c:pt idx="36">
                  <c:v>22.460131587146389</c:v>
                </c:pt>
                <c:pt idx="37">
                  <c:v>22.776460507565584</c:v>
                </c:pt>
                <c:pt idx="38">
                  <c:v>23.9595671705925</c:v>
                </c:pt>
                <c:pt idx="39">
                  <c:v>23.09510142825096</c:v>
                </c:pt>
                <c:pt idx="40">
                  <c:v>18.722023643882302</c:v>
                </c:pt>
                <c:pt idx="41">
                  <c:v>15.638797351563325</c:v>
                </c:pt>
                <c:pt idx="42">
                  <c:v>25.212965581972103</c:v>
                </c:pt>
                <c:pt idx="43">
                  <c:v>23.541248558430606</c:v>
                </c:pt>
                <c:pt idx="44">
                  <c:v>18.764818679627481</c:v>
                </c:pt>
                <c:pt idx="45">
                  <c:v>16.492480781563376</c:v>
                </c:pt>
                <c:pt idx="46">
                  <c:v>22.759671280506186</c:v>
                </c:pt>
                <c:pt idx="47">
                  <c:v>17.038932656199794</c:v>
                </c:pt>
                <c:pt idx="48">
                  <c:v>22.52346757173656</c:v>
                </c:pt>
                <c:pt idx="49">
                  <c:v>16.85316007648882</c:v>
                </c:pt>
                <c:pt idx="50">
                  <c:v>25.856440799018163</c:v>
                </c:pt>
                <c:pt idx="51">
                  <c:v>24.82885241423341</c:v>
                </c:pt>
                <c:pt idx="52">
                  <c:v>19.953194380685421</c:v>
                </c:pt>
                <c:pt idx="53">
                  <c:v>18.401024277362971</c:v>
                </c:pt>
                <c:pt idx="54">
                  <c:v>15.127638640670394</c:v>
                </c:pt>
                <c:pt idx="55">
                  <c:v>21.005985390458374</c:v>
                </c:pt>
                <c:pt idx="56">
                  <c:v>16.38486525073818</c:v>
                </c:pt>
                <c:pt idx="57">
                  <c:v>18.432754087250142</c:v>
                </c:pt>
                <c:pt idx="58">
                  <c:v>17.919573155529189</c:v>
                </c:pt>
                <c:pt idx="59">
                  <c:v>16.067341920327447</c:v>
                </c:pt>
                <c:pt idx="60">
                  <c:v>17.372390227547449</c:v>
                </c:pt>
                <c:pt idx="61">
                  <c:v>18.690911145005202</c:v>
                </c:pt>
                <c:pt idx="62">
                  <c:v>18.031854045585227</c:v>
                </c:pt>
                <c:pt idx="63">
                  <c:v>15.978087218948394</c:v>
                </c:pt>
                <c:pt idx="64">
                  <c:v>13.709858927374208</c:v>
                </c:pt>
                <c:pt idx="65">
                  <c:v>16.274781950329579</c:v>
                </c:pt>
                <c:pt idx="66">
                  <c:v>16.311910334623558</c:v>
                </c:pt>
                <c:pt idx="67">
                  <c:v>15.769498347999891</c:v>
                </c:pt>
                <c:pt idx="68">
                  <c:v>12.740128183494033</c:v>
                </c:pt>
                <c:pt idx="69">
                  <c:v>14.304872638763596</c:v>
                </c:pt>
                <c:pt idx="70">
                  <c:v>13.808768610458875</c:v>
                </c:pt>
                <c:pt idx="71">
                  <c:v>13.197230119728131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A0-A437-E5CB2DF3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669737503"/>
        <c:scaling>
          <c:orientation val="minMax"/>
          <c:max val="7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6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B-4AE7-9561-45E711A814F7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'speed-up'!$K$7:$K$18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8B-4AE7-9561-45E711A814F7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B-4AE7-9561-45E711A814F7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A8B-4AE7-9561-45E711A814F7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A8B-4AE7-9561-45E711A814F7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2.004456152442136</c:v>
                </c:pt>
                <c:pt idx="2">
                  <c:v>2.9927231617106091</c:v>
                </c:pt>
                <c:pt idx="3">
                  <c:v>3.9714105087467408</c:v>
                </c:pt>
                <c:pt idx="4">
                  <c:v>4.944488827945615</c:v>
                </c:pt>
                <c:pt idx="5">
                  <c:v>5.9544259487185816</c:v>
                </c:pt>
                <c:pt idx="6">
                  <c:v>6.9205429085802468</c:v>
                </c:pt>
                <c:pt idx="7">
                  <c:v>7.8692142786753827</c:v>
                </c:pt>
                <c:pt idx="8">
                  <c:v>8.8101397376793749</c:v>
                </c:pt>
                <c:pt idx="9">
                  <c:v>9.7827858028853871</c:v>
                </c:pt>
                <c:pt idx="10">
                  <c:v>10.730566862464965</c:v>
                </c:pt>
                <c:pt idx="11">
                  <c:v>11.595091274150208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B-4AE7-9561-45E711A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MarkSkip val="1"/>
        <c:noMultiLvlLbl val="0"/>
      </c:catAx>
      <c:valAx>
        <c:axId val="1669737503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[scalability_MPI_thin.xlsx]speed-up IO!ExecutionTime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 IO'!$B$3:$B$6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IO'!$B$7:$B$78</c:f>
              <c:numCache>
                <c:formatCode>General</c:formatCode>
                <c:ptCount val="72"/>
                <c:pt idx="0">
                  <c:v>2.5085839999999999</c:v>
                </c:pt>
                <c:pt idx="1">
                  <c:v>2.7423039999999999</c:v>
                </c:pt>
                <c:pt idx="2">
                  <c:v>2.4383330000000001</c:v>
                </c:pt>
                <c:pt idx="3">
                  <c:v>2.4302200000000003</c:v>
                </c:pt>
                <c:pt idx="4">
                  <c:v>2.2746985</c:v>
                </c:pt>
                <c:pt idx="5">
                  <c:v>2.2428629999999998</c:v>
                </c:pt>
                <c:pt idx="6">
                  <c:v>2.208971</c:v>
                </c:pt>
                <c:pt idx="7">
                  <c:v>2.258756</c:v>
                </c:pt>
                <c:pt idx="8">
                  <c:v>2.2549480000000002</c:v>
                </c:pt>
                <c:pt idx="9">
                  <c:v>2.1271770000000001</c:v>
                </c:pt>
                <c:pt idx="10">
                  <c:v>2.2499720000000001</c:v>
                </c:pt>
                <c:pt idx="11">
                  <c:v>2.3024140000000002</c:v>
                </c:pt>
                <c:pt idx="12">
                  <c:v>2.2996080000000001</c:v>
                </c:pt>
                <c:pt idx="13">
                  <c:v>2.7158910000000001</c:v>
                </c:pt>
                <c:pt idx="14">
                  <c:v>2.3088662499999999</c:v>
                </c:pt>
                <c:pt idx="15">
                  <c:v>2.2969309999999998</c:v>
                </c:pt>
                <c:pt idx="16">
                  <c:v>2.1877209999999998</c:v>
                </c:pt>
                <c:pt idx="17">
                  <c:v>2.5563370000000001</c:v>
                </c:pt>
                <c:pt idx="18">
                  <c:v>2.1410200000000001</c:v>
                </c:pt>
                <c:pt idx="19">
                  <c:v>2.213209</c:v>
                </c:pt>
                <c:pt idx="20">
                  <c:v>2.3215162500000002</c:v>
                </c:pt>
                <c:pt idx="21">
                  <c:v>2.2198859999999998</c:v>
                </c:pt>
                <c:pt idx="22">
                  <c:v>2.3378760000000001</c:v>
                </c:pt>
                <c:pt idx="23">
                  <c:v>2.3784219999999996</c:v>
                </c:pt>
                <c:pt idx="24">
                  <c:v>4.2941010000000004</c:v>
                </c:pt>
                <c:pt idx="25">
                  <c:v>6.2843030000000004</c:v>
                </c:pt>
                <c:pt idx="26">
                  <c:v>7.98303925</c:v>
                </c:pt>
                <c:pt idx="27">
                  <c:v>9.5192320000000006</c:v>
                </c:pt>
                <c:pt idx="28">
                  <c:v>15.986359999999999</c:v>
                </c:pt>
                <c:pt idx="29">
                  <c:v>15.366925000000002</c:v>
                </c:pt>
                <c:pt idx="30">
                  <c:v>14.865897</c:v>
                </c:pt>
                <c:pt idx="31">
                  <c:v>14.727119</c:v>
                </c:pt>
                <c:pt idx="32">
                  <c:v>19.787368999999998</c:v>
                </c:pt>
                <c:pt idx="33">
                  <c:v>16.270883999999999</c:v>
                </c:pt>
                <c:pt idx="34">
                  <c:v>14.667740999999999</c:v>
                </c:pt>
                <c:pt idx="35">
                  <c:v>22.857540250000003</c:v>
                </c:pt>
                <c:pt idx="36">
                  <c:v>25.573340000000002</c:v>
                </c:pt>
                <c:pt idx="37">
                  <c:v>16.364899000000001</c:v>
                </c:pt>
                <c:pt idx="38">
                  <c:v>23.237108249999999</c:v>
                </c:pt>
                <c:pt idx="39">
                  <c:v>26.374374</c:v>
                </c:pt>
                <c:pt idx="40">
                  <c:v>26.696147</c:v>
                </c:pt>
                <c:pt idx="41">
                  <c:v>28.464722249999998</c:v>
                </c:pt>
                <c:pt idx="42">
                  <c:v>16.932939999999999</c:v>
                </c:pt>
                <c:pt idx="43">
                  <c:v>26.393892000000001</c:v>
                </c:pt>
                <c:pt idx="44">
                  <c:v>31.382158750000002</c:v>
                </c:pt>
                <c:pt idx="45">
                  <c:v>29.519556999999999</c:v>
                </c:pt>
                <c:pt idx="46">
                  <c:v>19.142453</c:v>
                </c:pt>
                <c:pt idx="47">
                  <c:v>31.354424000000002</c:v>
                </c:pt>
                <c:pt idx="48">
                  <c:v>24.260733999999999</c:v>
                </c:pt>
                <c:pt idx="49">
                  <c:v>20.824902000000002</c:v>
                </c:pt>
                <c:pt idx="50">
                  <c:v>33.741946500000005</c:v>
                </c:pt>
                <c:pt idx="51">
                  <c:v>33.351900000000001</c:v>
                </c:pt>
                <c:pt idx="52">
                  <c:v>31.223673999999999</c:v>
                </c:pt>
                <c:pt idx="53">
                  <c:v>32.879344250000003</c:v>
                </c:pt>
                <c:pt idx="54">
                  <c:v>28.569099000000001</c:v>
                </c:pt>
                <c:pt idx="55">
                  <c:v>28.942063000000001</c:v>
                </c:pt>
                <c:pt idx="56">
                  <c:v>32.218473400000008</c:v>
                </c:pt>
                <c:pt idx="57">
                  <c:v>28.345506</c:v>
                </c:pt>
                <c:pt idx="58">
                  <c:v>28.444102000000001</c:v>
                </c:pt>
                <c:pt idx="59">
                  <c:v>33.573256399999998</c:v>
                </c:pt>
                <c:pt idx="60">
                  <c:v>22.256115999999999</c:v>
                </c:pt>
                <c:pt idx="61">
                  <c:v>28.824221999999999</c:v>
                </c:pt>
                <c:pt idx="62">
                  <c:v>29.607100000000003</c:v>
                </c:pt>
                <c:pt idx="63">
                  <c:v>23.326339000000001</c:v>
                </c:pt>
                <c:pt idx="64">
                  <c:v>24.698751999999999</c:v>
                </c:pt>
                <c:pt idx="65">
                  <c:v>30.227617333333331</c:v>
                </c:pt>
                <c:pt idx="66">
                  <c:v>25.4001035</c:v>
                </c:pt>
                <c:pt idx="67">
                  <c:v>26.326211000000001</c:v>
                </c:pt>
                <c:pt idx="68">
                  <c:v>31.086003166666671</c:v>
                </c:pt>
                <c:pt idx="69">
                  <c:v>30.480069</c:v>
                </c:pt>
                <c:pt idx="70">
                  <c:v>29.788691999999998</c:v>
                </c:pt>
                <c:pt idx="71">
                  <c:v>30.251114166666667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6-4A15-9D99-195E4E323CD0}"/>
            </c:ext>
          </c:extLst>
        </c:ser>
        <c:ser>
          <c:idx val="1"/>
          <c:order val="1"/>
          <c:tx>
            <c:strRef>
              <c:f>'speed-up IO'!$C$3:$C$6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IO'!$C$7:$C$78</c:f>
              <c:numCache>
                <c:formatCode>General</c:formatCode>
                <c:ptCount val="72"/>
                <c:pt idx="0">
                  <c:v>1.7890459999999999</c:v>
                </c:pt>
                <c:pt idx="1">
                  <c:v>1.9633769999999999</c:v>
                </c:pt>
                <c:pt idx="2">
                  <c:v>1.8491949999999999</c:v>
                </c:pt>
                <c:pt idx="3">
                  <c:v>1.673916</c:v>
                </c:pt>
                <c:pt idx="4">
                  <c:v>1.6587400000000001</c:v>
                </c:pt>
                <c:pt idx="5">
                  <c:v>1.688963</c:v>
                </c:pt>
                <c:pt idx="6">
                  <c:v>1.7436739999999999</c:v>
                </c:pt>
                <c:pt idx="7">
                  <c:v>1.630018</c:v>
                </c:pt>
                <c:pt idx="8">
                  <c:v>1.71018</c:v>
                </c:pt>
                <c:pt idx="9">
                  <c:v>1.6587695</c:v>
                </c:pt>
                <c:pt idx="10">
                  <c:v>2.0840585000000003</c:v>
                </c:pt>
                <c:pt idx="11">
                  <c:v>1.8105899999999999</c:v>
                </c:pt>
                <c:pt idx="12">
                  <c:v>1.7598320000000001</c:v>
                </c:pt>
                <c:pt idx="13">
                  <c:v>1.8003690000000001</c:v>
                </c:pt>
                <c:pt idx="14">
                  <c:v>1.6090768</c:v>
                </c:pt>
                <c:pt idx="15">
                  <c:v>1.7178</c:v>
                </c:pt>
                <c:pt idx="16">
                  <c:v>1.624922</c:v>
                </c:pt>
                <c:pt idx="17">
                  <c:v>1.7617309999999999</c:v>
                </c:pt>
                <c:pt idx="18">
                  <c:v>1.6915009999999999</c:v>
                </c:pt>
                <c:pt idx="19">
                  <c:v>1.9197489999999999</c:v>
                </c:pt>
                <c:pt idx="20">
                  <c:v>1.6716126</c:v>
                </c:pt>
                <c:pt idx="21">
                  <c:v>1.657878</c:v>
                </c:pt>
                <c:pt idx="22">
                  <c:v>1.638101</c:v>
                </c:pt>
                <c:pt idx="23">
                  <c:v>1.7081344000000001</c:v>
                </c:pt>
                <c:pt idx="24">
                  <c:v>4.2886990000000003</c:v>
                </c:pt>
                <c:pt idx="25">
                  <c:v>4.7659060000000002</c:v>
                </c:pt>
                <c:pt idx="26">
                  <c:v>6.1085940000000001</c:v>
                </c:pt>
                <c:pt idx="27">
                  <c:v>7.1317019999999998</c:v>
                </c:pt>
                <c:pt idx="28">
                  <c:v>7.9451770000000002</c:v>
                </c:pt>
                <c:pt idx="29">
                  <c:v>12.414923400000001</c:v>
                </c:pt>
                <c:pt idx="30">
                  <c:v>9.7556010000000004</c:v>
                </c:pt>
                <c:pt idx="31">
                  <c:v>17.185101</c:v>
                </c:pt>
                <c:pt idx="32">
                  <c:v>11.902816199999998</c:v>
                </c:pt>
                <c:pt idx="33">
                  <c:v>21.090164999999999</c:v>
                </c:pt>
                <c:pt idx="34">
                  <c:v>17.434545</c:v>
                </c:pt>
                <c:pt idx="35">
                  <c:v>22.414475599999999</c:v>
                </c:pt>
                <c:pt idx="36">
                  <c:v>20.513232000000002</c:v>
                </c:pt>
                <c:pt idx="37">
                  <c:v>23.652224</c:v>
                </c:pt>
                <c:pt idx="38">
                  <c:v>25.039603833333331</c:v>
                </c:pt>
                <c:pt idx="39">
                  <c:v>18.623333500000001</c:v>
                </c:pt>
                <c:pt idx="40">
                  <c:v>19.740084500000002</c:v>
                </c:pt>
                <c:pt idx="41">
                  <c:v>24.245174333333335</c:v>
                </c:pt>
                <c:pt idx="42">
                  <c:v>17.407671499999999</c:v>
                </c:pt>
                <c:pt idx="43">
                  <c:v>28.701797499999998</c:v>
                </c:pt>
                <c:pt idx="44">
                  <c:v>29.641641666666668</c:v>
                </c:pt>
                <c:pt idx="45">
                  <c:v>22.407314499999998</c:v>
                </c:pt>
                <c:pt idx="46">
                  <c:v>31.263448499999999</c:v>
                </c:pt>
                <c:pt idx="47">
                  <c:v>31.475586000000003</c:v>
                </c:pt>
                <c:pt idx="48">
                  <c:v>32.534551499999999</c:v>
                </c:pt>
                <c:pt idx="49">
                  <c:v>18.177081000000001</c:v>
                </c:pt>
                <c:pt idx="50">
                  <c:v>28.799695714285715</c:v>
                </c:pt>
                <c:pt idx="51">
                  <c:v>18.592019999999998</c:v>
                </c:pt>
                <c:pt idx="52">
                  <c:v>26.071447499999998</c:v>
                </c:pt>
                <c:pt idx="53">
                  <c:v>27.725484999999999</c:v>
                </c:pt>
                <c:pt idx="54">
                  <c:v>28.741050999999999</c:v>
                </c:pt>
                <c:pt idx="55">
                  <c:v>29.374549999999999</c:v>
                </c:pt>
                <c:pt idx="56">
                  <c:v>33.688032</c:v>
                </c:pt>
                <c:pt idx="57">
                  <c:v>28.412428500000001</c:v>
                </c:pt>
                <c:pt idx="58">
                  <c:v>18.762909000000001</c:v>
                </c:pt>
                <c:pt idx="59">
                  <c:v>27.223368000000001</c:v>
                </c:pt>
                <c:pt idx="60">
                  <c:v>20.738315499999999</c:v>
                </c:pt>
                <c:pt idx="61">
                  <c:v>17.705773000000001</c:v>
                </c:pt>
                <c:pt idx="62">
                  <c:v>26.065249857142856</c:v>
                </c:pt>
                <c:pt idx="63">
                  <c:v>15.632415</c:v>
                </c:pt>
                <c:pt idx="64">
                  <c:v>20.996437999999998</c:v>
                </c:pt>
                <c:pt idx="65">
                  <c:v>27.442869714285713</c:v>
                </c:pt>
                <c:pt idx="66">
                  <c:v>17.395661</c:v>
                </c:pt>
                <c:pt idx="67">
                  <c:v>20.253397499999998</c:v>
                </c:pt>
                <c:pt idx="68">
                  <c:v>29.487239428571431</c:v>
                </c:pt>
                <c:pt idx="69">
                  <c:v>24.610690999999999</c:v>
                </c:pt>
                <c:pt idx="70">
                  <c:v>23.174248499999997</c:v>
                </c:pt>
                <c:pt idx="71">
                  <c:v>32.120441428571432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6-4A15-9D99-195E4E323CD0}"/>
            </c:ext>
          </c:extLst>
        </c:ser>
        <c:ser>
          <c:idx val="2"/>
          <c:order val="2"/>
          <c:tx>
            <c:strRef>
              <c:f>'speed-up IO'!$D$3:$D$6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IO'!$D$7:$D$78</c:f>
              <c:numCache>
                <c:formatCode>General</c:formatCode>
                <c:ptCount val="72"/>
                <c:pt idx="0">
                  <c:v>1.044386</c:v>
                </c:pt>
                <c:pt idx="1">
                  <c:v>1.4071975000000001</c:v>
                </c:pt>
                <c:pt idx="2">
                  <c:v>1.1403975000000002</c:v>
                </c:pt>
                <c:pt idx="3">
                  <c:v>1.119937</c:v>
                </c:pt>
                <c:pt idx="4">
                  <c:v>1.136339</c:v>
                </c:pt>
                <c:pt idx="5">
                  <c:v>1.1023415000000001</c:v>
                </c:pt>
                <c:pt idx="6">
                  <c:v>1.0912809999999999</c:v>
                </c:pt>
                <c:pt idx="7">
                  <c:v>1.099421</c:v>
                </c:pt>
                <c:pt idx="8">
                  <c:v>1.1189624999999999</c:v>
                </c:pt>
                <c:pt idx="9">
                  <c:v>1.1639485000000001</c:v>
                </c:pt>
                <c:pt idx="10">
                  <c:v>1.2116685</c:v>
                </c:pt>
                <c:pt idx="11">
                  <c:v>1.0824825</c:v>
                </c:pt>
                <c:pt idx="12">
                  <c:v>1.1433244999999999</c:v>
                </c:pt>
                <c:pt idx="13">
                  <c:v>1.0662585</c:v>
                </c:pt>
                <c:pt idx="14">
                  <c:v>0.98924999999999996</c:v>
                </c:pt>
                <c:pt idx="15">
                  <c:v>1.0218754999999999</c:v>
                </c:pt>
                <c:pt idx="16">
                  <c:v>1.0303365</c:v>
                </c:pt>
                <c:pt idx="17">
                  <c:v>1.263644</c:v>
                </c:pt>
                <c:pt idx="18">
                  <c:v>1.0284995000000001</c:v>
                </c:pt>
                <c:pt idx="19">
                  <c:v>1.12923</c:v>
                </c:pt>
                <c:pt idx="20">
                  <c:v>1.0387014999999999</c:v>
                </c:pt>
                <c:pt idx="21">
                  <c:v>1.0825735000000001</c:v>
                </c:pt>
                <c:pt idx="22">
                  <c:v>1.0889280000000001</c:v>
                </c:pt>
                <c:pt idx="23">
                  <c:v>1.0458764999999999</c:v>
                </c:pt>
                <c:pt idx="24">
                  <c:v>2.6999645000000001</c:v>
                </c:pt>
                <c:pt idx="25">
                  <c:v>3.6278250000000001</c:v>
                </c:pt>
                <c:pt idx="26">
                  <c:v>3.8543069999999995</c:v>
                </c:pt>
                <c:pt idx="27">
                  <c:v>8.1126550000000002</c:v>
                </c:pt>
                <c:pt idx="28">
                  <c:v>6.4239265000000003</c:v>
                </c:pt>
                <c:pt idx="29">
                  <c:v>7.9225124999999998</c:v>
                </c:pt>
                <c:pt idx="30">
                  <c:v>8.0253374999999991</c:v>
                </c:pt>
                <c:pt idx="31">
                  <c:v>8.8920739999999991</c:v>
                </c:pt>
                <c:pt idx="32">
                  <c:v>11.5319605</c:v>
                </c:pt>
                <c:pt idx="33">
                  <c:v>14.33562</c:v>
                </c:pt>
                <c:pt idx="34">
                  <c:v>13.784765499999999</c:v>
                </c:pt>
                <c:pt idx="35">
                  <c:v>16.893031000000001</c:v>
                </c:pt>
                <c:pt idx="36">
                  <c:v>13.958985</c:v>
                </c:pt>
                <c:pt idx="37">
                  <c:v>19.9442515</c:v>
                </c:pt>
                <c:pt idx="38">
                  <c:v>17.5701915</c:v>
                </c:pt>
                <c:pt idx="39">
                  <c:v>14.892648999999999</c:v>
                </c:pt>
                <c:pt idx="40">
                  <c:v>14.238583500000001</c:v>
                </c:pt>
                <c:pt idx="41">
                  <c:v>14.228730500000001</c:v>
                </c:pt>
                <c:pt idx="42">
                  <c:v>20.897148999999999</c:v>
                </c:pt>
                <c:pt idx="43">
                  <c:v>20.942222000000001</c:v>
                </c:pt>
                <c:pt idx="44">
                  <c:v>28.7795345</c:v>
                </c:pt>
                <c:pt idx="45">
                  <c:v>20.597205500000001</c:v>
                </c:pt>
                <c:pt idx="46">
                  <c:v>31.519896500000002</c:v>
                </c:pt>
                <c:pt idx="47">
                  <c:v>22.147716500000001</c:v>
                </c:pt>
                <c:pt idx="48">
                  <c:v>18.1664645</c:v>
                </c:pt>
                <c:pt idx="49">
                  <c:v>15.3596635</c:v>
                </c:pt>
                <c:pt idx="50">
                  <c:v>23.340446999999998</c:v>
                </c:pt>
                <c:pt idx="51">
                  <c:v>27.983637000000002</c:v>
                </c:pt>
                <c:pt idx="52">
                  <c:v>23.984513999999997</c:v>
                </c:pt>
                <c:pt idx="53">
                  <c:v>19.369962999999998</c:v>
                </c:pt>
                <c:pt idx="54">
                  <c:v>23.120617500000002</c:v>
                </c:pt>
                <c:pt idx="55">
                  <c:v>22.839745000000001</c:v>
                </c:pt>
                <c:pt idx="56">
                  <c:v>24.396201000000001</c:v>
                </c:pt>
                <c:pt idx="57">
                  <c:v>27.545211000000002</c:v>
                </c:pt>
                <c:pt idx="58">
                  <c:v>22.908905499999999</c:v>
                </c:pt>
                <c:pt idx="59">
                  <c:v>24.203423999999998</c:v>
                </c:pt>
                <c:pt idx="60">
                  <c:v>22.477819</c:v>
                </c:pt>
                <c:pt idx="61">
                  <c:v>24.0160765</c:v>
                </c:pt>
                <c:pt idx="62">
                  <c:v>24.0514005</c:v>
                </c:pt>
                <c:pt idx="63">
                  <c:v>28.507697999999998</c:v>
                </c:pt>
                <c:pt idx="64">
                  <c:v>22.140084999999999</c:v>
                </c:pt>
                <c:pt idx="65">
                  <c:v>29.722766499999999</c:v>
                </c:pt>
                <c:pt idx="66">
                  <c:v>25.285291666666666</c:v>
                </c:pt>
                <c:pt idx="67">
                  <c:v>23.018777666666665</c:v>
                </c:pt>
                <c:pt idx="68">
                  <c:v>30.441680666666667</c:v>
                </c:pt>
                <c:pt idx="69">
                  <c:v>19.584745666666667</c:v>
                </c:pt>
                <c:pt idx="70">
                  <c:v>26.540451333333333</c:v>
                </c:pt>
                <c:pt idx="71">
                  <c:v>26.458212666666668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6-4A15-9D99-195E4E323CD0}"/>
            </c:ext>
          </c:extLst>
        </c:ser>
        <c:ser>
          <c:idx val="3"/>
          <c:order val="3"/>
          <c:tx>
            <c:strRef>
              <c:f>'speed-up IO'!$E$3:$E$6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IO'!$E$7:$E$78</c:f>
              <c:numCache>
                <c:formatCode>General</c:formatCode>
                <c:ptCount val="72"/>
                <c:pt idx="0">
                  <c:v>0.78053099999999997</c:v>
                </c:pt>
                <c:pt idx="1">
                  <c:v>0.85867133333333323</c:v>
                </c:pt>
                <c:pt idx="2">
                  <c:v>0.9056913333333334</c:v>
                </c:pt>
                <c:pt idx="3">
                  <c:v>0.77372466666666673</c:v>
                </c:pt>
                <c:pt idx="4">
                  <c:v>0.83701599999999987</c:v>
                </c:pt>
                <c:pt idx="5">
                  <c:v>0.80457366666666663</c:v>
                </c:pt>
                <c:pt idx="6">
                  <c:v>0.88581966666666678</c:v>
                </c:pt>
                <c:pt idx="7">
                  <c:v>0.75413266666666667</c:v>
                </c:pt>
                <c:pt idx="8">
                  <c:v>0.72330533333333336</c:v>
                </c:pt>
                <c:pt idx="9">
                  <c:v>0.71982133333333331</c:v>
                </c:pt>
                <c:pt idx="10">
                  <c:v>0.74502424999999994</c:v>
                </c:pt>
                <c:pt idx="11">
                  <c:v>0.73282000000000003</c:v>
                </c:pt>
                <c:pt idx="12">
                  <c:v>0.71886633333333327</c:v>
                </c:pt>
                <c:pt idx="13">
                  <c:v>0.70356700000000005</c:v>
                </c:pt>
                <c:pt idx="14">
                  <c:v>0.74860000000000004</c:v>
                </c:pt>
                <c:pt idx="15">
                  <c:v>0.85323433333333343</c:v>
                </c:pt>
                <c:pt idx="16">
                  <c:v>0.75268166666666669</c:v>
                </c:pt>
                <c:pt idx="17">
                  <c:v>0.71643733333333337</c:v>
                </c:pt>
                <c:pt idx="18">
                  <c:v>0.75595599999999996</c:v>
                </c:pt>
                <c:pt idx="19">
                  <c:v>0.76502066666666657</c:v>
                </c:pt>
                <c:pt idx="20">
                  <c:v>0.79306966666666678</c:v>
                </c:pt>
                <c:pt idx="21">
                  <c:v>0.80147433333333329</c:v>
                </c:pt>
                <c:pt idx="22">
                  <c:v>0.76734000000000002</c:v>
                </c:pt>
                <c:pt idx="23">
                  <c:v>0.77511999999999992</c:v>
                </c:pt>
                <c:pt idx="24">
                  <c:v>1.3561596666666667</c:v>
                </c:pt>
                <c:pt idx="25">
                  <c:v>2.0466026666666668</c:v>
                </c:pt>
                <c:pt idx="26">
                  <c:v>2.3646916666666664</c:v>
                </c:pt>
                <c:pt idx="27">
                  <c:v>3.1459759999999997</c:v>
                </c:pt>
                <c:pt idx="28">
                  <c:v>3.2170609999999997</c:v>
                </c:pt>
                <c:pt idx="29">
                  <c:v>3.3263859999999998</c:v>
                </c:pt>
                <c:pt idx="30">
                  <c:v>4.7731240000000001</c:v>
                </c:pt>
                <c:pt idx="31">
                  <c:v>4.9019399999999997</c:v>
                </c:pt>
                <c:pt idx="32">
                  <c:v>6.3354023333333345</c:v>
                </c:pt>
                <c:pt idx="33">
                  <c:v>5.2719066666666663</c:v>
                </c:pt>
                <c:pt idx="34">
                  <c:v>6.6349500000000008</c:v>
                </c:pt>
                <c:pt idx="35">
                  <c:v>9.2416046666666674</c:v>
                </c:pt>
                <c:pt idx="36">
                  <c:v>7.7887116666666669</c:v>
                </c:pt>
                <c:pt idx="37">
                  <c:v>7.5232770000000002</c:v>
                </c:pt>
                <c:pt idx="38">
                  <c:v>9.862779333333334</c:v>
                </c:pt>
                <c:pt idx="39">
                  <c:v>10.081707</c:v>
                </c:pt>
                <c:pt idx="40">
                  <c:v>11.6517695</c:v>
                </c:pt>
                <c:pt idx="41">
                  <c:v>13.340712999999999</c:v>
                </c:pt>
                <c:pt idx="42">
                  <c:v>9.4719422499999997</c:v>
                </c:pt>
                <c:pt idx="43">
                  <c:v>9.5724954999999987</c:v>
                </c:pt>
                <c:pt idx="44">
                  <c:v>11.6357845</c:v>
                </c:pt>
                <c:pt idx="45">
                  <c:v>13.140269</c:v>
                </c:pt>
                <c:pt idx="46">
                  <c:v>16.962448500000001</c:v>
                </c:pt>
                <c:pt idx="47">
                  <c:v>16.769347250000003</c:v>
                </c:pt>
                <c:pt idx="48">
                  <c:v>11.630654499999999</c:v>
                </c:pt>
                <c:pt idx="49">
                  <c:v>11.881853750000001</c:v>
                </c:pt>
                <c:pt idx="50">
                  <c:v>12.14057925</c:v>
                </c:pt>
                <c:pt idx="51">
                  <c:v>10.431913750000001</c:v>
                </c:pt>
                <c:pt idx="52">
                  <c:v>13.850378750000001</c:v>
                </c:pt>
                <c:pt idx="53">
                  <c:v>12.56389025</c:v>
                </c:pt>
                <c:pt idx="54">
                  <c:v>13.761078250000001</c:v>
                </c:pt>
                <c:pt idx="55">
                  <c:v>11.348870250000001</c:v>
                </c:pt>
                <c:pt idx="56">
                  <c:v>12.136070500000001</c:v>
                </c:pt>
                <c:pt idx="57">
                  <c:v>12.162415999999999</c:v>
                </c:pt>
                <c:pt idx="58">
                  <c:v>16.027353999999999</c:v>
                </c:pt>
                <c:pt idx="59">
                  <c:v>17.15777825</c:v>
                </c:pt>
                <c:pt idx="60">
                  <c:v>14.269136249999999</c:v>
                </c:pt>
                <c:pt idx="61">
                  <c:v>15.84800925</c:v>
                </c:pt>
                <c:pt idx="62">
                  <c:v>12.507063749999999</c:v>
                </c:pt>
                <c:pt idx="63">
                  <c:v>19.131113249999999</c:v>
                </c:pt>
                <c:pt idx="64">
                  <c:v>18.0736135</c:v>
                </c:pt>
                <c:pt idx="65">
                  <c:v>12.172533250000001</c:v>
                </c:pt>
                <c:pt idx="66">
                  <c:v>24.186740499999999</c:v>
                </c:pt>
                <c:pt idx="67">
                  <c:v>19.476260500000002</c:v>
                </c:pt>
                <c:pt idx="68">
                  <c:v>18.11619275</c:v>
                </c:pt>
                <c:pt idx="69">
                  <c:v>20.177372499999997</c:v>
                </c:pt>
                <c:pt idx="70">
                  <c:v>21.501544500000001</c:v>
                </c:pt>
                <c:pt idx="71">
                  <c:v>9.058774249999999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6-4A15-9D99-195E4E323CD0}"/>
            </c:ext>
          </c:extLst>
        </c:ser>
        <c:ser>
          <c:idx val="4"/>
          <c:order val="4"/>
          <c:tx>
            <c:strRef>
              <c:f>'speed-up IO'!$F$3:$F$6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 IO'!$A$7:$A$78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 IO'!$F$7:$F$78</c:f>
              <c:numCache>
                <c:formatCode>General</c:formatCode>
                <c:ptCount val="72"/>
                <c:pt idx="0">
                  <c:v>0.37534316666666667</c:v>
                </c:pt>
                <c:pt idx="1">
                  <c:v>0.471661</c:v>
                </c:pt>
                <c:pt idx="2">
                  <c:v>0.39633849999999998</c:v>
                </c:pt>
                <c:pt idx="3">
                  <c:v>0.41808178571428567</c:v>
                </c:pt>
                <c:pt idx="4">
                  <c:v>0.37752907142857145</c:v>
                </c:pt>
                <c:pt idx="5">
                  <c:v>0.36990664285714286</c:v>
                </c:pt>
                <c:pt idx="6">
                  <c:v>0.35991849999999992</c:v>
                </c:pt>
                <c:pt idx="7">
                  <c:v>0.3924637857142857</c:v>
                </c:pt>
                <c:pt idx="8">
                  <c:v>0.376004</c:v>
                </c:pt>
                <c:pt idx="9">
                  <c:v>0.24001207142857139</c:v>
                </c:pt>
                <c:pt idx="10">
                  <c:v>0.16128200000000001</c:v>
                </c:pt>
                <c:pt idx="11">
                  <c:v>0.39564228571428572</c:v>
                </c:pt>
                <c:pt idx="12">
                  <c:v>0.16512133333333331</c:v>
                </c:pt>
                <c:pt idx="13">
                  <c:v>0.16131616666666668</c:v>
                </c:pt>
                <c:pt idx="14">
                  <c:v>0.16486016666666667</c:v>
                </c:pt>
                <c:pt idx="15">
                  <c:v>0.16033116666666666</c:v>
                </c:pt>
                <c:pt idx="16">
                  <c:v>0.164076</c:v>
                </c:pt>
                <c:pt idx="17">
                  <c:v>0.16564999999999999</c:v>
                </c:pt>
                <c:pt idx="18">
                  <c:v>0.16869766666666666</c:v>
                </c:pt>
                <c:pt idx="19">
                  <c:v>0.16727366666666665</c:v>
                </c:pt>
                <c:pt idx="20">
                  <c:v>0.17178866666666667</c:v>
                </c:pt>
                <c:pt idx="21">
                  <c:v>0.18027833333333335</c:v>
                </c:pt>
                <c:pt idx="22">
                  <c:v>0.17821383333333332</c:v>
                </c:pt>
                <c:pt idx="23">
                  <c:v>0.24303533333333335</c:v>
                </c:pt>
                <c:pt idx="24">
                  <c:v>0.7929354999999999</c:v>
                </c:pt>
                <c:pt idx="25">
                  <c:v>1.3167633333333333</c:v>
                </c:pt>
                <c:pt idx="26">
                  <c:v>1.0665406666666668</c:v>
                </c:pt>
                <c:pt idx="27">
                  <c:v>2.0678915</c:v>
                </c:pt>
                <c:pt idx="28">
                  <c:v>2.1911013333333336</c:v>
                </c:pt>
                <c:pt idx="29">
                  <c:v>2.1006095</c:v>
                </c:pt>
                <c:pt idx="30">
                  <c:v>2.3949833333333332</c:v>
                </c:pt>
                <c:pt idx="31">
                  <c:v>3.1335695000000001</c:v>
                </c:pt>
                <c:pt idx="32">
                  <c:v>3.6954396666666667</c:v>
                </c:pt>
                <c:pt idx="33">
                  <c:v>3.7815271666666663</c:v>
                </c:pt>
                <c:pt idx="34">
                  <c:v>3.0367329999999999</c:v>
                </c:pt>
                <c:pt idx="35">
                  <c:v>5.9635041666666666</c:v>
                </c:pt>
                <c:pt idx="36">
                  <c:v>4.5965821666666669</c:v>
                </c:pt>
                <c:pt idx="37">
                  <c:v>4.6454589999999998</c:v>
                </c:pt>
                <c:pt idx="38">
                  <c:v>4.1431706666666663</c:v>
                </c:pt>
                <c:pt idx="39">
                  <c:v>4.8994748333333336</c:v>
                </c:pt>
                <c:pt idx="40">
                  <c:v>8.4970425000000009</c:v>
                </c:pt>
                <c:pt idx="41">
                  <c:v>12.18484233333333</c:v>
                </c:pt>
                <c:pt idx="42">
                  <c:v>4.2821085000000005</c:v>
                </c:pt>
                <c:pt idx="43">
                  <c:v>5.4039763333333326</c:v>
                </c:pt>
                <c:pt idx="44">
                  <c:v>9.1293666666666677</c:v>
                </c:pt>
                <c:pt idx="45">
                  <c:v>11.713617999999999</c:v>
                </c:pt>
                <c:pt idx="46">
                  <c:v>6.2865380000000002</c:v>
                </c:pt>
                <c:pt idx="47">
                  <c:v>11.359658166666668</c:v>
                </c:pt>
                <c:pt idx="48">
                  <c:v>6.681883833333333</c:v>
                </c:pt>
                <c:pt idx="49">
                  <c:v>11.800627499999999</c:v>
                </c:pt>
                <c:pt idx="50">
                  <c:v>5.0621318333333338</c:v>
                </c:pt>
                <c:pt idx="51">
                  <c:v>5.7240448333333331</c:v>
                </c:pt>
                <c:pt idx="52">
                  <c:v>9.133362</c:v>
                </c:pt>
                <c:pt idx="53">
                  <c:v>10.662706166666668</c:v>
                </c:pt>
                <c:pt idx="54">
                  <c:v>14.680937499999999</c:v>
                </c:pt>
                <c:pt idx="55">
                  <c:v>8.5789415000000009</c:v>
                </c:pt>
                <c:pt idx="56">
                  <c:v>13.201725999999999</c:v>
                </c:pt>
                <c:pt idx="57">
                  <c:v>11.045023833333333</c:v>
                </c:pt>
                <c:pt idx="58">
                  <c:v>11.680195166666666</c:v>
                </c:pt>
                <c:pt idx="59">
                  <c:v>14.056562833333333</c:v>
                </c:pt>
                <c:pt idx="60">
                  <c:v>12.605965000000003</c:v>
                </c:pt>
                <c:pt idx="61">
                  <c:v>11.3219455</c:v>
                </c:pt>
                <c:pt idx="62">
                  <c:v>12.075694333333333</c:v>
                </c:pt>
                <c:pt idx="63">
                  <c:v>14.531202333333333</c:v>
                </c:pt>
                <c:pt idx="64">
                  <c:v>18.049464166666667</c:v>
                </c:pt>
                <c:pt idx="65">
                  <c:v>14.311271499999998</c:v>
                </c:pt>
                <c:pt idx="66">
                  <c:v>14.346102666666665</c:v>
                </c:pt>
                <c:pt idx="67">
                  <c:v>15.088610833333334</c:v>
                </c:pt>
                <c:pt idx="68">
                  <c:v>20.235090833333334</c:v>
                </c:pt>
                <c:pt idx="69">
                  <c:v>17.423830833333334</c:v>
                </c:pt>
                <c:pt idx="70">
                  <c:v>18.29535266666667</c:v>
                </c:pt>
                <c:pt idx="71">
                  <c:v>19.418478999999998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A6-4A15-9D99-195E4E32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 IO'!$L$6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 IO'!$L$7:$L$31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5-4646-B8E9-EC881BA5E9AC}"/>
            </c:ext>
          </c:extLst>
        </c:ser>
        <c:ser>
          <c:idx val="1"/>
          <c:order val="1"/>
          <c:tx>
            <c:strRef>
              <c:f>'speed-up IO'!$M$6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 IO'!$M$7:$M$31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0.91477239576647962</c:v>
                </c:pt>
                <c:pt idx="2">
                  <c:v>1.0288110770760186</c:v>
                </c:pt>
                <c:pt idx="3">
                  <c:v>1.0322456403123996</c:v>
                </c:pt>
                <c:pt idx="4">
                  <c:v>1.1028204397198134</c:v>
                </c:pt>
                <c:pt idx="5">
                  <c:v>1.1184740218194336</c:v>
                </c:pt>
                <c:pt idx="6">
                  <c:v>1.1356346461768849</c:v>
                </c:pt>
                <c:pt idx="7">
                  <c:v>1.1106042441060477</c:v>
                </c:pt>
                <c:pt idx="8">
                  <c:v>1.1124797556307284</c:v>
                </c:pt>
                <c:pt idx="9">
                  <c:v>1.1793019574769752</c:v>
                </c:pt>
                <c:pt idx="10">
                  <c:v>1.1149400970323184</c:v>
                </c:pt>
                <c:pt idx="11">
                  <c:v>1.0895451469631439</c:v>
                </c:pt>
                <c:pt idx="12">
                  <c:v>1.0908746186306535</c:v>
                </c:pt>
                <c:pt idx="13">
                  <c:v>0.92366888067304609</c:v>
                </c:pt>
                <c:pt idx="14">
                  <c:v>1.0865003548819685</c:v>
                </c:pt>
                <c:pt idx="15">
                  <c:v>1.0921459982907629</c:v>
                </c:pt>
                <c:pt idx="16">
                  <c:v>1.1466654111744596</c:v>
                </c:pt>
                <c:pt idx="17">
                  <c:v>0.98131975557213302</c:v>
                </c:pt>
                <c:pt idx="18">
                  <c:v>1.1716770511251646</c:v>
                </c:pt>
                <c:pt idx="19">
                  <c:v>1.1334600573194848</c:v>
                </c:pt>
                <c:pt idx="20">
                  <c:v>1.0805799873250941</c:v>
                </c:pt>
                <c:pt idx="21">
                  <c:v>1.1300508224296204</c:v>
                </c:pt>
                <c:pt idx="22">
                  <c:v>1.0730184150057573</c:v>
                </c:pt>
                <c:pt idx="23">
                  <c:v>1.0547262008171807</c:v>
                </c:pt>
                <c:pt idx="24">
                  <c:v>0.58419305926898313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655-4646-B8E9-EC881BA5E9AC}"/>
            </c:ext>
          </c:extLst>
        </c:ser>
        <c:ser>
          <c:idx val="2"/>
          <c:order val="2"/>
          <c:tx>
            <c:strRef>
              <c:f>'speed-up IO'!$N$6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 IO'!$N$7:$N$31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0.91120859620949002</c:v>
                </c:pt>
                <c:pt idx="2">
                  <c:v>0.96747287333136855</c:v>
                </c:pt>
                <c:pt idx="3">
                  <c:v>1.0687788395594522</c:v>
                </c:pt>
                <c:pt idx="4">
                  <c:v>1.0785572181294234</c:v>
                </c:pt>
                <c:pt idx="5">
                  <c:v>1.0592570707588029</c:v>
                </c:pt>
                <c:pt idx="6">
                  <c:v>1.0260209190479412</c:v>
                </c:pt>
                <c:pt idx="7">
                  <c:v>1.0975621128110242</c:v>
                </c:pt>
                <c:pt idx="8">
                  <c:v>1.0461156135611456</c:v>
                </c:pt>
                <c:pt idx="9">
                  <c:v>1.0785380367796731</c:v>
                </c:pt>
                <c:pt idx="10">
                  <c:v>0.85844327306551116</c:v>
                </c:pt>
                <c:pt idx="11">
                  <c:v>0.98810111621073793</c:v>
                </c:pt>
                <c:pt idx="12">
                  <c:v>1.0166004482246032</c:v>
                </c:pt>
                <c:pt idx="13">
                  <c:v>0.99371073374402685</c:v>
                </c:pt>
                <c:pt idx="14">
                  <c:v>1.1118462462450518</c:v>
                </c:pt>
                <c:pt idx="15">
                  <c:v>1.0414751426242868</c:v>
                </c:pt>
                <c:pt idx="16">
                  <c:v>1.1010042328185599</c:v>
                </c:pt>
                <c:pt idx="17">
                  <c:v>1.0155046372005714</c:v>
                </c:pt>
                <c:pt idx="18">
                  <c:v>1.0576677164246429</c:v>
                </c:pt>
                <c:pt idx="19">
                  <c:v>0.93191662034984779</c:v>
                </c:pt>
                <c:pt idx="20">
                  <c:v>1.0702515642679409</c:v>
                </c:pt>
                <c:pt idx="21">
                  <c:v>1.079118005064305</c:v>
                </c:pt>
                <c:pt idx="22">
                  <c:v>1.0921463328573757</c:v>
                </c:pt>
                <c:pt idx="23">
                  <c:v>1.0473684037977338</c:v>
                </c:pt>
                <c:pt idx="24">
                  <c:v>0.41715354703139573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5-4646-B8E9-EC881BA5E9AC}"/>
            </c:ext>
          </c:extLst>
        </c:ser>
        <c:ser>
          <c:idx val="7"/>
          <c:order val="3"/>
          <c:tx>
            <c:strRef>
              <c:f>'speed-up IO'!$O$6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IO'!$O$7:$O$31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0.74217442825189783</c:v>
                </c:pt>
                <c:pt idx="2">
                  <c:v>0.91580874212719676</c:v>
                </c:pt>
                <c:pt idx="3">
                  <c:v>0.93253995537248979</c:v>
                </c:pt>
                <c:pt idx="4">
                  <c:v>0.91907960564585045</c:v>
                </c:pt>
                <c:pt idx="5">
                  <c:v>0.94742509467347458</c:v>
                </c:pt>
                <c:pt idx="6">
                  <c:v>0.95702756668539091</c:v>
                </c:pt>
                <c:pt idx="7">
                  <c:v>0.94994183301938029</c:v>
                </c:pt>
                <c:pt idx="8">
                  <c:v>0.93335210071829944</c:v>
                </c:pt>
                <c:pt idx="9">
                  <c:v>0.89727853079410302</c:v>
                </c:pt>
                <c:pt idx="10">
                  <c:v>0.86194037395541767</c:v>
                </c:pt>
                <c:pt idx="11">
                  <c:v>0.96480635945615756</c:v>
                </c:pt>
                <c:pt idx="12">
                  <c:v>0.91346420023361707</c:v>
                </c:pt>
                <c:pt idx="13">
                  <c:v>0.97948668170054454</c:v>
                </c:pt>
                <c:pt idx="14">
                  <c:v>1.0557351528936063</c:v>
                </c:pt>
                <c:pt idx="15">
                  <c:v>1.0220286130746847</c:v>
                </c:pt>
                <c:pt idx="16">
                  <c:v>1.0136358364476072</c:v>
                </c:pt>
                <c:pt idx="17">
                  <c:v>0.82648752338475084</c:v>
                </c:pt>
                <c:pt idx="18">
                  <c:v>1.0154462885008695</c:v>
                </c:pt>
                <c:pt idx="19">
                  <c:v>0.92486561639347176</c:v>
                </c:pt>
                <c:pt idx="20">
                  <c:v>1.0054726983642559</c:v>
                </c:pt>
                <c:pt idx="21">
                  <c:v>0.9647252588392381</c:v>
                </c:pt>
                <c:pt idx="22">
                  <c:v>0.95909555085368359</c:v>
                </c:pt>
                <c:pt idx="23">
                  <c:v>0.99857487953883672</c:v>
                </c:pt>
                <c:pt idx="24">
                  <c:v>0.38681471552681523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655-4646-B8E9-EC881BA5E9AC}"/>
            </c:ext>
          </c:extLst>
        </c:ser>
        <c:ser>
          <c:idx val="8"/>
          <c:order val="4"/>
          <c:tx>
            <c:strRef>
              <c:f>'speed-up IO'!$P$6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IO'!$P$7:$P$31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0.9089985535792896</c:v>
                </c:pt>
                <c:pt idx="2">
                  <c:v>0.86180685546289859</c:v>
                </c:pt>
                <c:pt idx="3">
                  <c:v>1.00879684159826</c:v>
                </c:pt>
                <c:pt idx="4">
                  <c:v>0.93251622430156667</c:v>
                </c:pt>
                <c:pt idx="5">
                  <c:v>0.97011750736725577</c:v>
                </c:pt>
                <c:pt idx="6">
                  <c:v>0.88113984072755203</c:v>
                </c:pt>
                <c:pt idx="7">
                  <c:v>1.0350048930382718</c:v>
                </c:pt>
                <c:pt idx="8">
                  <c:v>1.0791168874739852</c:v>
                </c:pt>
                <c:pt idx="9">
                  <c:v>1.084339910274031</c:v>
                </c:pt>
                <c:pt idx="10">
                  <c:v>1.0476585158134115</c:v>
                </c:pt>
                <c:pt idx="11">
                  <c:v>1.0651060287655905</c:v>
                </c:pt>
                <c:pt idx="12">
                  <c:v>1.0857804348420825</c:v>
                </c:pt>
                <c:pt idx="13">
                  <c:v>1.1093911454061942</c:v>
                </c:pt>
                <c:pt idx="14">
                  <c:v>1.0426542880042746</c:v>
                </c:pt>
                <c:pt idx="15">
                  <c:v>0.91479089566250449</c:v>
                </c:pt>
                <c:pt idx="16">
                  <c:v>1.037000148358425</c:v>
                </c:pt>
                <c:pt idx="17">
                  <c:v>1.0894616509841288</c:v>
                </c:pt>
                <c:pt idx="18">
                  <c:v>1.032508505786051</c:v>
                </c:pt>
                <c:pt idx="19">
                  <c:v>1.0202743978158326</c:v>
                </c:pt>
                <c:pt idx="20">
                  <c:v>0.98418970338461209</c:v>
                </c:pt>
                <c:pt idx="21">
                  <c:v>0.97386899060606225</c:v>
                </c:pt>
                <c:pt idx="22">
                  <c:v>1.0171905543826725</c:v>
                </c:pt>
                <c:pt idx="23">
                  <c:v>1.0069808545773558</c:v>
                </c:pt>
                <c:pt idx="24">
                  <c:v>0.575545062417675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655-4646-B8E9-EC881BA5E9AC}"/>
            </c:ext>
          </c:extLst>
        </c:ser>
        <c:ser>
          <c:idx val="3"/>
          <c:order val="5"/>
          <c:tx>
            <c:strRef>
              <c:f>'speed-up IO'!$Q$6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'speed-up IO'!$Q$7:$Q$31</c:f>
              <c:numCache>
                <c:formatCode>#,##0.00</c:formatCode>
                <c:ptCount val="25"/>
                <c:pt idx="0" formatCode="General">
                  <c:v>1</c:v>
                </c:pt>
                <c:pt idx="1">
                  <c:v>0.79579012610045496</c:v>
                </c:pt>
                <c:pt idx="2">
                  <c:v>0.94702676289754006</c:v>
                </c:pt>
                <c:pt idx="3">
                  <c:v>0.89777450128663039</c:v>
                </c:pt>
                <c:pt idx="4">
                  <c:v>0.99420996970211251</c:v>
                </c:pt>
                <c:pt idx="5">
                  <c:v>1.0146970158944222</c:v>
                </c:pt>
                <c:pt idx="6">
                  <c:v>1.0428559984181607</c:v>
                </c:pt>
                <c:pt idx="7">
                  <c:v>0.95637656346697208</c:v>
                </c:pt>
                <c:pt idx="8">
                  <c:v>0.99824248323599396</c:v>
                </c:pt>
                <c:pt idx="9">
                  <c:v>1.5638512031190497</c:v>
                </c:pt>
                <c:pt idx="10">
                  <c:v>2.32724771931565</c:v>
                </c:pt>
                <c:pt idx="11">
                  <c:v>0.94869325200927046</c:v>
                </c:pt>
                <c:pt idx="12">
                  <c:v>2.2731355124716375</c:v>
                </c:pt>
                <c:pt idx="13">
                  <c:v>2.3267548096543331</c:v>
                </c:pt>
                <c:pt idx="14">
                  <c:v>2.2767365474376771</c:v>
                </c:pt>
                <c:pt idx="15">
                  <c:v>2.3410493073191216</c:v>
                </c:pt>
                <c:pt idx="16">
                  <c:v>2.2876177299950431</c:v>
                </c:pt>
                <c:pt idx="17">
                  <c:v>2.2658808733272968</c:v>
                </c:pt>
                <c:pt idx="18">
                  <c:v>2.2249458103550137</c:v>
                </c:pt>
                <c:pt idx="19">
                  <c:v>2.2438867644040408</c:v>
                </c:pt>
                <c:pt idx="20">
                  <c:v>2.184912275935937</c:v>
                </c:pt>
                <c:pt idx="21">
                  <c:v>2.0820203943901556</c:v>
                </c:pt>
                <c:pt idx="22">
                  <c:v>2.1061393475815104</c:v>
                </c:pt>
                <c:pt idx="23">
                  <c:v>1.5443975224452959</c:v>
                </c:pt>
                <c:pt idx="24">
                  <c:v>0.47335901427879912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55-4646-B8E9-EC881BA5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669737503"/>
        <c:scaling>
          <c:orientation val="minMax"/>
          <c:max val="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6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9.5167361111111112E-2"/>
          <c:h val="0.14570624999999998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 IO'!$L$6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 IO'!$L$7:$L$18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4-4BF3-AA03-30BFF7F124E0}"/>
            </c:ext>
          </c:extLst>
        </c:ser>
        <c:ser>
          <c:idx val="1"/>
          <c:order val="1"/>
          <c:tx>
            <c:strRef>
              <c:f>'speed-up IO'!$M$6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 IO'!$M$7:$M$18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0.91477239576647962</c:v>
                </c:pt>
                <c:pt idx="2">
                  <c:v>1.0288110770760186</c:v>
                </c:pt>
                <c:pt idx="3">
                  <c:v>1.0322456403123996</c:v>
                </c:pt>
                <c:pt idx="4">
                  <c:v>1.1028204397198134</c:v>
                </c:pt>
                <c:pt idx="5">
                  <c:v>1.1184740218194336</c:v>
                </c:pt>
                <c:pt idx="6">
                  <c:v>1.1356346461768849</c:v>
                </c:pt>
                <c:pt idx="7">
                  <c:v>1.1106042441060477</c:v>
                </c:pt>
                <c:pt idx="8">
                  <c:v>1.1124797556307284</c:v>
                </c:pt>
                <c:pt idx="9">
                  <c:v>1.1793019574769752</c:v>
                </c:pt>
                <c:pt idx="10">
                  <c:v>1.1149400970323184</c:v>
                </c:pt>
                <c:pt idx="11">
                  <c:v>1.0895451469631439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174-4BF3-AA03-30BFF7F124E0}"/>
            </c:ext>
          </c:extLst>
        </c:ser>
        <c:ser>
          <c:idx val="2"/>
          <c:order val="2"/>
          <c:tx>
            <c:strRef>
              <c:f>'speed-up IO'!$N$6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 IO'!$N$7:$N$18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0.91120859620949002</c:v>
                </c:pt>
                <c:pt idx="2">
                  <c:v>0.96747287333136855</c:v>
                </c:pt>
                <c:pt idx="3">
                  <c:v>1.0687788395594522</c:v>
                </c:pt>
                <c:pt idx="4">
                  <c:v>1.0785572181294234</c:v>
                </c:pt>
                <c:pt idx="5">
                  <c:v>1.0592570707588029</c:v>
                </c:pt>
                <c:pt idx="6">
                  <c:v>1.0260209190479412</c:v>
                </c:pt>
                <c:pt idx="7">
                  <c:v>1.0975621128110242</c:v>
                </c:pt>
                <c:pt idx="8">
                  <c:v>1.0461156135611456</c:v>
                </c:pt>
                <c:pt idx="9">
                  <c:v>1.0785380367796731</c:v>
                </c:pt>
                <c:pt idx="10">
                  <c:v>0.85844327306551116</c:v>
                </c:pt>
                <c:pt idx="11">
                  <c:v>0.98810111621073793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4-4BF3-AA03-30BFF7F124E0}"/>
            </c:ext>
          </c:extLst>
        </c:ser>
        <c:ser>
          <c:idx val="7"/>
          <c:order val="3"/>
          <c:tx>
            <c:strRef>
              <c:f>'speed-up IO'!$O$6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IO'!$O$7:$O$18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0.74217442825189783</c:v>
                </c:pt>
                <c:pt idx="2">
                  <c:v>0.91580874212719676</c:v>
                </c:pt>
                <c:pt idx="3">
                  <c:v>0.93253995537248979</c:v>
                </c:pt>
                <c:pt idx="4">
                  <c:v>0.91907960564585045</c:v>
                </c:pt>
                <c:pt idx="5">
                  <c:v>0.94742509467347458</c:v>
                </c:pt>
                <c:pt idx="6">
                  <c:v>0.95702756668539091</c:v>
                </c:pt>
                <c:pt idx="7">
                  <c:v>0.94994183301938029</c:v>
                </c:pt>
                <c:pt idx="8">
                  <c:v>0.93335210071829944</c:v>
                </c:pt>
                <c:pt idx="9">
                  <c:v>0.89727853079410302</c:v>
                </c:pt>
                <c:pt idx="10">
                  <c:v>0.86194037395541767</c:v>
                </c:pt>
                <c:pt idx="11">
                  <c:v>0.96480635945615756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174-4BF3-AA03-30BFF7F124E0}"/>
            </c:ext>
          </c:extLst>
        </c:ser>
        <c:ser>
          <c:idx val="8"/>
          <c:order val="4"/>
          <c:tx>
            <c:strRef>
              <c:f>'speed-up IO'!$P$6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 IO'!$P$7:$P$18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0.9089985535792896</c:v>
                </c:pt>
                <c:pt idx="2">
                  <c:v>0.86180685546289859</c:v>
                </c:pt>
                <c:pt idx="3">
                  <c:v>1.00879684159826</c:v>
                </c:pt>
                <c:pt idx="4">
                  <c:v>0.93251622430156667</c:v>
                </c:pt>
                <c:pt idx="5">
                  <c:v>0.97011750736725577</c:v>
                </c:pt>
                <c:pt idx="6">
                  <c:v>0.88113984072755203</c:v>
                </c:pt>
                <c:pt idx="7">
                  <c:v>1.0350048930382718</c:v>
                </c:pt>
                <c:pt idx="8">
                  <c:v>1.0791168874739852</c:v>
                </c:pt>
                <c:pt idx="9">
                  <c:v>1.084339910274031</c:v>
                </c:pt>
                <c:pt idx="10">
                  <c:v>1.0476585158134115</c:v>
                </c:pt>
                <c:pt idx="11">
                  <c:v>1.0651060287655905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174-4BF3-AA03-30BFF7F124E0}"/>
            </c:ext>
          </c:extLst>
        </c:ser>
        <c:ser>
          <c:idx val="5"/>
          <c:order val="5"/>
          <c:tx>
            <c:strRef>
              <c:f>'speed-up IO'!$Q$6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 IO'!$Q$7:$Q$18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0.79579012610045496</c:v>
                </c:pt>
                <c:pt idx="2">
                  <c:v>0.94702676289754006</c:v>
                </c:pt>
                <c:pt idx="3">
                  <c:v>0.89777450128663039</c:v>
                </c:pt>
                <c:pt idx="4">
                  <c:v>0.99420996970211251</c:v>
                </c:pt>
                <c:pt idx="5">
                  <c:v>1.0146970158944222</c:v>
                </c:pt>
                <c:pt idx="6">
                  <c:v>1.0428559984181607</c:v>
                </c:pt>
                <c:pt idx="7">
                  <c:v>0.95637656346697208</c:v>
                </c:pt>
                <c:pt idx="8">
                  <c:v>0.99824248323599396</c:v>
                </c:pt>
                <c:pt idx="9">
                  <c:v>1.5638512031190497</c:v>
                </c:pt>
                <c:pt idx="10">
                  <c:v>2.32724771931565</c:v>
                </c:pt>
                <c:pt idx="11">
                  <c:v>0.94869325200927046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4-4BF3-AA03-30BFF7F1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MarkSkip val="1"/>
        <c:noMultiLvlLbl val="0"/>
      </c:catAx>
      <c:valAx>
        <c:axId val="1669737503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95250</xdr:rowOff>
    </xdr:from>
    <xdr:to>
      <xdr:col>30</xdr:col>
      <xdr:colOff>714375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104775</xdr:rowOff>
    </xdr:from>
    <xdr:to>
      <xdr:col>22</xdr:col>
      <xdr:colOff>742950</xdr:colOff>
      <xdr:row>52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6FFB7-238E-48B4-89B9-AC983F0F8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</xdr:row>
      <xdr:rowOff>180975</xdr:rowOff>
    </xdr:from>
    <xdr:to>
      <xdr:col>25</xdr:col>
      <xdr:colOff>104774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649940</xdr:colOff>
      <xdr:row>4</xdr:row>
      <xdr:rowOff>38100</xdr:rowOff>
    </xdr:from>
    <xdr:to>
      <xdr:col>47</xdr:col>
      <xdr:colOff>538442</xdr:colOff>
      <xdr:row>57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8F069-D366-4A2A-8DB5-4B6BF14B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4</xdr:row>
      <xdr:rowOff>38099</xdr:rowOff>
    </xdr:from>
    <xdr:to>
      <xdr:col>35</xdr:col>
      <xdr:colOff>380792</xdr:colOff>
      <xdr:row>64</xdr:row>
      <xdr:rowOff>128099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020B8-46D0-42B9-B573-EDC90BC759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35</xdr:col>
      <xdr:colOff>123618</xdr:colOff>
      <xdr:row>128</xdr:row>
      <xdr:rowOff>90000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F8B88-EDCD-4E95-9D15-506AE964D2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649940</xdr:colOff>
      <xdr:row>4</xdr:row>
      <xdr:rowOff>38100</xdr:rowOff>
    </xdr:from>
    <xdr:to>
      <xdr:col>49</xdr:col>
      <xdr:colOff>538442</xdr:colOff>
      <xdr:row>57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FE3B9-7C51-4A37-8511-F12B5B69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100293</xdr:colOff>
      <xdr:row>4</xdr:row>
      <xdr:rowOff>60511</xdr:rowOff>
    </xdr:from>
    <xdr:to>
      <xdr:col>34</xdr:col>
      <xdr:colOff>481646</xdr:colOff>
      <xdr:row>64</xdr:row>
      <xdr:rowOff>150511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45E8-17A1-4B82-8B62-3BE40842A65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37</xdr:col>
      <xdr:colOff>123618</xdr:colOff>
      <xdr:row>128</xdr:row>
      <xdr:rowOff>90000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FA4F6-BD6B-4780-8FF9-D2C3B7FEC8C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03.278779513887" createdVersion="8" refreshedVersion="8" minRefreshableVersion="3" recordCount="1276" xr:uid="{8E86EB5A-5E84-4D03-A770-AC8FDED1C9B9}">
  <cacheSource type="worksheet">
    <worksheetSource name="TableMPI"/>
  </cacheSource>
  <cacheFields count="19">
    <cacheField name="action" numFmtId="0">
      <sharedItems containsBlank="1" count="6">
        <s v="e1"/>
        <m u="1"/>
        <s v="e0" u="1"/>
        <s v="e2" u="1"/>
        <s v="e3" u="1"/>
        <s v="i" u="1"/>
      </sharedItems>
    </cacheField>
    <cacheField name="world_size" numFmtId="0">
      <sharedItems containsSemiMixedTypes="0" containsString="0" containsNumber="1" containsInteger="1" minValue="100" maxValue="50000" count="8">
        <n v="10000"/>
        <n v="30000"/>
        <n v="25000"/>
        <n v="20000"/>
        <n v="15000"/>
        <n v="100" u="1"/>
        <n v="1000" u="1"/>
        <n v="50000" u="1"/>
      </sharedItems>
    </cacheField>
    <cacheField name="number_of_steps" numFmtId="0">
      <sharedItems containsSemiMixedTypes="0" containsString="0" containsNumber="1" containsInteger="1" minValue="10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 u="1"/>
        <n v="1" u="1"/>
      </sharedItems>
    </cacheField>
    <cacheField name="mpi_size" numFmtId="0">
      <sharedItems containsSemiMixedTypes="0" containsString="0" containsNumber="1" containsInteger="1" minValue="1" maxValue="72" count="72">
        <n v="12"/>
        <n v="11"/>
        <n v="10"/>
        <n v="9"/>
        <n v="8"/>
        <n v="7"/>
        <n v="6"/>
        <n v="5"/>
        <n v="4"/>
        <n v="3"/>
        <n v="2"/>
        <n v="1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</sharedItems>
    </cacheField>
    <cacheField name="omp_get_max_threads" numFmtId="0">
      <sharedItems containsSemiMixedTypes="0" containsString="0" containsNumber="1" containsInteger="1" minValue="1" maxValue="1"/>
    </cacheField>
    <cacheField name="total_time" numFmtId="0">
      <sharedItems containsSemiMixedTypes="0" containsString="0" containsNumber="1" minValue="10.935834" maxValue="3008.7228239999999"/>
    </cacheField>
    <cacheField name="t_io" numFmtId="0">
      <sharedItems containsSemiMixedTypes="0" containsString="0" containsNumber="1" minValue="0.14990400000000001" maxValue="38.502037999999999"/>
    </cacheField>
    <cacheField name="t_io_accumulator" numFmtId="0">
      <sharedItems containsSemiMixedTypes="0" containsString="0" containsNumber="1" minValue="0" maxValue="136.789559"/>
    </cacheField>
    <cacheField name="t_io_accumulator_average" numFmtId="0">
      <sharedItems containsSemiMixedTypes="0" containsString="0" containsNumber="1" minValue="0" maxValue="3.2746230000000001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ntainsMixedTypes="1" containsNumber="1" minValue="49.397883999999998" maxValue="2083.919367"/>
    </cacheField>
    <cacheField name="StdDev" numFmtId="0">
      <sharedItems containsMixedTypes="1" containsNumber="1" minValue="0" maxValue="10.384814000000029"/>
    </cacheField>
    <cacheField name="Low" numFmtId="0">
      <sharedItems containsMixedTypes="1" containsNumber="1" minValue="45.303325000000072" maxValue="2083.919367"/>
    </cacheField>
    <cacheField name="High" numFmtId="0">
      <sharedItems containsMixedTypes="1" containsNumber="1" minValue="52.094524000000142" maxValue="2083.919367"/>
    </cacheField>
    <cacheField name="Pick" numFmtId="0">
      <sharedItems containsMixedTypes="1" containsNumber="1" containsInteger="1" minValue="0" maxValue="1" count="3">
        <n v="1"/>
        <e v="#N/A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6">
  <r>
    <x v="0"/>
    <x v="0"/>
    <n v="100"/>
    <x v="0"/>
    <x v="0"/>
    <n v="1"/>
    <n v="28.837140000000002"/>
    <n v="0.501251"/>
    <n v="3.568587"/>
    <n v="0.32441700000000001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19898000000001"/>
    <n v="0.16833400000000001"/>
    <n v="0.473889"/>
    <n v="4.7389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03537000000001"/>
    <n v="0.16492999999999999"/>
    <n v="0.362815"/>
    <n v="4.0313000000000002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690033999999997"/>
    <n v="0.28943799999999997"/>
    <n v="1.2002330000000001"/>
    <n v="0.15002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39783000000003"/>
    <n v="0.31244300000000003"/>
    <n v="1.2070149999999999"/>
    <n v="0.17243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851000000002"/>
    <n v="0.31462200000000001"/>
    <n v="1.0620959999999999"/>
    <n v="0.17701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4562000000003"/>
    <n v="0.355215"/>
    <n v="0.88785199999999997"/>
    <n v="0.17757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41579999999993"/>
    <n v="0.38187700000000002"/>
    <n v="0.84855100000000006"/>
    <n v="0.212137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39096000000004"/>
    <n v="0.39300200000000002"/>
    <n v="0.63536000000000004"/>
    <n v="0.21178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28379"/>
    <n v="0.29778199999999999"/>
    <n v="0.31930199999999997"/>
    <n v="0.159650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9921700000001"/>
    <n v="0.41311700000000001"/>
    <n v="0.23621"/>
    <n v="0.2362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837299999998"/>
    <n v="0.334847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36112000000001"/>
    <n v="0.33742499999999997"/>
    <n v="1.8951229999999999"/>
    <n v="0.172283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32018000000001"/>
    <n v="0.14990400000000001"/>
    <n v="0.31012099999999998"/>
    <n v="3.1012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86358000000003"/>
    <n v="0.16370999999999999"/>
    <n v="0.31683800000000001"/>
    <n v="3.5203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5432000000002"/>
    <n v="0.348275"/>
    <n v="1.4337489999999999"/>
    <n v="0.179218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2529999999999"/>
    <n v="0.35232599999999997"/>
    <n v="1.2837879999999999"/>
    <n v="0.183398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82828999999997"/>
    <n v="0.32340000000000002"/>
    <n v="1.0333319999999999"/>
    <n v="0.17222199999999999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49992000000002"/>
    <n v="0.36142000000000002"/>
    <n v="0.95519200000000004"/>
    <n v="0.191038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46474000000006"/>
    <n v="0.27869699999999997"/>
    <n v="0.60714500000000005"/>
    <n v="0.151786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05282000000005"/>
    <n v="0.36067500000000002"/>
    <n v="0.58223199999999997"/>
    <n v="0.19407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5902399999999"/>
    <n v="0.31011"/>
    <n v="0.36377100000000001"/>
    <n v="0.18188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4832"/>
    <n v="0.40229900000000002"/>
    <n v="0.224607"/>
    <n v="0.224607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258307"/>
    <n v="0.332119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89824999999999"/>
    <n v="0.37291600000000003"/>
    <n v="2.2355339999999999"/>
    <n v="0.203229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9605000000001"/>
    <n v="0.164546"/>
    <n v="0.42582799999999998"/>
    <n v="4.2583000000000003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93122"/>
    <n v="0.168547"/>
    <n v="0.37315700000000002"/>
    <n v="4.1461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3211000000003"/>
    <n v="0.33348899999999998"/>
    <n v="1.4285890000000001"/>
    <n v="0.178574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72311999999999"/>
    <n v="0.37015900000000002"/>
    <n v="1.366703"/>
    <n v="0.195243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975000000001"/>
    <n v="0.298323"/>
    <n v="1.015506"/>
    <n v="0.169251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90574999999998"/>
    <n v="0.35176000000000002"/>
    <n v="0.87127900000000003"/>
    <n v="0.174255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58801000000005"/>
    <n v="0.29368100000000003"/>
    <n v="0.66151499999999996"/>
    <n v="0.16537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9049000000007"/>
    <n v="0.34585500000000002"/>
    <n v="0.527644"/>
    <n v="0.175881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3429400000001"/>
    <n v="0.32342500000000002"/>
    <n v="0.37829800000000002"/>
    <n v="0.18914900000000001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5735000000001"/>
    <n v="0.39657500000000001"/>
    <n v="0.21288799999999999"/>
    <n v="0.212887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1312999999999"/>
    <n v="0.336071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0754000000001"/>
    <n v="0.374724"/>
    <n v="2.2747109999999999"/>
    <n v="0.206792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5998999999998"/>
    <n v="0.15414800000000001"/>
    <n v="0.35694199999999998"/>
    <n v="3.5693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9020000000001"/>
    <n v="0.34030300000000002"/>
    <n v="1.5462260000000001"/>
    <n v="0.171803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40912000000002"/>
    <n v="0.33711799999999997"/>
    <n v="1.2789740000000001"/>
    <n v="0.159871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5786999999997"/>
    <n v="0.405032"/>
    <n v="1.360746"/>
    <n v="0.194392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37535"/>
    <n v="0.35797000000000001"/>
    <n v="1.0820939999999999"/>
    <n v="0.180349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0234000000002"/>
    <n v="0.339671"/>
    <n v="0.96221500000000004"/>
    <n v="0.19244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2282000000001"/>
    <n v="0.34498800000000002"/>
    <n v="0.67019600000000001"/>
    <n v="0.16754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645087000000004"/>
    <n v="0.34062599999999998"/>
    <n v="0.60805799999999999"/>
    <n v="0.202686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44964"/>
    <n v="0.42468"/>
    <n v="0.51309400000000005"/>
    <n v="0.25654700000000003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80217"/>
    <n v="0.45560800000000001"/>
    <n v="0.27993400000000002"/>
    <n v="0.279934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11317600000001"/>
    <n v="0.42906100000000003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74344999999999"/>
    <n v="0.37160700000000002"/>
    <n v="2.3494269999999999"/>
    <n v="0.213584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8275999999999"/>
    <n v="0.17280699999999999"/>
    <n v="0.51811600000000002"/>
    <n v="5.1811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84366000000003"/>
    <n v="0.32059700000000002"/>
    <n v="1.4582630000000001"/>
    <n v="0.162029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8772"/>
    <n v="0.332395"/>
    <n v="1.326695"/>
    <n v="0.165837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62636999999998"/>
    <n v="0.33649600000000002"/>
    <n v="1.1975020000000001"/>
    <n v="0.171072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27405999999999"/>
    <n v="0.30577599999999999"/>
    <n v="1.0692349999999999"/>
    <n v="0.178206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48762999999998"/>
    <n v="0.31217"/>
    <n v="0.91891500000000004"/>
    <n v="0.18378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7905000000005"/>
    <n v="0.32469700000000001"/>
    <n v="0.65807199999999999"/>
    <n v="0.164518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56314000000003"/>
    <n v="0.31321500000000002"/>
    <n v="0.55187200000000003"/>
    <n v="0.183957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4281400000001"/>
    <n v="0.32779799999999998"/>
    <n v="0.38431300000000002"/>
    <n v="0.192155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5.97702799999999"/>
    <n v="0.36660300000000001"/>
    <n v="0.23221700000000001"/>
    <n v="0.2322170000000000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387700000002"/>
    <n v="0.35742000000000002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96332999999999"/>
    <n v="0.388071"/>
    <n v="2.2947690000000001"/>
    <n v="0.208614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68781"/>
    <n v="0.15953300000000001"/>
    <n v="0.38901200000000002"/>
    <n v="3.8900999999999998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8716000000001"/>
    <n v="0.361016"/>
    <n v="1.6717299999999999"/>
    <n v="0.185748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3880000000002"/>
    <n v="0.33428400000000003"/>
    <n v="1.3727180000000001"/>
    <n v="0.171589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87146"/>
    <n v="0.33219700000000002"/>
    <n v="1.36016"/>
    <n v="0.194309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0521999999999"/>
    <n v="0.319631"/>
    <n v="1.0942499999999999"/>
    <n v="0.182375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67415000000001"/>
    <n v="0.32014799999999999"/>
    <n v="0.91105000000000003"/>
    <n v="0.18221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1562999999998"/>
    <n v="0.33625500000000003"/>
    <n v="0.80536700000000006"/>
    <n v="0.201341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4.275752999999995"/>
    <n v="0.80491100000000004"/>
    <n v="0.93054599999999998"/>
    <n v="0.310182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25007"/>
    <n v="0.318521"/>
    <n v="0.37198999999999999"/>
    <n v="0.18599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80300600000001"/>
    <n v="0.94153799999999999"/>
    <n v="0.29186800000000002"/>
    <n v="0.291868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2.81581799999998"/>
    <n v="0.317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2519"/>
    <n v="0.36854199999999998"/>
    <n v="2.2591380000000001"/>
    <n v="0.205376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1566"/>
    <n v="0.16666700000000001"/>
    <n v="0.42096800000000001"/>
    <n v="4.2097000000000002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76529999999997"/>
    <n v="0.16151399999999999"/>
    <n v="0.34904400000000002"/>
    <n v="3.8782999999999998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67439000000003"/>
    <n v="0.351711"/>
    <n v="1.522305"/>
    <n v="0.190288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492967"/>
    <n v="0.56453900000000001"/>
    <n v="2.7213980000000002"/>
    <n v="0.38877099999999998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2612000000001"/>
    <n v="0.33570299999999997"/>
    <n v="1.109918"/>
    <n v="0.18498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03986000000003"/>
    <n v="0.353995"/>
    <n v="0.95549899999999999"/>
    <n v="0.191099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2493999999996"/>
    <n v="0.321187"/>
    <n v="0.64941599999999999"/>
    <n v="0.162354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5907999999993"/>
    <n v="0.34890900000000002"/>
    <n v="0.58280699999999996"/>
    <n v="0.194269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8833700000001"/>
    <n v="0.44866"/>
    <n v="0.54368700000000003"/>
    <n v="0.27184399999999997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651500000001"/>
    <n v="0.39968700000000001"/>
    <n v="0.22878499999999999"/>
    <n v="0.228784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1"/>
    <n v="100"/>
    <x v="0"/>
    <x v="0"/>
    <n v="1"/>
    <n v="250.28523799999999"/>
    <n v="2.3024140000000002"/>
    <n v="13.497597000000001"/>
    <n v="1.2270540000000001"/>
    <s v="7"/>
    <s v="scale_mpi_thin_job_13889.out "/>
    <s v="scale_mpi_thin_thin007_2023-06-25_12-09-40.csv "/>
    <s v="e1 30000 100 100000 1 12"/>
    <e v="#N/A"/>
    <e v="#N/A"/>
    <e v="#N/A"/>
    <e v="#N/A"/>
    <x v="1"/>
  </r>
  <r>
    <x v="0"/>
    <x v="1"/>
    <n v="100"/>
    <x v="0"/>
    <x v="1"/>
    <n v="1"/>
    <n v="273.46989000000002"/>
    <n v="2.2499720000000001"/>
    <n v="11.792316"/>
    <n v="1.1792320000000001"/>
    <s v="7"/>
    <s v="scale_mpi_thin_job_13889.out "/>
    <s v="scale_mpi_thin_thin007_2023-06-25_12-09-40.csv "/>
    <s v="e1 30000 100 100000 1 11"/>
    <e v="#N/A"/>
    <e v="#N/A"/>
    <e v="#N/A"/>
    <e v="#N/A"/>
    <x v="1"/>
  </r>
  <r>
    <x v="0"/>
    <x v="1"/>
    <n v="100"/>
    <x v="0"/>
    <x v="2"/>
    <n v="1"/>
    <n v="299.678247"/>
    <n v="2.1271770000000001"/>
    <n v="9.5283080000000009"/>
    <n v="1.0587009999999999"/>
    <s v="7"/>
    <s v="scale_mpi_thin_job_13889.out "/>
    <s v="scale_mpi_thin_thin007_2023-06-25_12-09-40.csv "/>
    <s v="e1 30000 100 100000 1 10"/>
    <e v="#N/A"/>
    <e v="#N/A"/>
    <e v="#N/A"/>
    <e v="#N/A"/>
    <x v="1"/>
  </r>
  <r>
    <x v="0"/>
    <x v="1"/>
    <n v="100"/>
    <x v="0"/>
    <x v="3"/>
    <n v="1"/>
    <n v="333.39829800000001"/>
    <n v="2.2549480000000002"/>
    <n v="9.4542310000000001"/>
    <n v="1.1817789999999999"/>
    <s v="7"/>
    <s v="scale_mpi_thin_job_13889.out "/>
    <s v="scale_mpi_thin_thin007_2023-06-25_12-09-40.csv "/>
    <s v="e1 30000 100 100000 1 9"/>
    <e v="#N/A"/>
    <e v="#N/A"/>
    <e v="#N/A"/>
    <e v="#N/A"/>
    <x v="1"/>
  </r>
  <r>
    <x v="0"/>
    <x v="1"/>
    <n v="100"/>
    <x v="0"/>
    <x v="4"/>
    <n v="1"/>
    <n v="374.34934800000002"/>
    <n v="2.258756"/>
    <n v="8.0942290000000003"/>
    <n v="1.156318"/>
    <s v="7"/>
    <s v="scale_mpi_thin_job_13889.out "/>
    <s v="scale_mpi_thin_thin007_2023-06-25_12-09-40.csv "/>
    <s v="e1 30000 100 100000 1 8"/>
    <e v="#N/A"/>
    <e v="#N/A"/>
    <e v="#N/A"/>
    <e v="#N/A"/>
    <x v="1"/>
  </r>
  <r>
    <x v="0"/>
    <x v="1"/>
    <n v="100"/>
    <x v="0"/>
    <x v="5"/>
    <n v="1"/>
    <n v="426.45756299999999"/>
    <n v="2.208971"/>
    <n v="6.7417699999999998"/>
    <n v="1.1236280000000001"/>
    <s v="7"/>
    <s v="scale_mpi_thin_job_13889.out "/>
    <s v="scale_mpi_thin_thin007_2023-06-25_12-09-40.csv "/>
    <s v="e1 30000 100 100000 1 7"/>
    <e v="#N/A"/>
    <e v="#N/A"/>
    <e v="#N/A"/>
    <e v="#N/A"/>
    <x v="1"/>
  </r>
  <r>
    <x v="0"/>
    <x v="1"/>
    <n v="100"/>
    <x v="0"/>
    <x v="6"/>
    <n v="1"/>
    <n v="496.76903199999998"/>
    <n v="2.2428629999999998"/>
    <n v="5.8400499999999997"/>
    <n v="1.16801"/>
    <s v="7"/>
    <s v="scale_mpi_thin_job_13889.out "/>
    <s v="scale_mpi_thin_thin007_2023-06-25_12-09-40.csv "/>
    <s v="e1 30000 100 100000 1 6"/>
    <e v="#N/A"/>
    <e v="#N/A"/>
    <e v="#N/A"/>
    <e v="#N/A"/>
    <x v="1"/>
  </r>
  <r>
    <x v="0"/>
    <x v="1"/>
    <n v="100"/>
    <x v="0"/>
    <x v="7"/>
    <n v="1"/>
    <n v="596.09577300000001"/>
    <n v="2.247916"/>
    <n v="4.694566"/>
    <n v="1.1736409999999999"/>
    <s v="7"/>
    <s v="scale_mpi_thin_job_13889.out "/>
    <s v="scale_mpi_thin_thin007_2023-06-25_12-09-40.csv "/>
    <s v="e1 30000 100 100000 1 5"/>
    <e v="#N/A"/>
    <e v="#N/A"/>
    <e v="#N/A"/>
    <e v="#N/A"/>
    <x v="1"/>
  </r>
  <r>
    <x v="0"/>
    <x v="1"/>
    <n v="100"/>
    <x v="0"/>
    <x v="8"/>
    <n v="1"/>
    <n v="745.03925100000004"/>
    <n v="2.5099640000000001"/>
    <n v="4.3108000000000004"/>
    <n v="1.436933"/>
    <s v="7"/>
    <s v="scale_mpi_thin_job_13889.out "/>
    <s v="scale_mpi_thin_thin007_2023-06-25_12-09-40.csv "/>
    <s v="e1 30000 100 100000 1 4"/>
    <e v="#N/A"/>
    <e v="#N/A"/>
    <e v="#N/A"/>
    <e v="#N/A"/>
    <x v="1"/>
  </r>
  <r>
    <x v="0"/>
    <x v="1"/>
    <n v="100"/>
    <x v="0"/>
    <x v="9"/>
    <n v="1"/>
    <n v="991.57324200000005"/>
    <n v="2.481198"/>
    <n v="2.8443399999999999"/>
    <n v="1.4221699999999999"/>
    <s v="7"/>
    <s v="scale_mpi_thin_job_13889.out "/>
    <s v="scale_mpi_thin_thin007_2023-06-25_12-09-40.csv "/>
    <s v="e1 30000 100 100000 1 3"/>
    <e v="#N/A"/>
    <e v="#N/A"/>
    <e v="#N/A"/>
    <e v="#N/A"/>
    <x v="1"/>
  </r>
  <r>
    <x v="0"/>
    <x v="1"/>
    <n v="100"/>
    <x v="0"/>
    <x v="10"/>
    <n v="1"/>
    <n v="1489.396203"/>
    <n v="2.6447189999999998"/>
    <n v="1.566125"/>
    <n v="1.566125"/>
    <s v="7"/>
    <s v="scale_mpi_thin_job_13889.out "/>
    <s v="scale_mpi_thin_thin007_2023-06-25_12-09-40.csv "/>
    <s v="e1 30000 100 100000 1 2"/>
    <e v="#N/A"/>
    <e v="#N/A"/>
    <e v="#N/A"/>
    <e v="#N/A"/>
    <x v="1"/>
  </r>
  <r>
    <x v="0"/>
    <x v="2"/>
    <n v="100"/>
    <x v="0"/>
    <x v="0"/>
    <n v="1"/>
    <n v="174.87985399999999"/>
    <n v="1.959738"/>
    <n v="12.453495"/>
    <n v="1.13213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0.37002200000001"/>
    <n v="1.6206320000000001"/>
    <n v="8.2537330000000004"/>
    <n v="0.82537300000000002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8.97735900000001"/>
    <n v="1.6165799999999999"/>
    <n v="7.3996050000000002"/>
    <n v="0.82217799999999996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2"/>
    <n v="100"/>
    <x v="0"/>
    <x v="3"/>
    <n v="1"/>
    <n v="232.02580399999999"/>
    <n v="1.71018"/>
    <n v="7.3676519999999996"/>
    <n v="0.920956"/>
    <s v="0"/>
    <s v="scale_mpi_thin_job_13890.out "/>
    <s v="scale_mpi_thin_thin010_2023-06-25_12-12-35.csv "/>
    <s v="e1 25000 100 100000 1 9"/>
    <e v="#N/A"/>
    <e v="#N/A"/>
    <e v="#N/A"/>
    <e v="#N/A"/>
    <x v="1"/>
  </r>
  <r>
    <x v="0"/>
    <x v="2"/>
    <n v="100"/>
    <x v="0"/>
    <x v="4"/>
    <n v="1"/>
    <n v="260.09294599999998"/>
    <n v="1.630018"/>
    <n v="5.7924239999999996"/>
    <n v="0.82748900000000003"/>
    <s v="0"/>
    <s v="scale_mpi_thin_job_13890.out "/>
    <s v="scale_mpi_thin_thin010_2023-06-25_12-12-35.csv "/>
    <s v="e1 25000 100 100000 1 8"/>
    <e v="#N/A"/>
    <e v="#N/A"/>
    <e v="#N/A"/>
    <e v="#N/A"/>
    <x v="1"/>
  </r>
  <r>
    <x v="0"/>
    <x v="2"/>
    <n v="100"/>
    <x v="0"/>
    <x v="5"/>
    <n v="1"/>
    <n v="297.04386299999999"/>
    <n v="1.7436739999999999"/>
    <n v="5.769787"/>
    <n v="0.96163100000000001"/>
    <s v="0"/>
    <s v="scale_mpi_thin_job_13890.out "/>
    <s v="scale_mpi_thin_thin010_2023-06-25_12-12-35.csv "/>
    <s v="e1 25000 100 100000 1 7"/>
    <e v="#N/A"/>
    <e v="#N/A"/>
    <e v="#N/A"/>
    <e v="#N/A"/>
    <x v="1"/>
  </r>
  <r>
    <x v="0"/>
    <x v="2"/>
    <n v="100"/>
    <x v="0"/>
    <x v="6"/>
    <n v="1"/>
    <n v="346.274833"/>
    <n v="1.688963"/>
    <n v="4.4350560000000003"/>
    <n v="0.88701099999999999"/>
    <s v="0"/>
    <s v="scale_mpi_thin_job_13890.out "/>
    <s v="scale_mpi_thin_thin010_2023-06-25_12-12-35.csv "/>
    <s v="e1 25000 100 100000 1 6"/>
    <e v="#N/A"/>
    <e v="#N/A"/>
    <e v="#N/A"/>
    <e v="#N/A"/>
    <x v="1"/>
  </r>
  <r>
    <x v="0"/>
    <x v="2"/>
    <n v="100"/>
    <x v="0"/>
    <x v="7"/>
    <n v="1"/>
    <n v="414.10621800000001"/>
    <n v="1.6587400000000001"/>
    <n v="3.477833"/>
    <n v="0.86945799999999995"/>
    <s v="0"/>
    <s v="scale_mpi_thin_job_13890.out "/>
    <s v="scale_mpi_thin_thin010_2023-06-25_12-12-35.csv "/>
    <s v="e1 25000 100 100000 1 5"/>
    <e v="#N/A"/>
    <e v="#N/A"/>
    <e v="#N/A"/>
    <e v="#N/A"/>
    <x v="1"/>
  </r>
  <r>
    <x v="0"/>
    <x v="2"/>
    <n v="100"/>
    <x v="0"/>
    <x v="8"/>
    <n v="1"/>
    <n v="517.03048899999999"/>
    <n v="1.673916"/>
    <n v="2.6705549999999998"/>
    <n v="0.890185"/>
    <s v="0"/>
    <s v="scale_mpi_thin_job_13890.out "/>
    <s v="scale_mpi_thin_thin010_2023-06-25_12-12-35.csv "/>
    <s v="e1 25000 100 100000 1 4"/>
    <e v="#N/A"/>
    <e v="#N/A"/>
    <e v="#N/A"/>
    <e v="#N/A"/>
    <x v="1"/>
  </r>
  <r>
    <x v="0"/>
    <x v="2"/>
    <n v="100"/>
    <x v="0"/>
    <x v="9"/>
    <n v="1"/>
    <n v="689.58723399999997"/>
    <n v="1.8491949999999999"/>
    <n v="2.1084179999999999"/>
    <n v="1.054209"/>
    <s v="0"/>
    <s v="scale_mpi_thin_job_13890.out "/>
    <s v="scale_mpi_thin_thin010_2023-06-25_12-12-35.csv "/>
    <s v="e1 25000 100 100000 1 3"/>
    <e v="#N/A"/>
    <e v="#N/A"/>
    <e v="#N/A"/>
    <e v="#N/A"/>
    <x v="1"/>
  </r>
  <r>
    <x v="0"/>
    <x v="2"/>
    <n v="100"/>
    <x v="0"/>
    <x v="10"/>
    <n v="1"/>
    <n v="1033.768284"/>
    <n v="1.9633769999999999"/>
    <n v="1.197254"/>
    <n v="1.197254"/>
    <s v="0"/>
    <s v="scale_mpi_thin_job_13890.out "/>
    <s v="scale_mpi_thin_thin010_2023-06-25_12-12-35.csv "/>
    <s v="e1 25000 100 100000 1 2"/>
    <e v="#N/A"/>
    <e v="#N/A"/>
    <e v="#N/A"/>
    <e v="#N/A"/>
    <x v="1"/>
  </r>
  <r>
    <x v="0"/>
    <x v="2"/>
    <n v="100"/>
    <x v="0"/>
    <x v="11"/>
    <n v="1"/>
    <n v="2083.919367"/>
    <n v="1.7890459999999999"/>
    <n v="0"/>
    <n v="0"/>
    <s v="0"/>
    <s v="scale_mpi_thin_job_13890.out "/>
    <s v="scale_mpi_thin_thin010_2023-06-25_12-12-35.csv "/>
    <s v="e1 25000 100 100000 1 1"/>
    <e v="#N/A"/>
    <e v="#N/A"/>
    <e v="#N/A"/>
    <e v="#N/A"/>
    <x v="1"/>
  </r>
  <r>
    <x v="0"/>
    <x v="2"/>
    <n v="100"/>
    <x v="0"/>
    <x v="0"/>
    <n v="1"/>
    <n v="174.773799"/>
    <n v="1.6614420000000001"/>
    <n v="9.8379689999999993"/>
    <n v="0.8943609999999999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1.38270199999999"/>
    <n v="2.547485"/>
    <n v="18.086653999999999"/>
    <n v="1.808665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9.24739500000001"/>
    <n v="1.7009590000000001"/>
    <n v="8.0980380000000007"/>
    <n v="0.89978199999999997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3"/>
    <n v="100"/>
    <x v="0"/>
    <x v="0"/>
    <n v="1"/>
    <n v="112.090598"/>
    <n v="1.107094"/>
    <n v="6.1681119999999998"/>
    <n v="0.56073700000000004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01280300000001"/>
    <n v="1.0845229999999999"/>
    <n v="5.1833429999999998"/>
    <n v="0.518333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3.84437"/>
    <n v="1.027925"/>
    <n v="4.5331910000000004"/>
    <n v="0.50368800000000002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64705599999999"/>
    <n v="1.203505"/>
    <n v="5.4078030000000004"/>
    <n v="0.67597499999999999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0779200000001"/>
    <n v="1.113407"/>
    <n v="4.0008929999999996"/>
    <n v="0.5715559999999999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1880400000001"/>
    <n v="1.0548029999999999"/>
    <n v="3.1371669999999998"/>
    <n v="0.52286100000000002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52852999999999"/>
    <n v="1.0776840000000001"/>
    <n v="2.6769099999999999"/>
    <n v="0.53538200000000002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7931299999999"/>
    <n v="1.138066"/>
    <n v="2.4023059999999998"/>
    <n v="0.600576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6394200000002"/>
    <n v="1.054095"/>
    <n v="1.5860259999999999"/>
    <n v="0.52867500000000001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74057599999998"/>
    <n v="1.130414"/>
    <n v="1.1998690000000001"/>
    <n v="0.599935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0.91788899999995"/>
    <n v="1.1765810000000001"/>
    <n v="0.63987799999999995"/>
    <n v="0.63987799999999995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3"/>
    <n v="100"/>
    <x v="0"/>
    <x v="11"/>
    <n v="1"/>
    <n v="1327.9632320000001"/>
    <n v="1.044386"/>
    <n v="0"/>
    <n v="0"/>
    <s v="8"/>
    <s v="scale_mpi_thin_job_13891.out "/>
    <s v="scale_mpi_thin_thin008_2023-06-25_12-12-42.csv "/>
    <s v="e1 20000 100 100000 1 1"/>
    <e v="#N/A"/>
    <e v="#N/A"/>
    <e v="#N/A"/>
    <e v="#N/A"/>
    <x v="1"/>
  </r>
  <r>
    <x v="0"/>
    <x v="3"/>
    <n v="100"/>
    <x v="0"/>
    <x v="0"/>
    <n v="1"/>
    <n v="112.125495"/>
    <n v="1.057871"/>
    <n v="5.7380170000000001"/>
    <n v="0.52163800000000005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469656"/>
    <n v="1.3388139999999999"/>
    <n v="8.1831340000000008"/>
    <n v="0.818312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4.369181"/>
    <n v="1.2999719999999999"/>
    <n v="6.9367099999999997"/>
    <n v="0.77074600000000004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37838099999999"/>
    <n v="1.0344199999999999"/>
    <n v="4.0334289999999999"/>
    <n v="0.50417900000000004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1628000000001"/>
    <n v="1.0854349999999999"/>
    <n v="3.966618"/>
    <n v="0.5666600000000000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5153"/>
    <n v="1.127759"/>
    <n v="3.62914"/>
    <n v="0.60485699999999998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62670800000001"/>
    <n v="1.1269990000000001"/>
    <n v="3.0596739999999998"/>
    <n v="0.61193500000000001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8445600000002"/>
    <n v="1.134612"/>
    <n v="2.4334210000000001"/>
    <n v="0.60835499999999998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7536999999999"/>
    <n v="1.1857789999999999"/>
    <n v="1.9679120000000001"/>
    <n v="0.65597099999999997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88680099999999"/>
    <n v="1.1503810000000001"/>
    <n v="1.2626740000000001"/>
    <n v="0.63133700000000004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1.28946499999995"/>
    <n v="1.6378140000000001"/>
    <n v="1.121928"/>
    <n v="1.121928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4"/>
    <n v="100"/>
    <x v="0"/>
    <x v="0"/>
    <n v="1"/>
    <n v="63.647257000000003"/>
    <n v="0.75073900000000005"/>
    <n v="4.718788"/>
    <n v="0.42898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82742999999996"/>
    <n v="0.72019599999999995"/>
    <n v="3.9716320000000001"/>
    <n v="0.39716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29518999999993"/>
    <n v="0.75750700000000004"/>
    <n v="3.9947219999999999"/>
    <n v="0.44385799999999997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10616000000002"/>
    <n v="0.69301400000000002"/>
    <n v="3.0136419999999999"/>
    <n v="0.376705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729451999999995"/>
    <n v="0.88112599999999996"/>
    <n v="3.94069"/>
    <n v="0.562956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872383"/>
    <n v="0.81456700000000004"/>
    <n v="2.8946610000000002"/>
    <n v="0.48244399999999998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1723299999999"/>
    <n v="0.72794000000000003"/>
    <n v="2.0234079999999999"/>
    <n v="0.40468199999999999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50.001395"/>
    <n v="0.821326"/>
    <n v="1.9949410000000001"/>
    <n v="0.49873499999999998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7.28791000000001"/>
    <n v="0.79975099999999999"/>
    <n v="1.4046160000000001"/>
    <n v="0.46820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934968"/>
    <n v="0.96450400000000003"/>
    <n v="1.273712"/>
    <n v="0.636855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8839699999997"/>
    <n v="0.84537300000000004"/>
    <n v="0.50827900000000004"/>
    <n v="0.50827900000000004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35875299999998"/>
    <n v="0.80066800000000005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77934"/>
    <n v="0.72780400000000001"/>
    <n v="4.425319"/>
    <n v="0.40230199999999999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24301000000006"/>
    <n v="0.72217900000000002"/>
    <n v="4.0255280000000004"/>
    <n v="0.40255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32658999999995"/>
    <n v="0.71612500000000001"/>
    <n v="3.4839989999999998"/>
    <n v="0.38711099999999998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45012000000003"/>
    <n v="0.74690800000000002"/>
    <n v="3.3833890000000002"/>
    <n v="0.42292400000000002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18929"/>
    <n v="0.68192600000000003"/>
    <n v="2.4807109999999999"/>
    <n v="0.354387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8.129336"/>
    <n v="1.0702240000000001"/>
    <n v="4.4553880000000001"/>
    <n v="0.74256500000000003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40236899999999"/>
    <n v="0.87749900000000003"/>
    <n v="2.6057739999999998"/>
    <n v="0.52115500000000003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707000000001"/>
    <n v="0.83594299999999999"/>
    <n v="2.0927859999999998"/>
    <n v="0.52319700000000002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96413200000001"/>
    <n v="0.772702"/>
    <n v="1.3789260000000001"/>
    <n v="0.459642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56166"/>
    <n v="0.81580299999999994"/>
    <n v="0.97820700000000005"/>
    <n v="0.489103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005064"/>
    <n v="0.86716099999999996"/>
    <n v="0.54313"/>
    <n v="0.54313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20587699999999"/>
    <n v="0.80955500000000002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710208000000002"/>
    <n v="0.750444"/>
    <n v="4.7882389999999999"/>
    <n v="0.4352940000000000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79736"/>
    <n v="0.74124699999999999"/>
    <n v="4.0889449999999998"/>
    <n v="0.408895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5.996630999999994"/>
    <n v="0.685832"/>
    <n v="3.2567249999999999"/>
    <n v="0.36185800000000001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39825999999994"/>
    <n v="0.72999400000000003"/>
    <n v="3.2554090000000002"/>
    <n v="0.406926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42985000000002"/>
    <n v="0.69934600000000002"/>
    <n v="2.6644299999999999"/>
    <n v="0.380633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76008400000001"/>
    <n v="0.77266800000000002"/>
    <n v="2.578881"/>
    <n v="0.42981399999999997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74522"/>
    <n v="0.80828199999999994"/>
    <n v="2.447568"/>
    <n v="0.489514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9584"/>
    <n v="0.85377899999999995"/>
    <n v="2.1529090000000002"/>
    <n v="0.53822700000000001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85764499999999"/>
    <n v="0.74872099999999997"/>
    <n v="1.307355"/>
    <n v="0.43578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8679200000001"/>
    <n v="0.93676700000000002"/>
    <n v="1.217252"/>
    <n v="0.608626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2415000000001"/>
    <n v="0.86348000000000003"/>
    <n v="0.53729400000000005"/>
    <n v="0.53729400000000005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11405300000001"/>
    <n v="0.73136999999999996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53674000000002"/>
    <n v="0.70229299999999995"/>
    <n v="4.2684559999999996"/>
    <n v="0.38804100000000002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62504000000001"/>
    <n v="0.79647500000000004"/>
    <n v="4.772265"/>
    <n v="0.477227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0"/>
    <n v="100"/>
    <x v="0"/>
    <x v="0"/>
    <n v="1"/>
    <n v="28.728828"/>
    <n v="0.38972200000000001"/>
    <n v="2.4102209999999999"/>
    <n v="0.21911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111304000000001"/>
    <n v="0.16952400000000001"/>
    <n v="0.45892300000000003"/>
    <n v="4.5892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228538"/>
    <n v="0.43195699999999998"/>
    <n v="2.4026169999999998"/>
    <n v="0.266957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08267999999998"/>
    <n v="0.39437"/>
    <n v="1.8219129999999999"/>
    <n v="0.22773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14611999999997"/>
    <n v="0.39472299999999999"/>
    <n v="1.582613"/>
    <n v="0.226088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80221000000003"/>
    <n v="0.39926299999999998"/>
    <n v="1.362628"/>
    <n v="0.227105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90797999999998"/>
    <n v="0.402084"/>
    <n v="1.1568320000000001"/>
    <n v="0.23136599999999999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19809000000001"/>
    <n v="0.42325800000000002"/>
    <n v="0.99687199999999998"/>
    <n v="0.24921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922882999999999"/>
    <n v="0.47181099999999998"/>
    <n v="0.86312199999999994"/>
    <n v="0.287706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16052"/>
    <n v="0.45261499999999999"/>
    <n v="0.55625199999999997"/>
    <n v="0.27812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29311"/>
    <n v="0.45860899999999999"/>
    <n v="0.27858899999999998"/>
    <n v="0.27858899999999998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3.19854700000002"/>
    <n v="0.39658500000000002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767319000000001"/>
    <n v="0.40538400000000002"/>
    <n v="2.5942669999999999"/>
    <n v="0.235842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36504999999998"/>
    <n v="0.15987100000000001"/>
    <n v="0.38412800000000002"/>
    <n v="3.8413000000000003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37925999999999"/>
    <n v="0.15765599999999999"/>
    <n v="0.31402400000000003"/>
    <n v="3.4891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16355999999999"/>
    <n v="0.35999399999999998"/>
    <n v="1.5399780000000001"/>
    <n v="0.192497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79863999999998"/>
    <n v="0.42107099999999997"/>
    <n v="1.6845239999999999"/>
    <n v="0.240646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211205999999997"/>
    <n v="0.37966899999999998"/>
    <n v="1.2459119999999999"/>
    <n v="0.207652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71321000000003"/>
    <n v="0.37440699999999999"/>
    <n v="1.043911"/>
    <n v="0.208782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22456999999994"/>
    <n v="0.40642800000000001"/>
    <n v="0.97072000000000003"/>
    <n v="0.24268000000000001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1264000000002"/>
    <n v="0.41937400000000002"/>
    <n v="0.70057499999999995"/>
    <n v="0.233525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04545"/>
    <n v="0.42229299999999997"/>
    <n v="0.488404"/>
    <n v="0.2442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2338299999999"/>
    <n v="0.44250099999999998"/>
    <n v="0.26725500000000002"/>
    <n v="0.26725500000000002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3.18265000000002"/>
    <n v="0.38553999999999999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725581999999999"/>
    <n v="0.35609400000000002"/>
    <n v="2.1412209999999998"/>
    <n v="0.19465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63811999999999"/>
    <n v="0.16037699999999999"/>
    <n v="0.39844000000000002"/>
    <n v="3.9843999999999997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64512999999997"/>
    <n v="0.15252599999999999"/>
    <n v="0.276223"/>
    <n v="3.0691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4646"/>
    <n v="0.42188100000000001"/>
    <n v="1.988083"/>
    <n v="0.24851000000000001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26920000000001"/>
    <n v="0.40034900000000001"/>
    <n v="1.584662"/>
    <n v="0.22638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66907000000002"/>
    <n v="0.37578"/>
    <n v="1.1703889999999999"/>
    <n v="0.19506499999999999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85415000000003"/>
    <n v="0.40559600000000001"/>
    <n v="1.2077469999999999"/>
    <n v="0.24154900000000001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06092999999998"/>
    <n v="0.43226599999999998"/>
    <n v="1.0407500000000001"/>
    <n v="0.2601879999999999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6071999999999"/>
    <n v="0.39102100000000001"/>
    <n v="0.64995199999999997"/>
    <n v="0.216651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94764"/>
    <n v="0.42630699999999999"/>
    <n v="0.52844599999999997"/>
    <n v="0.26422299999999999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0439099999999"/>
    <n v="0.43374000000000001"/>
    <n v="0.25438899999999998"/>
    <n v="0.25438899999999998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2.92208399999998"/>
    <n v="0.39692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802772999999998"/>
    <n v="0.46610299999999999"/>
    <n v="3.1950609999999999"/>
    <n v="0.2904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8263"/>
    <n v="0.15859200000000001"/>
    <n v="0.36264200000000002"/>
    <n v="3.6263999999999998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18873999999997"/>
    <n v="0.15384300000000001"/>
    <n v="0.28367799999999999"/>
    <n v="3.1519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810811999999999"/>
    <n v="0.382384"/>
    <n v="1.7062660000000001"/>
    <n v="0.213283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42574999999997"/>
    <n v="0.415968"/>
    <n v="1.671951"/>
    <n v="0.238850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69384999999998"/>
    <n v="0.38488299999999998"/>
    <n v="1.2738830000000001"/>
    <n v="0.212314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53719"/>
    <n v="0.37465799999999999"/>
    <n v="1.006947"/>
    <n v="0.20138900000000001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74376000000007"/>
    <n v="0.44832899999999998"/>
    <n v="1.1068519999999999"/>
    <n v="0.27671299999999999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67260999999999"/>
    <n v="0.38418600000000003"/>
    <n v="0.63935900000000001"/>
    <n v="0.213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3797499999999"/>
    <n v="0.47351100000000002"/>
    <n v="0.58668200000000004"/>
    <n v="0.293341000000000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22775799999999"/>
    <n v="0.50262899999999999"/>
    <n v="0.32875599999999999"/>
    <n v="0.32875599999999999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3.22610200000003"/>
    <n v="0.457235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825664"/>
    <n v="0.46112900000000001"/>
    <n v="3.0254080000000001"/>
    <n v="0.275036999999999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76027999999999"/>
    <n v="0.15554699999999999"/>
    <n v="0.34511199999999997"/>
    <n v="3.4511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07505999999998"/>
    <n v="0.15620899999999999"/>
    <n v="0.29391699999999998"/>
    <n v="3.2656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6515000000003"/>
    <n v="0.38075300000000001"/>
    <n v="1.5922609999999999"/>
    <n v="0.199032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58466999999997"/>
    <n v="0.43571700000000002"/>
    <n v="1.813672"/>
    <n v="0.259095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72395000000002"/>
    <n v="0.37699100000000002"/>
    <n v="1.172479"/>
    <n v="0.195413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33872999999998"/>
    <n v="0.37264599999999998"/>
    <n v="0.97949900000000001"/>
    <n v="0.19589999999999999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349238999999997"/>
    <n v="0.44891900000000001"/>
    <n v="1.0977889999999999"/>
    <n v="0.27444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2840999999999"/>
    <n v="0.42401499999999998"/>
    <n v="0.73849299999999996"/>
    <n v="0.246163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34459"/>
    <n v="0.466476"/>
    <n v="0.57427600000000001"/>
    <n v="0.28713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4235400000001"/>
    <n v="0.45920299999999997"/>
    <n v="0.28134500000000001"/>
    <n v="0.28134500000000001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2.91243700000001"/>
    <n v="0.39746300000000001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698485000000002"/>
    <n v="0.36478100000000002"/>
    <n v="2.1829100000000001"/>
    <n v="0.1984460000000000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89152000000001"/>
    <n v="0.15317900000000001"/>
    <n v="0.33714699999999997"/>
    <n v="3.371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224727000000001"/>
    <n v="0.46753800000000001"/>
    <n v="2.4321709999999999"/>
    <n v="0.27024100000000001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927317000000002"/>
    <n v="0.45358399999999999"/>
    <n v="2.2490359999999998"/>
    <n v="0.28112900000000002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33976999999997"/>
    <n v="0.38351800000000003"/>
    <n v="1.3541799999999999"/>
    <n v="0.193453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92591"/>
    <n v="0.47715400000000002"/>
    <n v="1.8435630000000001"/>
    <n v="0.30726100000000001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6.030371000000002"/>
    <n v="0.44309799999999999"/>
    <n v="1.383219"/>
    <n v="0.276644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390135999999998"/>
    <n v="0.40636699999999998"/>
    <n v="0.96080900000000002"/>
    <n v="0.240202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5442999999995"/>
    <n v="0.42500199999999999"/>
    <n v="0.76475099999999996"/>
    <n v="0.254917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43715400000001"/>
    <n v="0.43650699999999998"/>
    <n v="0.53571199999999997"/>
    <n v="0.26785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1434700000001"/>
    <n v="0.43150699999999997"/>
    <n v="0.25581300000000001"/>
    <n v="0.25581300000000001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0"/>
    <n v="100"/>
    <x v="0"/>
    <x v="11"/>
    <n v="1"/>
    <n v="332.87940600000002"/>
    <n v="0.3638489999999999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0"/>
  </r>
  <r>
    <x v="0"/>
    <x v="0"/>
    <n v="100"/>
    <x v="0"/>
    <x v="0"/>
    <n v="1"/>
    <n v="28.720770999999999"/>
    <n v="0.381243"/>
    <n v="2.4056769999999998"/>
    <n v="0.2186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63171000000001"/>
    <n v="0.16491900000000001"/>
    <n v="0.44955499999999998"/>
    <n v="4.495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78467000000002"/>
    <n v="0.15982299999999999"/>
    <n v="0.28253"/>
    <n v="3.1392000000000003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996242000000002"/>
    <n v="0.54437999999999998"/>
    <n v="3.0760429999999999"/>
    <n v="0.384504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323732999999997"/>
    <n v="0.36995499999999998"/>
    <n v="1.4401219999999999"/>
    <n v="0.205732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75257000000002"/>
    <n v="0.38969399999999998"/>
    <n v="1.3219700000000001"/>
    <n v="0.220328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72352999999998"/>
    <n v="0.411825"/>
    <n v="1.2186650000000001"/>
    <n v="0.24373300000000001"/>
    <s v="0"/>
    <s v="scale_mpi_thin_job_13893.out "/>
    <s v="scale_mpi_thin_thin010_2023-06-25_14-13-04.csv "/>
    <s v="e1 10000 100 100000 1 6"/>
    <n v="346.274833"/>
    <n v="0"/>
    <n v="346.274833"/>
    <n v="346.274833"/>
    <x v="0"/>
  </r>
  <r>
    <x v="0"/>
    <x v="0"/>
    <n v="100"/>
    <x v="0"/>
    <x v="7"/>
    <n v="1"/>
    <n v="67.444866000000005"/>
    <n v="0.43845800000000001"/>
    <n v="1.054529"/>
    <n v="0.2636319999999999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82447999999997"/>
    <n v="0.43054300000000001"/>
    <n v="0.74283699999999997"/>
    <n v="0.2476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62325"/>
    <n v="0.42005399999999998"/>
    <n v="0.504687"/>
    <n v="0.25234400000000001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173867"/>
    <n v="0.49963800000000003"/>
    <n v="0.32569500000000001"/>
    <n v="0.32569500000000001"/>
    <s v="0"/>
    <s v="scale_mpi_thin_job_13893.out "/>
    <s v="scale_mpi_thin_thin010_2023-06-25_14-13-04.csv "/>
    <s v="e1 10000 100 100000 1 2"/>
    <n v="1033.768284"/>
    <n v="0"/>
    <n v="1033.768284"/>
    <n v="1033.768284"/>
    <x v="0"/>
  </r>
  <r>
    <x v="0"/>
    <x v="1"/>
    <n v="100"/>
    <x v="0"/>
    <x v="11"/>
    <n v="1"/>
    <n v="3008.7228239999999"/>
    <n v="2.5085839999999999"/>
    <n v="0"/>
    <n v="0"/>
    <s v="8"/>
    <s v="scale_mpi_thin_job_13915.out "/>
    <s v="scale_mpi_thin_thin008_2023-06-25_14-32-37.csv "/>
    <s v="e1 30000 100 100000 1 1"/>
    <e v="#N/A"/>
    <e v="#N/A"/>
    <e v="#N/A"/>
    <e v="#N/A"/>
    <x v="1"/>
  </r>
  <r>
    <x v="0"/>
    <x v="1"/>
    <n v="100"/>
    <x v="0"/>
    <x v="10"/>
    <n v="1"/>
    <n v="1490.0035889999999"/>
    <n v="2.8398889999999999"/>
    <n v="1.7276469999999999"/>
    <n v="1.7276469999999999"/>
    <s v="8"/>
    <s v="scale_mpi_thin_job_13915.out "/>
    <s v="scale_mpi_thin_thin008_2023-06-25_14-32-37.csv "/>
    <s v="e1 30000 100 100000 1 2"/>
    <e v="#N/A"/>
    <e v="#N/A"/>
    <e v="#N/A"/>
    <e v="#N/A"/>
    <x v="1"/>
  </r>
  <r>
    <x v="0"/>
    <x v="1"/>
    <n v="100"/>
    <x v="0"/>
    <x v="9"/>
    <n v="1"/>
    <n v="991.55658900000003"/>
    <n v="2.3954680000000002"/>
    <n v="2.6278299999999999"/>
    <n v="1.3139149999999999"/>
    <s v="8"/>
    <s v="scale_mpi_thin_job_13915.out "/>
    <s v="scale_mpi_thin_thin008_2023-06-25_14-32-37.csv "/>
    <s v="e1 30000 100 100000 1 3"/>
    <e v="#N/A"/>
    <e v="#N/A"/>
    <e v="#N/A"/>
    <e v="#N/A"/>
    <x v="1"/>
  </r>
  <r>
    <x v="0"/>
    <x v="1"/>
    <n v="100"/>
    <x v="0"/>
    <x v="8"/>
    <n v="1"/>
    <n v="744.98545200000001"/>
    <n v="2.350476"/>
    <n v="3.7729550000000001"/>
    <n v="1.257652"/>
    <s v="8"/>
    <s v="scale_mpi_thin_job_13915.out "/>
    <s v="scale_mpi_thin_thin008_2023-06-25_14-32-37.csv "/>
    <s v="e1 30000 100 100000 1 4"/>
    <e v="#N/A"/>
    <e v="#N/A"/>
    <e v="#N/A"/>
    <e v="#N/A"/>
    <x v="1"/>
  </r>
  <r>
    <x v="0"/>
    <x v="1"/>
    <n v="100"/>
    <x v="0"/>
    <x v="7"/>
    <n v="1"/>
    <n v="596.23422500000004"/>
    <n v="2.3014809999999999"/>
    <n v="4.8716780000000002"/>
    <n v="1.2179199999999999"/>
    <s v="8"/>
    <s v="scale_mpi_thin_job_13915.out "/>
    <s v="scale_mpi_thin_thin008_2023-06-25_14-32-37.csv "/>
    <s v="e1 30000 100 100000 1 5"/>
    <e v="#N/A"/>
    <e v="#N/A"/>
    <e v="#N/A"/>
    <e v="#N/A"/>
    <x v="1"/>
  </r>
  <r>
    <x v="0"/>
    <x v="1"/>
    <n v="100"/>
    <x v="0"/>
    <x v="12"/>
    <n v="1"/>
    <n v="70.451221000000004"/>
    <n v="28.208155999999999"/>
    <n v="80.981870999999998"/>
    <n v="1.14059"/>
    <s v="7"/>
    <s v="scale_mpi_thin_job_13935.out "/>
    <s v="scale_mpi_thin_thin007_2023-06-25_16-33-03.csv "/>
    <s v="e1 30000 100 100000 1 72"/>
    <e v="#N/A"/>
    <e v="#N/A"/>
    <e v="#N/A"/>
    <e v="#N/A"/>
    <x v="1"/>
  </r>
  <r>
    <x v="0"/>
    <x v="1"/>
    <n v="100"/>
    <x v="0"/>
    <x v="13"/>
    <n v="1"/>
    <n v="69.180012000000005"/>
    <n v="26.104265999999999"/>
    <n v="87.637662000000006"/>
    <n v="1.2519670000000001"/>
    <s v="7"/>
    <s v="scale_mpi_thin_job_13935.out "/>
    <s v="scale_mpi_thin_thin007_2023-06-25_16-33-03.csv "/>
    <s v="e1 30000 100 100000 1 71"/>
    <e v="#N/A"/>
    <e v="#N/A"/>
    <e v="#N/A"/>
    <e v="#N/A"/>
    <x v="1"/>
  </r>
  <r>
    <x v="0"/>
    <x v="1"/>
    <n v="100"/>
    <x v="0"/>
    <x v="14"/>
    <n v="1"/>
    <n v="69.772124000000005"/>
    <n v="25.955210999999998"/>
    <n v="75.485669999999999"/>
    <n v="1.0939950000000001"/>
    <s v="7"/>
    <s v="scale_mpi_thin_job_13935.out "/>
    <s v="scale_mpi_thin_thin007_2023-06-25_16-33-03.csv "/>
    <s v="e1 30000 100 100000 1 70"/>
    <e v="#N/A"/>
    <e v="#N/A"/>
    <e v="#N/A"/>
    <e v="#N/A"/>
    <x v="1"/>
  </r>
  <r>
    <x v="0"/>
    <x v="1"/>
    <n v="100"/>
    <x v="0"/>
    <x v="15"/>
    <n v="1"/>
    <n v="69.250805"/>
    <n v="24.810896"/>
    <n v="72.443685000000002"/>
    <n v="1.065348"/>
    <s v="7"/>
    <s v="scale_mpi_thin_job_13935.out "/>
    <s v="scale_mpi_thin_thin007_2023-06-25_16-33-03.csv "/>
    <s v="e1 30000 100 100000 1 69"/>
    <e v="#N/A"/>
    <e v="#N/A"/>
    <e v="#N/A"/>
    <e v="#N/A"/>
    <x v="1"/>
  </r>
  <r>
    <x v="0"/>
    <x v="1"/>
    <n v="100"/>
    <x v="0"/>
    <x v="16"/>
    <n v="1"/>
    <n v="63.831386999999999"/>
    <n v="18.943463000000001"/>
    <n v="68.995321000000004"/>
    <n v="1.0297810000000001"/>
    <s v="7"/>
    <s v="scale_mpi_thin_job_13935.out "/>
    <s v="scale_mpi_thin_thin007_2023-06-25_16-33-03.csv "/>
    <s v="e1 30000 100 100000 1 68"/>
    <e v="#N/A"/>
    <e v="#N/A"/>
    <e v="#N/A"/>
    <e v="#N/A"/>
    <x v="1"/>
  </r>
  <r>
    <x v="0"/>
    <x v="1"/>
    <n v="100"/>
    <x v="0"/>
    <x v="17"/>
    <n v="1"/>
    <n v="62.991456999999997"/>
    <n v="17.53031"/>
    <n v="76.054792000000006"/>
    <n v="1.152345"/>
    <s v="7"/>
    <s v="scale_mpi_thin_job_13935.out "/>
    <s v="scale_mpi_thin_thin007_2023-06-25_16-33-03.csv "/>
    <s v="e1 30000 100 100000 1 67"/>
    <e v="#N/A"/>
    <e v="#N/A"/>
    <e v="#N/A"/>
    <e v="#N/A"/>
    <x v="1"/>
  </r>
  <r>
    <x v="0"/>
    <x v="1"/>
    <n v="100"/>
    <x v="0"/>
    <x v="18"/>
    <n v="1"/>
    <n v="60.286313"/>
    <n v="13.975094"/>
    <n v="76.846536999999998"/>
    <n v="1.1822539999999999"/>
    <s v="7"/>
    <s v="scale_mpi_thin_job_13935.out "/>
    <s v="scale_mpi_thin_thin007_2023-06-25_16-33-03.csv "/>
    <s v="e1 30000 100 100000 1 66"/>
    <e v="#N/A"/>
    <e v="#N/A"/>
    <e v="#N/A"/>
    <e v="#N/A"/>
    <x v="1"/>
  </r>
  <r>
    <x v="0"/>
    <x v="1"/>
    <n v="100"/>
    <x v="0"/>
    <x v="19"/>
    <n v="1"/>
    <n v="75.382459999999995"/>
    <n v="28.22026"/>
    <n v="67.592687999999995"/>
    <n v="1.056136"/>
    <s v="7"/>
    <s v="scale_mpi_thin_job_13935.out "/>
    <s v="scale_mpi_thin_thin007_2023-06-25_16-33-03.csv "/>
    <s v="e1 30000 100 100000 1 65"/>
    <e v="#N/A"/>
    <e v="#N/A"/>
    <e v="#N/A"/>
    <e v="#N/A"/>
    <x v="1"/>
  </r>
  <r>
    <x v="0"/>
    <x v="1"/>
    <n v="100"/>
    <x v="0"/>
    <x v="20"/>
    <n v="1"/>
    <n v="71.296051000000006"/>
    <n v="23.326339000000001"/>
    <n v="114.980789"/>
    <n v="1.8250919999999999"/>
    <s v="7"/>
    <s v="scale_mpi_thin_job_13935.out "/>
    <s v="scale_mpi_thin_thin007_2023-06-25_16-33-03.csv "/>
    <s v="e1 30000 100 100000 1 64"/>
    <e v="#N/A"/>
    <e v="#N/A"/>
    <e v="#N/A"/>
    <e v="#N/A"/>
    <x v="1"/>
  </r>
  <r>
    <x v="0"/>
    <x v="1"/>
    <n v="100"/>
    <x v="0"/>
    <x v="21"/>
    <n v="1"/>
    <n v="66.603048999999999"/>
    <n v="18.067235"/>
    <n v="68.164911000000004"/>
    <n v="1.099434"/>
    <s v="7"/>
    <s v="scale_mpi_thin_job_13935.out "/>
    <s v="scale_mpi_thin_thin007_2023-06-25_16-33-03.csv "/>
    <s v="e1 30000 100 100000 1 63"/>
    <e v="#N/A"/>
    <e v="#N/A"/>
    <e v="#N/A"/>
    <e v="#N/A"/>
    <x v="1"/>
  </r>
  <r>
    <x v="0"/>
    <x v="1"/>
    <n v="100"/>
    <x v="0"/>
    <x v="22"/>
    <n v="1"/>
    <n v="77.989759000000006"/>
    <n v="28.824221999999999"/>
    <n v="62.911095000000003"/>
    <n v="1.0313289999999999"/>
    <s v="7"/>
    <s v="scale_mpi_thin_job_13935.out "/>
    <s v="scale_mpi_thin_thin007_2023-06-25_16-33-03.csv "/>
    <s v="e1 30000 100 100000 1 62"/>
    <e v="#N/A"/>
    <e v="#N/A"/>
    <e v="#N/A"/>
    <e v="#N/A"/>
    <x v="1"/>
  </r>
  <r>
    <x v="0"/>
    <x v="1"/>
    <n v="100"/>
    <x v="0"/>
    <x v="23"/>
    <n v="1"/>
    <n v="72.263093999999995"/>
    <n v="22.256115999999999"/>
    <n v="87.393630999999999"/>
    <n v="1.456561"/>
    <s v="7"/>
    <s v="scale_mpi_thin_job_13935.out "/>
    <s v="scale_mpi_thin_thin007_2023-06-25_16-33-03.csv "/>
    <s v="e1 30000 100 100000 1 61"/>
    <e v="#N/A"/>
    <e v="#N/A"/>
    <e v="#N/A"/>
    <e v="#N/A"/>
    <x v="1"/>
  </r>
  <r>
    <x v="0"/>
    <x v="1"/>
    <n v="100"/>
    <x v="0"/>
    <x v="24"/>
    <n v="1"/>
    <n v="79.713228000000001"/>
    <n v="28.669941000000001"/>
    <n v="66.507671000000002"/>
    <n v="1.1272489999999999"/>
    <s v="7"/>
    <s v="scale_mpi_thin_job_13935.out "/>
    <s v="scale_mpi_thin_thin007_2023-06-25_16-33-03.csv "/>
    <s v="e1 30000 100 100000 1 60"/>
    <e v="#N/A"/>
    <e v="#N/A"/>
    <e v="#N/A"/>
    <e v="#N/A"/>
    <x v="1"/>
  </r>
  <r>
    <x v="0"/>
    <x v="1"/>
    <n v="100"/>
    <x v="0"/>
    <x v="25"/>
    <n v="1"/>
    <n v="80.550257999999999"/>
    <n v="28.444102000000001"/>
    <n v="95.359883999999994"/>
    <n v="1.644136"/>
    <s v="7"/>
    <s v="scale_mpi_thin_job_13935.out "/>
    <s v="scale_mpi_thin_thin007_2023-06-25_16-33-03.csv "/>
    <s v="e1 30000 100 100000 1 59"/>
    <e v="#N/A"/>
    <e v="#N/A"/>
    <e v="#N/A"/>
    <e v="#N/A"/>
    <x v="1"/>
  </r>
  <r>
    <x v="0"/>
    <x v="1"/>
    <n v="100"/>
    <x v="0"/>
    <x v="26"/>
    <n v="1"/>
    <n v="81.383899999999997"/>
    <n v="28.345506"/>
    <n v="63.184095999999997"/>
    <n v="1.108493"/>
    <s v="7"/>
    <s v="scale_mpi_thin_job_13935.out "/>
    <s v="scale_mpi_thin_thin007_2023-06-25_16-33-03.csv "/>
    <s v="e1 30000 100 100000 1 58"/>
    <e v="#N/A"/>
    <e v="#N/A"/>
    <e v="#N/A"/>
    <e v="#N/A"/>
    <x v="1"/>
  </r>
  <r>
    <x v="0"/>
    <x v="1"/>
    <n v="100"/>
    <x v="0"/>
    <x v="27"/>
    <n v="1"/>
    <n v="83.407174999999995"/>
    <n v="29.947890000000001"/>
    <n v="79.944214000000002"/>
    <n v="1.427575"/>
    <s v="7"/>
    <s v="scale_mpi_thin_job_13935.out "/>
    <s v="scale_mpi_thin_thin007_2023-06-25_16-33-03.csv "/>
    <s v="e1 30000 100 100000 1 57"/>
    <e v="#N/A"/>
    <e v="#N/A"/>
    <e v="#N/A"/>
    <e v="#N/A"/>
    <x v="1"/>
  </r>
  <r>
    <x v="0"/>
    <x v="1"/>
    <n v="100"/>
    <x v="0"/>
    <x v="28"/>
    <n v="1"/>
    <n v="83.925219999999996"/>
    <n v="28.942063000000001"/>
    <n v="60.662731999999998"/>
    <n v="1.102959"/>
    <s v="7"/>
    <s v="scale_mpi_thin_job_13935.out "/>
    <s v="scale_mpi_thin_thin007_2023-06-25_16-33-03.csv "/>
    <s v="e1 30000 100 100000 1 56"/>
    <e v="#N/A"/>
    <e v="#N/A"/>
    <e v="#N/A"/>
    <e v="#N/A"/>
    <x v="1"/>
  </r>
  <r>
    <x v="0"/>
    <x v="1"/>
    <n v="100"/>
    <x v="0"/>
    <x v="29"/>
    <n v="1"/>
    <n v="84.429963000000001"/>
    <n v="28.569099000000001"/>
    <n v="71.097070000000002"/>
    <n v="1.3166119999999999"/>
    <s v="7"/>
    <s v="scale_mpi_thin_job_13935.out "/>
    <s v="scale_mpi_thin_thin007_2023-06-25_16-33-03.csv "/>
    <s v="e1 30000 100 100000 1 55"/>
    <e v="#N/A"/>
    <e v="#N/A"/>
    <e v="#N/A"/>
    <e v="#N/A"/>
    <x v="1"/>
  </r>
  <r>
    <x v="0"/>
    <x v="1"/>
    <n v="100"/>
    <x v="0"/>
    <x v="30"/>
    <n v="1"/>
    <n v="81.472426999999996"/>
    <n v="24.627690000000001"/>
    <n v="92.956585000000004"/>
    <n v="1.753898"/>
    <s v="7"/>
    <s v="scale_mpi_thin_job_13935.out "/>
    <s v="scale_mpi_thin_thin007_2023-06-25_16-33-03.csv "/>
    <s v="e1 30000 100 100000 1 54"/>
    <e v="#N/A"/>
    <e v="#N/A"/>
    <e v="#N/A"/>
    <e v="#N/A"/>
    <x v="1"/>
  </r>
  <r>
    <x v="0"/>
    <x v="1"/>
    <n v="100"/>
    <x v="0"/>
    <x v="31"/>
    <n v="1"/>
    <n v="89.07423"/>
    <n v="31.223673999999999"/>
    <n v="62.010005"/>
    <n v="1.1924999999999999"/>
    <s v="7"/>
    <s v="scale_mpi_thin_job_13935.out "/>
    <s v="scale_mpi_thin_thin007_2023-06-25_16-33-03.csv "/>
    <s v="e1 30000 100 100000 1 53"/>
    <e v="#N/A"/>
    <e v="#N/A"/>
    <e v="#N/A"/>
    <e v="#N/A"/>
    <x v="1"/>
  </r>
  <r>
    <x v="0"/>
    <x v="1"/>
    <n v="100"/>
    <x v="0"/>
    <x v="32"/>
    <n v="1"/>
    <n v="92.73075"/>
    <n v="33.351900000000001"/>
    <n v="58.427829000000003"/>
    <n v="1.1456440000000001"/>
    <s v="7"/>
    <s v="scale_mpi_thin_job_13935.out "/>
    <s v="scale_mpi_thin_thin007_2023-06-25_16-33-03.csv "/>
    <s v="e1 30000 100 100000 1 52"/>
    <e v="#N/A"/>
    <e v="#N/A"/>
    <e v="#N/A"/>
    <e v="#N/A"/>
    <x v="1"/>
  </r>
  <r>
    <x v="0"/>
    <x v="1"/>
    <n v="100"/>
    <x v="0"/>
    <x v="33"/>
    <n v="1"/>
    <n v="92.762094000000005"/>
    <n v="32.878154000000002"/>
    <n v="58.184517"/>
    <n v="1.1636899999999999"/>
    <s v="7"/>
    <s v="scale_mpi_thin_job_13935.out "/>
    <s v="scale_mpi_thin_thin007_2023-06-25_16-33-03.csv "/>
    <s v="e1 30000 100 100000 1 51"/>
    <e v="#N/A"/>
    <e v="#N/A"/>
    <e v="#N/A"/>
    <e v="#N/A"/>
    <x v="1"/>
  </r>
  <r>
    <x v="0"/>
    <x v="1"/>
    <n v="100"/>
    <x v="0"/>
    <x v="34"/>
    <n v="1"/>
    <n v="82.374166000000002"/>
    <n v="20.824902000000002"/>
    <n v="51.349469999999997"/>
    <n v="1.0479480000000001"/>
    <s v="7"/>
    <s v="scale_mpi_thin_job_13935.out "/>
    <s v="scale_mpi_thin_thin007_2023-06-25_16-33-03.csv "/>
    <s v="e1 30000 100 100000 1 50"/>
    <e v="#N/A"/>
    <e v="#N/A"/>
    <e v="#N/A"/>
    <e v="#N/A"/>
    <x v="1"/>
  </r>
  <r>
    <x v="0"/>
    <x v="1"/>
    <n v="100"/>
    <x v="0"/>
    <x v="35"/>
    <n v="1"/>
    <n v="87.428740000000005"/>
    <n v="24.260733999999999"/>
    <n v="49.990112000000003"/>
    <n v="1.041461"/>
    <s v="7"/>
    <s v="scale_mpi_thin_job_13935.out "/>
    <s v="scale_mpi_thin_thin007_2023-06-25_16-33-03.csv "/>
    <s v="e1 30000 100 100000 1 49"/>
    <e v="#N/A"/>
    <e v="#N/A"/>
    <e v="#N/A"/>
    <e v="#N/A"/>
    <x v="1"/>
  </r>
  <r>
    <x v="0"/>
    <x v="1"/>
    <n v="100"/>
    <x v="0"/>
    <x v="36"/>
    <n v="1"/>
    <n v="88.434338999999994"/>
    <n v="24.094467999999999"/>
    <n v="52.419417000000003"/>
    <n v="1.115307"/>
    <s v="7"/>
    <s v="scale_mpi_thin_job_13935.out "/>
    <s v="scale_mpi_thin_thin007_2023-06-25_16-33-03.csv "/>
    <s v="e1 30000 100 100000 1 48"/>
    <e v="#N/A"/>
    <e v="#N/A"/>
    <e v="#N/A"/>
    <e v="#N/A"/>
    <x v="1"/>
  </r>
  <r>
    <x v="0"/>
    <x v="1"/>
    <n v="100"/>
    <x v="0"/>
    <x v="37"/>
    <n v="1"/>
    <n v="84.768797000000006"/>
    <n v="19.142453"/>
    <n v="56.127777000000002"/>
    <n v="1.2201690000000001"/>
    <s v="7"/>
    <s v="scale_mpi_thin_job_13935.out "/>
    <s v="scale_mpi_thin_thin007_2023-06-25_16-33-03.csv "/>
    <s v="e1 30000 100 100000 1 47"/>
    <e v="#N/A"/>
    <e v="#N/A"/>
    <e v="#N/A"/>
    <e v="#N/A"/>
    <x v="1"/>
  </r>
  <r>
    <x v="0"/>
    <x v="1"/>
    <n v="100"/>
    <x v="0"/>
    <x v="38"/>
    <n v="1"/>
    <n v="96.847545999999994"/>
    <n v="29.519556999999999"/>
    <n v="48.52469"/>
    <n v="1.0783259999999999"/>
    <s v="7"/>
    <s v="scale_mpi_thin_job_13935.out "/>
    <s v="scale_mpi_thin_thin007_2023-06-25_16-33-03.csv "/>
    <s v="e1 30000 100 100000 1 46"/>
    <e v="#N/A"/>
    <e v="#N/A"/>
    <e v="#N/A"/>
    <e v="#N/A"/>
    <x v="1"/>
  </r>
  <r>
    <x v="0"/>
    <x v="1"/>
    <n v="100"/>
    <x v="0"/>
    <x v="39"/>
    <n v="1"/>
    <n v="95.871381"/>
    <n v="27.171946999999999"/>
    <n v="50.118315000000003"/>
    <n v="1.1390530000000001"/>
    <s v="7"/>
    <s v="scale_mpi_thin_job_13935.out "/>
    <s v="scale_mpi_thin_thin007_2023-06-25_16-33-03.csv "/>
    <s v="e1 30000 100 100000 1 45"/>
    <e v="#N/A"/>
    <e v="#N/A"/>
    <e v="#N/A"/>
    <e v="#N/A"/>
    <x v="1"/>
  </r>
  <r>
    <x v="0"/>
    <x v="1"/>
    <n v="100"/>
    <x v="0"/>
    <x v="40"/>
    <n v="1"/>
    <n v="95.922841000000005"/>
    <n v="26.393892000000001"/>
    <n v="49.197851999999997"/>
    <n v="1.144136"/>
    <s v="7"/>
    <s v="scale_mpi_thin_job_13935.out "/>
    <s v="scale_mpi_thin_thin007_2023-06-25_16-33-03.csv "/>
    <s v="e1 30000 100 100000 1 44"/>
    <e v="#N/A"/>
    <e v="#N/A"/>
    <e v="#N/A"/>
    <e v="#N/A"/>
    <x v="1"/>
  </r>
  <r>
    <x v="0"/>
    <x v="1"/>
    <n v="100"/>
    <x v="0"/>
    <x v="41"/>
    <n v="1"/>
    <n v="88.537946000000005"/>
    <n v="16.932939999999999"/>
    <n v="46.616965999999998"/>
    <n v="1.109928"/>
    <s v="7"/>
    <s v="scale_mpi_thin_job_13935.out "/>
    <s v="scale_mpi_thin_thin007_2023-06-25_16-33-03.csv "/>
    <s v="e1 30000 100 100000 1 43"/>
    <e v="#N/A"/>
    <e v="#N/A"/>
    <e v="#N/A"/>
    <e v="#N/A"/>
    <x v="1"/>
  </r>
  <r>
    <x v="0"/>
    <x v="1"/>
    <n v="100"/>
    <x v="0"/>
    <x v="42"/>
    <n v="1"/>
    <n v="96.538859000000002"/>
    <n v="23.955805999999999"/>
    <n v="47.616101999999998"/>
    <n v="1.161368"/>
    <s v="7"/>
    <s v="scale_mpi_thin_job_13935.out "/>
    <s v="scale_mpi_thin_thin007_2023-06-25_16-33-03.csv "/>
    <s v="e1 30000 100 100000 1 42"/>
    <e v="#N/A"/>
    <e v="#N/A"/>
    <e v="#N/A"/>
    <e v="#N/A"/>
    <x v="1"/>
  </r>
  <r>
    <x v="0"/>
    <x v="1"/>
    <n v="100"/>
    <x v="0"/>
    <x v="43"/>
    <n v="1"/>
    <n v="101.81588499999999"/>
    <n v="26.696147"/>
    <n v="58.477693000000002"/>
    <n v="1.4619420000000001"/>
    <s v="7"/>
    <s v="scale_mpi_thin_job_13935.out "/>
    <s v="scale_mpi_thin_thin007_2023-06-25_16-33-03.csv "/>
    <s v="e1 30000 100 100000 1 41"/>
    <e v="#N/A"/>
    <e v="#N/A"/>
    <e v="#N/A"/>
    <e v="#N/A"/>
    <x v="1"/>
  </r>
  <r>
    <x v="0"/>
    <x v="1"/>
    <n v="100"/>
    <x v="0"/>
    <x v="44"/>
    <n v="1"/>
    <n v="103.221982"/>
    <n v="26.374374"/>
    <n v="112.894047"/>
    <n v="2.8947189999999998"/>
    <s v="7"/>
    <s v="scale_mpi_thin_job_13935.out "/>
    <s v="scale_mpi_thin_thin007_2023-06-25_16-33-03.csv "/>
    <s v="e1 30000 100 100000 1 40"/>
    <e v="#N/A"/>
    <e v="#N/A"/>
    <e v="#N/A"/>
    <e v="#N/A"/>
    <x v="1"/>
  </r>
  <r>
    <x v="0"/>
    <x v="1"/>
    <n v="100"/>
    <x v="0"/>
    <x v="45"/>
    <n v="1"/>
    <n v="97.312822999999995"/>
    <n v="18.352733000000001"/>
    <n v="124.435677"/>
    <n v="3.2746230000000001"/>
    <s v="7"/>
    <s v="scale_mpi_thin_job_13935.out "/>
    <s v="scale_mpi_thin_thin007_2023-06-25_16-33-03.csv "/>
    <s v="e1 30000 100 100000 1 39"/>
    <e v="#N/A"/>
    <e v="#N/A"/>
    <e v="#N/A"/>
    <e v="#N/A"/>
    <x v="1"/>
  </r>
  <r>
    <x v="0"/>
    <x v="1"/>
    <n v="100"/>
    <x v="0"/>
    <x v="46"/>
    <n v="1"/>
    <n v="97.435497999999995"/>
    <n v="16.364899000000001"/>
    <n v="64.077483000000001"/>
    <n v="1.731824"/>
    <s v="7"/>
    <s v="scale_mpi_thin_job_13935.out "/>
    <s v="scale_mpi_thin_thin007_2023-06-25_16-33-03.csv "/>
    <s v="e1 30000 100 100000 1 38"/>
    <e v="#N/A"/>
    <e v="#N/A"/>
    <e v="#N/A"/>
    <e v="#N/A"/>
    <x v="1"/>
  </r>
  <r>
    <x v="0"/>
    <x v="1"/>
    <n v="100"/>
    <x v="0"/>
    <x v="47"/>
    <n v="1"/>
    <n v="107.867651"/>
    <n v="25.573340000000002"/>
    <n v="48.253388999999999"/>
    <n v="1.3403719999999999"/>
    <s v="7"/>
    <s v="scale_mpi_thin_job_13935.out "/>
    <s v="scale_mpi_thin_thin007_2023-06-25_16-33-03.csv "/>
    <s v="e1 30000 100 100000 1 37"/>
    <e v="#N/A"/>
    <e v="#N/A"/>
    <e v="#N/A"/>
    <e v="#N/A"/>
    <x v="1"/>
  </r>
  <r>
    <x v="0"/>
    <x v="1"/>
    <n v="100"/>
    <x v="0"/>
    <x v="48"/>
    <n v="1"/>
    <n v="102.03892999999999"/>
    <n v="16.864215000000002"/>
    <n v="56.614485000000002"/>
    <n v="1.6175569999999999"/>
    <s v="7"/>
    <s v="scale_mpi_thin_job_13935.out "/>
    <s v="scale_mpi_thin_thin007_2023-06-25_16-33-03.csv "/>
    <s v="e1 30000 100 100000 1 36"/>
    <e v="#N/A"/>
    <e v="#N/A"/>
    <e v="#N/A"/>
    <e v="#N/A"/>
    <x v="1"/>
  </r>
  <r>
    <x v="0"/>
    <x v="1"/>
    <n v="100"/>
    <x v="0"/>
    <x v="49"/>
    <n v="1"/>
    <n v="101.626099"/>
    <n v="14.667740999999999"/>
    <n v="38.949179999999998"/>
    <n v="1.145564"/>
    <s v="7"/>
    <s v="scale_mpi_thin_job_13935.out "/>
    <s v="scale_mpi_thin_thin007_2023-06-25_16-33-03.csv "/>
    <s v="e1 30000 100 100000 1 35"/>
    <e v="#N/A"/>
    <e v="#N/A"/>
    <e v="#N/A"/>
    <e v="#N/A"/>
    <x v="1"/>
  </r>
  <r>
    <x v="0"/>
    <x v="1"/>
    <n v="100"/>
    <x v="0"/>
    <x v="50"/>
    <n v="1"/>
    <n v="106.755137"/>
    <n v="16.270883999999999"/>
    <n v="45.241300000000003"/>
    <n v="1.3709480000000001"/>
    <s v="7"/>
    <s v="scale_mpi_thin_job_13935.out "/>
    <s v="scale_mpi_thin_thin007_2023-06-25_16-33-03.csv "/>
    <s v="e1 30000 100 100000 1 34"/>
    <e v="#N/A"/>
    <e v="#N/A"/>
    <e v="#N/A"/>
    <e v="#N/A"/>
    <x v="1"/>
  </r>
  <r>
    <x v="0"/>
    <x v="1"/>
    <n v="100"/>
    <x v="0"/>
    <x v="51"/>
    <n v="1"/>
    <n v="112.66564"/>
    <n v="20.393578999999999"/>
    <n v="34.291609000000001"/>
    <n v="1.0716129999999999"/>
    <s v="7"/>
    <s v="scale_mpi_thin_job_13935.out "/>
    <s v="scale_mpi_thin_thin007_2023-06-25_16-33-03.csv "/>
    <s v="e1 30000 100 100000 1 33"/>
    <e v="#N/A"/>
    <e v="#N/A"/>
    <e v="#N/A"/>
    <e v="#N/A"/>
    <x v="1"/>
  </r>
  <r>
    <x v="0"/>
    <x v="1"/>
    <n v="100"/>
    <x v="0"/>
    <x v="52"/>
    <n v="1"/>
    <n v="109.55521899999999"/>
    <n v="14.727119"/>
    <n v="45.104880999999999"/>
    <n v="1.454996"/>
    <s v="7"/>
    <s v="scale_mpi_thin_job_13935.out "/>
    <s v="scale_mpi_thin_thin007_2023-06-25_16-33-03.csv "/>
    <s v="e1 30000 100 100000 1 32"/>
    <e v="#N/A"/>
    <e v="#N/A"/>
    <e v="#N/A"/>
    <e v="#N/A"/>
    <x v="1"/>
  </r>
  <r>
    <x v="0"/>
    <x v="1"/>
    <n v="100"/>
    <x v="0"/>
    <x v="53"/>
    <n v="1"/>
    <n v="113.91307399999999"/>
    <n v="14.865897"/>
    <n v="33.717917999999997"/>
    <n v="1.123931"/>
    <s v="7"/>
    <s v="scale_mpi_thin_job_13935.out "/>
    <s v="scale_mpi_thin_thin007_2023-06-25_16-33-03.csv "/>
    <s v="e1 30000 100 100000 1 31"/>
    <e v="#N/A"/>
    <e v="#N/A"/>
    <e v="#N/A"/>
    <e v="#N/A"/>
    <x v="1"/>
  </r>
  <r>
    <x v="0"/>
    <x v="1"/>
    <n v="100"/>
    <x v="0"/>
    <x v="54"/>
    <n v="1"/>
    <n v="118.28467999999999"/>
    <n v="16.082455"/>
    <n v="32.623255999999998"/>
    <n v="1.1249400000000001"/>
    <s v="7"/>
    <s v="scale_mpi_thin_job_13935.out "/>
    <s v="scale_mpi_thin_thin007_2023-06-25_16-33-03.csv "/>
    <s v="e1 30000 100 100000 1 30"/>
    <e v="#N/A"/>
    <e v="#N/A"/>
    <e v="#N/A"/>
    <e v="#N/A"/>
    <x v="1"/>
  </r>
  <r>
    <x v="0"/>
    <x v="1"/>
    <n v="100"/>
    <x v="0"/>
    <x v="55"/>
    <n v="1"/>
    <n v="121.80685099999999"/>
    <n v="15.986359999999999"/>
    <n v="31.699853999999998"/>
    <n v="1.1321380000000001"/>
    <s v="7"/>
    <s v="scale_mpi_thin_job_13935.out "/>
    <s v="scale_mpi_thin_thin007_2023-06-25_16-33-03.csv "/>
    <s v="e1 30000 100 100000 1 29"/>
    <e v="#N/A"/>
    <e v="#N/A"/>
    <e v="#N/A"/>
    <e v="#N/A"/>
    <x v="1"/>
  </r>
  <r>
    <x v="0"/>
    <x v="1"/>
    <n v="100"/>
    <x v="0"/>
    <x v="56"/>
    <n v="1"/>
    <n v="117.739696"/>
    <n v="9.5192320000000006"/>
    <n v="37.655884999999998"/>
    <n v="1.3946620000000001"/>
    <s v="7"/>
    <s v="scale_mpi_thin_job_13935.out "/>
    <s v="scale_mpi_thin_thin007_2023-06-25_16-33-03.csv "/>
    <s v="e1 30000 100 100000 1 28"/>
    <e v="#N/A"/>
    <e v="#N/A"/>
    <e v="#N/A"/>
    <e v="#N/A"/>
    <x v="1"/>
  </r>
  <r>
    <x v="0"/>
    <x v="1"/>
    <n v="100"/>
    <x v="0"/>
    <x v="57"/>
    <n v="1"/>
    <n v="119.69910400000001"/>
    <n v="6.3084189999999998"/>
    <n v="26.202117000000001"/>
    <n v="1.0077739999999999"/>
    <s v="7"/>
    <s v="scale_mpi_thin_job_13935.out "/>
    <s v="scale_mpi_thin_thin007_2023-06-25_16-33-03.csv "/>
    <s v="e1 30000 100 100000 1 27"/>
    <e v="#N/A"/>
    <e v="#N/A"/>
    <e v="#N/A"/>
    <e v="#N/A"/>
    <x v="1"/>
  </r>
  <r>
    <x v="0"/>
    <x v="1"/>
    <n v="100"/>
    <x v="0"/>
    <x v="58"/>
    <n v="1"/>
    <n v="124.125953"/>
    <n v="6.2843030000000004"/>
    <n v="33.046261000000001"/>
    <n v="1.32185"/>
    <s v="7"/>
    <s v="scale_mpi_thin_job_13935.out "/>
    <s v="scale_mpi_thin_thin007_2023-06-25_16-33-03.csv "/>
    <s v="e1 30000 100 100000 1 26"/>
    <e v="#N/A"/>
    <e v="#N/A"/>
    <e v="#N/A"/>
    <e v="#N/A"/>
    <x v="1"/>
  </r>
  <r>
    <x v="0"/>
    <x v="1"/>
    <n v="100"/>
    <x v="0"/>
    <x v="59"/>
    <n v="1"/>
    <n v="126.626953"/>
    <n v="4.2941010000000004"/>
    <n v="25.288682000000001"/>
    <n v="1.053695"/>
    <s v="7"/>
    <s v="scale_mpi_thin_job_13935.out "/>
    <s v="scale_mpi_thin_thin007_2023-06-25_16-33-03.csv "/>
    <s v="e1 30000 100 100000 1 25"/>
    <e v="#N/A"/>
    <e v="#N/A"/>
    <e v="#N/A"/>
    <e v="#N/A"/>
    <x v="1"/>
  </r>
  <r>
    <x v="0"/>
    <x v="1"/>
    <n v="100"/>
    <x v="0"/>
    <x v="60"/>
    <n v="1"/>
    <n v="128.750753"/>
    <n v="2.5994660000000001"/>
    <n v="34.277315000000002"/>
    <n v="1.490318"/>
    <s v="7"/>
    <s v="scale_mpi_thin_job_13935.out "/>
    <s v="scale_mpi_thin_thin007_2023-06-25_16-33-03.csv "/>
    <s v="e1 30000 100 100000 1 24"/>
    <e v="#N/A"/>
    <e v="#N/A"/>
    <e v="#N/A"/>
    <e v="#N/A"/>
    <x v="1"/>
  </r>
  <r>
    <x v="0"/>
    <x v="1"/>
    <n v="100"/>
    <x v="0"/>
    <x v="61"/>
    <n v="1"/>
    <n v="133.45555899999999"/>
    <n v="2.3378760000000001"/>
    <n v="27.224437999999999"/>
    <n v="1.237474"/>
    <s v="7"/>
    <s v="scale_mpi_thin_job_13935.out "/>
    <s v="scale_mpi_thin_thin007_2023-06-25_16-33-03.csv "/>
    <s v="e1 30000 100 100000 1 23"/>
    <e v="#N/A"/>
    <e v="#N/A"/>
    <e v="#N/A"/>
    <e v="#N/A"/>
    <x v="1"/>
  </r>
  <r>
    <x v="0"/>
    <x v="1"/>
    <n v="100"/>
    <x v="0"/>
    <x v="62"/>
    <n v="1"/>
    <n v="138.74241599999999"/>
    <n v="2.2198859999999998"/>
    <n v="23.20017"/>
    <n v="1.10477"/>
    <s v="7"/>
    <s v="scale_mpi_thin_job_13935.out "/>
    <s v="scale_mpi_thin_thin007_2023-06-25_16-33-03.csv "/>
    <s v="e1 30000 100 100000 1 22"/>
    <e v="#N/A"/>
    <e v="#N/A"/>
    <e v="#N/A"/>
    <e v="#N/A"/>
    <x v="1"/>
  </r>
  <r>
    <x v="0"/>
    <x v="1"/>
    <n v="100"/>
    <x v="0"/>
    <x v="63"/>
    <n v="1"/>
    <n v="145.86166800000001"/>
    <n v="2.3928050000000001"/>
    <n v="25.623957000000001"/>
    <n v="1.2811980000000001"/>
    <s v="7"/>
    <s v="scale_mpi_thin_job_13935.out "/>
    <s v="scale_mpi_thin_thin007_2023-06-25_16-33-03.csv "/>
    <s v="e1 30000 100 100000 1 21"/>
    <e v="#N/A"/>
    <e v="#N/A"/>
    <e v="#N/A"/>
    <e v="#N/A"/>
    <x v="1"/>
  </r>
  <r>
    <x v="0"/>
    <x v="1"/>
    <n v="100"/>
    <x v="0"/>
    <x v="64"/>
    <n v="1"/>
    <n v="152.48086599999999"/>
    <n v="2.213209"/>
    <n v="21.043849999999999"/>
    <n v="1.1075710000000001"/>
    <s v="7"/>
    <s v="scale_mpi_thin_job_13935.out "/>
    <s v="scale_mpi_thin_thin007_2023-06-25_16-33-03.csv "/>
    <s v="e1 30000 100 100000 1 20"/>
    <e v="#N/A"/>
    <e v="#N/A"/>
    <e v="#N/A"/>
    <e v="#N/A"/>
    <x v="1"/>
  </r>
  <r>
    <x v="0"/>
    <x v="1"/>
    <n v="100"/>
    <x v="0"/>
    <x v="65"/>
    <n v="1"/>
    <n v="160.38318200000001"/>
    <n v="2.1410200000000001"/>
    <n v="18.852713000000001"/>
    <n v="1.0473730000000001"/>
    <s v="7"/>
    <s v="scale_mpi_thin_job_13935.out "/>
    <s v="scale_mpi_thin_thin007_2023-06-25_16-33-03.csv "/>
    <s v="e1 30000 100 100000 1 19"/>
    <e v="#N/A"/>
    <e v="#N/A"/>
    <e v="#N/A"/>
    <e v="#N/A"/>
    <x v="1"/>
  </r>
  <r>
    <x v="0"/>
    <x v="1"/>
    <n v="100"/>
    <x v="0"/>
    <x v="66"/>
    <n v="1"/>
    <n v="169.036303"/>
    <n v="2.200774"/>
    <n v="18.956389999999999"/>
    <n v="1.1150819999999999"/>
    <s v="7"/>
    <s v="scale_mpi_thin_job_13935.out "/>
    <s v="scale_mpi_thin_thin007_2023-06-25_16-33-03.csv "/>
    <s v="e1 30000 100 100000 1 18"/>
    <e v="#N/A"/>
    <e v="#N/A"/>
    <e v="#N/A"/>
    <e v="#N/A"/>
    <x v="1"/>
  </r>
  <r>
    <x v="0"/>
    <x v="1"/>
    <n v="100"/>
    <x v="0"/>
    <x v="67"/>
    <n v="1"/>
    <n v="178.82491999999999"/>
    <n v="2.1877209999999998"/>
    <n v="17.544139999999999"/>
    <n v="1.096509"/>
    <s v="7"/>
    <s v="scale_mpi_thin_job_13935.out "/>
    <s v="scale_mpi_thin_thin007_2023-06-25_16-33-03.csv "/>
    <s v="e1 30000 100 100000 1 17"/>
    <e v="#N/A"/>
    <e v="#N/A"/>
    <e v="#N/A"/>
    <e v="#N/A"/>
    <x v="1"/>
  </r>
  <r>
    <x v="0"/>
    <x v="1"/>
    <n v="100"/>
    <x v="0"/>
    <x v="68"/>
    <n v="1"/>
    <n v="189.77555699999999"/>
    <n v="2.2969309999999998"/>
    <n v="18.024146000000002"/>
    <n v="1.2016100000000001"/>
    <s v="7"/>
    <s v="scale_mpi_thin_job_13935.out "/>
    <s v="scale_mpi_thin_thin007_2023-06-25_16-33-03.csv "/>
    <s v="e1 30000 100 100000 1 16"/>
    <e v="#N/A"/>
    <e v="#N/A"/>
    <e v="#N/A"/>
    <e v="#N/A"/>
    <x v="1"/>
  </r>
  <r>
    <x v="0"/>
    <x v="1"/>
    <n v="100"/>
    <x v="0"/>
    <x v="69"/>
    <n v="1"/>
    <n v="202.26736299999999"/>
    <n v="2.3908939999999999"/>
    <n v="18.080573000000001"/>
    <n v="1.2914699999999999"/>
    <s v="7"/>
    <s v="scale_mpi_thin_job_13935.out "/>
    <s v="scale_mpi_thin_thin007_2023-06-25_16-33-03.csv "/>
    <s v="e1 30000 100 100000 1 15"/>
    <e v="#N/A"/>
    <e v="#N/A"/>
    <e v="#N/A"/>
    <e v="#N/A"/>
    <x v="1"/>
  </r>
  <r>
    <x v="0"/>
    <x v="1"/>
    <n v="100"/>
    <x v="0"/>
    <x v="70"/>
    <n v="1"/>
    <n v="216.96687600000001"/>
    <n v="2.7158910000000001"/>
    <n v="21.185984999999999"/>
    <n v="1.629691"/>
    <s v="7"/>
    <s v="scale_mpi_thin_job_13935.out "/>
    <s v="scale_mpi_thin_thin007_2023-06-25_16-33-03.csv "/>
    <s v="e1 30000 100 100000 1 14"/>
    <e v="#N/A"/>
    <e v="#N/A"/>
    <e v="#N/A"/>
    <e v="#N/A"/>
    <x v="1"/>
  </r>
  <r>
    <x v="0"/>
    <x v="1"/>
    <n v="100"/>
    <x v="0"/>
    <x v="71"/>
    <n v="1"/>
    <n v="232.60822099999999"/>
    <n v="2.2996080000000001"/>
    <n v="14.35589"/>
    <n v="1.1963239999999999"/>
    <s v="7"/>
    <s v="scale_mpi_thin_job_13935.out "/>
    <s v="scale_mpi_thin_thin007_2023-06-25_16-33-03.csv "/>
    <s v="e1 30000 100 100000 1 13"/>
    <e v="#N/A"/>
    <e v="#N/A"/>
    <e v="#N/A"/>
    <e v="#N/A"/>
    <x v="1"/>
  </r>
  <r>
    <x v="0"/>
    <x v="1"/>
    <n v="100"/>
    <x v="0"/>
    <x v="12"/>
    <n v="1"/>
    <n v="68.022852999999998"/>
    <n v="25.517168999999999"/>
    <n v="83.166850999999994"/>
    <n v="1.1713640000000001"/>
    <s v="7"/>
    <s v="scale_mpi_thin_job_13935.out "/>
    <s v="scale_mpi_thin_thin007_2023-06-25_16-33-03.csv "/>
    <s v="e1 30000 100 100000 1 72"/>
    <e v="#N/A"/>
    <e v="#N/A"/>
    <e v="#N/A"/>
    <e v="#N/A"/>
    <x v="1"/>
  </r>
  <r>
    <x v="0"/>
    <x v="1"/>
    <n v="100"/>
    <x v="0"/>
    <x v="13"/>
    <n v="1"/>
    <n v="76.735889"/>
    <n v="33.473117999999999"/>
    <n v="78.883955999999998"/>
    <n v="1.126914"/>
    <s v="7"/>
    <s v="scale_mpi_thin_job_13935.out "/>
    <s v="scale_mpi_thin_thin007_2023-06-25_16-33-03.csv "/>
    <s v="e1 30000 100 100000 1 71"/>
    <e v="#N/A"/>
    <e v="#N/A"/>
    <e v="#N/A"/>
    <e v="#N/A"/>
    <x v="1"/>
  </r>
  <r>
    <x v="0"/>
    <x v="1"/>
    <n v="100"/>
    <x v="0"/>
    <x v="14"/>
    <n v="1"/>
    <n v="78.631138000000007"/>
    <n v="35.004927000000002"/>
    <n v="79.998126999999997"/>
    <n v="1.1593929999999999"/>
    <s v="7"/>
    <s v="scale_mpi_thin_job_13935.out "/>
    <s v="scale_mpi_thin_thin007_2023-06-25_16-33-03.csv "/>
    <s v="e1 30000 100 100000 1 70"/>
    <e v="#N/A"/>
    <e v="#N/A"/>
    <e v="#N/A"/>
    <e v="#N/A"/>
    <x v="1"/>
  </r>
  <r>
    <x v="0"/>
    <x v="1"/>
    <n v="100"/>
    <x v="0"/>
    <x v="15"/>
    <n v="1"/>
    <n v="79.751372000000003"/>
    <n v="35.483673000000003"/>
    <n v="136.789559"/>
    <n v="2.0116109999999998"/>
    <s v="7"/>
    <s v="scale_mpi_thin_job_13935.out "/>
    <s v="scale_mpi_thin_thin007_2023-06-25_16-33-03.csv "/>
    <s v="e1 30000 100 100000 1 69"/>
    <e v="#N/A"/>
    <e v="#N/A"/>
    <e v="#N/A"/>
    <e v="#N/A"/>
    <x v="1"/>
  </r>
  <r>
    <x v="0"/>
    <x v="1"/>
    <n v="100"/>
    <x v="0"/>
    <x v="16"/>
    <n v="1"/>
    <n v="78.692473000000007"/>
    <n v="33.708959"/>
    <n v="94.872855000000001"/>
    <n v="1.416013"/>
    <s v="7"/>
    <s v="scale_mpi_thin_job_13935.out "/>
    <s v="scale_mpi_thin_thin007_2023-06-25_16-33-03.csv "/>
    <s v="e1 30000 100 100000 1 68"/>
    <e v="#N/A"/>
    <e v="#N/A"/>
    <e v="#N/A"/>
    <e v="#N/A"/>
    <x v="1"/>
  </r>
  <r>
    <x v="0"/>
    <x v="1"/>
    <n v="100"/>
    <x v="0"/>
    <x v="17"/>
    <n v="1"/>
    <n v="78.781856000000005"/>
    <n v="33.269897"/>
    <n v="104.077077"/>
    <n v="1.5769249999999999"/>
    <s v="7"/>
    <s v="scale_mpi_thin_job_13935.out "/>
    <s v="scale_mpi_thin_thin007_2023-06-25_16-33-03.csv "/>
    <s v="e1 30000 100 100000 1 67"/>
    <e v="#N/A"/>
    <e v="#N/A"/>
    <e v="#N/A"/>
    <e v="#N/A"/>
    <x v="1"/>
  </r>
  <r>
    <x v="0"/>
    <x v="1"/>
    <n v="100"/>
    <x v="0"/>
    <x v="18"/>
    <n v="1"/>
    <n v="82.296464"/>
    <n v="36.156351000000001"/>
    <n v="76.843986999999998"/>
    <n v="1.182215"/>
    <s v="7"/>
    <s v="scale_mpi_thin_job_13935.out "/>
    <s v="scale_mpi_thin_thin007_2023-06-25_16-33-03.csv "/>
    <s v="e1 30000 100 100000 1 66"/>
    <e v="#N/A"/>
    <e v="#N/A"/>
    <e v="#N/A"/>
    <e v="#N/A"/>
    <x v="1"/>
  </r>
  <r>
    <x v="0"/>
    <x v="1"/>
    <n v="100"/>
    <x v="0"/>
    <x v="19"/>
    <n v="1"/>
    <n v="67.906177"/>
    <n v="21.177244000000002"/>
    <n v="88.912128999999993"/>
    <n v="1.3892519999999999"/>
    <s v="7"/>
    <s v="scale_mpi_thin_job_13935.out "/>
    <s v="scale_mpi_thin_thin007_2023-06-25_16-33-03.csv "/>
    <s v="e1 30000 100 100000 1 65"/>
    <e v="#N/A"/>
    <e v="#N/A"/>
    <e v="#N/A"/>
    <e v="#N/A"/>
    <x v="1"/>
  </r>
  <r>
    <x v="0"/>
    <x v="3"/>
    <n v="100"/>
    <x v="0"/>
    <x v="12"/>
    <n v="1"/>
    <n v="44.324751999999997"/>
    <n v="24.614262"/>
    <n v="52.876162999999998"/>
    <n v="0.74473500000000004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44.776878000000004"/>
    <n v="24.943344"/>
    <n v="44.401952999999999"/>
    <n v="0.63431400000000004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41.584153000000001"/>
    <n v="21.483550999999999"/>
    <n v="33.260613999999997"/>
    <n v="0.48203800000000002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46.926395999999997"/>
    <n v="26.727312999999999"/>
    <n v="25.049244999999999"/>
    <n v="0.368371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40.681673000000004"/>
    <n v="20.170197000000002"/>
    <n v="36.624721999999998"/>
    <n v="0.54663799999999996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48.422685000000001"/>
    <n v="27.587436"/>
    <n v="46.889263999999997"/>
    <n v="0.71044300000000005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3"/>
    <n v="100"/>
    <x v="0"/>
    <x v="18"/>
    <n v="1"/>
    <n v="52.808540000000001"/>
    <n v="31.613710000000001"/>
    <n v="29.123901"/>
    <n v="0.44806000000000001"/>
    <s v="7"/>
    <s v="scale_mpi_thin_job_13936.out "/>
    <s v="scale_mpi_thin_thin007_2023-06-25_18-33-36.csv "/>
    <s v="e1 20000 100 100000 1 66"/>
    <e v="#N/A"/>
    <e v="#N/A"/>
    <e v="#N/A"/>
    <e v="#N/A"/>
    <x v="1"/>
  </r>
  <r>
    <x v="0"/>
    <x v="3"/>
    <n v="100"/>
    <x v="0"/>
    <x v="19"/>
    <n v="1"/>
    <n v="46.588161999999997"/>
    <n v="25.167745"/>
    <n v="31.423933000000002"/>
    <n v="0.49099900000000002"/>
    <s v="7"/>
    <s v="scale_mpi_thin_job_13936.out "/>
    <s v="scale_mpi_thin_thin007_2023-06-25_18-33-36.csv "/>
    <s v="e1 20000 100 100000 1 65"/>
    <e v="#N/A"/>
    <e v="#N/A"/>
    <e v="#N/A"/>
    <e v="#N/A"/>
    <x v="1"/>
  </r>
  <r>
    <x v="0"/>
    <x v="3"/>
    <n v="100"/>
    <x v="0"/>
    <x v="20"/>
    <n v="1"/>
    <n v="43.910300999999997"/>
    <n v="22.093830000000001"/>
    <n v="30.093692000000001"/>
    <n v="0.47767799999999999"/>
    <s v="7"/>
    <s v="scale_mpi_thin_job_13936.out "/>
    <s v="scale_mpi_thin_thin007_2023-06-25_18-33-36.csv "/>
    <s v="e1 20000 100 100000 1 64"/>
    <e v="#N/A"/>
    <e v="#N/A"/>
    <e v="#N/A"/>
    <e v="#N/A"/>
    <x v="1"/>
  </r>
  <r>
    <x v="0"/>
    <x v="3"/>
    <n v="100"/>
    <x v="0"/>
    <x v="21"/>
    <n v="1"/>
    <n v="37.029076000000003"/>
    <n v="14.983601999999999"/>
    <n v="37.796353000000003"/>
    <n v="0.60961900000000002"/>
    <s v="7"/>
    <s v="scale_mpi_thin_job_13936.out "/>
    <s v="scale_mpi_thin_thin007_2023-06-25_18-33-36.csv "/>
    <s v="e1 20000 100 100000 1 63"/>
    <e v="#N/A"/>
    <e v="#N/A"/>
    <e v="#N/A"/>
    <e v="#N/A"/>
    <x v="1"/>
  </r>
  <r>
    <x v="0"/>
    <x v="3"/>
    <n v="100"/>
    <x v="0"/>
    <x v="22"/>
    <n v="1"/>
    <n v="37.601450999999997"/>
    <n v="14.916600000000001"/>
    <n v="28.970867999999999"/>
    <n v="0.47493200000000002"/>
    <s v="7"/>
    <s v="scale_mpi_thin_job_13936.out "/>
    <s v="scale_mpi_thin_thin007_2023-06-25_18-33-36.csv "/>
    <s v="e1 20000 100 100000 1 62"/>
    <e v="#N/A"/>
    <e v="#N/A"/>
    <e v="#N/A"/>
    <e v="#N/A"/>
    <x v="1"/>
  </r>
  <r>
    <x v="0"/>
    <x v="3"/>
    <n v="100"/>
    <x v="0"/>
    <x v="23"/>
    <n v="1"/>
    <n v="34.869020999999996"/>
    <n v="11.957471"/>
    <n v="24.9694"/>
    <n v="0.416157"/>
    <s v="7"/>
    <s v="scale_mpi_thin_job_13936.out "/>
    <s v="scale_mpi_thin_thin007_2023-06-25_18-33-36.csv "/>
    <s v="e1 20000 100 100000 1 61"/>
    <e v="#N/A"/>
    <e v="#N/A"/>
    <e v="#N/A"/>
    <e v="#N/A"/>
    <x v="1"/>
  </r>
  <r>
    <x v="0"/>
    <x v="3"/>
    <n v="100"/>
    <x v="0"/>
    <x v="24"/>
    <n v="1"/>
    <n v="38.525461999999997"/>
    <n v="15.159554999999999"/>
    <n v="56.775860000000002"/>
    <n v="0.96230300000000002"/>
    <s v="7"/>
    <s v="scale_mpi_thin_job_13936.out "/>
    <s v="scale_mpi_thin_thin007_2023-06-25_18-33-36.csv "/>
    <s v="e1 20000 100 100000 1 60"/>
    <e v="#N/A"/>
    <e v="#N/A"/>
    <e v="#N/A"/>
    <e v="#N/A"/>
    <x v="1"/>
  </r>
  <r>
    <x v="0"/>
    <x v="3"/>
    <n v="100"/>
    <x v="0"/>
    <x v="25"/>
    <n v="1"/>
    <n v="36.947580000000002"/>
    <n v="12.958823000000001"/>
    <n v="24.787396999999999"/>
    <n v="0.427369"/>
    <s v="7"/>
    <s v="scale_mpi_thin_job_13936.out "/>
    <s v="scale_mpi_thin_thin007_2023-06-25_18-33-36.csv "/>
    <s v="e1 20000 100 100000 1 59"/>
    <e v="#N/A"/>
    <e v="#N/A"/>
    <e v="#N/A"/>
    <e v="#N/A"/>
    <x v="1"/>
  </r>
  <r>
    <x v="0"/>
    <x v="3"/>
    <n v="100"/>
    <x v="0"/>
    <x v="26"/>
    <n v="1"/>
    <n v="46.920811"/>
    <n v="22.556923000000001"/>
    <n v="22.498365"/>
    <n v="0.394708"/>
    <s v="7"/>
    <s v="scale_mpi_thin_job_13936.out "/>
    <s v="scale_mpi_thin_thin007_2023-06-25_18-33-36.csv "/>
    <s v="e1 20000 100 100000 1 58"/>
    <e v="#N/A"/>
    <e v="#N/A"/>
    <e v="#N/A"/>
    <e v="#N/A"/>
    <x v="1"/>
  </r>
  <r>
    <x v="0"/>
    <x v="3"/>
    <n v="100"/>
    <x v="0"/>
    <x v="27"/>
    <n v="1"/>
    <n v="48.936214"/>
    <n v="24.240628000000001"/>
    <n v="26.470025"/>
    <n v="0.47267900000000002"/>
    <s v="7"/>
    <s v="scale_mpi_thin_job_13936.out "/>
    <s v="scale_mpi_thin_thin007_2023-06-25_18-33-36.csv "/>
    <s v="e1 20000 100 100000 1 57"/>
    <e v="#N/A"/>
    <e v="#N/A"/>
    <e v="#N/A"/>
    <e v="#N/A"/>
    <x v="1"/>
  </r>
  <r>
    <x v="0"/>
    <x v="3"/>
    <n v="100"/>
    <x v="0"/>
    <x v="28"/>
    <n v="1"/>
    <n v="44.394753000000001"/>
    <n v="19.360157999999998"/>
    <n v="42.772786000000004"/>
    <n v="0.77768700000000002"/>
    <s v="7"/>
    <s v="scale_mpi_thin_job_13936.out "/>
    <s v="scale_mpi_thin_thin007_2023-06-25_18-33-36.csv "/>
    <s v="e1 20000 100 100000 1 56"/>
    <e v="#N/A"/>
    <e v="#N/A"/>
    <e v="#N/A"/>
    <e v="#N/A"/>
    <x v="1"/>
  </r>
  <r>
    <x v="0"/>
    <x v="3"/>
    <n v="100"/>
    <x v="0"/>
    <x v="29"/>
    <n v="1"/>
    <n v="46.158414"/>
    <n v="20.73452"/>
    <n v="24.659875"/>
    <n v="0.45666400000000001"/>
    <s v="7"/>
    <s v="scale_mpi_thin_job_13936.out "/>
    <s v="scale_mpi_thin_thin007_2023-06-25_18-33-36.csv "/>
    <s v="e1 20000 100 100000 1 55"/>
    <e v="#N/A"/>
    <e v="#N/A"/>
    <e v="#N/A"/>
    <e v="#N/A"/>
    <x v="1"/>
  </r>
  <r>
    <x v="0"/>
    <x v="3"/>
    <n v="100"/>
    <x v="0"/>
    <x v="30"/>
    <n v="1"/>
    <n v="47.952792000000002"/>
    <n v="21.909423"/>
    <n v="21.040233000000001"/>
    <n v="0.39698600000000001"/>
    <s v="7"/>
    <s v="scale_mpi_thin_job_13936.out "/>
    <s v="scale_mpi_thin_thin007_2023-06-25_18-33-36.csv "/>
    <s v="e1 20000 100 100000 1 54"/>
    <e v="#N/A"/>
    <e v="#N/A"/>
    <e v="#N/A"/>
    <e v="#N/A"/>
    <x v="1"/>
  </r>
  <r>
    <x v="0"/>
    <x v="3"/>
    <n v="100"/>
    <x v="0"/>
    <x v="31"/>
    <n v="1"/>
    <n v="53.400917999999997"/>
    <n v="27.035143999999999"/>
    <n v="24.654032999999998"/>
    <n v="0.47411599999999998"/>
    <s v="7"/>
    <s v="scale_mpi_thin_job_13936.out "/>
    <s v="scale_mpi_thin_thin007_2023-06-25_18-33-36.csv "/>
    <s v="e1 20000 100 100000 1 53"/>
    <e v="#N/A"/>
    <e v="#N/A"/>
    <e v="#N/A"/>
    <e v="#N/A"/>
    <x v="1"/>
  </r>
  <r>
    <x v="0"/>
    <x v="3"/>
    <n v="100"/>
    <x v="0"/>
    <x v="32"/>
    <n v="1"/>
    <n v="61.840535000000003"/>
    <n v="34.913524000000002"/>
    <n v="21.118756000000001"/>
    <n v="0.41409299999999999"/>
    <s v="7"/>
    <s v="scale_mpi_thin_job_13936.out "/>
    <s v="scale_mpi_thin_thin007_2023-06-25_18-33-36.csv "/>
    <s v="e1 20000 100 100000 1 52"/>
    <e v="#N/A"/>
    <e v="#N/A"/>
    <e v="#N/A"/>
    <e v="#N/A"/>
    <x v="1"/>
  </r>
  <r>
    <x v="0"/>
    <x v="3"/>
    <n v="100"/>
    <x v="0"/>
    <x v="33"/>
    <n v="1"/>
    <n v="53.478293000000001"/>
    <n v="26.130020999999999"/>
    <n v="23.554483000000001"/>
    <n v="0.47109000000000001"/>
    <s v="7"/>
    <s v="scale_mpi_thin_job_13936.out "/>
    <s v="scale_mpi_thin_thin007_2023-06-25_18-33-36.csv "/>
    <s v="e1 20000 100 100000 1 51"/>
    <e v="#N/A"/>
    <e v="#N/A"/>
    <e v="#N/A"/>
    <e v="#N/A"/>
    <x v="1"/>
  </r>
  <r>
    <x v="0"/>
    <x v="3"/>
    <n v="100"/>
    <x v="0"/>
    <x v="34"/>
    <n v="1"/>
    <n v="43.096313000000002"/>
    <n v="14.152127"/>
    <n v="42.730096000000003"/>
    <n v="0.87204300000000001"/>
    <s v="7"/>
    <s v="scale_mpi_thin_job_13936.out "/>
    <s v="scale_mpi_thin_thin007_2023-06-25_18-33-36.csv "/>
    <s v="e1 20000 100 100000 1 50"/>
    <e v="#N/A"/>
    <e v="#N/A"/>
    <e v="#N/A"/>
    <e v="#N/A"/>
    <x v="1"/>
  </r>
  <r>
    <x v="0"/>
    <x v="3"/>
    <n v="100"/>
    <x v="0"/>
    <x v="35"/>
    <n v="1"/>
    <n v="43.854163"/>
    <n v="15.514491"/>
    <n v="25.023627999999999"/>
    <n v="0.52132599999999996"/>
    <s v="7"/>
    <s v="scale_mpi_thin_job_13936.out "/>
    <s v="scale_mpi_thin_thin007_2023-06-25_18-33-36.csv "/>
    <s v="e1 20000 100 100000 1 49"/>
    <e v="#N/A"/>
    <e v="#N/A"/>
    <e v="#N/A"/>
    <e v="#N/A"/>
    <x v="1"/>
  </r>
  <r>
    <x v="0"/>
    <x v="3"/>
    <n v="100"/>
    <x v="0"/>
    <x v="36"/>
    <n v="1"/>
    <n v="51.040137999999999"/>
    <n v="22.050246999999999"/>
    <n v="21.934823000000002"/>
    <n v="0.466698"/>
    <s v="7"/>
    <s v="scale_mpi_thin_job_13936.out "/>
    <s v="scale_mpi_thin_thin007_2023-06-25_18-33-36.csv "/>
    <s v="e1 20000 100 100000 1 48"/>
    <e v="#N/A"/>
    <e v="#N/A"/>
    <e v="#N/A"/>
    <e v="#N/A"/>
    <x v="1"/>
  </r>
  <r>
    <x v="0"/>
    <x v="3"/>
    <n v="100"/>
    <x v="0"/>
    <x v="37"/>
    <n v="1"/>
    <n v="60.754201000000002"/>
    <n v="31.549461000000001"/>
    <n v="17.106255999999998"/>
    <n v="0.37187500000000001"/>
    <s v="7"/>
    <s v="scale_mpi_thin_job_13936.out "/>
    <s v="scale_mpi_thin_thin007_2023-06-25_18-33-36.csv "/>
    <s v="e1 20000 100 100000 1 47"/>
    <e v="#N/A"/>
    <e v="#N/A"/>
    <e v="#N/A"/>
    <e v="#N/A"/>
    <x v="1"/>
  </r>
  <r>
    <x v="0"/>
    <x v="3"/>
    <n v="100"/>
    <x v="0"/>
    <x v="38"/>
    <n v="1"/>
    <n v="47.234383999999999"/>
    <n v="17.107868"/>
    <n v="16.730150999999999"/>
    <n v="0.37178099999999997"/>
    <s v="7"/>
    <s v="scale_mpi_thin_job_13936.out "/>
    <s v="scale_mpi_thin_thin007_2023-06-25_18-33-36.csv "/>
    <s v="e1 20000 100 100000 1 46"/>
    <e v="#N/A"/>
    <e v="#N/A"/>
    <e v="#N/A"/>
    <e v="#N/A"/>
    <x v="1"/>
  </r>
  <r>
    <x v="0"/>
    <x v="3"/>
    <n v="100"/>
    <x v="0"/>
    <x v="39"/>
    <n v="1"/>
    <n v="56.480307000000003"/>
    <n v="25.684075"/>
    <n v="16.880876000000001"/>
    <n v="0.383656"/>
    <s v="7"/>
    <s v="scale_mpi_thin_job_13936.out "/>
    <s v="scale_mpi_thin_thin007_2023-06-25_18-33-36.csv "/>
    <s v="e1 20000 100 100000 1 45"/>
    <e v="#N/A"/>
    <e v="#N/A"/>
    <e v="#N/A"/>
    <e v="#N/A"/>
    <x v="1"/>
  </r>
  <r>
    <x v="0"/>
    <x v="3"/>
    <n v="100"/>
    <x v="0"/>
    <x v="40"/>
    <n v="1"/>
    <n v="47.734726000000002"/>
    <n v="16.29909"/>
    <n v="23.343419999999998"/>
    <n v="0.54286999999999996"/>
    <s v="7"/>
    <s v="scale_mpi_thin_job_13936.out "/>
    <s v="scale_mpi_thin_thin007_2023-06-25_18-33-36.csv "/>
    <s v="e1 20000 100 100000 1 44"/>
    <e v="#N/A"/>
    <e v="#N/A"/>
    <e v="#N/A"/>
    <e v="#N/A"/>
    <x v="1"/>
  </r>
  <r>
    <x v="0"/>
    <x v="3"/>
    <n v="100"/>
    <x v="0"/>
    <x v="41"/>
    <n v="1"/>
    <n v="51.453145999999997"/>
    <n v="19.326239999999999"/>
    <n v="23.360651000000001"/>
    <n v="0.55620599999999998"/>
    <s v="7"/>
    <s v="scale_mpi_thin_job_13936.out "/>
    <s v="scale_mpi_thin_thin007_2023-06-25_18-33-36.csv "/>
    <s v="e1 20000 100 100000 1 43"/>
    <e v="#N/A"/>
    <e v="#N/A"/>
    <e v="#N/A"/>
    <e v="#N/A"/>
    <x v="1"/>
  </r>
  <r>
    <x v="0"/>
    <x v="3"/>
    <n v="100"/>
    <x v="0"/>
    <x v="42"/>
    <n v="1"/>
    <n v="46.335847999999999"/>
    <n v="13.277329"/>
    <n v="39.610601000000003"/>
    <n v="0.96611199999999997"/>
    <s v="7"/>
    <s v="scale_mpi_thin_job_13936.out "/>
    <s v="scale_mpi_thin_thin007_2023-06-25_18-33-36.csv "/>
    <s v="e1 20000 100 100000 1 42"/>
    <e v="#N/A"/>
    <e v="#N/A"/>
    <e v="#N/A"/>
    <e v="#N/A"/>
    <x v="1"/>
  </r>
  <r>
    <x v="0"/>
    <x v="3"/>
    <n v="100"/>
    <x v="0"/>
    <x v="43"/>
    <n v="1"/>
    <n v="50.107211999999997"/>
    <n v="16.513773"/>
    <n v="36.263646999999999"/>
    <n v="0.90659100000000004"/>
    <s v="7"/>
    <s v="scale_mpi_thin_job_13936.out "/>
    <s v="scale_mpi_thin_thin007_2023-06-25_18-33-36.csv "/>
    <s v="e1 20000 100 100000 1 41"/>
    <e v="#N/A"/>
    <e v="#N/A"/>
    <e v="#N/A"/>
    <e v="#N/A"/>
    <x v="1"/>
  </r>
  <r>
    <x v="0"/>
    <x v="3"/>
    <n v="100"/>
    <x v="0"/>
    <x v="44"/>
    <n v="1"/>
    <n v="46.330025999999997"/>
    <n v="11.883874"/>
    <n v="19.223748000000001"/>
    <n v="0.49291699999999999"/>
    <s v="7"/>
    <s v="scale_mpi_thin_job_13936.out "/>
    <s v="scale_mpi_thin_thin007_2023-06-25_18-33-36.csv "/>
    <s v="e1 20000 100 100000 1 40"/>
    <e v="#N/A"/>
    <e v="#N/A"/>
    <e v="#N/A"/>
    <e v="#N/A"/>
    <x v="1"/>
  </r>
  <r>
    <x v="0"/>
    <x v="3"/>
    <n v="100"/>
    <x v="0"/>
    <x v="45"/>
    <n v="1"/>
    <n v="52.335453000000001"/>
    <n v="17.321535999999998"/>
    <n v="20.370918"/>
    <n v="0.53607700000000003"/>
    <s v="7"/>
    <s v="scale_mpi_thin_job_13936.out "/>
    <s v="scale_mpi_thin_thin007_2023-06-25_18-33-36.csv "/>
    <s v="e1 20000 100 100000 1 39"/>
    <e v="#N/A"/>
    <e v="#N/A"/>
    <e v="#N/A"/>
    <e v="#N/A"/>
    <x v="1"/>
  </r>
  <r>
    <x v="0"/>
    <x v="3"/>
    <n v="100"/>
    <x v="0"/>
    <x v="46"/>
    <n v="1"/>
    <n v="50.671115"/>
    <n v="14.836465"/>
    <n v="30.488502"/>
    <n v="0.82401400000000002"/>
    <s v="7"/>
    <s v="scale_mpi_thin_job_13936.out "/>
    <s v="scale_mpi_thin_thin007_2023-06-25_18-33-36.csv "/>
    <s v="e1 20000 100 100000 1 38"/>
    <e v="#N/A"/>
    <e v="#N/A"/>
    <e v="#N/A"/>
    <e v="#N/A"/>
    <x v="1"/>
  </r>
  <r>
    <x v="0"/>
    <x v="3"/>
    <n v="100"/>
    <x v="0"/>
    <x v="47"/>
    <n v="1"/>
    <n v="49.934339000000001"/>
    <n v="12.733228"/>
    <n v="29.992493"/>
    <n v="0.833125"/>
    <s v="7"/>
    <s v="scale_mpi_thin_job_13936.out "/>
    <s v="scale_mpi_thin_thin007_2023-06-25_18-33-36.csv "/>
    <s v="e1 20000 100 100000 1 37"/>
    <e v="#N/A"/>
    <e v="#N/A"/>
    <e v="#N/A"/>
    <e v="#N/A"/>
    <x v="1"/>
  </r>
  <r>
    <x v="0"/>
    <x v="3"/>
    <n v="100"/>
    <x v="0"/>
    <x v="48"/>
    <n v="1"/>
    <n v="52.366073"/>
    <n v="14.632781"/>
    <n v="23.671612"/>
    <n v="0.67633200000000004"/>
    <s v="7"/>
    <s v="scale_mpi_thin_job_13936.out "/>
    <s v="scale_mpi_thin_thin007_2023-06-25_18-33-36.csv "/>
    <s v="e1 20000 100 100000 1 36"/>
    <e v="#N/A"/>
    <e v="#N/A"/>
    <e v="#N/A"/>
    <e v="#N/A"/>
    <x v="1"/>
  </r>
  <r>
    <x v="0"/>
    <x v="3"/>
    <n v="100"/>
    <x v="0"/>
    <x v="49"/>
    <n v="1"/>
    <n v="50.148364000000001"/>
    <n v="11.395614999999999"/>
    <n v="17.034483999999999"/>
    <n v="0.50101399999999996"/>
    <s v="7"/>
    <s v="scale_mpi_thin_job_13936.out "/>
    <s v="scale_mpi_thin_thin007_2023-06-25_18-33-36.csv "/>
    <s v="e1 20000 100 100000 1 35"/>
    <e v="#N/A"/>
    <e v="#N/A"/>
    <e v="#N/A"/>
    <e v="#N/A"/>
    <x v="1"/>
  </r>
  <r>
    <x v="0"/>
    <x v="3"/>
    <n v="100"/>
    <x v="0"/>
    <x v="50"/>
    <n v="1"/>
    <n v="47.190606000000002"/>
    <n v="6.8723190000000001"/>
    <n v="17.788466"/>
    <n v="0.53904399999999997"/>
    <s v="7"/>
    <s v="scale_mpi_thin_job_13936.out "/>
    <s v="scale_mpi_thin_thin007_2023-06-25_18-33-36.csv "/>
    <s v="e1 20000 100 100000 1 34"/>
    <e v="#N/A"/>
    <e v="#N/A"/>
    <e v="#N/A"/>
    <e v="#N/A"/>
    <x v="1"/>
  </r>
  <r>
    <x v="0"/>
    <x v="3"/>
    <n v="100"/>
    <x v="0"/>
    <x v="51"/>
    <n v="1"/>
    <n v="53.531416"/>
    <n v="12.269413999999999"/>
    <n v="18.26662"/>
    <n v="0.57083200000000001"/>
    <s v="7"/>
    <s v="scale_mpi_thin_job_13936.out "/>
    <s v="scale_mpi_thin_thin007_2023-06-25_18-33-36.csv "/>
    <s v="e1 20000 100 100000 1 33"/>
    <e v="#N/A"/>
    <e v="#N/A"/>
    <e v="#N/A"/>
    <e v="#N/A"/>
    <x v="1"/>
  </r>
  <r>
    <x v="0"/>
    <x v="3"/>
    <n v="100"/>
    <x v="0"/>
    <x v="52"/>
    <n v="1"/>
    <n v="53.056378000000002"/>
    <n v="10.175604999999999"/>
    <n v="17.197485"/>
    <n v="0.55475799999999997"/>
    <s v="7"/>
    <s v="scale_mpi_thin_job_13936.out "/>
    <s v="scale_mpi_thin_thin007_2023-06-25_18-33-36.csv "/>
    <s v="e1 20000 100 100000 1 32"/>
    <e v="#N/A"/>
    <e v="#N/A"/>
    <e v="#N/A"/>
    <e v="#N/A"/>
    <x v="1"/>
  </r>
  <r>
    <x v="0"/>
    <x v="3"/>
    <n v="100"/>
    <x v="0"/>
    <x v="53"/>
    <n v="1"/>
    <n v="51.314138"/>
    <n v="7.1234380000000002"/>
    <n v="17.091497"/>
    <n v="0.56971700000000003"/>
    <s v="7"/>
    <s v="scale_mpi_thin_job_13936.out "/>
    <s v="scale_mpi_thin_thin007_2023-06-25_18-33-36.csv "/>
    <s v="e1 20000 100 100000 1 31"/>
    <e v="#N/A"/>
    <e v="#N/A"/>
    <e v="#N/A"/>
    <e v="#N/A"/>
    <x v="1"/>
  </r>
  <r>
    <x v="0"/>
    <x v="3"/>
    <n v="100"/>
    <x v="0"/>
    <x v="54"/>
    <n v="1"/>
    <n v="54.396935999999997"/>
    <n v="9.2644330000000004"/>
    <n v="13.282424000000001"/>
    <n v="0.45801500000000001"/>
    <s v="7"/>
    <s v="scale_mpi_thin_job_13936.out "/>
    <s v="scale_mpi_thin_thin007_2023-06-25_18-33-36.csv "/>
    <s v="e1 20000 100 100000 1 30"/>
    <e v="#N/A"/>
    <e v="#N/A"/>
    <e v="#N/A"/>
    <e v="#N/A"/>
    <x v="1"/>
  </r>
  <r>
    <x v="0"/>
    <x v="3"/>
    <n v="100"/>
    <x v="0"/>
    <x v="55"/>
    <n v="1"/>
    <n v="52.846193"/>
    <n v="5.6576190000000004"/>
    <n v="15.608549"/>
    <n v="0.55744800000000005"/>
    <s v="7"/>
    <s v="scale_mpi_thin_job_13936.out "/>
    <s v="scale_mpi_thin_thin007_2023-06-25_18-33-36.csv "/>
    <s v="e1 20000 100 100000 1 29"/>
    <e v="#N/A"/>
    <e v="#N/A"/>
    <e v="#N/A"/>
    <e v="#N/A"/>
    <x v="1"/>
  </r>
  <r>
    <x v="0"/>
    <x v="3"/>
    <n v="100"/>
    <x v="0"/>
    <x v="56"/>
    <n v="1"/>
    <n v="55.251359000000001"/>
    <n v="6.3822809999999999"/>
    <n v="23.209727999999998"/>
    <n v="0.85962000000000005"/>
    <s v="7"/>
    <s v="scale_mpi_thin_job_13936.out "/>
    <s v="scale_mpi_thin_thin007_2023-06-25_18-33-36.csv "/>
    <s v="e1 20000 100 100000 1 28"/>
    <e v="#N/A"/>
    <e v="#N/A"/>
    <e v="#N/A"/>
    <e v="#N/A"/>
    <x v="1"/>
  </r>
  <r>
    <x v="0"/>
    <x v="3"/>
    <n v="100"/>
    <x v="0"/>
    <x v="57"/>
    <n v="1"/>
    <n v="54.172196"/>
    <n v="4.1017659999999996"/>
    <n v="16.235282999999999"/>
    <n v="0.62443400000000004"/>
    <s v="7"/>
    <s v="scale_mpi_thin_job_13936.out "/>
    <s v="scale_mpi_thin_thin007_2023-06-25_18-33-36.csv "/>
    <s v="e1 20000 100 100000 1 27"/>
    <e v="#N/A"/>
    <e v="#N/A"/>
    <e v="#N/A"/>
    <e v="#N/A"/>
    <x v="1"/>
  </r>
  <r>
    <x v="0"/>
    <x v="3"/>
    <n v="100"/>
    <x v="0"/>
    <x v="58"/>
    <n v="1"/>
    <n v="55.512132000000001"/>
    <n v="3.0154100000000001"/>
    <n v="15.002834"/>
    <n v="0.60011300000000001"/>
    <s v="7"/>
    <s v="scale_mpi_thin_job_13936.out "/>
    <s v="scale_mpi_thin_thin007_2023-06-25_18-33-36.csv "/>
    <s v="e1 20000 100 100000 1 26"/>
    <e v="#N/A"/>
    <e v="#N/A"/>
    <e v="#N/A"/>
    <e v="#N/A"/>
    <x v="1"/>
  </r>
  <r>
    <x v="0"/>
    <x v="3"/>
    <n v="100"/>
    <x v="0"/>
    <x v="59"/>
    <n v="1"/>
    <n v="57.211500000000001"/>
    <n v="2.3764789999999998"/>
    <n v="13.6282"/>
    <n v="0.56784199999999996"/>
    <s v="7"/>
    <s v="scale_mpi_thin_job_13936.out "/>
    <s v="scale_mpi_thin_thin007_2023-06-25_18-33-36.csv "/>
    <s v="e1 20000 100 100000 1 25"/>
    <e v="#N/A"/>
    <e v="#N/A"/>
    <e v="#N/A"/>
    <e v="#N/A"/>
    <x v="1"/>
  </r>
  <r>
    <x v="0"/>
    <x v="3"/>
    <n v="100"/>
    <x v="0"/>
    <x v="60"/>
    <n v="1"/>
    <n v="57.170473000000001"/>
    <n v="1.054459"/>
    <n v="12.348117"/>
    <n v="0.53687499999999999"/>
    <s v="7"/>
    <s v="scale_mpi_thin_job_13936.out "/>
    <s v="scale_mpi_thin_thin007_2023-06-25_18-33-36.csv "/>
    <s v="e1 20000 100 100000 1 24"/>
    <e v="#N/A"/>
    <e v="#N/A"/>
    <e v="#N/A"/>
    <e v="#N/A"/>
    <x v="1"/>
  </r>
  <r>
    <x v="0"/>
    <x v="3"/>
    <n v="100"/>
    <x v="0"/>
    <x v="61"/>
    <n v="1"/>
    <n v="59.991239999999998"/>
    <n v="1.0110730000000001"/>
    <n v="10.828161"/>
    <n v="0.49218899999999999"/>
    <s v="7"/>
    <s v="scale_mpi_thin_job_13936.out "/>
    <s v="scale_mpi_thin_thin007_2023-06-25_18-33-36.csv "/>
    <s v="e1 20000 100 100000 1 23"/>
    <e v="#N/A"/>
    <e v="#N/A"/>
    <e v="#N/A"/>
    <e v="#N/A"/>
    <x v="1"/>
  </r>
  <r>
    <x v="0"/>
    <x v="3"/>
    <n v="100"/>
    <x v="0"/>
    <x v="62"/>
    <n v="1"/>
    <n v="62.592750000000002"/>
    <n v="1.0860099999999999"/>
    <n v="11.906158"/>
    <n v="0.56696000000000002"/>
    <s v="7"/>
    <s v="scale_mpi_thin_job_13936.out "/>
    <s v="scale_mpi_thin_thin007_2023-06-25_18-33-36.csv "/>
    <s v="e1 20000 100 100000 1 22"/>
    <e v="#N/A"/>
    <e v="#N/A"/>
    <e v="#N/A"/>
    <e v="#N/A"/>
    <x v="1"/>
  </r>
  <r>
    <x v="0"/>
    <x v="3"/>
    <n v="100"/>
    <x v="0"/>
    <x v="63"/>
    <n v="1"/>
    <n v="65.350686999999994"/>
    <n v="1.044635"/>
    <n v="10.521470000000001"/>
    <n v="0.52607400000000004"/>
    <s v="7"/>
    <s v="scale_mpi_thin_job_13936.out "/>
    <s v="scale_mpi_thin_thin007_2023-06-25_18-33-36.csv "/>
    <s v="e1 20000 100 100000 1 21"/>
    <e v="#N/A"/>
    <e v="#N/A"/>
    <e v="#N/A"/>
    <e v="#N/A"/>
    <x v="1"/>
  </r>
  <r>
    <x v="0"/>
    <x v="3"/>
    <n v="100"/>
    <x v="0"/>
    <x v="64"/>
    <n v="1"/>
    <n v="68.558449999999993"/>
    <n v="1.141907"/>
    <n v="11.873571999999999"/>
    <n v="0.62492499999999995"/>
    <s v="7"/>
    <s v="scale_mpi_thin_job_13936.out "/>
    <s v="scale_mpi_thin_thin007_2023-06-25_18-33-36.csv "/>
    <s v="e1 20000 100 100000 1 20"/>
    <e v="#N/A"/>
    <e v="#N/A"/>
    <e v="#N/A"/>
    <e v="#N/A"/>
    <x v="1"/>
  </r>
  <r>
    <x v="0"/>
    <x v="3"/>
    <n v="100"/>
    <x v="0"/>
    <x v="65"/>
    <n v="1"/>
    <n v="71.909533999999994"/>
    <n v="1.017353"/>
    <n v="8.9751390000000004"/>
    <n v="0.49861899999999998"/>
    <s v="7"/>
    <s v="scale_mpi_thin_job_13936.out "/>
    <s v="scale_mpi_thin_thin007_2023-06-25_18-33-36.csv "/>
    <s v="e1 20000 100 100000 1 19"/>
    <e v="#N/A"/>
    <e v="#N/A"/>
    <e v="#N/A"/>
    <e v="#N/A"/>
    <x v="1"/>
  </r>
  <r>
    <x v="0"/>
    <x v="3"/>
    <n v="100"/>
    <x v="0"/>
    <x v="66"/>
    <n v="1"/>
    <n v="76.032363000000004"/>
    <n v="1.3335189999999999"/>
    <n v="12.917068"/>
    <n v="0.75982799999999995"/>
    <s v="7"/>
    <s v="scale_mpi_thin_job_13936.out "/>
    <s v="scale_mpi_thin_thin007_2023-06-25_18-33-36.csv "/>
    <s v="e1 20000 100 100000 1 18"/>
    <e v="#N/A"/>
    <e v="#N/A"/>
    <e v="#N/A"/>
    <e v="#N/A"/>
    <x v="1"/>
  </r>
  <r>
    <x v="0"/>
    <x v="3"/>
    <n v="100"/>
    <x v="0"/>
    <x v="67"/>
    <n v="1"/>
    <n v="80.067938999999996"/>
    <n v="1.0080469999999999"/>
    <n v="7.8774059999999997"/>
    <n v="0.492338"/>
    <s v="7"/>
    <s v="scale_mpi_thin_job_13936.out "/>
    <s v="scale_mpi_thin_thin007_2023-06-25_18-33-36.csv "/>
    <s v="e1 20000 100 100000 1 17"/>
    <e v="#N/A"/>
    <e v="#N/A"/>
    <e v="#N/A"/>
    <e v="#N/A"/>
    <x v="1"/>
  </r>
  <r>
    <x v="0"/>
    <x v="3"/>
    <n v="100"/>
    <x v="0"/>
    <x v="68"/>
    <n v="1"/>
    <n v="84.987984999999995"/>
    <n v="1.0426949999999999"/>
    <n v="7.8135019999999997"/>
    <n v="0.52090000000000003"/>
    <s v="7"/>
    <s v="scale_mpi_thin_job_13936.out "/>
    <s v="scale_mpi_thin_thin007_2023-06-25_18-33-36.csv "/>
    <s v="e1 20000 100 100000 1 16"/>
    <e v="#N/A"/>
    <e v="#N/A"/>
    <e v="#N/A"/>
    <e v="#N/A"/>
    <x v="1"/>
  </r>
  <r>
    <x v="0"/>
    <x v="3"/>
    <n v="100"/>
    <x v="0"/>
    <x v="69"/>
    <n v="1"/>
    <n v="90.389279000000002"/>
    <n v="1.0195540000000001"/>
    <n v="7.1423300000000003"/>
    <n v="0.51016600000000001"/>
    <s v="7"/>
    <s v="scale_mpi_thin_job_13936.out "/>
    <s v="scale_mpi_thin_thin007_2023-06-25_18-33-36.csv "/>
    <s v="e1 20000 100 100000 1 15"/>
    <e v="#N/A"/>
    <e v="#N/A"/>
    <e v="#N/A"/>
    <e v="#N/A"/>
    <x v="1"/>
  </r>
  <r>
    <x v="0"/>
    <x v="3"/>
    <n v="100"/>
    <x v="0"/>
    <x v="70"/>
    <n v="1"/>
    <n v="96.766696999999994"/>
    <n v="1.1476"/>
    <n v="8.2118850000000005"/>
    <n v="0.63168299999999999"/>
    <s v="7"/>
    <s v="scale_mpi_thin_job_13936.out "/>
    <s v="scale_mpi_thin_thin007_2023-06-25_18-33-36.csv "/>
    <s v="e1 20000 100 100000 1 14"/>
    <e v="#N/A"/>
    <e v="#N/A"/>
    <e v="#N/A"/>
    <e v="#N/A"/>
    <x v="1"/>
  </r>
  <r>
    <x v="0"/>
    <x v="3"/>
    <n v="100"/>
    <x v="0"/>
    <x v="71"/>
    <n v="1"/>
    <n v="104.119167"/>
    <n v="1.2264619999999999"/>
    <n v="8.50305"/>
    <n v="0.708588"/>
    <s v="7"/>
    <s v="scale_mpi_thin_job_13936.out "/>
    <s v="scale_mpi_thin_thin007_2023-06-25_18-33-36.csv "/>
    <s v="e1 20000 100 100000 1 13"/>
    <e v="#N/A"/>
    <e v="#N/A"/>
    <e v="#N/A"/>
    <e v="#N/A"/>
    <x v="1"/>
  </r>
  <r>
    <x v="0"/>
    <x v="3"/>
    <n v="100"/>
    <x v="0"/>
    <x v="12"/>
    <n v="1"/>
    <n v="44.065531"/>
    <n v="24.554679"/>
    <n v="41.199803000000003"/>
    <n v="0.58027899999999999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53.476410999999999"/>
    <n v="33.571939"/>
    <n v="29.050113"/>
    <n v="0.41500199999999998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33.913224"/>
    <n v="13.110537000000001"/>
    <n v="28.096827999999999"/>
    <n v="0.40720000000000001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57.668913000000003"/>
    <n v="35.073957"/>
    <n v="66.456036999999995"/>
    <n v="0.97729500000000002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51.212873000000002"/>
    <n v="30.751370999999999"/>
    <n v="36.085402999999999"/>
    <n v="0.53858799999999996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55.592365999999998"/>
    <n v="34.725020000000001"/>
    <n v="80.493172000000001"/>
    <n v="1.2195940000000001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3"/>
    <n v="100"/>
    <x v="0"/>
    <x v="18"/>
    <n v="1"/>
    <n v="48.904009000000002"/>
    <n v="27.831823"/>
    <n v="34.734938999999997"/>
    <n v="0.53438399999999997"/>
    <s v="7"/>
    <s v="scale_mpi_thin_job_13936.out "/>
    <s v="scale_mpi_thin_thin007_2023-06-25_18-33-36.csv "/>
    <s v="e1 20000 100 100000 1 66"/>
    <e v="#N/A"/>
    <e v="#N/A"/>
    <e v="#N/A"/>
    <e v="#N/A"/>
    <x v="1"/>
  </r>
  <r>
    <x v="0"/>
    <x v="3"/>
    <n v="100"/>
    <x v="0"/>
    <x v="19"/>
    <n v="1"/>
    <n v="40.454585000000002"/>
    <n v="19.112425000000002"/>
    <n v="35.978999999999999"/>
    <n v="0.56217200000000001"/>
    <s v="7"/>
    <s v="scale_mpi_thin_job_13936.out "/>
    <s v="scale_mpi_thin_thin007_2023-06-25_18-33-36.csv "/>
    <s v="e1 20000 100 100000 1 65"/>
    <e v="#N/A"/>
    <e v="#N/A"/>
    <e v="#N/A"/>
    <e v="#N/A"/>
    <x v="1"/>
  </r>
  <r>
    <x v="0"/>
    <x v="3"/>
    <n v="100"/>
    <x v="0"/>
    <x v="20"/>
    <n v="1"/>
    <n v="56.670192999999998"/>
    <n v="34.921565999999999"/>
    <n v="88.898561000000001"/>
    <n v="1.4110879999999999"/>
    <s v="7"/>
    <s v="scale_mpi_thin_job_13936.out "/>
    <s v="scale_mpi_thin_thin007_2023-06-25_18-33-36.csv "/>
    <s v="e1 20000 100 100000 1 64"/>
    <e v="#N/A"/>
    <e v="#N/A"/>
    <e v="#N/A"/>
    <e v="#N/A"/>
    <x v="1"/>
  </r>
  <r>
    <x v="0"/>
    <x v="3"/>
    <n v="100"/>
    <x v="0"/>
    <x v="21"/>
    <n v="1"/>
    <n v="55.218778"/>
    <n v="33.119199000000002"/>
    <n v="37.223666999999999"/>
    <n v="0.60038199999999997"/>
    <s v="7"/>
    <s v="scale_mpi_thin_job_13936.out "/>
    <s v="scale_mpi_thin_thin007_2023-06-25_18-33-36.csv "/>
    <s v="e1 20000 100 100000 1 63"/>
    <e v="#N/A"/>
    <e v="#N/A"/>
    <e v="#N/A"/>
    <e v="#N/A"/>
    <x v="1"/>
  </r>
  <r>
    <x v="0"/>
    <x v="3"/>
    <n v="100"/>
    <x v="0"/>
    <x v="22"/>
    <n v="1"/>
    <n v="55.531170000000003"/>
    <n v="33.115552999999998"/>
    <n v="42.396633999999999"/>
    <n v="0.69502699999999995"/>
    <s v="7"/>
    <s v="scale_mpi_thin_job_13936.out "/>
    <s v="scale_mpi_thin_thin007_2023-06-25_18-33-36.csv "/>
    <s v="e1 20000 100 100000 1 62"/>
    <e v="#N/A"/>
    <e v="#N/A"/>
    <e v="#N/A"/>
    <e v="#N/A"/>
    <x v="1"/>
  </r>
  <r>
    <x v="0"/>
    <x v="3"/>
    <n v="100"/>
    <x v="0"/>
    <x v="23"/>
    <n v="1"/>
    <n v="55.756932999999997"/>
    <n v="32.998167000000002"/>
    <n v="31.575043999999998"/>
    <n v="0.52625100000000002"/>
    <s v="7"/>
    <s v="scale_mpi_thin_job_13936.out "/>
    <s v="scale_mpi_thin_thin007_2023-06-25_18-33-36.csv "/>
    <s v="e1 20000 100 100000 1 61"/>
    <e v="#N/A"/>
    <e v="#N/A"/>
    <e v="#N/A"/>
    <e v="#N/A"/>
    <x v="1"/>
  </r>
  <r>
    <x v="0"/>
    <x v="3"/>
    <n v="100"/>
    <x v="0"/>
    <x v="24"/>
    <n v="1"/>
    <n v="56.412303000000001"/>
    <n v="33.247292999999999"/>
    <n v="26.513504999999999"/>
    <n v="0.44938099999999997"/>
    <s v="7"/>
    <s v="scale_mpi_thin_job_13936.out "/>
    <s v="scale_mpi_thin_thin007_2023-06-25_18-33-36.csv "/>
    <s v="e1 20000 100 100000 1 60"/>
    <e v="#N/A"/>
    <e v="#N/A"/>
    <e v="#N/A"/>
    <e v="#N/A"/>
    <x v="1"/>
  </r>
  <r>
    <x v="0"/>
    <x v="3"/>
    <n v="100"/>
    <x v="0"/>
    <x v="25"/>
    <n v="1"/>
    <n v="56.673782000000003"/>
    <n v="32.858987999999997"/>
    <n v="27.035907999999999"/>
    <n v="0.46613599999999999"/>
    <s v="7"/>
    <s v="scale_mpi_thin_job_13936.out "/>
    <s v="scale_mpi_thin_thin007_2023-06-25_18-33-36.csv "/>
    <s v="e1 20000 100 100000 1 59"/>
    <e v="#N/A"/>
    <e v="#N/A"/>
    <e v="#N/A"/>
    <e v="#N/A"/>
    <x v="1"/>
  </r>
  <r>
    <x v="0"/>
    <x v="3"/>
    <n v="100"/>
    <x v="0"/>
    <x v="26"/>
    <n v="1"/>
    <n v="56.783605999999999"/>
    <n v="32.533498999999999"/>
    <n v="27.287165000000002"/>
    <n v="0.47872199999999998"/>
    <s v="7"/>
    <s v="scale_mpi_thin_job_13936.out "/>
    <s v="scale_mpi_thin_thin007_2023-06-25_18-33-36.csv "/>
    <s v="e1 20000 100 100000 1 58"/>
    <e v="#N/A"/>
    <e v="#N/A"/>
    <e v="#N/A"/>
    <e v="#N/A"/>
    <x v="1"/>
  </r>
  <r>
    <x v="0"/>
    <x v="3"/>
    <n v="100"/>
    <x v="0"/>
    <x v="27"/>
    <n v="1"/>
    <n v="48.917890999999997"/>
    <n v="24.551774000000002"/>
    <n v="26.771688000000001"/>
    <n v="0.47806599999999999"/>
    <s v="7"/>
    <s v="scale_mpi_thin_job_13936.out "/>
    <s v="scale_mpi_thin_thin007_2023-06-25_18-33-36.csv "/>
    <s v="e1 20000 100 100000 1 57"/>
    <e v="#N/A"/>
    <e v="#N/A"/>
    <e v="#N/A"/>
    <e v="#N/A"/>
    <x v="1"/>
  </r>
  <r>
    <x v="0"/>
    <x v="3"/>
    <n v="100"/>
    <x v="0"/>
    <x v="28"/>
    <n v="1"/>
    <n v="51.386021"/>
    <n v="26.319331999999999"/>
    <n v="40.838845999999997"/>
    <n v="0.74252399999999996"/>
    <s v="7"/>
    <s v="scale_mpi_thin_job_13936.out "/>
    <s v="scale_mpi_thin_thin007_2023-06-25_18-33-36.csv "/>
    <s v="e1 20000 100 100000 1 56"/>
    <e v="#N/A"/>
    <e v="#N/A"/>
    <e v="#N/A"/>
    <e v="#N/A"/>
    <x v="1"/>
  </r>
  <r>
    <x v="0"/>
    <x v="3"/>
    <n v="100"/>
    <x v="0"/>
    <x v="29"/>
    <n v="1"/>
    <n v="50.980249000000001"/>
    <n v="25.506715"/>
    <n v="44.308193000000003"/>
    <n v="0.82052199999999997"/>
    <s v="7"/>
    <s v="scale_mpi_thin_job_13936.out "/>
    <s v="scale_mpi_thin_thin007_2023-06-25_18-33-36.csv "/>
    <s v="e1 20000 100 100000 1 55"/>
    <e v="#N/A"/>
    <e v="#N/A"/>
    <e v="#N/A"/>
    <e v="#N/A"/>
    <x v="1"/>
  </r>
  <r>
    <x v="0"/>
    <x v="3"/>
    <n v="100"/>
    <x v="0"/>
    <x v="30"/>
    <n v="1"/>
    <n v="42.551895000000002"/>
    <n v="16.830503"/>
    <n v="24.861346999999999"/>
    <n v="0.469082"/>
    <s v="7"/>
    <s v="scale_mpi_thin_job_13936.out "/>
    <s v="scale_mpi_thin_thin007_2023-06-25_18-33-36.csv "/>
    <s v="e1 20000 100 100000 1 54"/>
    <e v="#N/A"/>
    <e v="#N/A"/>
    <e v="#N/A"/>
    <e v="#N/A"/>
    <x v="1"/>
  </r>
  <r>
    <x v="0"/>
    <x v="3"/>
    <n v="100"/>
    <x v="0"/>
    <x v="31"/>
    <n v="1"/>
    <n v="47.283481999999999"/>
    <n v="20.933883999999999"/>
    <n v="21.553125000000001"/>
    <n v="0.41448299999999999"/>
    <s v="7"/>
    <s v="scale_mpi_thin_job_13936.out "/>
    <s v="scale_mpi_thin_thin007_2023-06-25_18-33-36.csv "/>
    <s v="e1 20000 100 100000 1 53"/>
    <e v="#N/A"/>
    <e v="#N/A"/>
    <e v="#N/A"/>
    <e v="#N/A"/>
    <x v="1"/>
  </r>
  <r>
    <x v="0"/>
    <x v="3"/>
    <n v="100"/>
    <x v="0"/>
    <x v="32"/>
    <n v="1"/>
    <n v="48.022078999999998"/>
    <n v="21.053750000000001"/>
    <n v="19.420024999999999"/>
    <n v="0.38078499999999998"/>
    <s v="7"/>
    <s v="scale_mpi_thin_job_13936.out "/>
    <s v="scale_mpi_thin_thin007_2023-06-25_18-33-36.csv "/>
    <s v="e1 20000 100 100000 1 52"/>
    <e v="#N/A"/>
    <e v="#N/A"/>
    <e v="#N/A"/>
    <e v="#N/A"/>
    <x v="1"/>
  </r>
  <r>
    <x v="0"/>
    <x v="3"/>
    <n v="100"/>
    <x v="0"/>
    <x v="33"/>
    <n v="1"/>
    <n v="47.842759999999998"/>
    <n v="20.550872999999999"/>
    <n v="23.554753999999999"/>
    <n v="0.47109499999999999"/>
    <s v="7"/>
    <s v="scale_mpi_thin_job_13936.out "/>
    <s v="scale_mpi_thin_thin007_2023-06-25_18-33-36.csv "/>
    <s v="e1 20000 100 100000 1 51"/>
    <e v="#N/A"/>
    <e v="#N/A"/>
    <e v="#N/A"/>
    <e v="#N/A"/>
    <x v="1"/>
  </r>
  <r>
    <x v="0"/>
    <x v="3"/>
    <n v="100"/>
    <x v="0"/>
    <x v="34"/>
    <n v="1"/>
    <n v="44.404671999999998"/>
    <n v="16.5672"/>
    <n v="26.856134000000001"/>
    <n v="0.54808400000000002"/>
    <s v="7"/>
    <s v="scale_mpi_thin_job_13936.out "/>
    <s v="scale_mpi_thin_thin007_2023-06-25_18-33-36.csv "/>
    <s v="e1 20000 100 100000 1 50"/>
    <e v="#N/A"/>
    <e v="#N/A"/>
    <e v="#N/A"/>
    <e v="#N/A"/>
    <x v="1"/>
  </r>
  <r>
    <x v="0"/>
    <x v="3"/>
    <n v="100"/>
    <x v="0"/>
    <x v="35"/>
    <n v="1"/>
    <n v="49.282187"/>
    <n v="20.818438"/>
    <n v="18.191002999999998"/>
    <n v="0.37897900000000001"/>
    <s v="7"/>
    <s v="scale_mpi_thin_job_13936.out "/>
    <s v="scale_mpi_thin_thin007_2023-06-25_18-33-36.csv "/>
    <s v="e1 20000 100 100000 1 49"/>
    <e v="#N/A"/>
    <e v="#N/A"/>
    <e v="#N/A"/>
    <e v="#N/A"/>
    <x v="1"/>
  </r>
  <r>
    <x v="0"/>
    <x v="3"/>
    <n v="100"/>
    <x v="0"/>
    <x v="36"/>
    <n v="1"/>
    <n v="51.348171999999998"/>
    <n v="22.245186"/>
    <n v="21.177712"/>
    <n v="0.45058999999999999"/>
    <s v="7"/>
    <s v="scale_mpi_thin_job_13936.out "/>
    <s v="scale_mpi_thin_thin007_2023-06-25_18-33-36.csv "/>
    <s v="e1 20000 100 100000 1 48"/>
    <e v="#N/A"/>
    <e v="#N/A"/>
    <e v="#N/A"/>
    <e v="#N/A"/>
    <x v="1"/>
  </r>
  <r>
    <x v="0"/>
    <x v="3"/>
    <n v="100"/>
    <x v="0"/>
    <x v="37"/>
    <n v="1"/>
    <n v="61.17633"/>
    <n v="31.490331999999999"/>
    <n v="19.949919999999999"/>
    <n v="0.43369400000000002"/>
    <s v="7"/>
    <s v="scale_mpi_thin_job_13936.out "/>
    <s v="scale_mpi_thin_thin007_2023-06-25_18-33-36.csv "/>
    <s v="e1 20000 100 100000 1 47"/>
    <e v="#N/A"/>
    <e v="#N/A"/>
    <e v="#N/A"/>
    <e v="#N/A"/>
    <x v="1"/>
  </r>
  <r>
    <x v="0"/>
    <x v="3"/>
    <n v="100"/>
    <x v="0"/>
    <x v="38"/>
    <n v="1"/>
    <n v="53.873922999999998"/>
    <n v="24.086542999999999"/>
    <n v="20.317864"/>
    <n v="0.45150800000000002"/>
    <s v="7"/>
    <s v="scale_mpi_thin_job_13936.out "/>
    <s v="scale_mpi_thin_thin007_2023-06-25_18-33-36.csv "/>
    <s v="e1 20000 100 100000 1 46"/>
    <e v="#N/A"/>
    <e v="#N/A"/>
    <e v="#N/A"/>
    <e v="#N/A"/>
    <x v="1"/>
  </r>
  <r>
    <x v="0"/>
    <x v="3"/>
    <n v="100"/>
    <x v="0"/>
    <x v="39"/>
    <n v="1"/>
    <n v="62.458573000000001"/>
    <n v="31.874994000000001"/>
    <n v="15.975773999999999"/>
    <n v="0.36308600000000002"/>
    <s v="7"/>
    <s v="scale_mpi_thin_job_13936.out "/>
    <s v="scale_mpi_thin_thin007_2023-06-25_18-33-36.csv "/>
    <s v="e1 20000 100 100000 1 45"/>
    <e v="#N/A"/>
    <e v="#N/A"/>
    <e v="#N/A"/>
    <e v="#N/A"/>
    <x v="1"/>
  </r>
  <r>
    <x v="0"/>
    <x v="3"/>
    <n v="100"/>
    <x v="0"/>
    <x v="40"/>
    <n v="1"/>
    <n v="57.046979"/>
    <n v="25.585353999999999"/>
    <n v="15.517322"/>
    <n v="0.36086800000000002"/>
    <s v="7"/>
    <s v="scale_mpi_thin_job_13936.out "/>
    <s v="scale_mpi_thin_thin007_2023-06-25_18-33-36.csv "/>
    <s v="e1 20000 100 100000 1 44"/>
    <e v="#N/A"/>
    <e v="#N/A"/>
    <e v="#N/A"/>
    <e v="#N/A"/>
    <x v="1"/>
  </r>
  <r>
    <x v="0"/>
    <x v="3"/>
    <n v="100"/>
    <x v="0"/>
    <x v="41"/>
    <n v="1"/>
    <n v="54.723500999999999"/>
    <n v="22.468057999999999"/>
    <n v="23.585799999999999"/>
    <n v="0.56156700000000004"/>
    <s v="7"/>
    <s v="scale_mpi_thin_job_13936.out "/>
    <s v="scale_mpi_thin_thin007_2023-06-25_18-33-36.csv "/>
    <s v="e1 20000 100 100000 1 43"/>
    <e v="#N/A"/>
    <e v="#N/A"/>
    <e v="#N/A"/>
    <e v="#N/A"/>
    <x v="1"/>
  </r>
  <r>
    <x v="0"/>
    <x v="3"/>
    <n v="100"/>
    <x v="0"/>
    <x v="42"/>
    <n v="1"/>
    <n v="48.072234999999999"/>
    <n v="15.180132"/>
    <n v="52.986469999999997"/>
    <n v="1.2923530000000001"/>
    <s v="7"/>
    <s v="scale_mpi_thin_job_13936.out "/>
    <s v="scale_mpi_thin_thin007_2023-06-25_18-33-36.csv "/>
    <s v="e1 20000 100 100000 1 42"/>
    <e v="#N/A"/>
    <e v="#N/A"/>
    <e v="#N/A"/>
    <e v="#N/A"/>
    <x v="1"/>
  </r>
  <r>
    <x v="0"/>
    <x v="3"/>
    <n v="100"/>
    <x v="0"/>
    <x v="43"/>
    <n v="1"/>
    <n v="45.204396000000003"/>
    <n v="11.963393999999999"/>
    <n v="30.395854"/>
    <n v="0.75989600000000002"/>
    <s v="7"/>
    <s v="scale_mpi_thin_job_13936.out "/>
    <s v="scale_mpi_thin_thin007_2023-06-25_18-33-36.csv "/>
    <s v="e1 20000 100 100000 1 41"/>
    <e v="#N/A"/>
    <e v="#N/A"/>
    <e v="#N/A"/>
    <e v="#N/A"/>
    <x v="1"/>
  </r>
  <r>
    <x v="0"/>
    <x v="3"/>
    <n v="100"/>
    <x v="0"/>
    <x v="44"/>
    <n v="1"/>
    <n v="52.092965"/>
    <n v="17.901423999999999"/>
    <n v="18.930779000000001"/>
    <n v="0.48540499999999998"/>
    <s v="7"/>
    <s v="scale_mpi_thin_job_13936.out "/>
    <s v="scale_mpi_thin_thin007_2023-06-25_18-33-36.csv "/>
    <s v="e1 20000 100 100000 1 40"/>
    <e v="#N/A"/>
    <e v="#N/A"/>
    <e v="#N/A"/>
    <e v="#N/A"/>
    <x v="1"/>
  </r>
  <r>
    <x v="0"/>
    <x v="3"/>
    <n v="100"/>
    <x v="0"/>
    <x v="45"/>
    <n v="1"/>
    <n v="53.169144000000003"/>
    <n v="17.818847000000002"/>
    <n v="21.014312"/>
    <n v="0.55300800000000006"/>
    <s v="7"/>
    <s v="scale_mpi_thin_job_13936.out "/>
    <s v="scale_mpi_thin_thin007_2023-06-25_18-33-36.csv "/>
    <s v="e1 20000 100 100000 1 39"/>
    <e v="#N/A"/>
    <e v="#N/A"/>
    <e v="#N/A"/>
    <e v="#N/A"/>
    <x v="1"/>
  </r>
  <r>
    <x v="0"/>
    <x v="3"/>
    <n v="100"/>
    <x v="0"/>
    <x v="46"/>
    <n v="1"/>
    <n v="61.351396999999999"/>
    <n v="25.052038"/>
    <n v="26.513113000000001"/>
    <n v="0.71657099999999996"/>
    <s v="7"/>
    <s v="scale_mpi_thin_job_13936.out "/>
    <s v="scale_mpi_thin_thin007_2023-06-25_18-33-36.csv "/>
    <s v="e1 20000 100 100000 1 38"/>
    <e v="#N/A"/>
    <e v="#N/A"/>
    <e v="#N/A"/>
    <e v="#N/A"/>
    <x v="1"/>
  </r>
  <r>
    <x v="0"/>
    <x v="3"/>
    <n v="100"/>
    <x v="0"/>
    <x v="47"/>
    <n v="1"/>
    <n v="52.304619000000002"/>
    <n v="15.184742"/>
    <n v="29.692542"/>
    <n v="0.824793"/>
    <s v="7"/>
    <s v="scale_mpi_thin_job_13936.out "/>
    <s v="scale_mpi_thin_thin007_2023-06-25_18-33-36.csv "/>
    <s v="e1 20000 100 100000 1 37"/>
    <e v="#N/A"/>
    <e v="#N/A"/>
    <e v="#N/A"/>
    <e v="#N/A"/>
    <x v="1"/>
  </r>
  <r>
    <x v="0"/>
    <x v="3"/>
    <n v="100"/>
    <x v="0"/>
    <x v="48"/>
    <n v="1"/>
    <n v="57.318119000000003"/>
    <n v="19.153281"/>
    <n v="19.668330999999998"/>
    <n v="0.56195200000000001"/>
    <s v="7"/>
    <s v="scale_mpi_thin_job_13936.out "/>
    <s v="scale_mpi_thin_thin007_2023-06-25_18-33-36.csv "/>
    <s v="e1 20000 100 100000 1 36"/>
    <e v="#N/A"/>
    <e v="#N/A"/>
    <e v="#N/A"/>
    <e v="#N/A"/>
    <x v="1"/>
  </r>
  <r>
    <x v="0"/>
    <x v="3"/>
    <n v="100"/>
    <x v="0"/>
    <x v="49"/>
    <n v="1"/>
    <n v="55.018518"/>
    <n v="16.173915999999998"/>
    <n v="20.948229999999999"/>
    <n v="0.616124"/>
    <s v="7"/>
    <s v="scale_mpi_thin_job_13936.out "/>
    <s v="scale_mpi_thin_thin007_2023-06-25_18-33-36.csv "/>
    <s v="e1 20000 100 100000 1 35"/>
    <e v="#N/A"/>
    <e v="#N/A"/>
    <e v="#N/A"/>
    <e v="#N/A"/>
    <x v="1"/>
  </r>
  <r>
    <x v="0"/>
    <x v="3"/>
    <n v="100"/>
    <x v="0"/>
    <x v="50"/>
    <n v="1"/>
    <n v="62.091116"/>
    <n v="21.798921"/>
    <n v="18.290067000000001"/>
    <n v="0.55424399999999996"/>
    <s v="7"/>
    <s v="scale_mpi_thin_job_13936.out "/>
    <s v="scale_mpi_thin_thin007_2023-06-25_18-33-36.csv "/>
    <s v="e1 20000 100 100000 1 34"/>
    <e v="#N/A"/>
    <e v="#N/A"/>
    <e v="#N/A"/>
    <e v="#N/A"/>
    <x v="1"/>
  </r>
  <r>
    <x v="0"/>
    <x v="3"/>
    <n v="100"/>
    <x v="0"/>
    <x v="51"/>
    <n v="1"/>
    <n v="51.938867999999999"/>
    <n v="10.794506999999999"/>
    <n v="16.541157999999999"/>
    <n v="0.51691100000000001"/>
    <s v="7"/>
    <s v="scale_mpi_thin_job_13936.out "/>
    <s v="scale_mpi_thin_thin007_2023-06-25_18-33-36.csv "/>
    <s v="e1 20000 100 100000 1 33"/>
    <e v="#N/A"/>
    <e v="#N/A"/>
    <e v="#N/A"/>
    <e v="#N/A"/>
    <x v="1"/>
  </r>
  <r>
    <x v="0"/>
    <x v="3"/>
    <n v="100"/>
    <x v="0"/>
    <x v="52"/>
    <n v="1"/>
    <n v="50.069284000000003"/>
    <n v="7.6085430000000001"/>
    <n v="16.125204"/>
    <n v="0.52016799999999996"/>
    <s v="7"/>
    <s v="scale_mpi_thin_job_13936.out "/>
    <s v="scale_mpi_thin_thin007_2023-06-25_18-33-36.csv "/>
    <s v="e1 20000 100 100000 1 32"/>
    <e v="#N/A"/>
    <e v="#N/A"/>
    <e v="#N/A"/>
    <e v="#N/A"/>
    <x v="1"/>
  </r>
  <r>
    <x v="0"/>
    <x v="3"/>
    <n v="100"/>
    <x v="0"/>
    <x v="53"/>
    <n v="1"/>
    <n v="53.195900000000002"/>
    <n v="8.9272369999999999"/>
    <n v="17.765872999999999"/>
    <n v="0.59219599999999994"/>
    <s v="7"/>
    <s v="scale_mpi_thin_job_13936.out "/>
    <s v="scale_mpi_thin_thin007_2023-06-25_18-33-36.csv "/>
    <s v="e1 20000 100 100000 1 31"/>
    <e v="#N/A"/>
    <e v="#N/A"/>
    <e v="#N/A"/>
    <e v="#N/A"/>
    <x v="1"/>
  </r>
  <r>
    <x v="0"/>
    <x v="3"/>
    <n v="100"/>
    <x v="0"/>
    <x v="54"/>
    <n v="1"/>
    <n v="52.238180999999997"/>
    <n v="6.5805920000000002"/>
    <n v="18.662735000000001"/>
    <n v="0.64354299999999998"/>
    <s v="7"/>
    <s v="scale_mpi_thin_job_13936.out "/>
    <s v="scale_mpi_thin_thin007_2023-06-25_18-33-36.csv "/>
    <s v="e1 20000 100 100000 1 30"/>
    <e v="#N/A"/>
    <e v="#N/A"/>
    <e v="#N/A"/>
    <e v="#N/A"/>
    <x v="1"/>
  </r>
  <r>
    <x v="0"/>
    <x v="3"/>
    <n v="100"/>
    <x v="0"/>
    <x v="55"/>
    <n v="1"/>
    <n v="53.837752999999999"/>
    <n v="7.1902340000000002"/>
    <n v="19.381471999999999"/>
    <n v="0.692195"/>
    <s v="7"/>
    <s v="scale_mpi_thin_job_13936.out "/>
    <s v="scale_mpi_thin_thin007_2023-06-25_18-33-36.csv "/>
    <s v="e1 20000 100 100000 1 29"/>
    <e v="#N/A"/>
    <e v="#N/A"/>
    <e v="#N/A"/>
    <e v="#N/A"/>
    <x v="1"/>
  </r>
  <r>
    <x v="0"/>
    <x v="3"/>
    <n v="100"/>
    <x v="0"/>
    <x v="56"/>
    <n v="1"/>
    <n v="58.155422999999999"/>
    <n v="9.8430289999999996"/>
    <n v="15.546666"/>
    <n v="0.57580200000000004"/>
    <s v="7"/>
    <s v="scale_mpi_thin_job_13936.out "/>
    <s v="scale_mpi_thin_thin007_2023-06-25_18-33-36.csv "/>
    <s v="e1 20000 100 100000 1 28"/>
    <e v="#N/A"/>
    <e v="#N/A"/>
    <e v="#N/A"/>
    <e v="#N/A"/>
    <x v="1"/>
  </r>
  <r>
    <x v="0"/>
    <x v="3"/>
    <n v="100"/>
    <x v="0"/>
    <x v="57"/>
    <n v="1"/>
    <n v="53.587955000000001"/>
    <n v="3.6068479999999998"/>
    <n v="12.500116999999999"/>
    <n v="0.48077399999999998"/>
    <s v="7"/>
    <s v="scale_mpi_thin_job_13936.out "/>
    <s v="scale_mpi_thin_thin007_2023-06-25_18-33-36.csv "/>
    <s v="e1 20000 100 100000 1 27"/>
    <e v="#N/A"/>
    <e v="#N/A"/>
    <e v="#N/A"/>
    <e v="#N/A"/>
    <x v="1"/>
  </r>
  <r>
    <x v="0"/>
    <x v="3"/>
    <n v="100"/>
    <x v="0"/>
    <x v="58"/>
    <n v="1"/>
    <n v="56.851035000000003"/>
    <n v="4.24024"/>
    <n v="18.462052"/>
    <n v="0.73848199999999997"/>
    <s v="7"/>
    <s v="scale_mpi_thin_job_13936.out "/>
    <s v="scale_mpi_thin_thin007_2023-06-25_18-33-36.csv "/>
    <s v="e1 20000 100 100000 1 26"/>
    <e v="#N/A"/>
    <e v="#N/A"/>
    <e v="#N/A"/>
    <e v="#N/A"/>
    <x v="1"/>
  </r>
  <r>
    <x v="0"/>
    <x v="3"/>
    <n v="100"/>
    <x v="0"/>
    <x v="59"/>
    <n v="1"/>
    <n v="57.639868999999997"/>
    <n v="3.02345"/>
    <n v="29.002354"/>
    <n v="1.208431"/>
    <s v="7"/>
    <s v="scale_mpi_thin_job_13936.out "/>
    <s v="scale_mpi_thin_thin007_2023-06-25_18-33-36.csv "/>
    <s v="e1 20000 100 100000 1 25"/>
    <e v="#N/A"/>
    <e v="#N/A"/>
    <e v="#N/A"/>
    <e v="#N/A"/>
    <x v="1"/>
  </r>
  <r>
    <x v="0"/>
    <x v="3"/>
    <n v="100"/>
    <x v="0"/>
    <x v="60"/>
    <n v="1"/>
    <n v="57.070023999999997"/>
    <n v="1.0372939999999999"/>
    <n v="11.608292"/>
    <n v="0.50470800000000005"/>
    <s v="7"/>
    <s v="scale_mpi_thin_job_13936.out "/>
    <s v="scale_mpi_thin_thin007_2023-06-25_18-33-36.csv "/>
    <s v="e1 20000 100 100000 1 24"/>
    <e v="#N/A"/>
    <e v="#N/A"/>
    <e v="#N/A"/>
    <e v="#N/A"/>
    <x v="1"/>
  </r>
  <r>
    <x v="0"/>
    <x v="3"/>
    <n v="100"/>
    <x v="0"/>
    <x v="61"/>
    <n v="1"/>
    <n v="59.874254000000001"/>
    <n v="1.1667829999999999"/>
    <n v="14.075051"/>
    <n v="0.63977499999999998"/>
    <s v="7"/>
    <s v="scale_mpi_thin_job_13936.out "/>
    <s v="scale_mpi_thin_thin007_2023-06-25_18-33-36.csv "/>
    <s v="e1 20000 100 100000 1 23"/>
    <e v="#N/A"/>
    <e v="#N/A"/>
    <e v="#N/A"/>
    <e v="#N/A"/>
    <x v="1"/>
  </r>
  <r>
    <x v="0"/>
    <x v="3"/>
    <n v="100"/>
    <x v="0"/>
    <x v="62"/>
    <n v="1"/>
    <n v="62.696005"/>
    <n v="1.079137"/>
    <n v="11.247037000000001"/>
    <n v="0.53557299999999997"/>
    <s v="7"/>
    <s v="scale_mpi_thin_job_13936.out "/>
    <s v="scale_mpi_thin_thin007_2023-06-25_18-33-36.csv "/>
    <s v="e1 20000 100 100000 1 22"/>
    <e v="#N/A"/>
    <e v="#N/A"/>
    <e v="#N/A"/>
    <e v="#N/A"/>
    <x v="1"/>
  </r>
  <r>
    <x v="0"/>
    <x v="3"/>
    <n v="100"/>
    <x v="0"/>
    <x v="63"/>
    <n v="1"/>
    <n v="65.389972"/>
    <n v="1.0327679999999999"/>
    <n v="10.436306999999999"/>
    <n v="0.52181500000000003"/>
    <s v="7"/>
    <s v="scale_mpi_thin_job_13936.out "/>
    <s v="scale_mpi_thin_thin007_2023-06-25_18-33-36.csv "/>
    <s v="e1 20000 100 100000 1 21"/>
    <e v="#N/A"/>
    <e v="#N/A"/>
    <e v="#N/A"/>
    <e v="#N/A"/>
    <x v="1"/>
  </r>
  <r>
    <x v="0"/>
    <x v="3"/>
    <n v="100"/>
    <x v="0"/>
    <x v="64"/>
    <n v="1"/>
    <n v="68.507015999999993"/>
    <n v="1.1165529999999999"/>
    <n v="11.39899"/>
    <n v="0.59994700000000001"/>
    <s v="7"/>
    <s v="scale_mpi_thin_job_13936.out "/>
    <s v="scale_mpi_thin_thin007_2023-06-25_18-33-36.csv "/>
    <s v="e1 20000 100 100000 1 20"/>
    <e v="#N/A"/>
    <e v="#N/A"/>
    <e v="#N/A"/>
    <e v="#N/A"/>
    <x v="1"/>
  </r>
  <r>
    <x v="0"/>
    <x v="3"/>
    <n v="100"/>
    <x v="0"/>
    <x v="65"/>
    <n v="1"/>
    <n v="72.023240000000001"/>
    <n v="1.0396460000000001"/>
    <n v="9.3307559999999992"/>
    <n v="0.51837500000000003"/>
    <s v="7"/>
    <s v="scale_mpi_thin_job_13936.out "/>
    <s v="scale_mpi_thin_thin007_2023-06-25_18-33-36.csv "/>
    <s v="e1 20000 100 100000 1 19"/>
    <e v="#N/A"/>
    <e v="#N/A"/>
    <e v="#N/A"/>
    <e v="#N/A"/>
    <x v="1"/>
  </r>
  <r>
    <x v="0"/>
    <x v="3"/>
    <n v="100"/>
    <x v="0"/>
    <x v="66"/>
    <n v="1"/>
    <n v="75.909878000000006"/>
    <n v="1.1937690000000001"/>
    <n v="11.661777000000001"/>
    <n v="0.68598700000000001"/>
    <s v="7"/>
    <s v="scale_mpi_thin_job_13936.out "/>
    <s v="scale_mpi_thin_thin007_2023-06-25_18-33-36.csv "/>
    <s v="e1 20000 100 100000 1 18"/>
    <e v="#N/A"/>
    <e v="#N/A"/>
    <e v="#N/A"/>
    <e v="#N/A"/>
    <x v="1"/>
  </r>
  <r>
    <x v="0"/>
    <x v="3"/>
    <n v="100"/>
    <x v="0"/>
    <x v="67"/>
    <n v="1"/>
    <n v="80.064555999999996"/>
    <n v="1.0526260000000001"/>
    <n v="8.4262350000000001"/>
    <n v="0.52664"/>
    <s v="7"/>
    <s v="scale_mpi_thin_job_13936.out "/>
    <s v="scale_mpi_thin_thin007_2023-06-25_18-33-36.csv "/>
    <s v="e1 20000 100 100000 1 17"/>
    <e v="#N/A"/>
    <e v="#N/A"/>
    <e v="#N/A"/>
    <e v="#N/A"/>
    <x v="1"/>
  </r>
  <r>
    <x v="0"/>
    <x v="3"/>
    <n v="100"/>
    <x v="0"/>
    <x v="68"/>
    <n v="1"/>
    <n v="84.911456999999999"/>
    <n v="1.0010559999999999"/>
    <n v="7.2726059999999997"/>
    <n v="0.48483999999999999"/>
    <s v="7"/>
    <s v="scale_mpi_thin_job_13936.out "/>
    <s v="scale_mpi_thin_thin007_2023-06-25_18-33-36.csv "/>
    <s v="e1 20000 100 100000 1 16"/>
    <e v="#N/A"/>
    <e v="#N/A"/>
    <e v="#N/A"/>
    <e v="#N/A"/>
    <x v="1"/>
  </r>
  <r>
    <x v="0"/>
    <x v="3"/>
    <n v="100"/>
    <x v="0"/>
    <x v="69"/>
    <n v="1"/>
    <n v="90.270329000000004"/>
    <n v="0.95894599999999997"/>
    <n v="6.2449479999999999"/>
    <n v="0.44606800000000002"/>
    <s v="7"/>
    <s v="scale_mpi_thin_job_13936.out "/>
    <s v="scale_mpi_thin_thin007_2023-06-25_18-33-36.csv "/>
    <s v="e1 20000 100 100000 1 15"/>
    <e v="#N/A"/>
    <e v="#N/A"/>
    <e v="#N/A"/>
    <e v="#N/A"/>
    <x v="1"/>
  </r>
  <r>
    <x v="0"/>
    <x v="3"/>
    <n v="100"/>
    <x v="0"/>
    <x v="70"/>
    <n v="1"/>
    <n v="96.547414000000003"/>
    <n v="0.98491700000000004"/>
    <n v="6.2568630000000001"/>
    <n v="0.48129699999999997"/>
    <s v="7"/>
    <s v="scale_mpi_thin_job_13936.out "/>
    <s v="scale_mpi_thin_thin007_2023-06-25_18-33-36.csv "/>
    <s v="e1 20000 100 100000 1 14"/>
    <e v="#N/A"/>
    <e v="#N/A"/>
    <e v="#N/A"/>
    <e v="#N/A"/>
    <x v="1"/>
  </r>
  <r>
    <x v="0"/>
    <x v="3"/>
    <n v="100"/>
    <x v="0"/>
    <x v="71"/>
    <n v="1"/>
    <n v="103.856917"/>
    <n v="1.060187"/>
    <n v="6.3046499999999996"/>
    <n v="0.52538700000000005"/>
    <s v="7"/>
    <s v="scale_mpi_thin_job_13936.out "/>
    <s v="scale_mpi_thin_thin007_2023-06-25_18-33-36.csv "/>
    <s v="e1 20000 100 100000 1 13"/>
    <e v="#N/A"/>
    <e v="#N/A"/>
    <e v="#N/A"/>
    <e v="#N/A"/>
    <x v="1"/>
  </r>
  <r>
    <x v="0"/>
    <x v="3"/>
    <n v="100"/>
    <x v="0"/>
    <x v="12"/>
    <n v="1"/>
    <n v="49.658028999999999"/>
    <n v="30.205697000000001"/>
    <n v="59.381751000000001"/>
    <n v="0.83636299999999997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40.906083000000002"/>
    <n v="21.106071"/>
    <n v="31.827444"/>
    <n v="0.45467800000000003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44.168754999999997"/>
    <n v="24.160149000000001"/>
    <n v="26.591605000000001"/>
    <n v="0.38538600000000001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49.722821000000003"/>
    <n v="29.523772000000001"/>
    <n v="46.815295999999996"/>
    <n v="0.68845999999999996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38.701110999999997"/>
    <n v="18.134765000000002"/>
    <n v="26.548083999999999"/>
    <n v="0.39623999999999998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34.263531"/>
    <n v="13.543419"/>
    <n v="36.880907999999998"/>
    <n v="0.55880200000000002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0"/>
    <n v="100"/>
    <x v="0"/>
    <x v="12"/>
    <n v="1"/>
    <n v="37.153249000000002"/>
    <n v="31.412057000000001"/>
    <n v="20.800834999999999"/>
    <n v="0.29297000000000001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22.884343999999999"/>
    <n v="17.092053"/>
    <n v="20.610634999999998"/>
    <n v="0.29443799999999998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32.810675000000003"/>
    <n v="26.966356999999999"/>
    <n v="6.433891"/>
    <n v="9.3244999999999995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9.172905"/>
    <n v="23.232762000000001"/>
    <n v="22.448829"/>
    <n v="0.33012999999999998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6.525058000000001"/>
    <n v="10.505925"/>
    <n v="16.461321999999999"/>
    <n v="0.24569099999999999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37.096549000000003"/>
    <n v="31.054366999999999"/>
    <n v="6.7419409999999997"/>
    <n v="0.1021510000000000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4.856076"/>
    <n v="8.7174469999999999"/>
    <n v="21.428436999999999"/>
    <n v="0.3296680000000000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37.203366000000003"/>
    <n v="30.895668000000001"/>
    <n v="6.2155100000000001"/>
    <n v="9.7116999999999995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31.557157"/>
    <n v="25.284987000000001"/>
    <n v="16.616890999999999"/>
    <n v="0.26375999999999999"/>
    <s v="7"/>
    <s v="scale_mpi_thin_job_13937.out "/>
    <s v="scale_mpi_thin_thin007_2023-06-25_20-34-05.csv "/>
    <s v="e1 10000 100 100000 1 64"/>
    <n v="49.397883999999998"/>
    <n v="1.3483200000000721"/>
    <n v="46.701243999999853"/>
    <n v="52.094524000000142"/>
    <x v="0"/>
  </r>
  <r>
    <x v="0"/>
    <x v="0"/>
    <n v="100"/>
    <x v="0"/>
    <x v="21"/>
    <n v="1"/>
    <n v="13.083311999999999"/>
    <n v="6.7254839999999998"/>
    <n v="17.703658999999998"/>
    <n v="0.28554299999999999"/>
    <s v="7"/>
    <s v="scale_mpi_thin_job_13937.out "/>
    <s v="scale_mpi_thin_thin007_2023-06-25_20-34-05.csv "/>
    <s v="e1 10000 100 100000 1 63"/>
    <n v="60.022591999999996"/>
    <n v="6.7464641756875192"/>
    <n v="46.529663648624961"/>
    <n v="73.515520351375031"/>
    <x v="0"/>
  </r>
  <r>
    <x v="0"/>
    <x v="0"/>
    <n v="100"/>
    <x v="0"/>
    <x v="22"/>
    <n v="1"/>
    <n v="15.523020000000001"/>
    <n v="9.0748949999999997"/>
    <n v="3.6761430000000002"/>
    <n v="6.0264999999999999E-2"/>
    <s v="7"/>
    <s v="scale_mpi_thin_job_13937.out "/>
    <s v="scale_mpi_thin_thin007_2023-06-25_20-34-05.csv "/>
    <s v="e1 10000 100 100000 1 62"/>
    <n v="53.947665999999998"/>
    <n v="3.7814740000000544"/>
    <n v="46.384717999999893"/>
    <n v="61.510614000000103"/>
    <x v="0"/>
  </r>
  <r>
    <x v="0"/>
    <x v="0"/>
    <n v="100"/>
    <x v="0"/>
    <x v="23"/>
    <n v="1"/>
    <n v="26.055647"/>
    <n v="19.514005999999998"/>
    <n v="3.8231510000000002"/>
    <n v="6.3718999999999998E-2"/>
    <s v="7"/>
    <s v="scale_mpi_thin_job_13937.out "/>
    <s v="scale_mpi_thin_thin007_2023-06-25_20-34-05.csv "/>
    <s v="e1 10000 100 100000 1 61"/>
    <n v="56.207155999999998"/>
    <n v="1.7342149999998473"/>
    <n v="52.738726000000305"/>
    <n v="59.67558599999969"/>
    <x v="0"/>
  </r>
  <r>
    <x v="0"/>
    <x v="0"/>
    <n v="100"/>
    <x v="0"/>
    <x v="24"/>
    <n v="1"/>
    <n v="21.638935"/>
    <n v="15.004871"/>
    <n v="5.1512589999999996"/>
    <n v="8.7308999999999998E-2"/>
    <s v="7"/>
    <s v="scale_mpi_thin_job_13937.out "/>
    <s v="scale_mpi_thin_thin007_2023-06-25_20-34-05.csv "/>
    <s v="e1 10000 100 100000 1 60"/>
    <n v="62.871661142857143"/>
    <n v="7.181102345320264"/>
    <n v="48.509456452216611"/>
    <n v="77.233865833497674"/>
    <x v="0"/>
  </r>
  <r>
    <x v="0"/>
    <x v="0"/>
    <n v="100"/>
    <x v="0"/>
    <x v="25"/>
    <n v="1"/>
    <n v="16.041101000000001"/>
    <n v="9.1427790000000009"/>
    <n v="6.4249739999999997"/>
    <n v="0.110775"/>
    <s v="7"/>
    <s v="scale_mpi_thin_job_13937.out "/>
    <s v="scale_mpi_thin_thin007_2023-06-25_20-34-05.csv "/>
    <s v="e1 10000 100 100000 1 59"/>
    <n v="55.803689000000006"/>
    <n v="5.250181999999965"/>
    <n v="45.303325000000072"/>
    <n v="66.304052999999939"/>
    <x v="0"/>
  </r>
  <r>
    <x v="0"/>
    <x v="0"/>
    <n v="100"/>
    <x v="0"/>
    <x v="26"/>
    <n v="1"/>
    <n v="24.728128999999999"/>
    <n v="17.688196000000001"/>
    <n v="7.2533029999999998"/>
    <n v="0.127251"/>
    <s v="7"/>
    <s v="scale_mpi_thin_job_13937.out "/>
    <s v="scale_mpi_thin_thin007_2023-06-25_20-34-05.csv "/>
    <s v="e1 10000 100 100000 1 58"/>
    <n v="66.035082000000003"/>
    <n v="6.0350899999999816"/>
    <n v="53.964902000000038"/>
    <n v="78.105261999999968"/>
    <x v="0"/>
  </r>
  <r>
    <x v="0"/>
    <x v="0"/>
    <n v="100"/>
    <x v="0"/>
    <x v="27"/>
    <n v="1"/>
    <n v="20.856584999999999"/>
    <n v="13.773967000000001"/>
    <n v="5.9932460000000001"/>
    <n v="0.10702200000000001"/>
    <s v="7"/>
    <s v="scale_mpi_thin_job_13937.out "/>
    <s v="scale_mpi_thin_thin007_2023-06-25_20-34-05.csv "/>
    <s v="e1 10000 100 100000 1 57"/>
    <n v="71.605326428571431"/>
    <n v="2.2741935365786823"/>
    <n v="67.056939355414073"/>
    <n v="76.153713501728788"/>
    <x v="0"/>
  </r>
  <r>
    <x v="0"/>
    <x v="0"/>
    <n v="100"/>
    <x v="0"/>
    <x v="28"/>
    <n v="1"/>
    <n v="14.972351"/>
    <n v="7.7467139999999999"/>
    <n v="6.5396679999999998"/>
    <n v="0.11890299999999999"/>
    <s v="7"/>
    <s v="scale_mpi_thin_job_13937.out "/>
    <s v="scale_mpi_thin_thin007_2023-06-25_20-34-05.csv "/>
    <s v="e1 10000 100 100000 1 56"/>
    <n v="68.374039499999995"/>
    <n v="4.2408984999999664"/>
    <n v="59.892242500000066"/>
    <n v="76.855836499999924"/>
    <x v="0"/>
  </r>
  <r>
    <x v="0"/>
    <x v="0"/>
    <n v="100"/>
    <x v="0"/>
    <x v="29"/>
    <n v="1"/>
    <n v="12.019674"/>
    <n v="4.748767"/>
    <n v="5.3365229999999997"/>
    <n v="9.8824999999999996E-2"/>
    <s v="7"/>
    <s v="scale_mpi_thin_job_13937.out "/>
    <s v="scale_mpi_thin_thin007_2023-06-25_20-34-05.csv "/>
    <s v="e1 10000 100 100000 1 55"/>
    <n v="68.183681500000006"/>
    <n v="5.503140500000006"/>
    <n v="57.17740049999999"/>
    <n v="79.189962500000021"/>
    <x v="0"/>
  </r>
  <r>
    <x v="0"/>
    <x v="0"/>
    <n v="100"/>
    <x v="0"/>
    <x v="30"/>
    <n v="1"/>
    <n v="17.869064999999999"/>
    <n v="10.431323000000001"/>
    <n v="5.7426009999999996"/>
    <n v="0.108351"/>
    <s v="7"/>
    <s v="scale_mpi_thin_job_13937.out "/>
    <s v="scale_mpi_thin_thin007_2023-06-25_20-34-05.csv "/>
    <s v="e1 10000 100 100000 1 54"/>
    <n v="67.569194428571421"/>
    <n v="8.6074823360843773"/>
    <n v="50.354229756402667"/>
    <n v="84.784159100740169"/>
    <x v="0"/>
  </r>
  <r>
    <x v="0"/>
    <x v="0"/>
    <n v="100"/>
    <x v="0"/>
    <x v="31"/>
    <n v="1"/>
    <n v="12.336309999999999"/>
    <n v="4.7771970000000001"/>
    <n v="20.345305"/>
    <n v="0.39125599999999999"/>
    <s v="7"/>
    <s v="scale_mpi_thin_job_13937.out "/>
    <s v="scale_mpi_thin_thin007_2023-06-25_20-34-05.csv "/>
    <s v="e1 10000 100 100000 1 53"/>
    <n v="66.929270000000002"/>
    <n v="9.1470939999999636"/>
    <n v="48.635082000000075"/>
    <n v="85.223457999999937"/>
    <x v="0"/>
  </r>
  <r>
    <x v="0"/>
    <x v="0"/>
    <n v="100"/>
    <x v="0"/>
    <x v="32"/>
    <n v="1"/>
    <n v="12.861769000000001"/>
    <n v="5.1838769999999998"/>
    <n v="7.2823260000000003"/>
    <n v="0.142791"/>
    <s v="7"/>
    <s v="scale_mpi_thin_job_13937.out "/>
    <s v="scale_mpi_thin_thin007_2023-06-25_20-34-05.csv "/>
    <s v="e1 10000 100 100000 1 52"/>
    <n v="60.261414500000001"/>
    <n v="3.9938224999999243"/>
    <n v="52.273769500000149"/>
    <n v="68.249059499999845"/>
    <x v="0"/>
  </r>
  <r>
    <x v="0"/>
    <x v="0"/>
    <n v="100"/>
    <x v="0"/>
    <x v="33"/>
    <n v="1"/>
    <n v="11.547836"/>
    <n v="3.7514439999999998"/>
    <n v="5.220574"/>
    <n v="0.104411"/>
    <s v="7"/>
    <s v="scale_mpi_thin_job_13937.out "/>
    <s v="scale_mpi_thin_thin007_2023-06-25_20-34-05.csv "/>
    <s v="e1 10000 100 100000 1 51"/>
    <n v="70.770545285714292"/>
    <n v="7.0225103166363967"/>
    <n v="56.7255246524415"/>
    <n v="84.81556591898709"/>
    <x v="0"/>
  </r>
  <r>
    <x v="0"/>
    <x v="0"/>
    <n v="100"/>
    <x v="0"/>
    <x v="34"/>
    <n v="1"/>
    <n v="14.229801999999999"/>
    <n v="6.3150599999999999"/>
    <n v="5.4457440000000004"/>
    <n v="0.111138"/>
    <s v="7"/>
    <s v="scale_mpi_thin_job_13937.out "/>
    <s v="scale_mpi_thin_thin007_2023-06-25_20-34-05.csv "/>
    <s v="e1 10000 100 100000 1 50"/>
    <n v="61.225663499999996"/>
    <n v="4.2239745000000068"/>
    <n v="52.777714499999981"/>
    <n v="69.673612500000004"/>
    <x v="0"/>
  </r>
  <r>
    <x v="0"/>
    <x v="0"/>
    <n v="100"/>
    <x v="0"/>
    <x v="35"/>
    <n v="1"/>
    <n v="12.661443999999999"/>
    <n v="4.5454439999999998"/>
    <n v="5.1008889999999996"/>
    <n v="0.106269"/>
    <s v="7"/>
    <s v="scale_mpi_thin_job_13937.out "/>
    <s v="scale_mpi_thin_thin007_2023-06-25_20-34-05.csv "/>
    <s v="e1 10000 100 100000 1 49"/>
    <n v="76.386009999999999"/>
    <n v="6.1021000002761186E-2"/>
    <n v="76.263967999994478"/>
    <n v="76.50805200000552"/>
    <x v="0"/>
  </r>
  <r>
    <x v="0"/>
    <x v="0"/>
    <n v="100"/>
    <x v="0"/>
    <x v="36"/>
    <n v="1"/>
    <n v="32.079307999999997"/>
    <n v="23.780602999999999"/>
    <n v="5.3669440000000002"/>
    <n v="0.11419"/>
    <s v="7"/>
    <s v="scale_mpi_thin_job_13937.out "/>
    <s v="scale_mpi_thin_thin007_2023-06-25_20-34-05.csv "/>
    <s v="e1 10000 100 100000 1 48"/>
    <n v="76.060306666666662"/>
    <n v="1.8280964848174195"/>
    <n v="72.404113697031818"/>
    <n v="79.716499636301506"/>
    <x v="0"/>
  </r>
  <r>
    <x v="0"/>
    <x v="0"/>
    <n v="100"/>
    <x v="0"/>
    <x v="37"/>
    <n v="1"/>
    <n v="14.53496"/>
    <n v="6.2711379999999997"/>
    <n v="16.973239"/>
    <n v="0.36898300000000001"/>
    <s v="7"/>
    <s v="scale_mpi_thin_job_13937.out "/>
    <s v="scale_mpi_thin_thin007_2023-06-25_20-34-05.csv "/>
    <s v="e1 10000 100 100000 1 47"/>
    <n v="76.872181499999996"/>
    <n v="1.6119705000001372"/>
    <n v="73.648240499999716"/>
    <n v="80.096122500000277"/>
    <x v="0"/>
  </r>
  <r>
    <x v="0"/>
    <x v="0"/>
    <n v="100"/>
    <x v="0"/>
    <x v="38"/>
    <n v="1"/>
    <n v="34.028615000000002"/>
    <n v="25.481276999999999"/>
    <n v="7.2618989999999997"/>
    <n v="0.16137599999999999"/>
    <s v="7"/>
    <s v="scale_mpi_thin_job_13937.out "/>
    <s v="scale_mpi_thin_thin007_2023-06-25_20-34-05.csv "/>
    <s v="e1 10000 100 100000 1 46"/>
    <n v="68.706393000000006"/>
    <n v="8.4790459999999541"/>
    <n v="51.748301000000097"/>
    <n v="85.664484999999914"/>
    <x v="0"/>
  </r>
  <r>
    <x v="0"/>
    <x v="0"/>
    <n v="100"/>
    <x v="0"/>
    <x v="39"/>
    <n v="1"/>
    <n v="22.368486000000001"/>
    <n v="13.730148"/>
    <n v="14.950779000000001"/>
    <n v="0.33978999999999998"/>
    <s v="7"/>
    <s v="scale_mpi_thin_job_13937.out "/>
    <s v="scale_mpi_thin_thin007_2023-06-25_20-34-05.csv "/>
    <s v="e1 10000 100 100000 1 45"/>
    <n v="77.115810333333329"/>
    <n v="3.832617475873946"/>
    <n v="69.450575381585438"/>
    <n v="84.78104528508122"/>
    <x v="0"/>
  </r>
  <r>
    <x v="0"/>
    <x v="0"/>
    <n v="100"/>
    <x v="0"/>
    <x v="40"/>
    <n v="1"/>
    <n v="12.522259"/>
    <n v="3.8153380000000001"/>
    <n v="5.9751849999999997"/>
    <n v="0.138958"/>
    <s v="7"/>
    <s v="scale_mpi_thin_job_13937.out "/>
    <s v="scale_mpi_thin_thin007_2023-06-25_20-34-05.csv "/>
    <s v="e1 10000 100 100000 1 44"/>
    <n v="77.120153500000001"/>
    <n v="3.7465084999999894"/>
    <n v="69.62713650000002"/>
    <n v="84.613170499999981"/>
    <x v="0"/>
  </r>
  <r>
    <x v="0"/>
    <x v="0"/>
    <n v="100"/>
    <x v="0"/>
    <x v="41"/>
    <n v="1"/>
    <n v="13.321531999999999"/>
    <n v="4.4650230000000004"/>
    <n v="4.6885620000000001"/>
    <n v="0.111632"/>
    <s v="7"/>
    <s v="scale_mpi_thin_job_13937.out "/>
    <s v="scale_mpi_thin_thin007_2023-06-25_20-34-05.csv "/>
    <s v="e1 10000 100 100000 1 43"/>
    <n v="66.753187499999996"/>
    <n v="5.6613295000000647"/>
    <n v="55.430528499999866"/>
    <n v="78.075846500000125"/>
    <x v="0"/>
  </r>
  <r>
    <x v="0"/>
    <x v="0"/>
    <n v="100"/>
    <x v="0"/>
    <x v="42"/>
    <n v="1"/>
    <n v="13.964790000000001"/>
    <n v="4.840503"/>
    <n v="4.205857"/>
    <n v="0.10258200000000001"/>
    <s v="7"/>
    <s v="scale_mpi_thin_job_13937.out "/>
    <s v="scale_mpi_thin_thin007_2023-06-25_20-34-05.csv "/>
    <s v="e1 10000 100 100000 1 42"/>
    <n v="74.926300333333344"/>
    <n v="7.7118208309586107"/>
    <n v="59.502658671416121"/>
    <n v="90.34994199525056"/>
    <x v="0"/>
  </r>
  <r>
    <x v="0"/>
    <x v="0"/>
    <n v="100"/>
    <x v="0"/>
    <x v="43"/>
    <n v="1"/>
    <n v="13.253265000000001"/>
    <n v="4.0572480000000004"/>
    <n v="4.1275510000000004"/>
    <n v="0.103189"/>
    <s v="7"/>
    <s v="scale_mpi_thin_job_13937.out "/>
    <s v="scale_mpi_thin_thin007_2023-06-25_20-34-05.csv "/>
    <s v="e1 10000 100 100000 1 41"/>
    <n v="71.40949599999999"/>
    <n v="10.384814000000029"/>
    <n v="50.639867999999936"/>
    <n v="92.179124000000044"/>
    <x v="0"/>
  </r>
  <r>
    <x v="0"/>
    <x v="0"/>
    <n v="100"/>
    <x v="0"/>
    <x v="44"/>
    <n v="1"/>
    <n v="14.664531999999999"/>
    <n v="5.2536550000000002"/>
    <n v="12.530392000000001"/>
    <n v="0.32129200000000002"/>
    <s v="7"/>
    <s v="scale_mpi_thin_job_13937.out "/>
    <s v="scale_mpi_thin_thin007_2023-06-25_20-34-05.csv "/>
    <s v="e1 10000 100 100000 1 40"/>
    <n v="71.967419500000005"/>
    <n v="10.153153499999908"/>
    <n v="51.661112500000186"/>
    <n v="92.273726499999825"/>
    <x v="0"/>
  </r>
  <r>
    <x v="0"/>
    <x v="0"/>
    <n v="100"/>
    <x v="0"/>
    <x v="45"/>
    <n v="1"/>
    <n v="15.005431"/>
    <n v="5.1375469999999996"/>
    <n v="3.3801329999999998"/>
    <n v="8.8951000000000002E-2"/>
    <s v="7"/>
    <s v="scale_mpi_thin_job_13937.out "/>
    <s v="scale_mpi_thin_thin007_2023-06-25_20-34-05.csv "/>
    <s v="e1 10000 100 100000 1 39"/>
    <n v="79.192841166666668"/>
    <n v="6.4184247343699292"/>
    <n v="66.355991697926811"/>
    <n v="92.029690635406524"/>
    <x v="0"/>
  </r>
  <r>
    <x v="0"/>
    <x v="0"/>
    <n v="100"/>
    <x v="0"/>
    <x v="46"/>
    <n v="1"/>
    <n v="14.063223000000001"/>
    <n v="4.1776960000000001"/>
    <n v="3.1044489999999998"/>
    <n v="8.3904000000000006E-2"/>
    <s v="7"/>
    <s v="scale_mpi_thin_job_13937.out "/>
    <s v="scale_mpi_thin_thin007_2023-06-25_20-34-05.csv "/>
    <s v="e1 10000 100 100000 1 38"/>
    <n v="79.841149000000001"/>
    <n v="4.2893230000000475"/>
    <n v="71.26250299999991"/>
    <n v="88.419795000000093"/>
    <x v="0"/>
  </r>
  <r>
    <x v="0"/>
    <x v="0"/>
    <n v="100"/>
    <x v="0"/>
    <x v="47"/>
    <n v="1"/>
    <n v="13.965119"/>
    <n v="3.7297039999999999"/>
    <n v="3.7469700000000001"/>
    <n v="0.10408299999999999"/>
    <s v="7"/>
    <s v="scale_mpi_thin_job_13937.out "/>
    <s v="scale_mpi_thin_thin007_2023-06-25_20-34-05.csv "/>
    <s v="e1 10000 100 100000 1 37"/>
    <n v="78.192927499999996"/>
    <n v="1.1752695000001139"/>
    <n v="75.842388499999771"/>
    <n v="80.543466500000221"/>
    <x v="0"/>
  </r>
  <r>
    <x v="0"/>
    <x v="0"/>
    <n v="100"/>
    <x v="0"/>
    <x v="48"/>
    <n v="1"/>
    <n v="13.609911"/>
    <n v="3.204996"/>
    <n v="3.4557890000000002"/>
    <n v="9.8737000000000005E-2"/>
    <s v="7"/>
    <s v="scale_mpi_thin_job_13937.out "/>
    <s v="scale_mpi_thin_thin007_2023-06-25_20-34-05.csv "/>
    <s v="e1 10000 100 100000 1 36"/>
    <n v="81.627290800000011"/>
    <n v="3.455545971951532"/>
    <n v="74.716198856096952"/>
    <n v="88.538382743903071"/>
    <x v="0"/>
  </r>
  <r>
    <x v="0"/>
    <x v="0"/>
    <n v="100"/>
    <x v="0"/>
    <x v="49"/>
    <n v="1"/>
    <n v="13.660633000000001"/>
    <n v="2.7705989999999998"/>
    <n v="3.8038630000000002"/>
    <n v="0.11187800000000001"/>
    <s v="7"/>
    <s v="scale_mpi_thin_job_13937.out "/>
    <s v="scale_mpi_thin_thin007_2023-06-25_20-34-05.csv "/>
    <s v="e1 10000 100 100000 1 35"/>
    <n v="78.006539000000004"/>
    <n v="0"/>
    <n v="78.006539000000004"/>
    <n v="78.006539000000004"/>
    <x v="0"/>
  </r>
  <r>
    <x v="0"/>
    <x v="0"/>
    <n v="100"/>
    <x v="0"/>
    <x v="50"/>
    <n v="1"/>
    <n v="13.789009999999999"/>
    <n v="2.8130410000000001"/>
    <n v="3.7794120000000002"/>
    <n v="0.114528"/>
    <s v="7"/>
    <s v="scale_mpi_thin_job_13937.out "/>
    <s v="scale_mpi_thin_thin007_2023-06-25_20-34-05.csv "/>
    <s v="e1 10000 100 100000 1 34"/>
    <n v="84.318348"/>
    <n v="0"/>
    <n v="84.318348"/>
    <n v="84.318348"/>
    <x v="0"/>
  </r>
  <r>
    <x v="0"/>
    <x v="0"/>
    <n v="100"/>
    <x v="0"/>
    <x v="51"/>
    <n v="1"/>
    <n v="14.291834"/>
    <n v="3.0195789999999998"/>
    <n v="3.908836"/>
    <n v="0.122151"/>
    <s v="7"/>
    <s v="scale_mpi_thin_job_13937.out "/>
    <s v="scale_mpi_thin_thin007_2023-06-25_20-34-05.csv "/>
    <s v="e1 10000 100 100000 1 33"/>
    <n v="76.067917600000015"/>
    <n v="1.9068478459149669"/>
    <n v="72.254221908170081"/>
    <n v="79.88161329182995"/>
    <x v="0"/>
  </r>
  <r>
    <x v="0"/>
    <x v="0"/>
    <n v="100"/>
    <x v="0"/>
    <x v="52"/>
    <n v="1"/>
    <n v="16.824235000000002"/>
    <n v="5.2672999999999996"/>
    <n v="2.9547340000000002"/>
    <n v="9.5313999999999996E-2"/>
    <s v="7"/>
    <s v="scale_mpi_thin_job_13937.out "/>
    <s v="scale_mpi_thin_thin007_2023-06-25_20-34-05.csv "/>
    <s v="e1 10000 100 100000 1 32"/>
    <n v="84.195373000000004"/>
    <n v="0"/>
    <n v="84.195373000000004"/>
    <n v="84.195373000000004"/>
    <x v="0"/>
  </r>
  <r>
    <x v="0"/>
    <x v="0"/>
    <n v="100"/>
    <x v="0"/>
    <x v="53"/>
    <n v="1"/>
    <n v="14.369547000000001"/>
    <n v="2.2801969999999998"/>
    <n v="3.2422939999999998"/>
    <n v="0.10807600000000001"/>
    <s v="7"/>
    <s v="scale_mpi_thin_job_13937.out "/>
    <s v="scale_mpi_thin_thin007_2023-06-25_20-34-05.csv "/>
    <s v="e1 10000 100 100000 1 31"/>
    <n v="78.830611000000005"/>
    <n v="0"/>
    <n v="78.830611000000005"/>
    <n v="78.830611000000005"/>
    <x v="0"/>
  </r>
  <r>
    <x v="0"/>
    <x v="0"/>
    <n v="100"/>
    <x v="0"/>
    <x v="54"/>
    <n v="1"/>
    <n v="13.882212000000001"/>
    <n v="1.6041799999999999"/>
    <n v="2.4816699999999998"/>
    <n v="8.5574999999999998E-2"/>
    <s v="7"/>
    <s v="scale_mpi_thin_job_13937.out "/>
    <s v="scale_mpi_thin_thin007_2023-06-25_20-34-05.csv "/>
    <s v="e1 10000 100 100000 1 30"/>
    <n v="83.386357600000011"/>
    <n v="1.0992753606356498"/>
    <n v="81.187806878728708"/>
    <n v="85.584908321271314"/>
    <x v="0"/>
  </r>
  <r>
    <x v="0"/>
    <x v="0"/>
    <n v="100"/>
    <x v="0"/>
    <x v="55"/>
    <n v="1"/>
    <n v="15.159347"/>
    <n v="2.4829789999999998"/>
    <n v="2.995476"/>
    <n v="0.10698100000000001"/>
    <s v="7"/>
    <s v="scale_mpi_thin_job_13937.out "/>
    <s v="scale_mpi_thin_thin007_2023-06-25_20-34-05.csv "/>
    <s v="e1 10000 100 100000 1 29"/>
    <n v="81.790783000000005"/>
    <n v="0"/>
    <n v="81.790783000000005"/>
    <n v="81.790783000000005"/>
    <x v="0"/>
  </r>
  <r>
    <x v="0"/>
    <x v="0"/>
    <n v="100"/>
    <x v="0"/>
    <x v="56"/>
    <n v="1"/>
    <n v="14.172506"/>
    <n v="1.1277079999999999"/>
    <n v="2.397084"/>
    <n v="8.8780999999999999E-2"/>
    <s v="7"/>
    <s v="scale_mpi_thin_job_13937.out "/>
    <s v="scale_mpi_thin_thin007_2023-06-25_20-34-05.csv "/>
    <s v="e1 10000 100 100000 1 28"/>
    <n v="83.684258999999997"/>
    <n v="0"/>
    <n v="83.684258999999997"/>
    <n v="83.684258999999997"/>
    <x v="0"/>
  </r>
  <r>
    <x v="0"/>
    <x v="0"/>
    <n v="100"/>
    <x v="0"/>
    <x v="57"/>
    <n v="1"/>
    <n v="14.610548"/>
    <n v="1.1291420000000001"/>
    <n v="2.84571"/>
    <n v="0.10945000000000001"/>
    <s v="7"/>
    <s v="scale_mpi_thin_job_13937.out "/>
    <s v="scale_mpi_thin_thin007_2023-06-25_20-34-05.csv "/>
    <s v="e1 10000 100 100000 1 27"/>
    <n v="84.499865799999995"/>
    <n v="0.94775888240855077"/>
    <n v="82.604348035182895"/>
    <n v="86.395383564817095"/>
    <x v="0"/>
  </r>
  <r>
    <x v="0"/>
    <x v="0"/>
    <n v="100"/>
    <x v="0"/>
    <x v="58"/>
    <n v="1"/>
    <n v="16.078517000000002"/>
    <n v="2.0227810000000002"/>
    <n v="2.1273080000000002"/>
    <n v="8.5092000000000001E-2"/>
    <s v="7"/>
    <s v="scale_mpi_thin_job_13937.out "/>
    <s v="scale_mpi_thin_thin007_2023-06-25_20-34-05.csv "/>
    <s v="e1 10000 100 100000 1 26"/>
    <n v="86.758832999999996"/>
    <n v="0"/>
    <n v="86.758832999999996"/>
    <n v="86.758832999999996"/>
    <x v="0"/>
  </r>
  <r>
    <x v="0"/>
    <x v="0"/>
    <n v="100"/>
    <x v="0"/>
    <x v="59"/>
    <n v="1"/>
    <n v="15.560471"/>
    <n v="1.1142030000000001"/>
    <n v="1.9586870000000001"/>
    <n v="8.1612000000000004E-2"/>
    <s v="7"/>
    <s v="scale_mpi_thin_job_13937.out "/>
    <s v="scale_mpi_thin_thin007_2023-06-25_20-34-05.csv "/>
    <s v="e1 10000 100 100000 1 25"/>
    <n v="89.725504999999998"/>
    <n v="0"/>
    <n v="89.725504999999998"/>
    <n v="89.725504999999998"/>
    <x v="0"/>
  </r>
  <r>
    <x v="0"/>
    <x v="0"/>
    <n v="100"/>
    <x v="0"/>
    <x v="60"/>
    <n v="1"/>
    <n v="15.191399000000001"/>
    <n v="0.177153"/>
    <n v="0.95374800000000004"/>
    <n v="4.1466999999999997E-2"/>
    <s v="7"/>
    <s v="scale_mpi_thin_job_13937.out "/>
    <s v="scale_mpi_thin_thin007_2023-06-25_20-34-05.csv "/>
    <s v="e1 10000 100 100000 1 24"/>
    <n v="89.644526799999994"/>
    <n v="9.0564284097201603E-2"/>
    <n v="89.463398231805584"/>
    <n v="89.825655368194404"/>
    <x v="0"/>
  </r>
  <r>
    <x v="0"/>
    <x v="0"/>
    <n v="100"/>
    <x v="0"/>
    <x v="61"/>
    <n v="1"/>
    <n v="15.610219000000001"/>
    <n v="0.17226900000000001"/>
    <n v="1.0542130000000001"/>
    <n v="4.7919000000000003E-2"/>
    <s v="7"/>
    <s v="scale_mpi_thin_job_13937.out "/>
    <s v="scale_mpi_thin_thin007_2023-06-25_20-34-05.csv "/>
    <s v="e1 10000 100 100000 1 23"/>
    <n v="93.110984000000002"/>
    <n v="0"/>
    <n v="93.110984000000002"/>
    <n v="93.110984000000002"/>
    <x v="0"/>
  </r>
  <r>
    <x v="0"/>
    <x v="0"/>
    <n v="100"/>
    <x v="0"/>
    <x v="62"/>
    <n v="1"/>
    <n v="16.396144"/>
    <n v="0.237456"/>
    <n v="0.95909500000000003"/>
    <n v="4.5671000000000003E-2"/>
    <s v="7"/>
    <s v="scale_mpi_thin_job_13937.out "/>
    <s v="scale_mpi_thin_thin007_2023-06-25_20-34-05.csv "/>
    <s v="e1 10000 100 100000 1 22"/>
    <n v="97.226399999999998"/>
    <n v="0"/>
    <n v="97.226399999999998"/>
    <n v="97.226399999999998"/>
    <x v="0"/>
  </r>
  <r>
    <x v="0"/>
    <x v="0"/>
    <n v="100"/>
    <x v="0"/>
    <x v="63"/>
    <n v="1"/>
    <n v="17.032975"/>
    <n v="0.16711999999999999"/>
    <n v="0.88256800000000002"/>
    <n v="4.4128000000000001E-2"/>
    <s v="7"/>
    <s v="scale_mpi_thin_job_13937.out "/>
    <s v="scale_mpi_thin_thin007_2023-06-25_20-34-05.csv "/>
    <s v="e1 10000 100 100000 1 21"/>
    <n v="101.562984"/>
    <n v="6.989149632122392E-2"/>
    <n v="101.42320100735755"/>
    <n v="101.70276699264245"/>
    <x v="0"/>
  </r>
  <r>
    <x v="0"/>
    <x v="0"/>
    <n v="100"/>
    <x v="0"/>
    <x v="64"/>
    <n v="1"/>
    <n v="17.758292000000001"/>
    <n v="0.167214"/>
    <n v="0.783632"/>
    <n v="4.1244000000000003E-2"/>
    <s v="7"/>
    <s v="scale_mpi_thin_job_13937.out "/>
    <s v="scale_mpi_thin_thin007_2023-06-25_20-34-05.csv "/>
    <s v="e1 10000 100 100000 1 20"/>
    <n v="106.727441"/>
    <n v="0"/>
    <n v="106.727441"/>
    <n v="106.727441"/>
    <x v="0"/>
  </r>
  <r>
    <x v="0"/>
    <x v="0"/>
    <n v="100"/>
    <x v="0"/>
    <x v="65"/>
    <n v="1"/>
    <n v="18.671081999999998"/>
    <n v="0.156028"/>
    <n v="0.634127"/>
    <n v="3.5229000000000003E-2"/>
    <s v="7"/>
    <s v="scale_mpi_thin_job_13937.out "/>
    <s v="scale_mpi_thin_thin007_2023-06-25_20-34-05.csv "/>
    <s v="e1 10000 100 100000 1 19"/>
    <n v="111.832953"/>
    <n v="0"/>
    <n v="111.832953"/>
    <n v="111.832953"/>
    <x v="0"/>
  </r>
  <r>
    <x v="0"/>
    <x v="0"/>
    <n v="100"/>
    <x v="0"/>
    <x v="66"/>
    <n v="1"/>
    <n v="19.593015999999999"/>
    <n v="0.16928099999999999"/>
    <n v="0.69760200000000006"/>
    <n v="4.1035000000000002E-2"/>
    <s v="7"/>
    <s v="scale_mpi_thin_job_13937.out "/>
    <s v="scale_mpi_thin_thin007_2023-06-25_20-34-05.csv "/>
    <s v="e1 10000 100 100000 1 18"/>
    <n v="117.95172540000002"/>
    <n v="0.14477274963067172"/>
    <n v="117.66217990073868"/>
    <n v="118.24127089926135"/>
    <x v="0"/>
  </r>
  <r>
    <x v="0"/>
    <x v="0"/>
    <n v="100"/>
    <x v="0"/>
    <x v="67"/>
    <n v="1"/>
    <n v="20.657427999999999"/>
    <n v="0.16236999999999999"/>
    <n v="0.63707800000000003"/>
    <n v="3.9816999999999998E-2"/>
    <s v="7"/>
    <s v="scale_mpi_thin_job_13937.out "/>
    <s v="scale_mpi_thin_thin007_2023-06-25_20-34-05.csv "/>
    <s v="e1 10000 100 100000 1 17"/>
    <n v="124.729928"/>
    <n v="0"/>
    <n v="124.729928"/>
    <n v="124.729928"/>
    <x v="0"/>
  </r>
  <r>
    <x v="0"/>
    <x v="0"/>
    <n v="100"/>
    <x v="0"/>
    <x v="68"/>
    <n v="1"/>
    <n v="21.837778"/>
    <n v="0.15658900000000001"/>
    <n v="0.53605899999999995"/>
    <n v="3.5736999999999998E-2"/>
    <s v="7"/>
    <s v="scale_mpi_thin_job_13937.out "/>
    <s v="scale_mpi_thin_thin007_2023-06-25_20-34-05.csv "/>
    <s v="e1 10000 100 100000 1 16"/>
    <n v="132.20465999999999"/>
    <n v="0"/>
    <n v="132.20465999999999"/>
    <n v="132.20465999999999"/>
    <x v="0"/>
  </r>
  <r>
    <x v="0"/>
    <x v="0"/>
    <n v="100"/>
    <x v="0"/>
    <x v="69"/>
    <n v="1"/>
    <n v="23.193588999999999"/>
    <n v="0.16853799999999999"/>
    <n v="0.620749"/>
    <n v="4.4339000000000003E-2"/>
    <s v="7"/>
    <s v="scale_mpi_thin_job_13937.out "/>
    <s v="scale_mpi_thin_thin007_2023-06-25_20-34-05.csv "/>
    <s v="e1 10000 100 100000 1 15"/>
    <n v="140.79502980000001"/>
    <n v="6.4130093750900619E-2"/>
    <n v="140.6667696124982"/>
    <n v="140.92328998750182"/>
    <x v="0"/>
  </r>
  <r>
    <x v="0"/>
    <x v="0"/>
    <n v="100"/>
    <x v="0"/>
    <x v="70"/>
    <n v="1"/>
    <n v="24.769411999999999"/>
    <n v="0.16203899999999999"/>
    <n v="0.485153"/>
    <n v="3.7318999999999998E-2"/>
    <s v="7"/>
    <s v="scale_mpi_thin_job_13937.out "/>
    <s v="scale_mpi_thin_thin007_2023-06-25_20-34-05.csv "/>
    <s v="e1 10000 100 100000 1 14"/>
    <n v="150.740375"/>
    <n v="0"/>
    <n v="150.740375"/>
    <n v="150.740375"/>
    <x v="0"/>
  </r>
  <r>
    <x v="0"/>
    <x v="0"/>
    <n v="100"/>
    <x v="0"/>
    <x v="71"/>
    <n v="1"/>
    <n v="26.572141999999999"/>
    <n v="0.16761100000000001"/>
    <n v="0.55363099999999998"/>
    <n v="4.6136000000000003E-2"/>
    <s v="7"/>
    <s v="scale_mpi_thin_job_13937.out "/>
    <s v="scale_mpi_thin_thin007_2023-06-25_20-34-05.csv "/>
    <s v="e1 10000 100 100000 1 13"/>
    <n v="161.943344"/>
    <n v="0"/>
    <n v="161.943344"/>
    <n v="161.943344"/>
    <x v="0"/>
  </r>
  <r>
    <x v="0"/>
    <x v="0"/>
    <n v="100"/>
    <x v="0"/>
    <x v="12"/>
    <n v="1"/>
    <n v="21.998517"/>
    <n v="16.118728000000001"/>
    <n v="19.233165"/>
    <n v="0.27089000000000002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33.263142999999999"/>
    <n v="27.339829999999999"/>
    <n v="7.1344909999999997"/>
    <n v="0.101921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0.935834"/>
    <n v="5.070252"/>
    <n v="17.996724"/>
    <n v="0.26082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15.907164"/>
    <n v="10.02304"/>
    <n v="7.921862"/>
    <n v="0.116498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36.143875000000001"/>
    <n v="30.144873"/>
    <n v="3.9026380000000001"/>
    <n v="5.8248000000000001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5.499445"/>
    <n v="9.4196799999999996"/>
    <n v="20.145420999999999"/>
    <n v="0.3052340000000000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585637999999999"/>
    <n v="12.45138"/>
    <n v="7.3551589999999996"/>
    <n v="0.11315600000000001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5.455352999999999"/>
    <n v="19.163540000000001"/>
    <n v="3.8174399999999999"/>
    <n v="5.9646999999999999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3.048553"/>
    <n v="6.6484379999999996"/>
    <n v="24.802177"/>
    <n v="0.39368500000000001"/>
    <s v="7"/>
    <s v="scale_mpi_thin_job_13937.out "/>
    <s v="scale_mpi_thin_thin007_2023-06-25_20-34-05.csv "/>
    <s v="e1 10000 100 100000 1 64"/>
    <n v="49.397883999999998"/>
    <n v="1.3483200000000721"/>
    <n v="46.701243999999853"/>
    <n v="52.094524000000142"/>
    <x v="0"/>
  </r>
  <r>
    <x v="0"/>
    <x v="0"/>
    <n v="100"/>
    <x v="0"/>
    <x v="21"/>
    <n v="1"/>
    <n v="15.402749"/>
    <n v="9.01891"/>
    <n v="3.6638649999999999"/>
    <n v="5.9095000000000002E-2"/>
    <s v="7"/>
    <s v="scale_mpi_thin_job_13937.out "/>
    <s v="scale_mpi_thin_thin007_2023-06-25_20-34-05.csv "/>
    <s v="e1 10000 100 100000 1 63"/>
    <n v="60.022591999999996"/>
    <n v="6.7464641756875192"/>
    <n v="46.529663648624961"/>
    <n v="73.515520351375031"/>
    <x v="0"/>
  </r>
  <r>
    <x v="0"/>
    <x v="0"/>
    <n v="100"/>
    <x v="0"/>
    <x v="22"/>
    <n v="1"/>
    <n v="11.858663"/>
    <n v="5.3865249999999998"/>
    <n v="19.405725"/>
    <n v="0.31812699999999999"/>
    <s v="7"/>
    <s v="scale_mpi_thin_job_13937.out "/>
    <s v="scale_mpi_thin_thin007_2023-06-25_20-34-05.csv "/>
    <s v="e1 10000 100 100000 1 62"/>
    <n v="53.947665999999998"/>
    <n v="3.7814740000000544"/>
    <n v="46.384717999999893"/>
    <n v="61.510614000000103"/>
    <x v="0"/>
  </r>
  <r>
    <x v="0"/>
    <x v="0"/>
    <n v="100"/>
    <x v="0"/>
    <x v="23"/>
    <n v="1"/>
    <n v="37.764533"/>
    <n v="31.195354999999999"/>
    <n v="3.7144970000000002"/>
    <n v="6.1907999999999998E-2"/>
    <s v="7"/>
    <s v="scale_mpi_thin_job_13937.out "/>
    <s v="scale_mpi_thin_thin007_2023-06-25_20-34-05.csv "/>
    <s v="e1 10000 100 100000 1 61"/>
    <n v="56.207155999999998"/>
    <n v="1.7342149999998473"/>
    <n v="52.738726000000305"/>
    <n v="59.67558599999969"/>
    <x v="0"/>
  </r>
  <r>
    <x v="0"/>
    <x v="0"/>
    <n v="100"/>
    <x v="0"/>
    <x v="24"/>
    <n v="1"/>
    <n v="17.746580999999999"/>
    <n v="11.127096"/>
    <n v="14.489936"/>
    <n v="0.245592"/>
    <s v="7"/>
    <s v="scale_mpi_thin_job_13937.out "/>
    <s v="scale_mpi_thin_thin007_2023-06-25_20-34-05.csv "/>
    <s v="e1 10000 100 100000 1 60"/>
    <n v="62.871661142857143"/>
    <n v="7.181102345320264"/>
    <n v="48.509456452216611"/>
    <n v="77.233865833497674"/>
    <x v="0"/>
  </r>
  <r>
    <x v="0"/>
    <x v="0"/>
    <n v="100"/>
    <x v="0"/>
    <x v="25"/>
    <n v="1"/>
    <n v="16.972566"/>
    <n v="10.078246"/>
    <n v="8.8580710000000007"/>
    <n v="0.152725"/>
    <s v="7"/>
    <s v="scale_mpi_thin_job_13937.out "/>
    <s v="scale_mpi_thin_thin007_2023-06-25_20-34-05.csv "/>
    <s v="e1 10000 100 100000 1 59"/>
    <n v="55.803689000000006"/>
    <n v="5.250181999999965"/>
    <n v="45.303325000000072"/>
    <n v="66.304052999999939"/>
    <x v="0"/>
  </r>
  <r>
    <x v="0"/>
    <x v="0"/>
    <n v="100"/>
    <x v="0"/>
    <x v="26"/>
    <n v="1"/>
    <n v="16.432134000000001"/>
    <n v="9.4042270000000006"/>
    <n v="7.1943089999999996"/>
    <n v="0.12621599999999999"/>
    <s v="7"/>
    <s v="scale_mpi_thin_job_13937.out "/>
    <s v="scale_mpi_thin_thin007_2023-06-25_20-34-05.csv "/>
    <s v="e1 10000 100 100000 1 58"/>
    <n v="66.035082000000003"/>
    <n v="6.0350899999999816"/>
    <n v="53.964902000000038"/>
    <n v="78.105261999999968"/>
    <x v="0"/>
  </r>
  <r>
    <x v="0"/>
    <x v="0"/>
    <n v="100"/>
    <x v="0"/>
    <x v="27"/>
    <n v="1"/>
    <n v="29.225193000000001"/>
    <n v="22.095980000000001"/>
    <n v="6.4888260000000004"/>
    <n v="0.115872"/>
    <s v="7"/>
    <s v="scale_mpi_thin_job_13937.out "/>
    <s v="scale_mpi_thin_thin007_2023-06-25_20-34-05.csv "/>
    <s v="e1 10000 100 100000 1 57"/>
    <n v="71.605326428571431"/>
    <n v="2.2741935365786823"/>
    <n v="67.056939355414073"/>
    <n v="76.153713501728788"/>
    <x v="0"/>
  </r>
  <r>
    <x v="0"/>
    <x v="0"/>
    <n v="100"/>
    <x v="0"/>
    <x v="28"/>
    <n v="1"/>
    <n v="20.198606000000002"/>
    <n v="12.946260000000001"/>
    <n v="5.2668480000000004"/>
    <n v="9.5760999999999999E-2"/>
    <s v="7"/>
    <s v="scale_mpi_thin_job_13937.out "/>
    <s v="scale_mpi_thin_thin007_2023-06-25_20-34-05.csv "/>
    <s v="e1 10000 100 100000 1 56"/>
    <n v="68.374039499999995"/>
    <n v="4.2408984999999664"/>
    <n v="59.892242500000066"/>
    <n v="76.855836499999924"/>
    <x v="0"/>
  </r>
  <r>
    <x v="0"/>
    <x v="0"/>
    <n v="100"/>
    <x v="0"/>
    <x v="29"/>
    <n v="1"/>
    <n v="37.130561"/>
    <n v="29.829395999999999"/>
    <n v="5.9527760000000001"/>
    <n v="0.110237"/>
    <s v="7"/>
    <s v="scale_mpi_thin_job_13937.out "/>
    <s v="scale_mpi_thin_thin007_2023-06-25_20-34-05.csv "/>
    <s v="e1 10000 100 100000 1 55"/>
    <n v="68.183681500000006"/>
    <n v="5.503140500000006"/>
    <n v="57.17740049999999"/>
    <n v="79.189962500000021"/>
    <x v="0"/>
  </r>
  <r>
    <x v="0"/>
    <x v="0"/>
    <n v="100"/>
    <x v="0"/>
    <x v="30"/>
    <n v="1"/>
    <n v="19.404413999999999"/>
    <n v="11.970078000000001"/>
    <n v="17.886400999999999"/>
    <n v="0.33747899999999997"/>
    <s v="7"/>
    <s v="scale_mpi_thin_job_13937.out "/>
    <s v="scale_mpi_thin_thin007_2023-06-25_20-34-05.csv "/>
    <s v="e1 10000 100 100000 1 54"/>
    <n v="67.569194428571421"/>
    <n v="8.6074823360843773"/>
    <n v="50.354229756402667"/>
    <n v="84.784159100740169"/>
    <x v="0"/>
  </r>
  <r>
    <x v="0"/>
    <x v="0"/>
    <n v="100"/>
    <x v="0"/>
    <x v="31"/>
    <n v="1"/>
    <n v="16.812541"/>
    <n v="9.3191900000000008"/>
    <n v="7.3945720000000001"/>
    <n v="0.142203"/>
    <s v="7"/>
    <s v="scale_mpi_thin_job_13937.out "/>
    <s v="scale_mpi_thin_thin007_2023-06-25_20-34-05.csv "/>
    <s v="e1 10000 100 100000 1 53"/>
    <n v="66.929270000000002"/>
    <n v="9.1470939999999636"/>
    <n v="48.635082000000075"/>
    <n v="85.223457999999937"/>
    <x v="0"/>
  </r>
  <r>
    <x v="0"/>
    <x v="0"/>
    <n v="100"/>
    <x v="0"/>
    <x v="32"/>
    <n v="1"/>
    <n v="11.553886"/>
    <n v="3.893281"/>
    <n v="5.3091410000000003"/>
    <n v="0.104101"/>
    <s v="7"/>
    <s v="scale_mpi_thin_job_13937.out "/>
    <s v="scale_mpi_thin_thin007_2023-06-25_20-34-05.csv "/>
    <s v="e1 10000 100 100000 1 52"/>
    <n v="60.261414500000001"/>
    <n v="3.9938224999999243"/>
    <n v="52.273769500000149"/>
    <n v="68.249059499999845"/>
    <x v="0"/>
  </r>
  <r>
    <x v="0"/>
    <x v="0"/>
    <n v="100"/>
    <x v="0"/>
    <x v="33"/>
    <n v="1"/>
    <n v="12.57813"/>
    <n v="4.6783450000000002"/>
    <n v="5.084263"/>
    <n v="0.101685"/>
    <s v="7"/>
    <s v="scale_mpi_thin_job_13937.out "/>
    <s v="scale_mpi_thin_thin007_2023-06-25_20-34-05.csv "/>
    <s v="e1 10000 100 100000 1 51"/>
    <n v="70.770545285714292"/>
    <n v="7.0225103166363967"/>
    <n v="56.7255246524415"/>
    <n v="84.81556591898709"/>
    <x v="0"/>
  </r>
  <r>
    <x v="0"/>
    <x v="0"/>
    <n v="100"/>
    <x v="0"/>
    <x v="34"/>
    <n v="1"/>
    <n v="29.978553999999999"/>
    <n v="22.059547999999999"/>
    <n v="5.5581019999999999"/>
    <n v="0.113431"/>
    <s v="7"/>
    <s v="scale_mpi_thin_job_13937.out "/>
    <s v="scale_mpi_thin_thin007_2023-06-25_20-34-05.csv "/>
    <s v="e1 10000 100 100000 1 50"/>
    <n v="61.225663499999996"/>
    <n v="4.2239745000000068"/>
    <n v="52.777714499999981"/>
    <n v="69.673612500000004"/>
    <x v="0"/>
  </r>
  <r>
    <x v="0"/>
    <x v="0"/>
    <n v="100"/>
    <x v="0"/>
    <x v="35"/>
    <n v="1"/>
    <n v="19.054580000000001"/>
    <n v="10.909383"/>
    <n v="11.384162"/>
    <n v="0.23716999999999999"/>
    <s v="7"/>
    <s v="scale_mpi_thin_job_13937.out "/>
    <s v="scale_mpi_thin_thin007_2023-06-25_20-34-05.csv "/>
    <s v="e1 10000 100 100000 1 49"/>
    <n v="76.386009999999999"/>
    <n v="6.1021000002761186E-2"/>
    <n v="76.263967999994478"/>
    <n v="76.50805200000552"/>
    <x v="0"/>
  </r>
  <r>
    <x v="0"/>
    <x v="0"/>
    <n v="100"/>
    <x v="0"/>
    <x v="36"/>
    <n v="1"/>
    <n v="12.297199000000001"/>
    <n v="4.0924440000000004"/>
    <n v="4.686534"/>
    <n v="9.9712999999999996E-2"/>
    <s v="7"/>
    <s v="scale_mpi_thin_job_13937.out "/>
    <s v="scale_mpi_thin_thin007_2023-06-25_20-34-05.csv "/>
    <s v="e1 10000 100 100000 1 48"/>
    <n v="76.060306666666662"/>
    <n v="1.8280964848174195"/>
    <n v="72.404113697031818"/>
    <n v="79.716499636301506"/>
    <x v="0"/>
  </r>
  <r>
    <x v="0"/>
    <x v="0"/>
    <n v="100"/>
    <x v="0"/>
    <x v="37"/>
    <n v="1"/>
    <n v="12.549572"/>
    <n v="4.245914"/>
    <n v="4.8957540000000002"/>
    <n v="0.106429"/>
    <s v="7"/>
    <s v="scale_mpi_thin_job_13937.out "/>
    <s v="scale_mpi_thin_thin007_2023-06-25_20-34-05.csv "/>
    <s v="e1 10000 100 100000 1 47"/>
    <n v="76.872181499999996"/>
    <n v="1.6119705000001372"/>
    <n v="73.648240499999716"/>
    <n v="80.096122500000277"/>
    <x v="0"/>
  </r>
  <r>
    <x v="0"/>
    <x v="0"/>
    <n v="100"/>
    <x v="0"/>
    <x v="38"/>
    <n v="1"/>
    <n v="22.796700999999999"/>
    <n v="14.360768999999999"/>
    <n v="6.6128109999999998"/>
    <n v="0.146951"/>
    <s v="7"/>
    <s v="scale_mpi_thin_job_13937.out "/>
    <s v="scale_mpi_thin_thin007_2023-06-25_20-34-05.csv "/>
    <s v="e1 10000 100 100000 1 46"/>
    <n v="68.706393000000006"/>
    <n v="8.4790459999999541"/>
    <n v="51.748301000000097"/>
    <n v="85.664484999999914"/>
    <x v="0"/>
  </r>
  <r>
    <x v="0"/>
    <x v="0"/>
    <n v="100"/>
    <x v="0"/>
    <x v="39"/>
    <n v="1"/>
    <n v="13.750146000000001"/>
    <n v="5.0914630000000001"/>
    <n v="5.5542540000000002"/>
    <n v="0.12623300000000001"/>
    <s v="7"/>
    <s v="scale_mpi_thin_job_13937.out "/>
    <s v="scale_mpi_thin_thin007_2023-06-25_20-34-05.csv "/>
    <s v="e1 10000 100 100000 1 45"/>
    <n v="77.115810333333329"/>
    <n v="3.832617475873946"/>
    <n v="69.450575381585438"/>
    <n v="84.78104528508122"/>
    <x v="0"/>
  </r>
  <r>
    <x v="0"/>
    <x v="0"/>
    <n v="100"/>
    <x v="0"/>
    <x v="40"/>
    <n v="1"/>
    <n v="13.433762"/>
    <n v="4.6605350000000003"/>
    <n v="4.3748069999999997"/>
    <n v="0.10174"/>
    <s v="7"/>
    <s v="scale_mpi_thin_job_13937.out "/>
    <s v="scale_mpi_thin_thin007_2023-06-25_20-34-05.csv "/>
    <s v="e1 10000 100 100000 1 44"/>
    <n v="77.120153500000001"/>
    <n v="3.7465084999999894"/>
    <n v="69.62713650000002"/>
    <n v="84.613170499999981"/>
    <x v="0"/>
  </r>
  <r>
    <x v="0"/>
    <x v="0"/>
    <n v="100"/>
    <x v="0"/>
    <x v="41"/>
    <n v="1"/>
    <n v="12.042351999999999"/>
    <n v="3.0037560000000001"/>
    <n v="3.6152820000000001"/>
    <n v="8.6078000000000002E-2"/>
    <s v="7"/>
    <s v="scale_mpi_thin_job_13937.out "/>
    <s v="scale_mpi_thin_thin007_2023-06-25_20-34-05.csv "/>
    <s v="e1 10000 100 100000 1 43"/>
    <n v="66.753187499999996"/>
    <n v="5.6613295000000647"/>
    <n v="55.430528499999866"/>
    <n v="78.075846500000125"/>
    <x v="0"/>
  </r>
  <r>
    <x v="0"/>
    <x v="0"/>
    <n v="100"/>
    <x v="0"/>
    <x v="42"/>
    <n v="1"/>
    <n v="42.006354999999999"/>
    <n v="32.882277999999999"/>
    <n v="4.0235620000000001"/>
    <n v="9.8136000000000001E-2"/>
    <s v="7"/>
    <s v="scale_mpi_thin_job_13937.out "/>
    <s v="scale_mpi_thin_thin007_2023-06-25_20-34-05.csv "/>
    <s v="e1 10000 100 100000 1 42"/>
    <n v="74.926300333333344"/>
    <n v="7.7118208309586107"/>
    <n v="59.502658671416121"/>
    <n v="90.34994199525056"/>
    <x v="0"/>
  </r>
  <r>
    <x v="0"/>
    <x v="0"/>
    <n v="100"/>
    <x v="0"/>
    <x v="43"/>
    <n v="1"/>
    <n v="36.576712000000001"/>
    <n v="27.347847999999999"/>
    <n v="13.282144000000001"/>
    <n v="0.33205400000000002"/>
    <s v="7"/>
    <s v="scale_mpi_thin_job_13937.out "/>
    <s v="scale_mpi_thin_thin007_2023-06-25_20-34-05.csv "/>
    <s v="e1 10000 100 100000 1 41"/>
    <n v="71.40949599999999"/>
    <n v="10.384814000000029"/>
    <n v="50.639867999999936"/>
    <n v="92.179124000000044"/>
    <x v="0"/>
  </r>
  <r>
    <x v="0"/>
    <x v="0"/>
    <n v="100"/>
    <x v="0"/>
    <x v="44"/>
    <n v="1"/>
    <n v="12.903942000000001"/>
    <n v="3.3974859999999998"/>
    <n v="9.9081960000000002"/>
    <n v="0.254056"/>
    <s v="7"/>
    <s v="scale_mpi_thin_job_13937.out "/>
    <s v="scale_mpi_thin_thin007_2023-06-25_20-34-05.csv "/>
    <s v="e1 10000 100 100000 1 40"/>
    <n v="71.967419500000005"/>
    <n v="10.153153499999908"/>
    <n v="51.661112500000186"/>
    <n v="92.273726499999825"/>
    <x v="0"/>
  </r>
  <r>
    <x v="0"/>
    <x v="0"/>
    <n v="100"/>
    <x v="0"/>
    <x v="45"/>
    <n v="1"/>
    <n v="13.346318"/>
    <n v="3.5783930000000002"/>
    <n v="15.548296000000001"/>
    <n v="0.40916599999999997"/>
    <s v="7"/>
    <s v="scale_mpi_thin_job_13937.out "/>
    <s v="scale_mpi_thin_thin007_2023-06-25_20-34-05.csv "/>
    <s v="e1 10000 100 100000 1 39"/>
    <n v="79.192841166666668"/>
    <n v="6.4184247343699292"/>
    <n v="66.355991697926811"/>
    <n v="92.029690635406524"/>
    <x v="0"/>
  </r>
  <r>
    <x v="0"/>
    <x v="0"/>
    <n v="100"/>
    <x v="0"/>
    <x v="46"/>
    <n v="1"/>
    <n v="12.471631"/>
    <n v="2.495946"/>
    <n v="4.5551870000000001"/>
    <n v="0.123113"/>
    <s v="7"/>
    <s v="scale_mpi_thin_job_13937.out "/>
    <s v="scale_mpi_thin_thin007_2023-06-25_20-34-05.csv "/>
    <s v="e1 10000 100 100000 1 38"/>
    <n v="79.841149000000001"/>
    <n v="4.2893230000000475"/>
    <n v="71.26250299999991"/>
    <n v="88.419795000000093"/>
    <x v="0"/>
  </r>
  <r>
    <x v="0"/>
    <x v="0"/>
    <n v="100"/>
    <x v="0"/>
    <x v="47"/>
    <n v="1"/>
    <n v="15.620034"/>
    <n v="5.4194909999999998"/>
    <n v="3.3388490000000002"/>
    <n v="9.2745999999999995E-2"/>
    <s v="7"/>
    <s v="scale_mpi_thin_job_13937.out "/>
    <s v="scale_mpi_thin_thin007_2023-06-25_20-34-05.csv "/>
    <s v="e1 10000 100 100000 1 37"/>
    <n v="78.192927499999996"/>
    <n v="1.1752695000001139"/>
    <n v="75.842388499999771"/>
    <n v="80.543466500000221"/>
    <x v="0"/>
  </r>
  <r>
    <x v="0"/>
    <x v="0"/>
    <n v="100"/>
    <x v="0"/>
    <x v="48"/>
    <n v="1"/>
    <n v="16.287490999999999"/>
    <n v="5.8409339999999998"/>
    <n v="3.744167"/>
    <n v="0.106976"/>
    <s v="7"/>
    <s v="scale_mpi_thin_job_13937.out "/>
    <s v="scale_mpi_thin_thin007_2023-06-25_20-34-05.csv "/>
    <s v="e1 10000 100 100000 1 36"/>
    <n v="81.627290800000011"/>
    <n v="3.455545971951532"/>
    <n v="74.716198856096952"/>
    <n v="88.538382743903071"/>
    <x v="0"/>
  </r>
  <r>
    <x v="0"/>
    <x v="0"/>
    <n v="100"/>
    <x v="0"/>
    <x v="49"/>
    <n v="1"/>
    <n v="13.620590999999999"/>
    <n v="2.9436290000000001"/>
    <n v="3.4783520000000001"/>
    <n v="0.10230400000000001"/>
    <s v="7"/>
    <s v="scale_mpi_thin_job_13937.out "/>
    <s v="scale_mpi_thin_thin007_2023-06-25_20-34-05.csv "/>
    <s v="e1 10000 100 100000 1 35"/>
    <n v="78.006539000000004"/>
    <n v="0"/>
    <n v="78.006539000000004"/>
    <n v="78.006539000000004"/>
    <x v="0"/>
  </r>
  <r>
    <x v="0"/>
    <x v="0"/>
    <n v="100"/>
    <x v="0"/>
    <x v="50"/>
    <n v="1"/>
    <n v="16.526679000000001"/>
    <n v="5.5282299999999998"/>
    <n v="3.5610050000000002"/>
    <n v="0.107909"/>
    <s v="7"/>
    <s v="scale_mpi_thin_job_13937.out "/>
    <s v="scale_mpi_thin_thin007_2023-06-25_20-34-05.csv "/>
    <s v="e1 10000 100 100000 1 34"/>
    <n v="84.318348"/>
    <n v="0"/>
    <n v="84.318348"/>
    <n v="84.318348"/>
    <x v="0"/>
  </r>
  <r>
    <x v="0"/>
    <x v="0"/>
    <n v="100"/>
    <x v="0"/>
    <x v="51"/>
    <n v="1"/>
    <n v="15.322588"/>
    <n v="4.0824049999999996"/>
    <n v="4.1131779999999996"/>
    <n v="0.12853700000000001"/>
    <s v="7"/>
    <s v="scale_mpi_thin_job_13937.out "/>
    <s v="scale_mpi_thin_thin007_2023-06-25_20-34-05.csv "/>
    <s v="e1 10000 100 100000 1 33"/>
    <n v="76.067917600000015"/>
    <n v="1.9068478459149669"/>
    <n v="72.254221908170081"/>
    <n v="79.88161329182995"/>
    <x v="0"/>
  </r>
  <r>
    <x v="0"/>
    <x v="0"/>
    <n v="100"/>
    <x v="0"/>
    <x v="52"/>
    <n v="1"/>
    <n v="13.511792"/>
    <n v="1.922445"/>
    <n v="2.7502469999999999"/>
    <n v="8.8718000000000005E-2"/>
    <s v="7"/>
    <s v="scale_mpi_thin_job_13937.out "/>
    <s v="scale_mpi_thin_thin007_2023-06-25_20-34-05.csv "/>
    <s v="e1 10000 100 100000 1 32"/>
    <n v="84.195373000000004"/>
    <n v="0"/>
    <n v="84.195373000000004"/>
    <n v="84.195373000000004"/>
    <x v="0"/>
  </r>
  <r>
    <x v="0"/>
    <x v="0"/>
    <n v="100"/>
    <x v="0"/>
    <x v="53"/>
    <n v="1"/>
    <n v="13.720788000000001"/>
    <n v="1.761401"/>
    <n v="3.1444939999999999"/>
    <n v="0.10481600000000001"/>
    <s v="7"/>
    <s v="scale_mpi_thin_job_13937.out "/>
    <s v="scale_mpi_thin_thin007_2023-06-25_20-34-05.csv "/>
    <s v="e1 10000 100 100000 1 31"/>
    <n v="78.830611000000005"/>
    <n v="0"/>
    <n v="78.830611000000005"/>
    <n v="78.830611000000005"/>
    <x v="0"/>
  </r>
  <r>
    <x v="0"/>
    <x v="0"/>
    <n v="100"/>
    <x v="0"/>
    <x v="54"/>
    <n v="1"/>
    <n v="14.825358"/>
    <n v="2.5463230000000001"/>
    <n v="3.4852259999999999"/>
    <n v="0.12018"/>
    <s v="7"/>
    <s v="scale_mpi_thin_job_13937.out "/>
    <s v="scale_mpi_thin_thin007_2023-06-25_20-34-05.csv "/>
    <s v="e1 10000 100 100000 1 30"/>
    <n v="83.386357600000011"/>
    <n v="1.0992753606356498"/>
    <n v="81.187806878728708"/>
    <n v="85.584908321271314"/>
    <x v="0"/>
  </r>
  <r>
    <x v="0"/>
    <x v="0"/>
    <n v="100"/>
    <x v="0"/>
    <x v="55"/>
    <n v="1"/>
    <n v="14.222348999999999"/>
    <n v="1.4203859999999999"/>
    <n v="2.8293620000000002"/>
    <n v="0.101049"/>
    <s v="7"/>
    <s v="scale_mpi_thin_job_13937.out "/>
    <s v="scale_mpi_thin_thin007_2023-06-25_20-34-05.csv "/>
    <s v="e1 10000 100 100000 1 29"/>
    <n v="81.790783000000005"/>
    <n v="0"/>
    <n v="81.790783000000005"/>
    <n v="81.790783000000005"/>
    <x v="0"/>
  </r>
  <r>
    <x v="0"/>
    <x v="0"/>
    <n v="100"/>
    <x v="0"/>
    <x v="56"/>
    <n v="1"/>
    <n v="15.334669"/>
    <n v="2.4324080000000001"/>
    <n v="2.4086889999999999"/>
    <n v="8.9210999999999999E-2"/>
    <s v="7"/>
    <s v="scale_mpi_thin_job_13937.out "/>
    <s v="scale_mpi_thin_thin007_2023-06-25_20-34-05.csv "/>
    <s v="e1 10000 100 100000 1 28"/>
    <n v="83.684258999999997"/>
    <n v="0"/>
    <n v="83.684258999999997"/>
    <n v="83.684258999999997"/>
    <x v="0"/>
  </r>
  <r>
    <x v="0"/>
    <x v="0"/>
    <n v="100"/>
    <x v="0"/>
    <x v="57"/>
    <n v="1"/>
    <n v="14.66361"/>
    <n v="0.96008199999999999"/>
    <n v="2.0190969999999999"/>
    <n v="7.7658000000000005E-2"/>
    <s v="7"/>
    <s v="scale_mpi_thin_job_13937.out "/>
    <s v="scale_mpi_thin_thin007_2023-06-25_20-34-05.csv "/>
    <s v="e1 10000 100 100000 1 27"/>
    <n v="84.499865799999995"/>
    <n v="0.94775888240855077"/>
    <n v="82.604348035182895"/>
    <n v="86.395383564817095"/>
    <x v="0"/>
  </r>
  <r>
    <x v="0"/>
    <x v="0"/>
    <n v="100"/>
    <x v="0"/>
    <x v="58"/>
    <n v="1"/>
    <n v="16.189854"/>
    <n v="2.2352470000000002"/>
    <n v="2.9800049999999998"/>
    <n v="0.1192"/>
    <s v="7"/>
    <s v="scale_mpi_thin_job_13937.out "/>
    <s v="scale_mpi_thin_thin007_2023-06-25_20-34-05.csv "/>
    <s v="e1 10000 100 100000 1 26"/>
    <n v="86.758832999999996"/>
    <n v="0"/>
    <n v="86.758832999999996"/>
    <n v="86.758832999999996"/>
    <x v="0"/>
  </r>
  <r>
    <x v="0"/>
    <x v="0"/>
    <n v="100"/>
    <x v="0"/>
    <x v="59"/>
    <n v="1"/>
    <n v="15.167273"/>
    <n v="0.558033"/>
    <n v="2.0510980000000001"/>
    <n v="8.5461999999999996E-2"/>
    <s v="7"/>
    <s v="scale_mpi_thin_job_13937.out "/>
    <s v="scale_mpi_thin_thin007_2023-06-25_20-34-05.csv "/>
    <s v="e1 10000 100 100000 1 25"/>
    <n v="89.725504999999998"/>
    <n v="0"/>
    <n v="89.725504999999998"/>
    <n v="89.725504999999998"/>
    <x v="0"/>
  </r>
  <r>
    <x v="0"/>
    <x v="0"/>
    <n v="100"/>
    <x v="0"/>
    <x v="60"/>
    <n v="1"/>
    <n v="15.401989"/>
    <n v="0.52659"/>
    <n v="0.81396100000000005"/>
    <n v="3.5389999999999998E-2"/>
    <s v="7"/>
    <s v="scale_mpi_thin_job_13937.out "/>
    <s v="scale_mpi_thin_thin007_2023-06-25_20-34-05.csv "/>
    <s v="e1 10000 100 100000 1 24"/>
    <n v="89.644526799999994"/>
    <n v="9.0564284097201603E-2"/>
    <n v="89.463398231805584"/>
    <n v="89.825655368194404"/>
    <x v="0"/>
  </r>
  <r>
    <x v="0"/>
    <x v="0"/>
    <n v="100"/>
    <x v="0"/>
    <x v="61"/>
    <n v="1"/>
    <n v="15.652011"/>
    <n v="0.18021899999999999"/>
    <n v="1.070657"/>
    <n v="4.8666000000000001E-2"/>
    <s v="7"/>
    <s v="scale_mpi_thin_job_13937.out "/>
    <s v="scale_mpi_thin_thin007_2023-06-25_20-34-05.csv "/>
    <s v="e1 10000 100 100000 1 23"/>
    <n v="93.110984000000002"/>
    <n v="0"/>
    <n v="93.110984000000002"/>
    <n v="93.110984000000002"/>
    <x v="0"/>
  </r>
  <r>
    <x v="0"/>
    <x v="0"/>
    <n v="100"/>
    <x v="0"/>
    <x v="62"/>
    <n v="1"/>
    <n v="16.220116999999998"/>
    <n v="0.16136700000000001"/>
    <n v="0.77137800000000001"/>
    <n v="3.6732000000000001E-2"/>
    <s v="7"/>
    <s v="scale_mpi_thin_job_13937.out "/>
    <s v="scale_mpi_thin_thin007_2023-06-25_20-34-05.csv "/>
    <s v="e1 10000 100 100000 1 22"/>
    <n v="97.226399999999998"/>
    <n v="0"/>
    <n v="97.226399999999998"/>
    <n v="97.226399999999998"/>
    <x v="0"/>
  </r>
  <r>
    <x v="0"/>
    <x v="0"/>
    <n v="100"/>
    <x v="0"/>
    <x v="63"/>
    <n v="1"/>
    <n v="16.974968000000001"/>
    <n v="0.18678500000000001"/>
    <n v="1.107802"/>
    <n v="5.5390000000000002E-2"/>
    <s v="7"/>
    <s v="scale_mpi_thin_job_13937.out "/>
    <s v="scale_mpi_thin_thin007_2023-06-25_20-34-05.csv "/>
    <s v="e1 10000 100 100000 1 21"/>
    <n v="101.562984"/>
    <n v="6.989149632122392E-2"/>
    <n v="101.42320100735755"/>
    <n v="101.70276699264245"/>
    <x v="0"/>
  </r>
  <r>
    <x v="0"/>
    <x v="0"/>
    <n v="100"/>
    <x v="0"/>
    <x v="64"/>
    <n v="1"/>
    <n v="17.670531"/>
    <n v="0.170821"/>
    <n v="0.907918"/>
    <n v="4.7785000000000001E-2"/>
    <s v="7"/>
    <s v="scale_mpi_thin_job_13937.out "/>
    <s v="scale_mpi_thin_thin007_2023-06-25_20-34-05.csv "/>
    <s v="e1 10000 100 100000 1 20"/>
    <n v="106.727441"/>
    <n v="0"/>
    <n v="106.727441"/>
    <n v="106.727441"/>
    <x v="0"/>
  </r>
  <r>
    <x v="0"/>
    <x v="0"/>
    <n v="100"/>
    <x v="0"/>
    <x v="65"/>
    <n v="1"/>
    <n v="18.582008999999999"/>
    <n v="0.169987"/>
    <n v="0.76379600000000003"/>
    <n v="4.2432999999999998E-2"/>
    <s v="7"/>
    <s v="scale_mpi_thin_job_13937.out "/>
    <s v="scale_mpi_thin_thin007_2023-06-25_20-34-05.csv "/>
    <s v="e1 10000 100 100000 1 19"/>
    <n v="111.832953"/>
    <n v="0"/>
    <n v="111.832953"/>
    <n v="111.832953"/>
    <x v="0"/>
  </r>
  <r>
    <x v="0"/>
    <x v="0"/>
    <n v="100"/>
    <x v="0"/>
    <x v="66"/>
    <n v="1"/>
    <n v="19.483671000000001"/>
    <n v="0.16267400000000001"/>
    <n v="0.68720000000000003"/>
    <n v="4.0424000000000002E-2"/>
    <s v="7"/>
    <s v="scale_mpi_thin_job_13937.out "/>
    <s v="scale_mpi_thin_thin007_2023-06-25_20-34-05.csv "/>
    <s v="e1 10000 100 100000 1 18"/>
    <n v="117.95172540000002"/>
    <n v="0.14477274963067172"/>
    <n v="117.66217990073868"/>
    <n v="118.24127089926135"/>
    <x v="0"/>
  </r>
  <r>
    <x v="0"/>
    <x v="0"/>
    <n v="100"/>
    <x v="0"/>
    <x v="67"/>
    <n v="1"/>
    <n v="20.594117000000001"/>
    <n v="0.162161"/>
    <n v="0.65773199999999998"/>
    <n v="4.1107999999999999E-2"/>
    <s v="7"/>
    <s v="scale_mpi_thin_job_13937.out "/>
    <s v="scale_mpi_thin_thin007_2023-06-25_20-34-05.csv "/>
    <s v="e1 10000 100 100000 1 17"/>
    <n v="124.729928"/>
    <n v="0"/>
    <n v="124.729928"/>
    <n v="124.729928"/>
    <x v="0"/>
  </r>
  <r>
    <x v="0"/>
    <x v="0"/>
    <n v="100"/>
    <x v="0"/>
    <x v="68"/>
    <n v="1"/>
    <n v="21.761088999999998"/>
    <n v="0.155973"/>
    <n v="0.54159299999999999"/>
    <n v="3.6105999999999999E-2"/>
    <s v="7"/>
    <s v="scale_mpi_thin_job_13937.out "/>
    <s v="scale_mpi_thin_thin007_2023-06-25_20-34-05.csv "/>
    <s v="e1 10000 100 100000 1 16"/>
    <n v="132.20465999999999"/>
    <n v="0"/>
    <n v="132.20465999999999"/>
    <n v="132.20465999999999"/>
    <x v="0"/>
  </r>
  <r>
    <x v="0"/>
    <x v="0"/>
    <n v="100"/>
    <x v="0"/>
    <x v="69"/>
    <n v="1"/>
    <n v="23.125392999999999"/>
    <n v="0.16601199999999999"/>
    <n v="0.57780200000000004"/>
    <n v="4.1272000000000003E-2"/>
    <s v="7"/>
    <s v="scale_mpi_thin_job_13937.out "/>
    <s v="scale_mpi_thin_thin007_2023-06-25_20-34-05.csv "/>
    <s v="e1 10000 100 100000 1 15"/>
    <n v="140.79502980000001"/>
    <n v="6.4130093750900619E-2"/>
    <n v="140.6667696124982"/>
    <n v="140.92328998750182"/>
    <x v="0"/>
  </r>
  <r>
    <x v="0"/>
    <x v="0"/>
    <n v="100"/>
    <x v="0"/>
    <x v="70"/>
    <n v="1"/>
    <n v="24.693802000000002"/>
    <n v="0.16561100000000001"/>
    <n v="0.46498"/>
    <n v="3.5768000000000001E-2"/>
    <s v="7"/>
    <s v="scale_mpi_thin_job_13937.out "/>
    <s v="scale_mpi_thin_thin007_2023-06-25_20-34-05.csv "/>
    <s v="e1 10000 100 100000 1 14"/>
    <n v="150.740375"/>
    <n v="0"/>
    <n v="150.740375"/>
    <n v="150.740375"/>
    <x v="0"/>
  </r>
  <r>
    <x v="0"/>
    <x v="0"/>
    <n v="100"/>
    <x v="0"/>
    <x v="71"/>
    <n v="1"/>
    <n v="26.476004"/>
    <n v="0.16406799999999999"/>
    <n v="0.40328900000000001"/>
    <n v="3.3606999999999998E-2"/>
    <s v="7"/>
    <s v="scale_mpi_thin_job_13937.out "/>
    <s v="scale_mpi_thin_thin007_2023-06-25_20-34-05.csv "/>
    <s v="e1 10000 100 100000 1 13"/>
    <n v="161.943344"/>
    <n v="0"/>
    <n v="161.943344"/>
    <n v="161.943344"/>
    <x v="0"/>
  </r>
  <r>
    <x v="0"/>
    <x v="0"/>
    <n v="100"/>
    <x v="0"/>
    <x v="12"/>
    <n v="1"/>
    <n v="24.820743"/>
    <n v="19.001154"/>
    <n v="16.314990000000002"/>
    <n v="0.229788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15.370654"/>
    <n v="9.5458920000000003"/>
    <n v="6.6551970000000003"/>
    <n v="9.5074000000000006E-2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23.506195999999999"/>
    <n v="17.652201000000002"/>
    <n v="4.4200860000000004"/>
    <n v="6.4059000000000005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5.532823"/>
    <n v="19.609123"/>
    <n v="4.5002089999999999"/>
    <n v="6.6180000000000003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5.931744999999999"/>
    <n v="9.9453530000000008"/>
    <n v="5.6612590000000003"/>
    <n v="8.4496000000000002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20.368957000000002"/>
    <n v="14.310706"/>
    <n v="4.1738010000000001"/>
    <n v="6.3239000000000004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26.664566000000001"/>
    <n v="20.501854999999999"/>
    <n v="5.5836360000000003"/>
    <n v="8.5902000000000006E-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0.178576"/>
    <n v="13.954789"/>
    <n v="5.5851369999999996"/>
    <n v="8.7267999999999998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1.500677"/>
    <n v="5.1988440000000002"/>
    <n v="7.7359299999999998"/>
    <n v="0.122793"/>
    <s v="7"/>
    <s v="scale_mpi_thin_job_13937.out "/>
    <s v="scale_mpi_thin_thin007_2023-06-25_20-34-05.csv "/>
    <s v="e1 10000 100 100000 1 64"/>
    <n v="49.397883999999998"/>
    <n v="1.3483200000000721"/>
    <n v="46.701243999999853"/>
    <n v="52.094524000000142"/>
    <x v="0"/>
  </r>
  <r>
    <x v="0"/>
    <x v="0"/>
    <n v="100"/>
    <x v="0"/>
    <x v="21"/>
    <n v="1"/>
    <n v="28.281178000000001"/>
    <n v="21.781400000000001"/>
    <n v="3.903813"/>
    <n v="6.2964999999999993E-2"/>
    <s v="7"/>
    <s v="scale_mpi_thin_job_13937.out "/>
    <s v="scale_mpi_thin_thin007_2023-06-25_20-34-05.csv "/>
    <s v="e1 10000 100 100000 1 63"/>
    <n v="60.022591999999996"/>
    <n v="6.7464641756875192"/>
    <n v="46.529663648624961"/>
    <n v="73.515520351375031"/>
    <x v="0"/>
  </r>
  <r>
    <x v="0"/>
    <x v="0"/>
    <n v="100"/>
    <x v="0"/>
    <x v="22"/>
    <n v="1"/>
    <n v="26.348875"/>
    <n v="19.810293999999999"/>
    <n v="22.683983000000001"/>
    <n v="0.37186900000000001"/>
    <s v="7"/>
    <s v="scale_mpi_thin_job_13937.out "/>
    <s v="scale_mpi_thin_thin007_2023-06-25_20-34-05.csv "/>
    <s v="e1 10000 100 100000 1 62"/>
    <n v="53.947665999999998"/>
    <n v="3.7814740000000544"/>
    <n v="46.384717999999893"/>
    <n v="61.510614000000103"/>
    <x v="0"/>
  </r>
  <r>
    <x v="0"/>
    <x v="0"/>
    <n v="100"/>
    <x v="0"/>
    <x v="23"/>
    <n v="1"/>
    <n v="14.850757"/>
    <n v="8.2472139999999996"/>
    <n v="8.9193169999999995"/>
    <n v="0.14865500000000001"/>
    <s v="7"/>
    <s v="scale_mpi_thin_job_13937.out "/>
    <s v="scale_mpi_thin_thin007_2023-06-25_20-34-05.csv "/>
    <s v="e1 10000 100 100000 1 61"/>
    <n v="56.207155999999998"/>
    <n v="1.7342149999998473"/>
    <n v="52.738726000000305"/>
    <n v="59.67558599999969"/>
    <x v="0"/>
  </r>
  <r>
    <x v="0"/>
    <x v="0"/>
    <n v="100"/>
    <x v="0"/>
    <x v="24"/>
    <n v="1"/>
    <n v="18.796631999999999"/>
    <n v="12.139388"/>
    <n v="3.6808149999999999"/>
    <n v="6.2386999999999998E-2"/>
    <s v="7"/>
    <s v="scale_mpi_thin_job_13937.out "/>
    <s v="scale_mpi_thin_thin007_2023-06-25_20-34-05.csv "/>
    <s v="e1 10000 100 100000 1 60"/>
    <n v="62.871661142857143"/>
    <n v="7.181102345320264"/>
    <n v="48.509456452216611"/>
    <n v="77.233865833497674"/>
    <x v="0"/>
  </r>
  <r>
    <x v="0"/>
    <x v="0"/>
    <n v="100"/>
    <x v="0"/>
    <x v="25"/>
    <n v="1"/>
    <n v="12.222998"/>
    <n v="5.3276079999999997"/>
    <n v="7.7755359999999998"/>
    <n v="0.13406100000000001"/>
    <s v="7"/>
    <s v="scale_mpi_thin_job_13937.out "/>
    <s v="scale_mpi_thin_thin007_2023-06-25_20-34-05.csv "/>
    <s v="e1 10000 100 100000 1 59"/>
    <n v="55.803689000000006"/>
    <n v="5.250181999999965"/>
    <n v="45.303325000000072"/>
    <n v="66.304052999999939"/>
    <x v="0"/>
  </r>
  <r>
    <x v="0"/>
    <x v="0"/>
    <n v="100"/>
    <x v="0"/>
    <x v="26"/>
    <n v="1"/>
    <n v="18.288875000000001"/>
    <n v="11.261803"/>
    <n v="6.3922739999999996"/>
    <n v="0.11214499999999999"/>
    <s v="7"/>
    <s v="scale_mpi_thin_job_13937.out "/>
    <s v="scale_mpi_thin_thin007_2023-06-25_20-34-05.csv "/>
    <s v="e1 10000 100 100000 1 58"/>
    <n v="66.035082000000003"/>
    <n v="6.0350899999999816"/>
    <n v="53.964902000000038"/>
    <n v="78.105261999999968"/>
    <x v="0"/>
  </r>
  <r>
    <x v="0"/>
    <x v="0"/>
    <n v="100"/>
    <x v="0"/>
    <x v="27"/>
    <n v="1"/>
    <n v="20.494402999999998"/>
    <n v="13.374126"/>
    <n v="19.625717999999999"/>
    <n v="0.35045900000000002"/>
    <s v="7"/>
    <s v="scale_mpi_thin_job_13937.out "/>
    <s v="scale_mpi_thin_thin007_2023-06-25_20-34-05.csv "/>
    <s v="e1 10000 100 100000 1 57"/>
    <n v="71.605326428571431"/>
    <n v="2.2741935365786823"/>
    <n v="67.056939355414073"/>
    <n v="76.153713501728788"/>
    <x v="0"/>
  </r>
  <r>
    <x v="0"/>
    <x v="0"/>
    <n v="100"/>
    <x v="0"/>
    <x v="28"/>
    <n v="1"/>
    <n v="14.121319"/>
    <n v="6.7684709999999999"/>
    <n v="8.1863519999999994"/>
    <n v="0.148843"/>
    <s v="7"/>
    <s v="scale_mpi_thin_job_13937.out "/>
    <s v="scale_mpi_thin_thin007_2023-06-25_20-34-05.csv "/>
    <s v="e1 10000 100 100000 1 56"/>
    <n v="68.374039499999995"/>
    <n v="4.2408984999999664"/>
    <n v="59.892242500000066"/>
    <n v="76.855836499999924"/>
    <x v="0"/>
  </r>
  <r>
    <x v="0"/>
    <x v="0"/>
    <n v="100"/>
    <x v="0"/>
    <x v="29"/>
    <n v="1"/>
    <n v="19.766373000000002"/>
    <n v="12.422008999999999"/>
    <n v="5.9993860000000003"/>
    <n v="0.1111"/>
    <s v="7"/>
    <s v="scale_mpi_thin_job_13937.out "/>
    <s v="scale_mpi_thin_thin007_2023-06-25_20-34-05.csv "/>
    <s v="e1 10000 100 100000 1 55"/>
    <n v="68.183681500000006"/>
    <n v="5.503140500000006"/>
    <n v="57.17740049999999"/>
    <n v="79.189962500000021"/>
    <x v="0"/>
  </r>
  <r>
    <x v="0"/>
    <x v="0"/>
    <n v="100"/>
    <x v="0"/>
    <x v="30"/>
    <n v="1"/>
    <n v="18.290064999999998"/>
    <n v="10.866429999999999"/>
    <n v="5.5914339999999996"/>
    <n v="0.105499"/>
    <s v="7"/>
    <s v="scale_mpi_thin_job_13937.out "/>
    <s v="scale_mpi_thin_thin007_2023-06-25_20-34-05.csv "/>
    <s v="e1 10000 100 100000 1 54"/>
    <n v="67.569194428571421"/>
    <n v="8.6074823360843773"/>
    <n v="50.354229756402667"/>
    <n v="84.784159100740169"/>
    <x v="0"/>
  </r>
  <r>
    <x v="0"/>
    <x v="0"/>
    <n v="100"/>
    <x v="0"/>
    <x v="31"/>
    <n v="1"/>
    <n v="20.076988"/>
    <n v="12.473592"/>
    <n v="5.6338280000000003"/>
    <n v="0.10834299999999999"/>
    <s v="7"/>
    <s v="scale_mpi_thin_job_13937.out "/>
    <s v="scale_mpi_thin_thin007_2023-06-25_20-34-05.csv "/>
    <s v="e1 10000 100 100000 1 53"/>
    <n v="66.929270000000002"/>
    <n v="9.1470939999999636"/>
    <n v="48.635082000000075"/>
    <n v="85.223457999999937"/>
    <x v="0"/>
  </r>
  <r>
    <x v="0"/>
    <x v="0"/>
    <n v="100"/>
    <x v="0"/>
    <x v="32"/>
    <n v="1"/>
    <n v="13.461792000000001"/>
    <n v="5.7616769999999997"/>
    <n v="5.8797160000000002"/>
    <n v="0.115289"/>
    <s v="7"/>
    <s v="scale_mpi_thin_job_13937.out "/>
    <s v="scale_mpi_thin_thin007_2023-06-25_20-34-05.csv "/>
    <s v="e1 10000 100 100000 1 52"/>
    <n v="60.261414500000001"/>
    <n v="3.9938224999999243"/>
    <n v="52.273769500000149"/>
    <n v="68.249059499999845"/>
    <x v="0"/>
  </r>
  <r>
    <x v="0"/>
    <x v="0"/>
    <n v="100"/>
    <x v="0"/>
    <x v="33"/>
    <n v="1"/>
    <n v="11.624504"/>
    <n v="3.8949440000000002"/>
    <n v="5.1994610000000003"/>
    <n v="0.103989"/>
    <s v="7"/>
    <s v="scale_mpi_thin_job_13937.out "/>
    <s v="scale_mpi_thin_thin007_2023-06-25_20-34-05.csv "/>
    <s v="e1 10000 100 100000 1 51"/>
    <n v="70.770545285714292"/>
    <n v="7.0225103166363967"/>
    <n v="56.7255246524415"/>
    <n v="84.81556591898709"/>
    <x v="0"/>
  </r>
  <r>
    <x v="0"/>
    <x v="0"/>
    <n v="100"/>
    <x v="0"/>
    <x v="34"/>
    <n v="1"/>
    <n v="12.148545"/>
    <n v="4.1910590000000001"/>
    <n v="5.3625619999999996"/>
    <n v="0.10944"/>
    <s v="7"/>
    <s v="scale_mpi_thin_job_13937.out "/>
    <s v="scale_mpi_thin_thin007_2023-06-25_20-34-05.csv "/>
    <s v="e1 10000 100 100000 1 50"/>
    <n v="61.225663499999996"/>
    <n v="4.2239745000000068"/>
    <n v="52.777714499999981"/>
    <n v="69.673612500000004"/>
    <x v="0"/>
  </r>
  <r>
    <x v="0"/>
    <x v="0"/>
    <n v="100"/>
    <x v="0"/>
    <x v="35"/>
    <n v="1"/>
    <n v="12.045745"/>
    <n v="3.9783219999999999"/>
    <n v="5.1145310000000004"/>
    <n v="0.10655299999999999"/>
    <s v="7"/>
    <s v="scale_mpi_thin_job_13937.out "/>
    <s v="scale_mpi_thin_thin007_2023-06-25_20-34-05.csv "/>
    <s v="e1 10000 100 100000 1 49"/>
    <n v="76.386009999999999"/>
    <n v="6.1021000002761186E-2"/>
    <n v="76.263967999994478"/>
    <n v="76.50805200000552"/>
    <x v="0"/>
  </r>
  <r>
    <x v="0"/>
    <x v="0"/>
    <n v="100"/>
    <x v="0"/>
    <x v="36"/>
    <n v="1"/>
    <n v="14.297211000000001"/>
    <n v="6.1374620000000002"/>
    <n v="4.9794460000000003"/>
    <n v="0.105946"/>
    <s v="7"/>
    <s v="scale_mpi_thin_job_13937.out "/>
    <s v="scale_mpi_thin_thin007_2023-06-25_20-34-05.csv "/>
    <s v="e1 10000 100 100000 1 48"/>
    <n v="76.060306666666662"/>
    <n v="1.8280964848174195"/>
    <n v="72.404113697031818"/>
    <n v="79.716499636301506"/>
    <x v="0"/>
  </r>
  <r>
    <x v="0"/>
    <x v="0"/>
    <n v="100"/>
    <x v="0"/>
    <x v="37"/>
    <n v="1"/>
    <n v="13.558679"/>
    <n v="5.1644360000000002"/>
    <n v="4.7523030000000004"/>
    <n v="0.103311"/>
    <s v="7"/>
    <s v="scale_mpi_thin_job_13937.out "/>
    <s v="scale_mpi_thin_thin007_2023-06-25_20-34-05.csv "/>
    <s v="e1 10000 100 100000 1 47"/>
    <n v="76.872181499999996"/>
    <n v="1.6119705000001372"/>
    <n v="73.648240499999716"/>
    <n v="80.096122500000277"/>
    <x v="0"/>
  </r>
  <r>
    <x v="0"/>
    <x v="0"/>
    <n v="100"/>
    <x v="0"/>
    <x v="38"/>
    <n v="1"/>
    <n v="12.822437000000001"/>
    <n v="4.3758330000000001"/>
    <n v="5.0896020000000002"/>
    <n v="0.11310199999999999"/>
    <s v="7"/>
    <s v="scale_mpi_thin_job_13937.out "/>
    <s v="scale_mpi_thin_thin007_2023-06-25_20-34-05.csv "/>
    <s v="e1 10000 100 100000 1 46"/>
    <n v="68.706393000000006"/>
    <n v="8.4790459999999541"/>
    <n v="51.748301000000097"/>
    <n v="85.664484999999914"/>
    <x v="0"/>
  </r>
  <r>
    <x v="0"/>
    <x v="0"/>
    <n v="100"/>
    <x v="0"/>
    <x v="39"/>
    <n v="1"/>
    <n v="19.769879"/>
    <n v="11.129579"/>
    <n v="4.9804000000000004"/>
    <n v="0.113191"/>
    <s v="7"/>
    <s v="scale_mpi_thin_job_13937.out "/>
    <s v="scale_mpi_thin_thin007_2023-06-25_20-34-05.csv "/>
    <s v="e1 10000 100 100000 1 45"/>
    <n v="77.115810333333329"/>
    <n v="3.832617475873946"/>
    <n v="69.450575381585438"/>
    <n v="84.78104528508122"/>
    <x v="0"/>
  </r>
  <r>
    <x v="0"/>
    <x v="0"/>
    <n v="100"/>
    <x v="0"/>
    <x v="40"/>
    <n v="1"/>
    <n v="13.239023"/>
    <n v="4.4472430000000003"/>
    <n v="13.289559000000001"/>
    <n v="0.30906"/>
    <s v="7"/>
    <s v="scale_mpi_thin_job_13937.out "/>
    <s v="scale_mpi_thin_thin007_2023-06-25_20-34-05.csv "/>
    <s v="e1 10000 100 100000 1 44"/>
    <n v="77.120153500000001"/>
    <n v="3.7465084999999894"/>
    <n v="69.62713650000002"/>
    <n v="84.613170499999981"/>
    <x v="0"/>
  </r>
  <r>
    <x v="0"/>
    <x v="0"/>
    <n v="100"/>
    <x v="0"/>
    <x v="41"/>
    <n v="1"/>
    <n v="12.524535999999999"/>
    <n v="3.644069"/>
    <n v="6.6927000000000003"/>
    <n v="0.15934999999999999"/>
    <s v="7"/>
    <s v="scale_mpi_thin_job_13937.out "/>
    <s v="scale_mpi_thin_thin007_2023-06-25_20-34-05.csv "/>
    <s v="e1 10000 100 100000 1 43"/>
    <n v="66.753187499999996"/>
    <n v="5.6613295000000647"/>
    <n v="55.430528499999866"/>
    <n v="78.075846500000125"/>
    <x v="0"/>
  </r>
  <r>
    <x v="0"/>
    <x v="0"/>
    <n v="100"/>
    <x v="0"/>
    <x v="42"/>
    <n v="1"/>
    <n v="17.799793000000001"/>
    <n v="8.6317520000000005"/>
    <n v="13.895395000000001"/>
    <n v="0.33891199999999999"/>
    <s v="7"/>
    <s v="scale_mpi_thin_job_13937.out "/>
    <s v="scale_mpi_thin_thin007_2023-06-25_20-34-05.csv "/>
    <s v="e1 10000 100 100000 1 42"/>
    <n v="74.926300333333344"/>
    <n v="7.7118208309586107"/>
    <n v="59.502658671416121"/>
    <n v="90.34994199525056"/>
    <x v="0"/>
  </r>
  <r>
    <x v="0"/>
    <x v="0"/>
    <n v="100"/>
    <x v="0"/>
    <x v="43"/>
    <n v="1"/>
    <n v="13.250439999999999"/>
    <n v="3.916474"/>
    <n v="11.213661"/>
    <n v="0.28034199999999998"/>
    <s v="7"/>
    <s v="scale_mpi_thin_job_13937.out "/>
    <s v="scale_mpi_thin_thin007_2023-06-25_20-34-05.csv "/>
    <s v="e1 10000 100 100000 1 41"/>
    <n v="71.40949599999999"/>
    <n v="10.384814000000029"/>
    <n v="50.639867999999936"/>
    <n v="92.179124000000044"/>
    <x v="0"/>
  </r>
  <r>
    <x v="0"/>
    <x v="0"/>
    <n v="100"/>
    <x v="0"/>
    <x v="44"/>
    <n v="1"/>
    <n v="18.203766000000002"/>
    <n v="8.5813679999999994"/>
    <n v="4.2575070000000004"/>
    <n v="0.109167"/>
    <s v="7"/>
    <s v="scale_mpi_thin_job_13937.out "/>
    <s v="scale_mpi_thin_thin007_2023-06-25_20-34-05.csv "/>
    <s v="e1 10000 100 100000 1 40"/>
    <n v="71.967419500000005"/>
    <n v="10.153153499999908"/>
    <n v="51.661112500000186"/>
    <n v="92.273726499999825"/>
    <x v="0"/>
  </r>
  <r>
    <x v="0"/>
    <x v="0"/>
    <n v="100"/>
    <x v="0"/>
    <x v="45"/>
    <n v="1"/>
    <n v="16.577660999999999"/>
    <n v="6.7838839999999996"/>
    <n v="3.6560739999999998"/>
    <n v="9.6212000000000006E-2"/>
    <s v="7"/>
    <s v="scale_mpi_thin_job_13937.out "/>
    <s v="scale_mpi_thin_thin007_2023-06-25_20-34-05.csv "/>
    <s v="e1 10000 100 100000 1 39"/>
    <n v="79.192841166666668"/>
    <n v="6.4184247343699292"/>
    <n v="66.355991697926811"/>
    <n v="92.029690635406524"/>
    <x v="0"/>
  </r>
  <r>
    <x v="0"/>
    <x v="0"/>
    <n v="100"/>
    <x v="0"/>
    <x v="46"/>
    <n v="1"/>
    <n v="12.593845"/>
    <n v="2.546713"/>
    <n v="4.3993799999999998"/>
    <n v="0.11890199999999999"/>
    <s v="7"/>
    <s v="scale_mpi_thin_job_13937.out "/>
    <s v="scale_mpi_thin_thin007_2023-06-25_20-34-05.csv "/>
    <s v="e1 10000 100 100000 1 38"/>
    <n v="79.841149000000001"/>
    <n v="4.2893230000000475"/>
    <n v="71.26250299999991"/>
    <n v="88.419795000000093"/>
    <x v="0"/>
  </r>
  <r>
    <x v="0"/>
    <x v="0"/>
    <n v="100"/>
    <x v="0"/>
    <x v="47"/>
    <n v="1"/>
    <n v="12.946206"/>
    <n v="2.653953"/>
    <n v="4.2288769999999998"/>
    <n v="0.117469"/>
    <s v="7"/>
    <s v="scale_mpi_thin_job_13937.out "/>
    <s v="scale_mpi_thin_thin007_2023-06-25_20-34-05.csv "/>
    <s v="e1 10000 100 100000 1 37"/>
    <n v="78.192927499999996"/>
    <n v="1.1752695000001139"/>
    <n v="75.842388499999771"/>
    <n v="80.543466500000221"/>
    <x v="0"/>
  </r>
  <r>
    <x v="0"/>
    <x v="0"/>
    <n v="100"/>
    <x v="0"/>
    <x v="48"/>
    <n v="1"/>
    <n v="14.421913999999999"/>
    <n v="3.9967060000000001"/>
    <n v="4.5113560000000001"/>
    <n v="0.12889600000000001"/>
    <s v="7"/>
    <s v="scale_mpi_thin_job_13937.out "/>
    <s v="scale_mpi_thin_thin007_2023-06-25_20-34-05.csv "/>
    <s v="e1 10000 100 100000 1 36"/>
    <n v="81.627290800000011"/>
    <n v="3.455545971951532"/>
    <n v="74.716198856096952"/>
    <n v="88.538382743903071"/>
    <x v="0"/>
  </r>
  <r>
    <x v="0"/>
    <x v="0"/>
    <n v="100"/>
    <x v="0"/>
    <x v="49"/>
    <n v="1"/>
    <n v="13.1487"/>
    <n v="2.4552770000000002"/>
    <n v="3.294089"/>
    <n v="9.6884999999999999E-2"/>
    <s v="7"/>
    <s v="scale_mpi_thin_job_13937.out "/>
    <s v="scale_mpi_thin_thin007_2023-06-25_20-34-05.csv "/>
    <s v="e1 10000 100 100000 1 35"/>
    <n v="78.006539000000004"/>
    <n v="0"/>
    <n v="78.006539000000004"/>
    <n v="78.006539000000004"/>
    <x v="0"/>
  </r>
  <r>
    <x v="0"/>
    <x v="0"/>
    <n v="100"/>
    <x v="0"/>
    <x v="50"/>
    <n v="1"/>
    <n v="12.977399"/>
    <n v="1.859381"/>
    <n v="3.289844"/>
    <n v="9.9692000000000003E-2"/>
    <s v="7"/>
    <s v="scale_mpi_thin_job_13937.out "/>
    <s v="scale_mpi_thin_thin007_2023-06-25_20-34-05.csv "/>
    <s v="e1 10000 100 100000 1 34"/>
    <n v="84.318348"/>
    <n v="0"/>
    <n v="84.318348"/>
    <n v="84.318348"/>
    <x v="0"/>
  </r>
  <r>
    <x v="0"/>
    <x v="0"/>
    <n v="100"/>
    <x v="0"/>
    <x v="51"/>
    <n v="1"/>
    <n v="16.044868999999998"/>
    <n v="4.8929280000000004"/>
    <n v="3.041614"/>
    <n v="9.5049999999999996E-2"/>
    <s v="7"/>
    <s v="scale_mpi_thin_job_13937.out "/>
    <s v="scale_mpi_thin_thin007_2023-06-25_20-34-05.csv "/>
    <s v="e1 10000 100 100000 1 33"/>
    <n v="76.067917600000015"/>
    <n v="1.9068478459149669"/>
    <n v="72.254221908170081"/>
    <n v="79.88161329182995"/>
    <x v="0"/>
  </r>
  <r>
    <x v="0"/>
    <x v="0"/>
    <n v="100"/>
    <x v="0"/>
    <x v="52"/>
    <n v="1"/>
    <n v="14.847334999999999"/>
    <n v="3.2553719999999999"/>
    <n v="7.8775320000000004"/>
    <n v="0.25411400000000001"/>
    <s v="7"/>
    <s v="scale_mpi_thin_job_13937.out "/>
    <s v="scale_mpi_thin_thin007_2023-06-25_20-34-05.csv "/>
    <s v="e1 10000 100 100000 1 32"/>
    <n v="84.195373000000004"/>
    <n v="0"/>
    <n v="84.195373000000004"/>
    <n v="84.195373000000004"/>
    <x v="0"/>
  </r>
  <r>
    <x v="0"/>
    <x v="0"/>
    <n v="100"/>
    <x v="0"/>
    <x v="53"/>
    <n v="1"/>
    <n v="13.602271"/>
    <n v="1.616187"/>
    <n v="4.1752979999999997"/>
    <n v="0.139177"/>
    <s v="7"/>
    <s v="scale_mpi_thin_job_13937.out "/>
    <s v="scale_mpi_thin_thin007_2023-06-25_20-34-05.csv "/>
    <s v="e1 10000 100 100000 1 31"/>
    <n v="78.830611000000005"/>
    <n v="0"/>
    <n v="78.830611000000005"/>
    <n v="78.830611000000005"/>
    <x v="0"/>
  </r>
  <r>
    <x v="0"/>
    <x v="0"/>
    <n v="100"/>
    <x v="0"/>
    <x v="54"/>
    <n v="1"/>
    <n v="15.133284"/>
    <n v="2.911222"/>
    <n v="2.6345489999999998"/>
    <n v="9.0846999999999997E-2"/>
    <s v="7"/>
    <s v="scale_mpi_thin_job_13937.out "/>
    <s v="scale_mpi_thin_thin007_2023-06-25_20-34-05.csv "/>
    <s v="e1 10000 100 100000 1 30"/>
    <n v="83.386357600000011"/>
    <n v="1.0992753606356498"/>
    <n v="81.187806878728708"/>
    <n v="85.584908321271314"/>
    <x v="0"/>
  </r>
  <r>
    <x v="0"/>
    <x v="0"/>
    <n v="100"/>
    <x v="0"/>
    <x v="55"/>
    <n v="1"/>
    <n v="14.820563"/>
    <n v="2.081566"/>
    <n v="2.963721"/>
    <n v="0.105847"/>
    <s v="7"/>
    <s v="scale_mpi_thin_job_13937.out "/>
    <s v="scale_mpi_thin_thin007_2023-06-25_20-34-05.csv "/>
    <s v="e1 10000 100 100000 1 29"/>
    <n v="81.790783000000005"/>
    <n v="0"/>
    <n v="81.790783000000005"/>
    <n v="81.790783000000005"/>
    <x v="0"/>
  </r>
  <r>
    <x v="0"/>
    <x v="0"/>
    <n v="100"/>
    <x v="0"/>
    <x v="56"/>
    <n v="1"/>
    <n v="14.850669"/>
    <n v="1.835485"/>
    <n v="2.9887250000000001"/>
    <n v="0.110694"/>
    <s v="7"/>
    <s v="scale_mpi_thin_job_13937.out "/>
    <s v="scale_mpi_thin_thin007_2023-06-25_20-34-05.csv "/>
    <s v="e1 10000 100 100000 1 28"/>
    <n v="83.684258999999997"/>
    <n v="0"/>
    <n v="83.684258999999997"/>
    <n v="83.684258999999997"/>
    <x v="0"/>
  </r>
  <r>
    <x v="0"/>
    <x v="0"/>
    <n v="100"/>
    <x v="0"/>
    <x v="57"/>
    <n v="1"/>
    <n v="14.791793999999999"/>
    <n v="1.3417699999999999"/>
    <n v="2.6339990000000002"/>
    <n v="0.101308"/>
    <s v="7"/>
    <s v="scale_mpi_thin_job_13937.out "/>
    <s v="scale_mpi_thin_thin007_2023-06-25_20-34-05.csv "/>
    <s v="e1 10000 100 100000 1 27"/>
    <n v="84.499865799999995"/>
    <n v="0.94775888240855077"/>
    <n v="82.604348035182895"/>
    <n v="86.395383564817095"/>
    <x v="0"/>
  </r>
  <r>
    <x v="0"/>
    <x v="0"/>
    <n v="100"/>
    <x v="0"/>
    <x v="58"/>
    <n v="1"/>
    <n v="15.62899"/>
    <n v="1.596069"/>
    <n v="2.1604839999999998"/>
    <n v="8.6418999999999996E-2"/>
    <s v="7"/>
    <s v="scale_mpi_thin_job_13937.out "/>
    <s v="scale_mpi_thin_thin007_2023-06-25_20-34-05.csv "/>
    <s v="e1 10000 100 100000 1 26"/>
    <n v="86.758832999999996"/>
    <n v="0"/>
    <n v="86.758832999999996"/>
    <n v="86.758832999999996"/>
    <x v="0"/>
  </r>
  <r>
    <x v="0"/>
    <x v="0"/>
    <n v="100"/>
    <x v="0"/>
    <x v="59"/>
    <n v="1"/>
    <n v="16.124578"/>
    <n v="1.581931"/>
    <n v="2.0924399999999999"/>
    <n v="8.7184999999999999E-2"/>
    <s v="7"/>
    <s v="scale_mpi_thin_job_13937.out "/>
    <s v="scale_mpi_thin_thin007_2023-06-25_20-34-05.csv "/>
    <s v="e1 10000 100 100000 1 25"/>
    <n v="89.725504999999998"/>
    <n v="0"/>
    <n v="89.725504999999998"/>
    <n v="89.725504999999998"/>
    <x v="0"/>
  </r>
  <r>
    <x v="0"/>
    <x v="0"/>
    <n v="100"/>
    <x v="0"/>
    <x v="60"/>
    <n v="1"/>
    <n v="15.160030000000001"/>
    <n v="0.18101999999999999"/>
    <n v="0.95413599999999998"/>
    <n v="4.1484E-2"/>
    <s v="7"/>
    <s v="scale_mpi_thin_job_13937.out "/>
    <s v="scale_mpi_thin_thin007_2023-06-25_20-34-05.csv "/>
    <s v="e1 10000 100 100000 1 24"/>
    <n v="89.644526799999994"/>
    <n v="9.0564284097201603E-2"/>
    <n v="89.463398231805584"/>
    <n v="89.825655368194404"/>
    <x v="0"/>
  </r>
  <r>
    <x v="0"/>
    <x v="0"/>
    <n v="100"/>
    <x v="0"/>
    <x v="61"/>
    <n v="1"/>
    <n v="15.618143"/>
    <n v="0.17418400000000001"/>
    <n v="1.0469850000000001"/>
    <n v="4.759E-2"/>
    <s v="7"/>
    <s v="scale_mpi_thin_job_13937.out "/>
    <s v="scale_mpi_thin_thin007_2023-06-25_20-34-05.csv "/>
    <s v="e1 10000 100 100000 1 23"/>
    <n v="93.110984000000002"/>
    <n v="0"/>
    <n v="93.110984000000002"/>
    <n v="93.110984000000002"/>
    <x v="0"/>
  </r>
  <r>
    <x v="0"/>
    <x v="0"/>
    <n v="100"/>
    <x v="0"/>
    <x v="62"/>
    <n v="1"/>
    <n v="16.256398999999998"/>
    <n v="0.176648"/>
    <n v="0.93178000000000005"/>
    <n v="4.437E-2"/>
    <s v="7"/>
    <s v="scale_mpi_thin_job_13937.out "/>
    <s v="scale_mpi_thin_thin007_2023-06-25_20-34-05.csv "/>
    <s v="e1 10000 100 100000 1 22"/>
    <n v="97.226399999999998"/>
    <n v="0"/>
    <n v="97.226399999999998"/>
    <n v="97.226399999999998"/>
    <x v="0"/>
  </r>
  <r>
    <x v="0"/>
    <x v="0"/>
    <n v="100"/>
    <x v="0"/>
    <x v="63"/>
    <n v="1"/>
    <n v="16.92539"/>
    <n v="0.175484"/>
    <n v="0.95770699999999997"/>
    <n v="4.7884999999999997E-2"/>
    <s v="7"/>
    <s v="scale_mpi_thin_job_13937.out "/>
    <s v="scale_mpi_thin_thin007_2023-06-25_20-34-05.csv "/>
    <s v="e1 10000 100 100000 1 21"/>
    <n v="101.562984"/>
    <n v="6.989149632122392E-2"/>
    <n v="101.42320100735755"/>
    <n v="101.70276699264245"/>
    <x v="0"/>
  </r>
  <r>
    <x v="0"/>
    <x v="0"/>
    <n v="100"/>
    <x v="0"/>
    <x v="64"/>
    <n v="1"/>
    <n v="17.634616999999999"/>
    <n v="0.15924099999999999"/>
    <n v="0.683527"/>
    <n v="3.5975E-2"/>
    <s v="7"/>
    <s v="scale_mpi_thin_job_13937.out "/>
    <s v="scale_mpi_thin_thin007_2023-06-25_20-34-05.csv "/>
    <s v="e1 10000 100 100000 1 20"/>
    <n v="106.727441"/>
    <n v="0"/>
    <n v="106.727441"/>
    <n v="106.727441"/>
    <x v="0"/>
  </r>
  <r>
    <x v="0"/>
    <x v="0"/>
    <n v="100"/>
    <x v="0"/>
    <x v="65"/>
    <n v="1"/>
    <n v="18.574560999999999"/>
    <n v="0.174953"/>
    <n v="0.90313100000000002"/>
    <n v="5.0174000000000003E-2"/>
    <s v="7"/>
    <s v="scale_mpi_thin_job_13937.out "/>
    <s v="scale_mpi_thin_thin007_2023-06-25_20-34-05.csv "/>
    <s v="e1 10000 100 100000 1 19"/>
    <n v="111.832953"/>
    <n v="0"/>
    <n v="111.832953"/>
    <n v="111.832953"/>
    <x v="0"/>
  </r>
  <r>
    <x v="0"/>
    <x v="0"/>
    <n v="100"/>
    <x v="0"/>
    <x v="66"/>
    <n v="1"/>
    <n v="19.474589000000002"/>
    <n v="0.167793"/>
    <n v="0.74179200000000001"/>
    <n v="4.3635E-2"/>
    <s v="7"/>
    <s v="scale_mpi_thin_job_13937.out "/>
    <s v="scale_mpi_thin_thin007_2023-06-25_20-34-05.csv "/>
    <s v="e1 10000 100 100000 1 18"/>
    <n v="117.95172540000002"/>
    <n v="0.14477274963067172"/>
    <n v="117.66217990073868"/>
    <n v="118.24127089926135"/>
    <x v="0"/>
  </r>
  <r>
    <x v="0"/>
    <x v="0"/>
    <n v="100"/>
    <x v="0"/>
    <x v="67"/>
    <n v="1"/>
    <n v="20.611104999999998"/>
    <n v="0.16922999999999999"/>
    <n v="0.73819999999999997"/>
    <n v="4.6136999999999997E-2"/>
    <s v="7"/>
    <s v="scale_mpi_thin_job_13937.out "/>
    <s v="scale_mpi_thin_thin007_2023-06-25_20-34-05.csv "/>
    <s v="e1 10000 100 100000 1 17"/>
    <n v="124.729928"/>
    <n v="0"/>
    <n v="124.729928"/>
    <n v="124.729928"/>
    <x v="0"/>
  </r>
  <r>
    <x v="0"/>
    <x v="0"/>
    <n v="100"/>
    <x v="0"/>
    <x v="68"/>
    <n v="1"/>
    <n v="21.732146"/>
    <n v="0.15980800000000001"/>
    <n v="0.53746700000000003"/>
    <n v="3.5831000000000002E-2"/>
    <s v="7"/>
    <s v="scale_mpi_thin_job_13937.out "/>
    <s v="scale_mpi_thin_thin007_2023-06-25_20-34-05.csv "/>
    <s v="e1 10000 100 100000 1 16"/>
    <n v="132.20465999999999"/>
    <n v="0"/>
    <n v="132.20465999999999"/>
    <n v="132.20465999999999"/>
    <x v="0"/>
  </r>
  <r>
    <x v="0"/>
    <x v="0"/>
    <n v="100"/>
    <x v="0"/>
    <x v="69"/>
    <n v="1"/>
    <n v="23.165541999999999"/>
    <n v="0.16021099999999999"/>
    <n v="0.53576900000000005"/>
    <n v="3.8268999999999997E-2"/>
    <s v="7"/>
    <s v="scale_mpi_thin_job_13937.out "/>
    <s v="scale_mpi_thin_thin007_2023-06-25_20-34-05.csv "/>
    <s v="e1 10000 100 100000 1 15"/>
    <n v="140.79502980000001"/>
    <n v="6.4130093750900619E-2"/>
    <n v="140.6667696124982"/>
    <n v="140.92328998750182"/>
    <x v="0"/>
  </r>
  <r>
    <x v="0"/>
    <x v="0"/>
    <n v="100"/>
    <x v="0"/>
    <x v="70"/>
    <n v="1"/>
    <n v="24.679164"/>
    <n v="0.160825"/>
    <n v="0.48091699999999998"/>
    <n v="3.6993999999999999E-2"/>
    <s v="7"/>
    <s v="scale_mpi_thin_job_13937.out "/>
    <s v="scale_mpi_thin_thin007_2023-06-25_20-34-05.csv "/>
    <s v="e1 10000 100 100000 1 14"/>
    <n v="150.740375"/>
    <n v="0"/>
    <n v="150.740375"/>
    <n v="150.740375"/>
    <x v="0"/>
  </r>
  <r>
    <x v="0"/>
    <x v="0"/>
    <n v="100"/>
    <x v="0"/>
    <x v="71"/>
    <n v="1"/>
    <n v="26.467717"/>
    <n v="0.15502099999999999"/>
    <n v="0.43555500000000003"/>
    <n v="3.6296000000000002E-2"/>
    <s v="7"/>
    <s v="scale_mpi_thin_job_13937.out "/>
    <s v="scale_mpi_thin_thin007_2023-06-25_20-34-05.csv "/>
    <s v="e1 10000 100 100000 1 13"/>
    <n v="161.943344"/>
    <n v="0"/>
    <n v="161.943344"/>
    <n v="161.943344"/>
    <x v="0"/>
  </r>
  <r>
    <x v="0"/>
    <x v="0"/>
    <n v="100"/>
    <x v="0"/>
    <x v="12"/>
    <n v="1"/>
    <n v="25.225629999999999"/>
    <n v="19.486384999999999"/>
    <n v="21.170382"/>
    <n v="0.298173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13.05804"/>
    <n v="7.2228519999999996"/>
    <n v="9.9572640000000003"/>
    <n v="0.14224700000000001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7.039628"/>
    <n v="11.182741999999999"/>
    <n v="4.2394319999999999"/>
    <n v="6.1441000000000003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5.575289000000001"/>
    <n v="19.678910999999999"/>
    <n v="3.9091309999999999"/>
    <n v="5.7487000000000003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20.860913"/>
    <n v="14.876704999999999"/>
    <n v="4.0752879999999996"/>
    <n v="6.0824999999999997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4.799132"/>
    <n v="8.6652439999999995"/>
    <n v="3.7658619999999998"/>
    <n v="5.7058999999999999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817803000000001"/>
    <n v="12.69516"/>
    <n v="7.2761199999999997"/>
    <n v="0.11194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3.449662"/>
    <n v="17.21848"/>
    <n v="3.7547470000000001"/>
    <n v="5.8667999999999998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2.643506"/>
    <n v="6.3299060000000003"/>
    <n v="5.026491"/>
    <n v="7.9785999999999996E-2"/>
    <s v="7"/>
    <s v="scale_mpi_thin_job_13937.out "/>
    <s v="scale_mpi_thin_thin007_2023-06-25_20-34-05.csv "/>
    <s v="e1 10000 100 100000 1 64"/>
    <n v="49.397883999999998"/>
    <n v="1.3483200000000721"/>
    <n v="46.701243999999853"/>
    <n v="52.094524000000142"/>
    <x v="0"/>
  </r>
  <r>
    <x v="0"/>
    <x v="0"/>
    <n v="100"/>
    <x v="0"/>
    <x v="21"/>
    <n v="1"/>
    <n v="22.757247"/>
    <n v="16.37895"/>
    <n v="3.969131"/>
    <n v="6.4018000000000005E-2"/>
    <s v="7"/>
    <s v="scale_mpi_thin_job_13937.out "/>
    <s v="scale_mpi_thin_thin007_2023-06-25_20-34-05.csv "/>
    <s v="e1 10000 100 100000 1 63"/>
    <n v="60.022591999999996"/>
    <n v="6.7464641756875192"/>
    <n v="46.529663648624961"/>
    <n v="73.515520351375031"/>
    <x v="0"/>
  </r>
  <r>
    <x v="0"/>
    <x v="0"/>
    <n v="100"/>
    <x v="0"/>
    <x v="22"/>
    <n v="1"/>
    <n v="17.623808"/>
    <n v="11.185326999999999"/>
    <n v="17.865075999999998"/>
    <n v="0.29287000000000002"/>
    <s v="7"/>
    <s v="scale_mpi_thin_job_13937.out "/>
    <s v="scale_mpi_thin_thin007_2023-06-25_20-34-05.csv "/>
    <s v="e1 10000 100 100000 1 62"/>
    <n v="53.947665999999998"/>
    <n v="3.7814740000000544"/>
    <n v="46.384717999999893"/>
    <n v="61.510614000000103"/>
    <x v="0"/>
  </r>
  <r>
    <x v="0"/>
    <x v="0"/>
    <n v="100"/>
    <x v="0"/>
    <x v="23"/>
    <n v="1"/>
    <n v="13.235046000000001"/>
    <n v="6.7287270000000001"/>
    <n v="5.6741400000000004"/>
    <n v="9.4569E-2"/>
    <s v="7"/>
    <s v="scale_mpi_thin_job_13937.out "/>
    <s v="scale_mpi_thin_thin007_2023-06-25_20-34-05.csv "/>
    <s v="e1 10000 100 100000 1 61"/>
    <n v="56.207155999999998"/>
    <n v="1.7342149999998473"/>
    <n v="52.738726000000305"/>
    <n v="59.67558599999969"/>
    <x v="0"/>
  </r>
  <r>
    <x v="0"/>
    <x v="0"/>
    <n v="100"/>
    <x v="0"/>
    <x v="24"/>
    <n v="1"/>
    <n v="22.920836000000001"/>
    <n v="16.166861000000001"/>
    <n v="3.5584030000000002"/>
    <n v="6.0311999999999998E-2"/>
    <s v="7"/>
    <s v="scale_mpi_thin_job_13937.out "/>
    <s v="scale_mpi_thin_thin007_2023-06-25_20-34-05.csv "/>
    <s v="e1 10000 100 100000 1 60"/>
    <n v="62.871661142857143"/>
    <n v="7.181102345320264"/>
    <n v="48.509456452216611"/>
    <n v="77.233865833497674"/>
    <x v="0"/>
  </r>
  <r>
    <x v="0"/>
    <x v="0"/>
    <n v="100"/>
    <x v="0"/>
    <x v="25"/>
    <n v="1"/>
    <n v="21.001725"/>
    <n v="14.091597999999999"/>
    <n v="6.5187090000000003"/>
    <n v="0.11239200000000001"/>
    <s v="7"/>
    <s v="scale_mpi_thin_job_13937.out "/>
    <s v="scale_mpi_thin_thin007_2023-06-25_20-34-05.csv "/>
    <s v="e1 10000 100 100000 1 59"/>
    <n v="55.803689000000006"/>
    <n v="5.250181999999965"/>
    <n v="45.303325000000072"/>
    <n v="66.304052999999939"/>
    <x v="0"/>
  </r>
  <r>
    <x v="0"/>
    <x v="0"/>
    <n v="100"/>
    <x v="0"/>
    <x v="26"/>
    <n v="1"/>
    <n v="13.541874999999999"/>
    <n v="6.5185430000000002"/>
    <n v="6.3962009999999996"/>
    <n v="0.11221399999999999"/>
    <s v="7"/>
    <s v="scale_mpi_thin_job_13937.out "/>
    <s v="scale_mpi_thin_thin007_2023-06-25_20-34-05.csv "/>
    <s v="e1 10000 100 100000 1 58"/>
    <n v="66.035082000000003"/>
    <n v="6.0350899999999816"/>
    <n v="53.964902000000038"/>
    <n v="78.105261999999968"/>
    <x v="0"/>
  </r>
  <r>
    <x v="0"/>
    <x v="0"/>
    <n v="100"/>
    <x v="0"/>
    <x v="27"/>
    <n v="1"/>
    <n v="14.219938000000001"/>
    <n v="7.0727960000000003"/>
    <n v="5.540692"/>
    <n v="9.8941000000000001E-2"/>
    <s v="7"/>
    <s v="scale_mpi_thin_job_13937.out "/>
    <s v="scale_mpi_thin_thin007_2023-06-25_20-34-05.csv "/>
    <s v="e1 10000 100 100000 1 57"/>
    <n v="71.605326428571431"/>
    <n v="2.2741935365786823"/>
    <n v="67.056939355414073"/>
    <n v="76.153713501728788"/>
    <x v="0"/>
  </r>
  <r>
    <x v="0"/>
    <x v="0"/>
    <n v="100"/>
    <x v="0"/>
    <x v="28"/>
    <n v="1"/>
    <n v="18.408871000000001"/>
    <n v="11.121162"/>
    <n v="5.4966379999999999"/>
    <n v="9.9939E-2"/>
    <s v="7"/>
    <s v="scale_mpi_thin_job_13937.out "/>
    <s v="scale_mpi_thin_thin007_2023-06-25_20-34-05.csv "/>
    <s v="e1 10000 100 100000 1 56"/>
    <n v="68.374039499999995"/>
    <n v="4.2408984999999664"/>
    <n v="59.892242500000066"/>
    <n v="76.855836499999924"/>
    <x v="0"/>
  </r>
  <r>
    <x v="0"/>
    <x v="0"/>
    <n v="100"/>
    <x v="0"/>
    <x v="29"/>
    <n v="1"/>
    <n v="13.437654999999999"/>
    <n v="6.0465999999999998"/>
    <n v="5.0638259999999997"/>
    <n v="9.3774999999999997E-2"/>
    <s v="7"/>
    <s v="scale_mpi_thin_job_13937.out "/>
    <s v="scale_mpi_thin_thin007_2023-06-25_20-34-05.csv "/>
    <s v="e1 10000 100 100000 1 55"/>
    <n v="68.183681500000006"/>
    <n v="5.503140500000006"/>
    <n v="57.17740049999999"/>
    <n v="79.189962500000021"/>
    <x v="0"/>
  </r>
  <r>
    <x v="0"/>
    <x v="0"/>
    <n v="100"/>
    <x v="0"/>
    <x v="30"/>
    <n v="1"/>
    <n v="25.569790000000001"/>
    <n v="18.105930000000001"/>
    <n v="6.4145589999999997"/>
    <n v="0.121029"/>
    <s v="7"/>
    <s v="scale_mpi_thin_job_13937.out "/>
    <s v="scale_mpi_thin_thin007_2023-06-25_20-34-05.csv "/>
    <s v="e1 10000 100 100000 1 54"/>
    <n v="67.569194428571421"/>
    <n v="8.6074823360843773"/>
    <n v="50.354229756402667"/>
    <n v="84.784159100740169"/>
    <x v="0"/>
  </r>
  <r>
    <x v="0"/>
    <x v="0"/>
    <n v="100"/>
    <x v="0"/>
    <x v="31"/>
    <n v="1"/>
    <n v="25.706548999999999"/>
    <n v="18.222221999999999"/>
    <n v="9.3482920000000007"/>
    <n v="0.17977499999999999"/>
    <s v="7"/>
    <s v="scale_mpi_thin_job_13937.out "/>
    <s v="scale_mpi_thin_thin007_2023-06-25_20-34-05.csv "/>
    <s v="e1 10000 100 100000 1 53"/>
    <n v="66.929270000000002"/>
    <n v="9.1470939999999636"/>
    <n v="48.635082000000075"/>
    <n v="85.223457999999937"/>
    <x v="0"/>
  </r>
  <r>
    <x v="0"/>
    <x v="0"/>
    <n v="100"/>
    <x v="0"/>
    <x v="32"/>
    <n v="1"/>
    <n v="12.981171"/>
    <n v="5.2258589999999998"/>
    <n v="4.5392619999999999"/>
    <n v="8.9005000000000001E-2"/>
    <s v="7"/>
    <s v="scale_mpi_thin_job_13937.out "/>
    <s v="scale_mpi_thin_thin007_2023-06-25_20-34-05.csv "/>
    <s v="e1 10000 100 100000 1 52"/>
    <n v="60.261414500000001"/>
    <n v="3.9938224999999243"/>
    <n v="52.273769500000149"/>
    <n v="68.249059499999845"/>
    <x v="0"/>
  </r>
  <r>
    <x v="0"/>
    <x v="0"/>
    <n v="100"/>
    <x v="0"/>
    <x v="33"/>
    <n v="1"/>
    <n v="12.493838"/>
    <n v="4.6928840000000003"/>
    <n v="6.0496290000000004"/>
    <n v="0.120993"/>
    <s v="7"/>
    <s v="scale_mpi_thin_job_13937.out "/>
    <s v="scale_mpi_thin_thin007_2023-06-25_20-34-05.csv "/>
    <s v="e1 10000 100 100000 1 51"/>
    <n v="70.770545285714292"/>
    <n v="7.0225103166363967"/>
    <n v="56.7255246524415"/>
    <n v="84.81556591898709"/>
    <x v="0"/>
  </r>
  <r>
    <x v="0"/>
    <x v="0"/>
    <n v="100"/>
    <x v="0"/>
    <x v="34"/>
    <n v="1"/>
    <n v="23.083649000000001"/>
    <n v="15.043593"/>
    <n v="5.4413910000000003"/>
    <n v="0.11104899999999999"/>
    <s v="7"/>
    <s v="scale_mpi_thin_job_13937.out "/>
    <s v="scale_mpi_thin_thin007_2023-06-25_20-34-05.csv "/>
    <s v="e1 10000 100 100000 1 50"/>
    <n v="61.225663499999996"/>
    <n v="4.2239745000000068"/>
    <n v="52.777714499999981"/>
    <n v="69.673612500000004"/>
    <x v="0"/>
  </r>
  <r>
    <x v="0"/>
    <x v="0"/>
    <n v="100"/>
    <x v="0"/>
    <x v="35"/>
    <n v="1"/>
    <n v="12.224914"/>
    <n v="4.1488690000000004"/>
    <n v="5.8277489999999998"/>
    <n v="0.12141100000000001"/>
    <s v="7"/>
    <s v="scale_mpi_thin_job_13937.out "/>
    <s v="scale_mpi_thin_thin007_2023-06-25_20-34-05.csv "/>
    <s v="e1 10000 100 100000 1 49"/>
    <n v="76.386009999999999"/>
    <n v="6.1021000002761186E-2"/>
    <n v="76.263967999994478"/>
    <n v="76.50805200000552"/>
    <x v="0"/>
  </r>
  <r>
    <x v="0"/>
    <x v="0"/>
    <n v="100"/>
    <x v="0"/>
    <x v="36"/>
    <n v="1"/>
    <n v="17.975342000000001"/>
    <n v="9.7948380000000004"/>
    <n v="4.45784"/>
    <n v="9.4848000000000002E-2"/>
    <s v="7"/>
    <s v="scale_mpi_thin_job_13937.out "/>
    <s v="scale_mpi_thin_thin007_2023-06-25_20-34-05.csv "/>
    <s v="e1 10000 100 100000 1 48"/>
    <n v="76.060306666666662"/>
    <n v="1.8280964848174195"/>
    <n v="72.404113697031818"/>
    <n v="79.716499636301506"/>
    <x v="0"/>
  </r>
  <r>
    <x v="0"/>
    <x v="0"/>
    <n v="100"/>
    <x v="0"/>
    <x v="37"/>
    <n v="1"/>
    <n v="14.64476"/>
    <n v="6.2072700000000003"/>
    <n v="11.342817"/>
    <n v="0.246583"/>
    <s v="7"/>
    <s v="scale_mpi_thin_job_13937.out "/>
    <s v="scale_mpi_thin_thin007_2023-06-25_20-34-05.csv "/>
    <s v="e1 10000 100 100000 1 47"/>
    <n v="76.872181499999996"/>
    <n v="1.6119705000001372"/>
    <n v="73.648240499999716"/>
    <n v="80.096122500000277"/>
    <x v="0"/>
  </r>
  <r>
    <x v="0"/>
    <x v="0"/>
    <n v="100"/>
    <x v="0"/>
    <x v="38"/>
    <n v="1"/>
    <n v="21.901063000000001"/>
    <n v="13.437931000000001"/>
    <n v="7.8826029999999996"/>
    <n v="0.17516899999999999"/>
    <s v="7"/>
    <s v="scale_mpi_thin_job_13937.out "/>
    <s v="scale_mpi_thin_thin007_2023-06-25_20-34-05.csv "/>
    <s v="e1 10000 100 100000 1 46"/>
    <n v="68.706393000000006"/>
    <n v="8.4790459999999541"/>
    <n v="51.748301000000097"/>
    <n v="85.664484999999914"/>
    <x v="0"/>
  </r>
  <r>
    <x v="0"/>
    <x v="0"/>
    <n v="100"/>
    <x v="0"/>
    <x v="39"/>
    <n v="1"/>
    <n v="21.149497"/>
    <n v="12.581313"/>
    <n v="4.9498259999999998"/>
    <n v="0.112496"/>
    <s v="7"/>
    <s v="scale_mpi_thin_job_13937.out "/>
    <s v="scale_mpi_thin_thin007_2023-06-25_20-34-05.csv "/>
    <s v="e1 10000 100 100000 1 45"/>
    <n v="77.115810333333329"/>
    <n v="3.832617475873946"/>
    <n v="69.450575381585438"/>
    <n v="84.78104528508122"/>
    <x v="0"/>
  </r>
  <r>
    <x v="0"/>
    <x v="0"/>
    <n v="100"/>
    <x v="0"/>
    <x v="40"/>
    <n v="1"/>
    <n v="18.897659000000001"/>
    <n v="10.243221999999999"/>
    <n v="5.8415980000000003"/>
    <n v="0.135851"/>
    <s v="7"/>
    <s v="scale_mpi_thin_job_13937.out "/>
    <s v="scale_mpi_thin_thin007_2023-06-25_20-34-05.csv "/>
    <s v="e1 10000 100 100000 1 44"/>
    <n v="77.120153500000001"/>
    <n v="3.7465084999999894"/>
    <n v="69.62713650000002"/>
    <n v="84.613170499999981"/>
    <x v="0"/>
  </r>
  <r>
    <x v="0"/>
    <x v="0"/>
    <n v="100"/>
    <x v="0"/>
    <x v="41"/>
    <n v="1"/>
    <n v="13.297567000000001"/>
    <n v="4.4311439999999997"/>
    <n v="5.235697"/>
    <n v="0.12465900000000001"/>
    <s v="7"/>
    <s v="scale_mpi_thin_job_13937.out "/>
    <s v="scale_mpi_thin_thin007_2023-06-25_20-34-05.csv "/>
    <s v="e1 10000 100 100000 1 43"/>
    <n v="66.753187499999996"/>
    <n v="5.6613295000000647"/>
    <n v="55.430528499999866"/>
    <n v="78.075846500000125"/>
    <x v="0"/>
  </r>
  <r>
    <x v="0"/>
    <x v="0"/>
    <n v="100"/>
    <x v="0"/>
    <x v="42"/>
    <n v="1"/>
    <n v="18.567478000000001"/>
    <n v="9.4979650000000007"/>
    <n v="4.186159"/>
    <n v="0.102101"/>
    <s v="7"/>
    <s v="scale_mpi_thin_job_13937.out "/>
    <s v="scale_mpi_thin_thin007_2023-06-25_20-34-05.csv "/>
    <s v="e1 10000 100 100000 1 42"/>
    <n v="74.926300333333344"/>
    <n v="7.7118208309586107"/>
    <n v="59.502658671416121"/>
    <n v="90.34994199525056"/>
    <x v="0"/>
  </r>
  <r>
    <x v="0"/>
    <x v="0"/>
    <n v="100"/>
    <x v="0"/>
    <x v="43"/>
    <n v="1"/>
    <n v="12.876310999999999"/>
    <n v="3.6385390000000002"/>
    <n v="3.596228"/>
    <n v="8.9906E-2"/>
    <s v="7"/>
    <s v="scale_mpi_thin_job_13937.out "/>
    <s v="scale_mpi_thin_thin007_2023-06-25_20-34-05.csv "/>
    <s v="e1 10000 100 100000 1 41"/>
    <n v="71.40949599999999"/>
    <n v="10.384814000000029"/>
    <n v="50.639867999999936"/>
    <n v="92.179124000000044"/>
    <x v="0"/>
  </r>
  <r>
    <x v="0"/>
    <x v="0"/>
    <n v="100"/>
    <x v="0"/>
    <x v="44"/>
    <n v="1"/>
    <n v="13.925936999999999"/>
    <n v="4.2934049999999999"/>
    <n v="4.5037940000000001"/>
    <n v="0.115482"/>
    <s v="7"/>
    <s v="scale_mpi_thin_job_13937.out "/>
    <s v="scale_mpi_thin_thin007_2023-06-25_20-34-05.csv "/>
    <s v="e1 10000 100 100000 1 40"/>
    <n v="71.967419500000005"/>
    <n v="10.153153499999908"/>
    <n v="51.661112500000186"/>
    <n v="92.273726499999825"/>
    <x v="0"/>
  </r>
  <r>
    <x v="0"/>
    <x v="0"/>
    <n v="100"/>
    <x v="0"/>
    <x v="45"/>
    <n v="1"/>
    <n v="12.933294999999999"/>
    <n v="3.2516509999999998"/>
    <n v="6.6611000000000002"/>
    <n v="0.175292"/>
    <s v="7"/>
    <s v="scale_mpi_thin_job_13937.out "/>
    <s v="scale_mpi_thin_thin007_2023-06-25_20-34-05.csv "/>
    <s v="e1 10000 100 100000 1 39"/>
    <n v="79.192841166666668"/>
    <n v="6.4184247343699292"/>
    <n v="66.355991697926811"/>
    <n v="92.029690635406524"/>
    <x v="0"/>
  </r>
  <r>
    <x v="0"/>
    <x v="0"/>
    <n v="100"/>
    <x v="0"/>
    <x v="46"/>
    <n v="1"/>
    <n v="14.058881"/>
    <n v="3.9431370000000001"/>
    <n v="3.9115530000000001"/>
    <n v="0.10571800000000001"/>
    <s v="7"/>
    <s v="scale_mpi_thin_job_13937.out "/>
    <s v="scale_mpi_thin_thin007_2023-06-25_20-34-05.csv "/>
    <s v="e1 10000 100 100000 1 38"/>
    <n v="79.841149000000001"/>
    <n v="4.2893230000000475"/>
    <n v="71.26250299999991"/>
    <n v="88.419795000000093"/>
    <x v="0"/>
  </r>
  <r>
    <x v="0"/>
    <x v="0"/>
    <n v="100"/>
    <x v="0"/>
    <x v="47"/>
    <n v="1"/>
    <n v="17.997112000000001"/>
    <n v="7.7959509999999996"/>
    <n v="3.8425199999999999"/>
    <n v="0.106737"/>
    <s v="7"/>
    <s v="scale_mpi_thin_job_13937.out "/>
    <s v="scale_mpi_thin_thin007_2023-06-25_20-34-05.csv "/>
    <s v="e1 10000 100 100000 1 37"/>
    <n v="78.192927499999996"/>
    <n v="1.1752695000001139"/>
    <n v="75.842388499999771"/>
    <n v="80.543466500000221"/>
    <x v="0"/>
  </r>
  <r>
    <x v="0"/>
    <x v="0"/>
    <n v="100"/>
    <x v="0"/>
    <x v="48"/>
    <n v="1"/>
    <n v="22.936342"/>
    <n v="12.504918999999999"/>
    <n v="3.8866770000000002"/>
    <n v="0.11104799999999999"/>
    <s v="7"/>
    <s v="scale_mpi_thin_job_13937.out "/>
    <s v="scale_mpi_thin_thin007_2023-06-25_20-34-05.csv "/>
    <s v="e1 10000 100 100000 1 36"/>
    <n v="81.627290800000011"/>
    <n v="3.455545971951532"/>
    <n v="74.716198856096952"/>
    <n v="88.538382743903071"/>
    <x v="0"/>
  </r>
  <r>
    <x v="0"/>
    <x v="0"/>
    <n v="100"/>
    <x v="0"/>
    <x v="49"/>
    <n v="1"/>
    <n v="13.762104000000001"/>
    <n v="3.1617760000000001"/>
    <n v="3.8482500000000002"/>
    <n v="0.11318400000000001"/>
    <s v="7"/>
    <s v="scale_mpi_thin_job_13937.out "/>
    <s v="scale_mpi_thin_thin007_2023-06-25_20-34-05.csv "/>
    <s v="e1 10000 100 100000 1 35"/>
    <n v="78.006539000000004"/>
    <n v="0"/>
    <n v="78.006539000000004"/>
    <n v="78.006539000000004"/>
    <x v="0"/>
  </r>
  <r>
    <x v="0"/>
    <x v="0"/>
    <n v="100"/>
    <x v="0"/>
    <x v="50"/>
    <n v="1"/>
    <n v="14.399785"/>
    <n v="3.399654"/>
    <n v="3.6781899999999998"/>
    <n v="0.11146"/>
    <s v="7"/>
    <s v="scale_mpi_thin_job_13937.out "/>
    <s v="scale_mpi_thin_thin007_2023-06-25_20-34-05.csv "/>
    <s v="e1 10000 100 100000 1 34"/>
    <n v="84.318348"/>
    <n v="0"/>
    <n v="84.318348"/>
    <n v="84.318348"/>
    <x v="0"/>
  </r>
  <r>
    <x v="0"/>
    <x v="0"/>
    <n v="100"/>
    <x v="0"/>
    <x v="51"/>
    <n v="1"/>
    <n v="16.135809999999999"/>
    <n v="4.9645060000000001"/>
    <n v="3.5389189999999999"/>
    <n v="0.11059099999999999"/>
    <s v="7"/>
    <s v="scale_mpi_thin_job_13937.out "/>
    <s v="scale_mpi_thin_thin007_2023-06-25_20-34-05.csv "/>
    <s v="e1 10000 100 100000 1 33"/>
    <n v="76.067917600000015"/>
    <n v="1.9068478459149669"/>
    <n v="72.254221908170081"/>
    <n v="79.88161329182995"/>
    <x v="0"/>
  </r>
  <r>
    <x v="0"/>
    <x v="0"/>
    <n v="100"/>
    <x v="0"/>
    <x v="52"/>
    <n v="1"/>
    <n v="13.719386999999999"/>
    <n v="2.0294400000000001"/>
    <n v="4.3723679999999998"/>
    <n v="0.141044"/>
    <s v="7"/>
    <s v="scale_mpi_thin_job_13937.out "/>
    <s v="scale_mpi_thin_thin007_2023-06-25_20-34-05.csv "/>
    <s v="e1 10000 100 100000 1 32"/>
    <n v="84.195373000000004"/>
    <n v="0"/>
    <n v="84.195373000000004"/>
    <n v="84.195373000000004"/>
    <x v="0"/>
  </r>
  <r>
    <x v="0"/>
    <x v="0"/>
    <n v="100"/>
    <x v="0"/>
    <x v="53"/>
    <n v="1"/>
    <n v="17.075438999999999"/>
    <n v="5.2964320000000003"/>
    <n v="2.800783"/>
    <n v="9.3358999999999998E-2"/>
    <s v="7"/>
    <s v="scale_mpi_thin_job_13937.out "/>
    <s v="scale_mpi_thin_thin007_2023-06-25_20-34-05.csv "/>
    <s v="e1 10000 100 100000 1 31"/>
    <n v="78.830611000000005"/>
    <n v="0"/>
    <n v="78.830611000000005"/>
    <n v="78.830611000000005"/>
    <x v="0"/>
  </r>
  <r>
    <x v="0"/>
    <x v="0"/>
    <n v="100"/>
    <x v="0"/>
    <x v="54"/>
    <n v="1"/>
    <n v="14.680222000000001"/>
    <n v="2.3257859999999999"/>
    <n v="2.5709529999999998"/>
    <n v="8.8653999999999997E-2"/>
    <s v="7"/>
    <s v="scale_mpi_thin_job_13937.out "/>
    <s v="scale_mpi_thin_thin007_2023-06-25_20-34-05.csv "/>
    <s v="e1 10000 100 100000 1 30"/>
    <n v="83.386357600000011"/>
    <n v="1.0992753606356498"/>
    <n v="81.187806878728708"/>
    <n v="85.584908321271314"/>
    <x v="0"/>
  </r>
  <r>
    <x v="0"/>
    <x v="0"/>
    <n v="100"/>
    <x v="0"/>
    <x v="55"/>
    <n v="1"/>
    <n v="16.214555000000001"/>
    <n v="3.5955339999999998"/>
    <n v="2.8710270000000002"/>
    <n v="0.102537"/>
    <s v="7"/>
    <s v="scale_mpi_thin_job_13937.out "/>
    <s v="scale_mpi_thin_thin007_2023-06-25_20-34-05.csv "/>
    <s v="e1 10000 100 100000 1 29"/>
    <n v="81.790783000000005"/>
    <n v="0"/>
    <n v="81.790783000000005"/>
    <n v="81.790783000000005"/>
    <x v="0"/>
  </r>
  <r>
    <x v="0"/>
    <x v="0"/>
    <n v="100"/>
    <x v="0"/>
    <x v="56"/>
    <n v="1"/>
    <n v="14.966469"/>
    <n v="1.9214439999999999"/>
    <n v="2.7657560000000001"/>
    <n v="0.102435"/>
    <s v="7"/>
    <s v="scale_mpi_thin_job_13937.out "/>
    <s v="scale_mpi_thin_thin007_2023-06-25_20-34-05.csv "/>
    <s v="e1 10000 100 100000 1 28"/>
    <n v="83.684258999999997"/>
    <n v="0"/>
    <n v="83.684258999999997"/>
    <n v="83.684258999999997"/>
    <x v="0"/>
  </r>
  <r>
    <x v="0"/>
    <x v="0"/>
    <n v="100"/>
    <x v="0"/>
    <x v="57"/>
    <n v="1"/>
    <n v="14.549595999999999"/>
    <n v="0.93182500000000001"/>
    <n v="2.8692500000000001"/>
    <n v="0.110356"/>
    <s v="7"/>
    <s v="scale_mpi_thin_job_13937.out "/>
    <s v="scale_mpi_thin_thin007_2023-06-25_20-34-05.csv "/>
    <s v="e1 10000 100 100000 1 27"/>
    <n v="84.499865799999995"/>
    <n v="0.94775888240855077"/>
    <n v="82.604348035182895"/>
    <n v="86.395383564817095"/>
    <x v="0"/>
  </r>
  <r>
    <x v="0"/>
    <x v="0"/>
    <n v="100"/>
    <x v="0"/>
    <x v="58"/>
    <n v="1"/>
    <n v="14.569411000000001"/>
    <n v="0.64235699999999996"/>
    <n v="2.9221200000000001"/>
    <n v="0.116885"/>
    <s v="7"/>
    <s v="scale_mpi_thin_job_13937.out "/>
    <s v="scale_mpi_thin_thin007_2023-06-25_20-34-05.csv "/>
    <s v="e1 10000 100 100000 1 26"/>
    <n v="86.758832999999996"/>
    <n v="0"/>
    <n v="86.758832999999996"/>
    <n v="86.758832999999996"/>
    <x v="0"/>
  </r>
  <r>
    <x v="0"/>
    <x v="0"/>
    <n v="100"/>
    <x v="0"/>
    <x v="59"/>
    <n v="1"/>
    <n v="15.061793"/>
    <n v="0.473111"/>
    <n v="1.823423"/>
    <n v="7.5976000000000002E-2"/>
    <s v="7"/>
    <s v="scale_mpi_thin_job_13937.out "/>
    <s v="scale_mpi_thin_thin007_2023-06-25_20-34-05.csv "/>
    <s v="e1 10000 100 100000 1 25"/>
    <n v="89.725504999999998"/>
    <n v="0"/>
    <n v="89.725504999999998"/>
    <n v="89.725504999999998"/>
    <x v="0"/>
  </r>
  <r>
    <x v="0"/>
    <x v="0"/>
    <n v="100"/>
    <x v="0"/>
    <x v="60"/>
    <n v="1"/>
    <n v="15.111791"/>
    <n v="0.225573"/>
    <n v="0.85483600000000004"/>
    <n v="3.7166999999999999E-2"/>
    <s v="7"/>
    <s v="scale_mpi_thin_job_13937.out "/>
    <s v="scale_mpi_thin_thin007_2023-06-25_20-34-05.csv "/>
    <s v="e1 10000 100 100000 1 24"/>
    <n v="89.644526799999994"/>
    <n v="9.0564284097201603E-2"/>
    <n v="89.463398231805584"/>
    <n v="89.825655368194404"/>
    <x v="0"/>
  </r>
  <r>
    <x v="0"/>
    <x v="0"/>
    <n v="100"/>
    <x v="0"/>
    <x v="61"/>
    <n v="1"/>
    <n v="15.572722000000001"/>
    <n v="0.17407900000000001"/>
    <n v="1.0793509999999999"/>
    <n v="4.9061E-2"/>
    <s v="7"/>
    <s v="scale_mpi_thin_job_13937.out "/>
    <s v="scale_mpi_thin_thin007_2023-06-25_20-34-05.csv "/>
    <s v="e1 10000 100 100000 1 23"/>
    <n v="93.110984000000002"/>
    <n v="0"/>
    <n v="93.110984000000002"/>
    <n v="93.110984000000002"/>
    <x v="0"/>
  </r>
  <r>
    <x v="0"/>
    <x v="0"/>
    <n v="100"/>
    <x v="0"/>
    <x v="62"/>
    <n v="1"/>
    <n v="16.390604"/>
    <n v="0.165491"/>
    <n v="0.86380000000000001"/>
    <n v="4.1133000000000003E-2"/>
    <s v="7"/>
    <s v="scale_mpi_thin_job_13937.out "/>
    <s v="scale_mpi_thin_thin007_2023-06-25_20-34-05.csv "/>
    <s v="e1 10000 100 100000 1 22"/>
    <n v="97.226399999999998"/>
    <n v="0"/>
    <n v="97.226399999999998"/>
    <n v="97.226399999999998"/>
    <x v="0"/>
  </r>
  <r>
    <x v="0"/>
    <x v="0"/>
    <n v="100"/>
    <x v="0"/>
    <x v="63"/>
    <n v="1"/>
    <n v="16.972169000000001"/>
    <n v="0.16375300000000001"/>
    <n v="0.78720199999999996"/>
    <n v="3.9359999999999999E-2"/>
    <s v="7"/>
    <s v="scale_mpi_thin_job_13937.out "/>
    <s v="scale_mpi_thin_thin007_2023-06-25_20-34-05.csv "/>
    <s v="e1 10000 100 100000 1 21"/>
    <n v="101.562984"/>
    <n v="6.989149632122392E-2"/>
    <n v="101.42320100735755"/>
    <n v="101.70276699264245"/>
    <x v="0"/>
  </r>
  <r>
    <x v="0"/>
    <x v="0"/>
    <n v="100"/>
    <x v="0"/>
    <x v="64"/>
    <n v="1"/>
    <n v="17.743749000000001"/>
    <n v="0.16933899999999999"/>
    <n v="0.86406799999999995"/>
    <n v="4.5476999999999997E-2"/>
    <s v="7"/>
    <s v="scale_mpi_thin_job_13937.out "/>
    <s v="scale_mpi_thin_thin007_2023-06-25_20-34-05.csv "/>
    <s v="e1 10000 100 100000 1 20"/>
    <n v="106.727441"/>
    <n v="0"/>
    <n v="106.727441"/>
    <n v="106.727441"/>
    <x v="0"/>
  </r>
  <r>
    <x v="0"/>
    <x v="0"/>
    <n v="100"/>
    <x v="0"/>
    <x v="65"/>
    <n v="1"/>
    <n v="18.659020999999999"/>
    <n v="0.17210700000000001"/>
    <n v="0.81220899999999996"/>
    <n v="4.5123000000000003E-2"/>
    <s v="7"/>
    <s v="scale_mpi_thin_job_13937.out "/>
    <s v="scale_mpi_thin_thin007_2023-06-25_20-34-05.csv "/>
    <s v="e1 10000 100 100000 1 19"/>
    <n v="111.832953"/>
    <n v="0"/>
    <n v="111.832953"/>
    <n v="111.832953"/>
    <x v="0"/>
  </r>
  <r>
    <x v="0"/>
    <x v="0"/>
    <n v="100"/>
    <x v="0"/>
    <x v="66"/>
    <n v="1"/>
    <n v="19.556201000000001"/>
    <n v="0.16894000000000001"/>
    <n v="0.80397099999999999"/>
    <n v="4.7292000000000001E-2"/>
    <s v="7"/>
    <s v="scale_mpi_thin_job_13937.out "/>
    <s v="scale_mpi_thin_thin007_2023-06-25_20-34-05.csv "/>
    <s v="e1 10000 100 100000 1 18"/>
    <n v="117.95172540000002"/>
    <n v="0.14477274963067172"/>
    <n v="117.66217990073868"/>
    <n v="118.24127089926135"/>
    <x v="0"/>
  </r>
  <r>
    <x v="0"/>
    <x v="0"/>
    <n v="100"/>
    <x v="0"/>
    <x v="67"/>
    <n v="1"/>
    <n v="20.623754999999999"/>
    <n v="0.169239"/>
    <n v="0.58399599999999996"/>
    <n v="3.6499999999999998E-2"/>
    <s v="7"/>
    <s v="scale_mpi_thin_job_13937.out "/>
    <s v="scale_mpi_thin_thin007_2023-06-25_20-34-05.csv "/>
    <s v="e1 10000 100 100000 1 17"/>
    <n v="124.729928"/>
    <n v="0"/>
    <n v="124.729928"/>
    <n v="124.729928"/>
    <x v="0"/>
  </r>
  <r>
    <x v="0"/>
    <x v="0"/>
    <n v="100"/>
    <x v="0"/>
    <x v="68"/>
    <n v="1"/>
    <n v="21.859470999999999"/>
    <n v="0.16939799999999999"/>
    <n v="0.62620299999999995"/>
    <n v="4.1746999999999999E-2"/>
    <s v="7"/>
    <s v="scale_mpi_thin_job_13937.out "/>
    <s v="scale_mpi_thin_thin007_2023-06-25_20-34-05.csv "/>
    <s v="e1 10000 100 100000 1 16"/>
    <n v="132.20465999999999"/>
    <n v="0"/>
    <n v="132.20465999999999"/>
    <n v="132.20465999999999"/>
    <x v="0"/>
  </r>
  <r>
    <x v="0"/>
    <x v="0"/>
    <n v="100"/>
    <x v="0"/>
    <x v="69"/>
    <n v="1"/>
    <n v="23.24269"/>
    <n v="0.169406"/>
    <n v="0.52519499999999997"/>
    <n v="3.7513999999999999E-2"/>
    <s v="7"/>
    <s v="scale_mpi_thin_job_13937.out "/>
    <s v="scale_mpi_thin_thin007_2023-06-25_20-34-05.csv "/>
    <s v="e1 10000 100 100000 1 15"/>
    <n v="140.79502980000001"/>
    <n v="6.4130093750900619E-2"/>
    <n v="140.6667696124982"/>
    <n v="140.92328998750182"/>
    <x v="0"/>
  </r>
  <r>
    <x v="0"/>
    <x v="0"/>
    <n v="100"/>
    <x v="0"/>
    <x v="70"/>
    <n v="1"/>
    <n v="24.757612000000002"/>
    <n v="0.16167599999999999"/>
    <n v="0.49873800000000001"/>
    <n v="3.8364000000000002E-2"/>
    <s v="7"/>
    <s v="scale_mpi_thin_job_13937.out "/>
    <s v="scale_mpi_thin_thin007_2023-06-25_20-34-05.csv "/>
    <s v="e1 10000 100 100000 1 14"/>
    <n v="150.740375"/>
    <n v="0"/>
    <n v="150.740375"/>
    <n v="150.740375"/>
    <x v="0"/>
  </r>
  <r>
    <x v="0"/>
    <x v="0"/>
    <n v="100"/>
    <x v="0"/>
    <x v="71"/>
    <n v="1"/>
    <n v="26.523178000000001"/>
    <n v="0.164576"/>
    <n v="0.50856400000000002"/>
    <n v="4.2380000000000001E-2"/>
    <s v="7"/>
    <s v="scale_mpi_thin_job_13937.out "/>
    <s v="scale_mpi_thin_thin007_2023-06-25_20-34-05.csv "/>
    <s v="e1 10000 100 100000 1 13"/>
    <n v="161.943344"/>
    <n v="0"/>
    <n v="161.943344"/>
    <n v="161.943344"/>
    <x v="0"/>
  </r>
  <r>
    <x v="0"/>
    <x v="0"/>
    <n v="100"/>
    <x v="0"/>
    <x v="12"/>
    <n v="1"/>
    <n v="20.580459999999999"/>
    <n v="14.743038"/>
    <n v="23.357286999999999"/>
    <n v="0.328975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22.924668"/>
    <n v="17.154299999999999"/>
    <n v="6.5950949999999997"/>
    <n v="9.4215999999999994E-2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8.178972000000002"/>
    <n v="12.326195999999999"/>
    <n v="4.5522989999999997"/>
    <n v="6.5975000000000006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32.538733999999998"/>
    <n v="26.642899"/>
    <n v="5.7370279999999996"/>
    <n v="8.4367999999999999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4.168048000000001"/>
    <n v="7.9462520000000003"/>
    <n v="43.517017000000003"/>
    <n v="0.64950799999999997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9.713349000000001"/>
    <n v="13.665010000000001"/>
    <n v="7.0739390000000002"/>
    <n v="0.10718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25.222781000000001"/>
    <n v="19.068556000000001"/>
    <n v="6.9912640000000001"/>
    <n v="0.107558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17.159438999999999"/>
    <n v="10.946808000000001"/>
    <n v="4.0970690000000003"/>
    <n v="6.4017000000000004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35.658634999999997"/>
    <n v="29.371355999999999"/>
    <n v="4.0461970000000003"/>
    <n v="6.4225000000000004E-2"/>
    <s v="7"/>
    <s v="scale_mpi_thin_job_13937.out "/>
    <s v="scale_mpi_thin_thin007_2023-06-25_20-34-05.csv "/>
    <s v="e1 10000 100 100000 1 64"/>
    <n v="49.397883999999998"/>
    <n v="1.3483200000000721"/>
    <n v="46.701243999999853"/>
    <n v="52.094524000000142"/>
    <x v="0"/>
  </r>
  <r>
    <x v="0"/>
    <x v="0"/>
    <n v="100"/>
    <x v="0"/>
    <x v="21"/>
    <n v="1"/>
    <n v="13.848813"/>
    <n v="7.4926579999999996"/>
    <n v="24.310855"/>
    <n v="0.39211099999999999"/>
    <s v="7"/>
    <s v="scale_mpi_thin_job_13937.out "/>
    <s v="scale_mpi_thin_thin007_2023-06-25_20-34-05.csv "/>
    <s v="e1 10000 100 100000 1 63"/>
    <n v="60.022591999999996"/>
    <n v="6.7464641756875192"/>
    <n v="46.529663648624961"/>
    <n v="73.515520351375031"/>
    <x v="0"/>
  </r>
  <r>
    <x v="0"/>
    <x v="0"/>
    <n v="100"/>
    <x v="0"/>
    <x v="22"/>
    <n v="1"/>
    <n v="19.16414"/>
    <n v="12.62426"/>
    <n v="6.9020339999999996"/>
    <n v="0.113148"/>
    <s v="7"/>
    <s v="scale_mpi_thin_job_13937.out "/>
    <s v="scale_mpi_thin_thin007_2023-06-25_20-34-05.csv "/>
    <s v="e1 10000 100 100000 1 62"/>
    <n v="53.947665999999998"/>
    <n v="3.7814740000000544"/>
    <n v="46.384717999999893"/>
    <n v="61.510614000000103"/>
    <x v="0"/>
  </r>
  <r>
    <x v="0"/>
    <x v="0"/>
    <n v="100"/>
    <x v="0"/>
    <x v="23"/>
    <n v="1"/>
    <n v="11.452693999999999"/>
    <n v="4.8114189999999999"/>
    <n v="4.0597120000000002"/>
    <n v="6.7662E-2"/>
    <s v="7"/>
    <s v="scale_mpi_thin_job_13937.out "/>
    <s v="scale_mpi_thin_thin007_2023-06-25_20-34-05.csv "/>
    <s v="e1 10000 100 100000 1 61"/>
    <n v="56.207155999999998"/>
    <n v="1.7342149999998473"/>
    <n v="52.738726000000305"/>
    <n v="59.67558599999969"/>
    <x v="0"/>
  </r>
  <r>
    <x v="0"/>
    <x v="0"/>
    <n v="100"/>
    <x v="0"/>
    <x v="24"/>
    <n v="1"/>
    <n v="22.369698"/>
    <n v="15.726073"/>
    <n v="3.901319"/>
    <n v="6.6124000000000002E-2"/>
    <s v="7"/>
    <s v="scale_mpi_thin_job_13937.out "/>
    <s v="scale_mpi_thin_thin007_2023-06-25_20-34-05.csv "/>
    <s v="e1 10000 100 100000 1 60"/>
    <n v="62.871661142857143"/>
    <n v="7.181102345320264"/>
    <n v="48.509456452216611"/>
    <n v="77.233865833497674"/>
    <x v="0"/>
  </r>
  <r>
    <x v="0"/>
    <x v="0"/>
    <n v="100"/>
    <x v="0"/>
    <x v="25"/>
    <n v="1"/>
    <n v="21.936247999999999"/>
    <n v="15.009985"/>
    <n v="17.347342000000001"/>
    <n v="0.29909200000000002"/>
    <s v="7"/>
    <s v="scale_mpi_thin_job_13937.out "/>
    <s v="scale_mpi_thin_thin007_2023-06-25_20-34-05.csv "/>
    <s v="e1 10000 100 100000 1 59"/>
    <n v="55.803689000000006"/>
    <n v="5.250181999999965"/>
    <n v="45.303325000000072"/>
    <n v="66.304052999999939"/>
    <x v="0"/>
  </r>
  <r>
    <x v="0"/>
    <x v="0"/>
    <n v="100"/>
    <x v="0"/>
    <x v="26"/>
    <n v="1"/>
    <n v="12.231332999999999"/>
    <n v="5.2196239999999996"/>
    <n v="8.2919440000000009"/>
    <n v="0.14547299999999999"/>
    <s v="7"/>
    <s v="scale_mpi_thin_job_13937.out "/>
    <s v="scale_mpi_thin_thin007_2023-06-25_20-34-05.csv "/>
    <s v="e1 10000 100 100000 1 58"/>
    <n v="66.035082000000003"/>
    <n v="6.0350899999999816"/>
    <n v="53.964902000000038"/>
    <n v="78.105261999999968"/>
    <x v="0"/>
  </r>
  <r>
    <x v="0"/>
    <x v="0"/>
    <n v="100"/>
    <x v="0"/>
    <x v="27"/>
    <n v="1"/>
    <n v="13.411336"/>
    <n v="6.256087"/>
    <n v="5.8322039999999999"/>
    <n v="0.104146"/>
    <s v="7"/>
    <s v="scale_mpi_thin_job_13937.out "/>
    <s v="scale_mpi_thin_thin007_2023-06-25_20-34-05.csv "/>
    <s v="e1 10000 100 100000 1 57"/>
    <n v="71.605326428571431"/>
    <n v="2.2741935365786823"/>
    <n v="67.056939355414073"/>
    <n v="76.153713501728788"/>
    <x v="0"/>
  </r>
  <r>
    <x v="0"/>
    <x v="0"/>
    <n v="100"/>
    <x v="0"/>
    <x v="28"/>
    <n v="1"/>
    <n v="15.102022"/>
    <n v="7.7961140000000002"/>
    <n v="6.733066"/>
    <n v="0.122419"/>
    <s v="7"/>
    <s v="scale_mpi_thin_job_13937.out "/>
    <s v="scale_mpi_thin_thin007_2023-06-25_20-34-05.csv "/>
    <s v="e1 10000 100 100000 1 56"/>
    <n v="68.374039499999995"/>
    <n v="4.2408984999999664"/>
    <n v="59.892242500000066"/>
    <n v="76.855836499999924"/>
    <x v="0"/>
  </r>
  <r>
    <x v="0"/>
    <x v="0"/>
    <n v="100"/>
    <x v="0"/>
    <x v="29"/>
    <n v="1"/>
    <n v="25.934358"/>
    <n v="18.621323"/>
    <n v="5.7261420000000003"/>
    <n v="0.10604"/>
    <s v="7"/>
    <s v="scale_mpi_thin_job_13937.out "/>
    <s v="scale_mpi_thin_thin007_2023-06-25_20-34-05.csv "/>
    <s v="e1 10000 100 100000 1 55"/>
    <n v="68.183681500000006"/>
    <n v="5.503140500000006"/>
    <n v="57.17740049999999"/>
    <n v="79.189962500000021"/>
    <x v="0"/>
  </r>
  <r>
    <x v="0"/>
    <x v="0"/>
    <n v="100"/>
    <x v="0"/>
    <x v="30"/>
    <n v="1"/>
    <n v="12.07095"/>
    <n v="4.644209"/>
    <n v="5.9984909999999996"/>
    <n v="0.113179"/>
    <s v="7"/>
    <s v="scale_mpi_thin_job_13937.out "/>
    <s v="scale_mpi_thin_thin007_2023-06-25_20-34-05.csv "/>
    <s v="e1 10000 100 100000 1 54"/>
    <n v="67.569194428571421"/>
    <n v="8.6074823360843773"/>
    <n v="50.354229756402667"/>
    <n v="84.784159100740169"/>
    <x v="0"/>
  </r>
  <r>
    <x v="0"/>
    <x v="0"/>
    <n v="100"/>
    <x v="0"/>
    <x v="31"/>
    <n v="1"/>
    <n v="12.773705"/>
    <n v="5.1430309999999997"/>
    <n v="5.9215309999999999"/>
    <n v="0.113876"/>
    <s v="7"/>
    <s v="scale_mpi_thin_job_13937.out "/>
    <s v="scale_mpi_thin_thin007_2023-06-25_20-34-05.csv "/>
    <s v="e1 10000 100 100000 1 53"/>
    <n v="66.929270000000002"/>
    <n v="9.1470939999999636"/>
    <n v="48.635082000000075"/>
    <n v="85.223457999999937"/>
    <x v="0"/>
  </r>
  <r>
    <x v="0"/>
    <x v="0"/>
    <n v="100"/>
    <x v="0"/>
    <x v="32"/>
    <n v="1"/>
    <n v="13.97574"/>
    <n v="6.3649240000000002"/>
    <n v="7.1011819999999997"/>
    <n v="0.139239"/>
    <s v="7"/>
    <s v="scale_mpi_thin_job_13937.out "/>
    <s v="scale_mpi_thin_thin007_2023-06-25_20-34-05.csv "/>
    <s v="e1 10000 100 100000 1 52"/>
    <n v="60.261414500000001"/>
    <n v="3.9938224999999243"/>
    <n v="52.273769500000149"/>
    <n v="68.249059499999845"/>
    <x v="0"/>
  </r>
  <r>
    <x v="0"/>
    <x v="0"/>
    <n v="100"/>
    <x v="0"/>
    <x v="33"/>
    <n v="1"/>
    <n v="13.452018000000001"/>
    <n v="5.5684040000000001"/>
    <n v="5.5594460000000003"/>
    <n v="0.111189"/>
    <s v="7"/>
    <s v="scale_mpi_thin_job_13937.out "/>
    <s v="scale_mpi_thin_thin007_2023-06-25_20-34-05.csv "/>
    <s v="e1 10000 100 100000 1 51"/>
    <n v="70.770545285714292"/>
    <n v="7.0225103166363967"/>
    <n v="56.7255246524415"/>
    <n v="84.81556591898709"/>
    <x v="0"/>
  </r>
  <r>
    <x v="0"/>
    <x v="0"/>
    <n v="100"/>
    <x v="0"/>
    <x v="34"/>
    <n v="1"/>
    <n v="22.683555999999999"/>
    <n v="14.77164"/>
    <n v="4.9676989999999996"/>
    <n v="0.101382"/>
    <s v="7"/>
    <s v="scale_mpi_thin_job_13937.out "/>
    <s v="scale_mpi_thin_thin007_2023-06-25_20-34-05.csv "/>
    <s v="e1 10000 100 100000 1 50"/>
    <n v="61.225663499999996"/>
    <n v="4.2239745000000068"/>
    <n v="52.777714499999981"/>
    <n v="69.673612500000004"/>
    <x v="0"/>
  </r>
  <r>
    <x v="0"/>
    <x v="0"/>
    <n v="100"/>
    <x v="0"/>
    <x v="35"/>
    <n v="1"/>
    <n v="12.997686"/>
    <n v="4.9442959999999996"/>
    <n v="5.2109709999999998"/>
    <n v="0.10856200000000001"/>
    <s v="7"/>
    <s v="scale_mpi_thin_job_13937.out "/>
    <s v="scale_mpi_thin_thin007_2023-06-25_20-34-05.csv "/>
    <s v="e1 10000 100 100000 1 49"/>
    <n v="76.386009999999999"/>
    <n v="6.1021000002761186E-2"/>
    <n v="76.263967999994478"/>
    <n v="76.50805200000552"/>
    <x v="0"/>
  </r>
  <r>
    <x v="0"/>
    <x v="0"/>
    <n v="100"/>
    <x v="0"/>
    <x v="36"/>
    <n v="1"/>
    <n v="27.850549999999998"/>
    <n v="19.748370999999999"/>
    <n v="6.5125900000000003"/>
    <n v="0.13856599999999999"/>
    <s v="7"/>
    <s v="scale_mpi_thin_job_13937.out "/>
    <s v="scale_mpi_thin_thin007_2023-06-25_20-34-05.csv "/>
    <s v="e1 10000 100 100000 1 48"/>
    <n v="76.060306666666662"/>
    <n v="1.8280964848174195"/>
    <n v="72.404113697031818"/>
    <n v="79.716499636301506"/>
    <x v="0"/>
  </r>
  <r>
    <x v="0"/>
    <x v="0"/>
    <n v="100"/>
    <x v="0"/>
    <x v="37"/>
    <n v="1"/>
    <n v="12.845241"/>
    <n v="4.5443069999999999"/>
    <n v="5.9567170000000003"/>
    <n v="0.129494"/>
    <s v="7"/>
    <s v="scale_mpi_thin_job_13937.out "/>
    <s v="scale_mpi_thin_thin007_2023-06-25_20-34-05.csv "/>
    <s v="e1 10000 100 100000 1 47"/>
    <n v="76.872181499999996"/>
    <n v="1.6119705000001372"/>
    <n v="73.648240499999716"/>
    <n v="80.096122500000277"/>
    <x v="0"/>
  </r>
  <r>
    <x v="0"/>
    <x v="0"/>
    <n v="100"/>
    <x v="0"/>
    <x v="38"/>
    <n v="1"/>
    <n v="13.827730000000001"/>
    <n v="5.3664630000000004"/>
    <n v="10.368945999999999"/>
    <n v="0.23042099999999999"/>
    <s v="7"/>
    <s v="scale_mpi_thin_job_13937.out "/>
    <s v="scale_mpi_thin_thin007_2023-06-25_20-34-05.csv "/>
    <s v="e1 10000 100 100000 1 46"/>
    <n v="68.706393000000006"/>
    <n v="8.4790459999999541"/>
    <n v="51.748301000000097"/>
    <n v="85.664484999999914"/>
    <x v="0"/>
  </r>
  <r>
    <x v="0"/>
    <x v="0"/>
    <n v="100"/>
    <x v="0"/>
    <x v="39"/>
    <n v="1"/>
    <n v="16.298636999999999"/>
    <n v="7.6936850000000003"/>
    <n v="10.463081000000001"/>
    <n v="0.23779700000000001"/>
    <s v="7"/>
    <s v="scale_mpi_thin_job_13937.out "/>
    <s v="scale_mpi_thin_thin007_2023-06-25_20-34-05.csv "/>
    <s v="e1 10000 100 100000 1 45"/>
    <n v="77.115810333333329"/>
    <n v="3.832617475873946"/>
    <n v="69.450575381585438"/>
    <n v="84.78104528508122"/>
    <x v="0"/>
  </r>
  <r>
    <x v="0"/>
    <x v="0"/>
    <n v="100"/>
    <x v="0"/>
    <x v="40"/>
    <n v="1"/>
    <n v="13.496657000000001"/>
    <n v="4.7139309999999996"/>
    <n v="7.2780019999999999"/>
    <n v="0.16925599999999999"/>
    <s v="7"/>
    <s v="scale_mpi_thin_job_13937.out "/>
    <s v="scale_mpi_thin_thin007_2023-06-25_20-34-05.csv "/>
    <s v="e1 10000 100 100000 1 44"/>
    <n v="77.120153500000001"/>
    <n v="3.7465084999999894"/>
    <n v="69.62713650000002"/>
    <n v="84.613170499999981"/>
    <x v="0"/>
  </r>
  <r>
    <x v="0"/>
    <x v="0"/>
    <n v="100"/>
    <x v="0"/>
    <x v="41"/>
    <n v="1"/>
    <n v="13.985125"/>
    <n v="5.0146240000000004"/>
    <n v="4.6620980000000003"/>
    <n v="0.111002"/>
    <s v="7"/>
    <s v="scale_mpi_thin_job_13937.out "/>
    <s v="scale_mpi_thin_thin007_2023-06-25_20-34-05.csv "/>
    <s v="e1 10000 100 100000 1 43"/>
    <n v="66.753187499999996"/>
    <n v="5.6613295000000647"/>
    <n v="55.430528499999866"/>
    <n v="78.075846500000125"/>
    <x v="0"/>
  </r>
  <r>
    <x v="0"/>
    <x v="0"/>
    <n v="100"/>
    <x v="0"/>
    <x v="42"/>
    <n v="1"/>
    <n v="13.578744"/>
    <n v="4.5589579999999996"/>
    <n v="3.891813"/>
    <n v="9.4922000000000006E-2"/>
    <s v="7"/>
    <s v="scale_mpi_thin_job_13937.out "/>
    <s v="scale_mpi_thin_thin007_2023-06-25_20-34-05.csv "/>
    <s v="e1 10000 100 100000 1 42"/>
    <n v="74.926300333333344"/>
    <n v="7.7118208309586107"/>
    <n v="59.502658671416121"/>
    <n v="90.34994199525056"/>
    <x v="0"/>
  </r>
  <r>
    <x v="0"/>
    <x v="0"/>
    <n v="100"/>
    <x v="0"/>
    <x v="43"/>
    <n v="1"/>
    <n v="14.149151"/>
    <n v="4.6756640000000003"/>
    <n v="4.3056489999999998"/>
    <n v="0.107641"/>
    <s v="7"/>
    <s v="scale_mpi_thin_job_13937.out "/>
    <s v="scale_mpi_thin_thin007_2023-06-25_20-34-05.csv "/>
    <s v="e1 10000 100 100000 1 41"/>
    <n v="71.40949599999999"/>
    <n v="10.384814000000029"/>
    <n v="50.639867999999936"/>
    <n v="92.179124000000044"/>
    <x v="0"/>
  </r>
  <r>
    <x v="0"/>
    <x v="0"/>
    <n v="100"/>
    <x v="0"/>
    <x v="44"/>
    <n v="1"/>
    <n v="14.314493000000001"/>
    <n v="4.7887409999999999"/>
    <n v="4.4978319999999998"/>
    <n v="0.115329"/>
    <s v="7"/>
    <s v="scale_mpi_thin_job_13937.out "/>
    <s v="scale_mpi_thin_thin007_2023-06-25_20-34-05.csv "/>
    <s v="e1 10000 100 100000 1 40"/>
    <n v="71.967419500000005"/>
    <n v="10.153153499999908"/>
    <n v="51.661112500000186"/>
    <n v="92.273726499999825"/>
    <x v="0"/>
  </r>
  <r>
    <x v="0"/>
    <x v="0"/>
    <n v="100"/>
    <x v="0"/>
    <x v="45"/>
    <n v="1"/>
    <n v="12.254434"/>
    <n v="2.4557799999999999"/>
    <n v="3.5319739999999999"/>
    <n v="9.2947000000000002E-2"/>
    <s v="7"/>
    <s v="scale_mpi_thin_job_13937.out "/>
    <s v="scale_mpi_thin_thin007_2023-06-25_20-34-05.csv "/>
    <s v="e1 10000 100 100000 1 39"/>
    <n v="79.192841166666668"/>
    <n v="6.4184247343699292"/>
    <n v="66.355991697926811"/>
    <n v="92.029690635406524"/>
    <x v="0"/>
  </r>
  <r>
    <x v="0"/>
    <x v="0"/>
    <n v="100"/>
    <x v="0"/>
    <x v="46"/>
    <n v="1"/>
    <n v="12.532553999999999"/>
    <n v="2.6558959999999998"/>
    <n v="3.5446"/>
    <n v="9.5799999999999996E-2"/>
    <s v="7"/>
    <s v="scale_mpi_thin_job_13937.out "/>
    <s v="scale_mpi_thin_thin007_2023-06-25_20-34-05.csv "/>
    <s v="e1 10000 100 100000 1 38"/>
    <n v="79.841149000000001"/>
    <n v="4.2893230000000475"/>
    <n v="71.26250299999991"/>
    <n v="88.419795000000093"/>
    <x v="0"/>
  </r>
  <r>
    <x v="0"/>
    <x v="0"/>
    <n v="100"/>
    <x v="0"/>
    <x v="47"/>
    <n v="1"/>
    <n v="15.630891"/>
    <n v="5.3769200000000001"/>
    <n v="2.6783100000000002"/>
    <n v="7.4397000000000005E-2"/>
    <s v="7"/>
    <s v="scale_mpi_thin_job_13937.out "/>
    <s v="scale_mpi_thin_thin007_2023-06-25_20-34-05.csv "/>
    <s v="e1 10000 100 100000 1 37"/>
    <n v="78.192927499999996"/>
    <n v="1.1752695000001139"/>
    <n v="75.842388499999771"/>
    <n v="80.543466500000221"/>
    <x v="0"/>
  </r>
  <r>
    <x v="0"/>
    <x v="0"/>
    <n v="100"/>
    <x v="0"/>
    <x v="48"/>
    <n v="1"/>
    <n v="13.326905999999999"/>
    <n v="2.9212159999999998"/>
    <n v="3.4948329999999999"/>
    <n v="9.9851999999999996E-2"/>
    <s v="7"/>
    <s v="scale_mpi_thin_job_13937.out "/>
    <s v="scale_mpi_thin_thin007_2023-06-25_20-34-05.csv "/>
    <s v="e1 10000 100 100000 1 36"/>
    <n v="81.627290800000011"/>
    <n v="3.455545971951532"/>
    <n v="74.716198856096952"/>
    <n v="88.538382743903071"/>
    <x v="0"/>
  </r>
  <r>
    <x v="0"/>
    <x v="0"/>
    <n v="100"/>
    <x v="0"/>
    <x v="49"/>
    <n v="1"/>
    <n v="14.250952"/>
    <n v="3.4014679999999999"/>
    <n v="4.3086409999999997"/>
    <n v="0.126725"/>
    <s v="7"/>
    <s v="scale_mpi_thin_job_13937.out "/>
    <s v="scale_mpi_thin_thin007_2023-06-25_20-34-05.csv "/>
    <s v="e1 10000 100 100000 1 35"/>
    <n v="78.006539000000004"/>
    <n v="0"/>
    <n v="78.006539000000004"/>
    <n v="78.006539000000004"/>
    <x v="0"/>
  </r>
  <r>
    <x v="0"/>
    <x v="0"/>
    <n v="100"/>
    <x v="0"/>
    <x v="50"/>
    <n v="1"/>
    <n v="13.952634"/>
    <n v="3.0833520000000001"/>
    <n v="3.8279770000000002"/>
    <n v="0.115999"/>
    <s v="7"/>
    <s v="scale_mpi_thin_job_13937.out "/>
    <s v="scale_mpi_thin_thin007_2023-06-25_20-34-05.csv "/>
    <s v="e1 10000 100 100000 1 34"/>
    <n v="84.318348"/>
    <n v="0"/>
    <n v="84.318348"/>
    <n v="84.318348"/>
    <x v="0"/>
  </r>
  <r>
    <x v="0"/>
    <x v="0"/>
    <n v="100"/>
    <x v="0"/>
    <x v="51"/>
    <n v="1"/>
    <n v="13.831982999999999"/>
    <n v="2.5182980000000001"/>
    <n v="3.001735"/>
    <n v="9.3803999999999998E-2"/>
    <s v="7"/>
    <s v="scale_mpi_thin_job_13937.out "/>
    <s v="scale_mpi_thin_thin007_2023-06-25_20-34-05.csv "/>
    <s v="e1 10000 100 100000 1 33"/>
    <n v="76.067917600000015"/>
    <n v="1.9068478459149669"/>
    <n v="72.254221908170081"/>
    <n v="79.88161329182995"/>
    <x v="0"/>
  </r>
  <r>
    <x v="0"/>
    <x v="0"/>
    <n v="100"/>
    <x v="0"/>
    <x v="52"/>
    <n v="1"/>
    <n v="13.403643000000001"/>
    <n v="1.9530639999999999"/>
    <n v="2.9253960000000001"/>
    <n v="9.4367999999999994E-2"/>
    <s v="7"/>
    <s v="scale_mpi_thin_job_13937.out "/>
    <s v="scale_mpi_thin_thin007_2023-06-25_20-34-05.csv "/>
    <s v="e1 10000 100 100000 1 32"/>
    <n v="84.195373000000004"/>
    <n v="0"/>
    <n v="84.195373000000004"/>
    <n v="84.195373000000004"/>
    <x v="0"/>
  </r>
  <r>
    <x v="0"/>
    <x v="0"/>
    <n v="100"/>
    <x v="0"/>
    <x v="53"/>
    <n v="1"/>
    <n v="13.634258000000001"/>
    <n v="1.5532539999999999"/>
    <n v="3.1169229999999999"/>
    <n v="0.103897"/>
    <s v="7"/>
    <s v="scale_mpi_thin_job_13937.out "/>
    <s v="scale_mpi_thin_thin007_2023-06-25_20-34-05.csv "/>
    <s v="e1 10000 100 100000 1 31"/>
    <n v="78.830611000000005"/>
    <n v="0"/>
    <n v="78.830611000000005"/>
    <n v="78.830611000000005"/>
    <x v="0"/>
  </r>
  <r>
    <x v="0"/>
    <x v="0"/>
    <n v="100"/>
    <x v="0"/>
    <x v="54"/>
    <n v="1"/>
    <n v="13.591194"/>
    <n v="1.4487019999999999"/>
    <n v="2.5567359999999999"/>
    <n v="8.8163000000000005E-2"/>
    <s v="7"/>
    <s v="scale_mpi_thin_job_13937.out "/>
    <s v="scale_mpi_thin_thin007_2023-06-25_20-34-05.csv "/>
    <s v="e1 10000 100 100000 1 30"/>
    <n v="83.386357600000011"/>
    <n v="1.0992753606356498"/>
    <n v="81.187806878728708"/>
    <n v="85.584908321271314"/>
    <x v="0"/>
  </r>
  <r>
    <x v="0"/>
    <x v="0"/>
    <n v="100"/>
    <x v="0"/>
    <x v="55"/>
    <n v="1"/>
    <n v="14.393763"/>
    <n v="1.555032"/>
    <n v="2.806241"/>
    <n v="0.10022300000000001"/>
    <s v="7"/>
    <s v="scale_mpi_thin_job_13937.out "/>
    <s v="scale_mpi_thin_thin007_2023-06-25_20-34-05.csv "/>
    <s v="e1 10000 100 100000 1 29"/>
    <n v="81.790783000000005"/>
    <n v="0"/>
    <n v="81.790783000000005"/>
    <n v="81.790783000000005"/>
    <x v="0"/>
  </r>
  <r>
    <x v="0"/>
    <x v="0"/>
    <n v="100"/>
    <x v="0"/>
    <x v="56"/>
    <n v="1"/>
    <n v="15.590897999999999"/>
    <n v="2.6877330000000001"/>
    <n v="2.4960830000000001"/>
    <n v="9.2448000000000002E-2"/>
    <s v="7"/>
    <s v="scale_mpi_thin_job_13937.out "/>
    <s v="scale_mpi_thin_thin007_2023-06-25_20-34-05.csv "/>
    <s v="e1 10000 100 100000 1 28"/>
    <n v="83.684258999999997"/>
    <n v="0"/>
    <n v="83.684258999999997"/>
    <n v="83.684258999999997"/>
    <x v="0"/>
  </r>
  <r>
    <x v="0"/>
    <x v="0"/>
    <n v="100"/>
    <x v="0"/>
    <x v="57"/>
    <n v="1"/>
    <n v="14.449094000000001"/>
    <n v="0.98316899999999996"/>
    <n v="2.782883"/>
    <n v="0.107034"/>
    <s v="7"/>
    <s v="scale_mpi_thin_job_13937.out "/>
    <s v="scale_mpi_thin_thin007_2023-06-25_20-34-05.csv "/>
    <s v="e1 10000 100 100000 1 27"/>
    <n v="84.499865799999995"/>
    <n v="0.94775888240855077"/>
    <n v="82.604348035182895"/>
    <n v="86.395383564817095"/>
    <x v="0"/>
  </r>
  <r>
    <x v="0"/>
    <x v="0"/>
    <n v="100"/>
    <x v="0"/>
    <x v="58"/>
    <n v="1"/>
    <n v="14.675055"/>
    <n v="0.72796799999999995"/>
    <n v="2.1763859999999999"/>
    <n v="8.7054999999999993E-2"/>
    <s v="7"/>
    <s v="scale_mpi_thin_job_13937.out "/>
    <s v="scale_mpi_thin_thin007_2023-06-25_20-34-05.csv "/>
    <s v="e1 10000 100 100000 1 26"/>
    <n v="86.758832999999996"/>
    <n v="0"/>
    <n v="86.758832999999996"/>
    <n v="86.758832999999996"/>
    <x v="0"/>
  </r>
  <r>
    <x v="0"/>
    <x v="0"/>
    <n v="100"/>
    <x v="0"/>
    <x v="59"/>
    <n v="1"/>
    <n v="15.040539000000001"/>
    <n v="0.60528899999999997"/>
    <n v="4.1906499999999998"/>
    <n v="0.17460999999999999"/>
    <s v="7"/>
    <s v="scale_mpi_thin_job_13937.out "/>
    <s v="scale_mpi_thin_thin007_2023-06-25_20-34-05.csv "/>
    <s v="e1 10000 100 100000 1 25"/>
    <n v="89.725504999999998"/>
    <n v="0"/>
    <n v="89.725504999999998"/>
    <n v="89.725504999999998"/>
    <x v="0"/>
  </r>
  <r>
    <x v="0"/>
    <x v="0"/>
    <n v="100"/>
    <x v="0"/>
    <x v="60"/>
    <n v="1"/>
    <n v="15.059932"/>
    <n v="0.18559999999999999"/>
    <n v="1.028713"/>
    <n v="4.4727000000000003E-2"/>
    <s v="7"/>
    <s v="scale_mpi_thin_job_13937.out "/>
    <s v="scale_mpi_thin_thin007_2023-06-25_20-34-05.csv "/>
    <s v="e1 10000 100 100000 1 24"/>
    <n v="89.644526799999994"/>
    <n v="9.0564284097201603E-2"/>
    <n v="89.463398231805584"/>
    <n v="89.825655368194404"/>
    <x v="0"/>
  </r>
  <r>
    <x v="0"/>
    <x v="0"/>
    <n v="100"/>
    <x v="0"/>
    <x v="61"/>
    <n v="1"/>
    <n v="15.622923999999999"/>
    <n v="0.198403"/>
    <n v="1.4270499999999999"/>
    <n v="6.4865999999999993E-2"/>
    <s v="7"/>
    <s v="scale_mpi_thin_job_13937.out "/>
    <s v="scale_mpi_thin_thin007_2023-06-25_20-34-05.csv "/>
    <s v="e1 10000 100 100000 1 23"/>
    <n v="93.110984000000002"/>
    <n v="0"/>
    <n v="93.110984000000002"/>
    <n v="93.110984000000002"/>
    <x v="0"/>
  </r>
  <r>
    <x v="0"/>
    <x v="0"/>
    <n v="100"/>
    <x v="0"/>
    <x v="62"/>
    <n v="1"/>
    <n v="16.393836"/>
    <n v="0.163853"/>
    <n v="0.92934799999999995"/>
    <n v="4.4255000000000003E-2"/>
    <s v="7"/>
    <s v="scale_mpi_thin_job_13937.out "/>
    <s v="scale_mpi_thin_thin007_2023-06-25_20-34-05.csv "/>
    <s v="e1 10000 100 100000 1 22"/>
    <n v="97.226399999999998"/>
    <n v="0"/>
    <n v="97.226399999999998"/>
    <n v="97.226399999999998"/>
    <x v="0"/>
  </r>
  <r>
    <x v="0"/>
    <x v="0"/>
    <n v="100"/>
    <x v="0"/>
    <x v="63"/>
    <n v="1"/>
    <n v="16.957115000000002"/>
    <n v="0.171738"/>
    <n v="0.84731100000000004"/>
    <n v="4.2366000000000001E-2"/>
    <s v="7"/>
    <s v="scale_mpi_thin_job_13937.out "/>
    <s v="scale_mpi_thin_thin007_2023-06-25_20-34-05.csv "/>
    <s v="e1 10000 100 100000 1 21"/>
    <n v="101.562984"/>
    <n v="6.989149632122392E-2"/>
    <n v="101.42320100735755"/>
    <n v="101.70276699264245"/>
    <x v="0"/>
  </r>
  <r>
    <x v="0"/>
    <x v="0"/>
    <n v="100"/>
    <x v="0"/>
    <x v="64"/>
    <n v="1"/>
    <n v="17.731401999999999"/>
    <n v="0.16553499999999999"/>
    <n v="0.70983099999999999"/>
    <n v="3.7359999999999997E-2"/>
    <s v="7"/>
    <s v="scale_mpi_thin_job_13937.out "/>
    <s v="scale_mpi_thin_thin007_2023-06-25_20-34-05.csv "/>
    <s v="e1 10000 100 100000 1 20"/>
    <n v="106.727441"/>
    <n v="0"/>
    <n v="106.727441"/>
    <n v="106.727441"/>
    <x v="0"/>
  </r>
  <r>
    <x v="0"/>
    <x v="0"/>
    <n v="100"/>
    <x v="0"/>
    <x v="65"/>
    <n v="1"/>
    <n v="18.632625999999998"/>
    <n v="0.17044500000000001"/>
    <n v="0.81577299999999997"/>
    <n v="4.5321E-2"/>
    <s v="7"/>
    <s v="scale_mpi_thin_job_13937.out "/>
    <s v="scale_mpi_thin_thin007_2023-06-25_20-34-05.csv "/>
    <s v="e1 10000 100 100000 1 19"/>
    <n v="111.832953"/>
    <n v="0"/>
    <n v="111.832953"/>
    <n v="111.832953"/>
    <x v="0"/>
  </r>
  <r>
    <x v="0"/>
    <x v="0"/>
    <n v="100"/>
    <x v="0"/>
    <x v="66"/>
    <n v="1"/>
    <n v="19.629518999999998"/>
    <n v="0.15928200000000001"/>
    <n v="0.65213699999999997"/>
    <n v="3.8360999999999999E-2"/>
    <s v="7"/>
    <s v="scale_mpi_thin_job_13937.out "/>
    <s v="scale_mpi_thin_thin007_2023-06-25_20-34-05.csv "/>
    <s v="e1 10000 100 100000 1 18"/>
    <n v="117.95172540000002"/>
    <n v="0.14477274963067172"/>
    <n v="117.66217990073868"/>
    <n v="118.24127089926135"/>
    <x v="0"/>
  </r>
  <r>
    <x v="0"/>
    <x v="0"/>
    <n v="100"/>
    <x v="0"/>
    <x v="67"/>
    <n v="1"/>
    <n v="20.670052999999999"/>
    <n v="0.164573"/>
    <n v="0.65604600000000002"/>
    <n v="4.1002999999999998E-2"/>
    <s v="7"/>
    <s v="scale_mpi_thin_job_13937.out "/>
    <s v="scale_mpi_thin_thin007_2023-06-25_20-34-05.csv "/>
    <s v="e1 10000 100 100000 1 17"/>
    <n v="124.729928"/>
    <n v="0"/>
    <n v="124.729928"/>
    <n v="124.729928"/>
    <x v="0"/>
  </r>
  <r>
    <x v="0"/>
    <x v="0"/>
    <n v="100"/>
    <x v="0"/>
    <x v="68"/>
    <n v="1"/>
    <n v="21.793537000000001"/>
    <n v="0.160166"/>
    <n v="0.544659"/>
    <n v="3.6311000000000003E-2"/>
    <s v="7"/>
    <s v="scale_mpi_thin_job_13937.out "/>
    <s v="scale_mpi_thin_thin007_2023-06-25_20-34-05.csv "/>
    <s v="e1 10000 100 100000 1 16"/>
    <n v="132.20465999999999"/>
    <n v="0"/>
    <n v="132.20465999999999"/>
    <n v="132.20465999999999"/>
    <x v="0"/>
  </r>
  <r>
    <x v="0"/>
    <x v="0"/>
    <n v="100"/>
    <x v="0"/>
    <x v="69"/>
    <n v="1"/>
    <n v="23.183797999999999"/>
    <n v="0.15593799999999999"/>
    <n v="0.49023899999999998"/>
    <n v="3.5017E-2"/>
    <s v="7"/>
    <s v="scale_mpi_thin_job_13937.out "/>
    <s v="scale_mpi_thin_thin007_2023-06-25_20-34-05.csv "/>
    <s v="e1 10000 100 100000 1 15"/>
    <n v="140.79502980000001"/>
    <n v="6.4130093750900619E-2"/>
    <n v="140.6667696124982"/>
    <n v="140.92328998750182"/>
    <x v="0"/>
  </r>
  <r>
    <x v="0"/>
    <x v="0"/>
    <n v="100"/>
    <x v="0"/>
    <x v="70"/>
    <n v="1"/>
    <n v="24.778898999999999"/>
    <n v="0.156746"/>
    <n v="0.49487799999999998"/>
    <n v="3.8067999999999998E-2"/>
    <s v="7"/>
    <s v="scale_mpi_thin_job_13937.out "/>
    <s v="scale_mpi_thin_thin007_2023-06-25_20-34-05.csv "/>
    <s v="e1 10000 100 100000 1 14"/>
    <n v="150.740375"/>
    <n v="0"/>
    <n v="150.740375"/>
    <n v="150.740375"/>
    <x v="0"/>
  </r>
  <r>
    <x v="0"/>
    <x v="0"/>
    <n v="100"/>
    <x v="0"/>
    <x v="71"/>
    <n v="1"/>
    <n v="26.599764"/>
    <n v="0.167739"/>
    <n v="0.480296"/>
    <n v="4.0024999999999998E-2"/>
    <s v="7"/>
    <s v="scale_mpi_thin_job_13937.out "/>
    <s v="scale_mpi_thin_thin007_2023-06-25_20-34-05.csv "/>
    <s v="e1 10000 100 100000 1 13"/>
    <n v="161.943344"/>
    <n v="0"/>
    <n v="161.943344"/>
    <n v="161.943344"/>
    <x v="0"/>
  </r>
  <r>
    <x v="0"/>
    <x v="0"/>
    <n v="100"/>
    <x v="0"/>
    <x v="12"/>
    <n v="1"/>
    <n v="30.889585"/>
    <n v="25.000699000000001"/>
    <n v="20.752209000000001"/>
    <n v="0.29228500000000002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37.211326999999997"/>
    <n v="31.417189"/>
    <n v="19.997430000000001"/>
    <n v="0.28567799999999999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37.222141000000001"/>
    <n v="31.345237000000001"/>
    <n v="17.427503999999999"/>
    <n v="0.25257299999999999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8.123701000000001"/>
    <n v="22.22381"/>
    <n v="22.245881000000001"/>
    <n v="0.3271450000000000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23.089480999999999"/>
    <n v="17.112556999999999"/>
    <n v="8.4536200000000008"/>
    <n v="0.12617300000000001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5.027958999999999"/>
    <n v="8.9616089999999993"/>
    <n v="4.0013420000000002"/>
    <n v="6.0625999999999999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638003999999999"/>
    <n v="12.433230999999999"/>
    <n v="3.8014790000000001"/>
    <n v="5.8484000000000001E-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2.309805000000001"/>
    <n v="16.1175"/>
    <n v="4.5337610000000002"/>
    <n v="7.084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20.656313999999998"/>
    <n v="14.353683"/>
    <n v="3.8531490000000002"/>
    <n v="6.1161E-2"/>
    <s v="7"/>
    <s v="scale_mpi_thin_job_13937.out "/>
    <s v="scale_mpi_thin_thin007_2023-06-25_20-34-05.csv "/>
    <s v="e1 10000 100 100000 1 64"/>
    <n v="49.397883999999998"/>
    <n v="1.3483200000000721"/>
    <n v="46.701243999999853"/>
    <n v="52.094524000000142"/>
    <x v="0"/>
  </r>
  <r>
    <x v="0"/>
    <x v="0"/>
    <n v="100"/>
    <x v="0"/>
    <x v="21"/>
    <n v="1"/>
    <n v="17.447082999999999"/>
    <n v="11.056763999999999"/>
    <n v="3.7056010000000001"/>
    <n v="5.9768000000000002E-2"/>
    <s v="7"/>
    <s v="scale_mpi_thin_job_13937.out "/>
    <s v="scale_mpi_thin_thin007_2023-06-25_20-34-05.csv "/>
    <s v="e1 10000 100 100000 1 63"/>
    <n v="60.022591999999996"/>
    <n v="6.7464641756875192"/>
    <n v="46.529663648624961"/>
    <n v="73.515520351375031"/>
    <x v="0"/>
  </r>
  <r>
    <x v="0"/>
    <x v="0"/>
    <n v="100"/>
    <x v="0"/>
    <x v="22"/>
    <n v="1"/>
    <n v="16.394257"/>
    <n v="9.8503720000000001"/>
    <n v="5.7784560000000003"/>
    <n v="9.4728999999999994E-2"/>
    <s v="7"/>
    <s v="scale_mpi_thin_job_13937.out "/>
    <s v="scale_mpi_thin_thin007_2023-06-25_20-34-05.csv "/>
    <s v="e1 10000 100 100000 1 62"/>
    <n v="53.947665999999998"/>
    <n v="3.7814740000000544"/>
    <n v="46.384717999999893"/>
    <n v="61.510614000000103"/>
    <x v="0"/>
  </r>
  <r>
    <x v="0"/>
    <x v="0"/>
    <n v="100"/>
    <x v="0"/>
    <x v="23"/>
    <n v="1"/>
    <n v="11.668497"/>
    <n v="5.1390690000000001"/>
    <n v="3.2906740000000001"/>
    <n v="5.4844999999999998E-2"/>
    <s v="7"/>
    <s v="scale_mpi_thin_job_13937.out "/>
    <s v="scale_mpi_thin_thin007_2023-06-25_20-34-05.csv "/>
    <s v="e1 10000 100 100000 1 61"/>
    <n v="56.207155999999998"/>
    <n v="1.7342149999998473"/>
    <n v="52.738726000000305"/>
    <n v="59.67558599999969"/>
    <x v="0"/>
  </r>
  <r>
    <x v="0"/>
    <x v="0"/>
    <n v="100"/>
    <x v="0"/>
    <x v="24"/>
    <n v="1"/>
    <n v="20.89742"/>
    <n v="14.175088000000001"/>
    <n v="3.9281670000000002"/>
    <n v="6.6578999999999999E-2"/>
    <s v="7"/>
    <s v="scale_mpi_thin_job_13937.out "/>
    <s v="scale_mpi_thin_thin007_2023-06-25_20-34-05.csv "/>
    <s v="e1 10000 100 100000 1 60"/>
    <n v="62.871661142857143"/>
    <n v="7.181102345320264"/>
    <n v="48.509456452216611"/>
    <n v="77.233865833497674"/>
    <x v="0"/>
  </r>
  <r>
    <x v="0"/>
    <x v="0"/>
    <n v="100"/>
    <x v="0"/>
    <x v="25"/>
    <n v="1"/>
    <n v="23.340125"/>
    <n v="16.430955000000001"/>
    <n v="22.793641999999998"/>
    <n v="0.39299400000000001"/>
    <s v="7"/>
    <s v="scale_mpi_thin_job_13937.out "/>
    <s v="scale_mpi_thin_thin007_2023-06-25_20-34-05.csv "/>
    <s v="e1 10000 100 100000 1 59"/>
    <n v="55.803689000000006"/>
    <n v="5.250181999999965"/>
    <n v="45.303325000000072"/>
    <n v="66.304052999999939"/>
    <x v="0"/>
  </r>
  <r>
    <x v="0"/>
    <x v="0"/>
    <n v="100"/>
    <x v="0"/>
    <x v="26"/>
    <n v="1"/>
    <n v="23.187767000000001"/>
    <n v="16.17775"/>
    <n v="8.1493459999999995"/>
    <n v="0.14297099999999999"/>
    <s v="7"/>
    <s v="scale_mpi_thin_job_13937.out "/>
    <s v="scale_mpi_thin_thin007_2023-06-25_20-34-05.csv "/>
    <s v="e1 10000 100 100000 1 58"/>
    <n v="66.035082000000003"/>
    <n v="6.0350899999999816"/>
    <n v="53.964902000000038"/>
    <n v="78.105261999999968"/>
    <x v="0"/>
  </r>
  <r>
    <x v="0"/>
    <x v="0"/>
    <n v="100"/>
    <x v="0"/>
    <x v="27"/>
    <n v="1"/>
    <n v="23.752471"/>
    <n v="16.6374"/>
    <n v="6.7526989999999998"/>
    <n v="0.120584"/>
    <s v="7"/>
    <s v="scale_mpi_thin_job_13937.out "/>
    <s v="scale_mpi_thin_thin007_2023-06-25_20-34-05.csv "/>
    <s v="e1 10000 100 100000 1 57"/>
    <n v="71.605326428571431"/>
    <n v="2.2741935365786823"/>
    <n v="67.056939355414073"/>
    <n v="76.153713501728788"/>
    <x v="0"/>
  </r>
  <r>
    <x v="0"/>
    <x v="0"/>
    <n v="100"/>
    <x v="0"/>
    <x v="28"/>
    <n v="1"/>
    <n v="12.326715"/>
    <n v="5.0949280000000003"/>
    <n v="7.263001"/>
    <n v="0.13205500000000001"/>
    <s v="7"/>
    <s v="scale_mpi_thin_job_13937.out "/>
    <s v="scale_mpi_thin_thin007_2023-06-25_20-34-05.csv "/>
    <s v="e1 10000 100 100000 1 56"/>
    <n v="68.374039499999995"/>
    <n v="4.2408984999999664"/>
    <n v="59.892242500000066"/>
    <n v="76.855836499999924"/>
    <x v="0"/>
  </r>
  <r>
    <x v="0"/>
    <x v="0"/>
    <n v="100"/>
    <x v="0"/>
    <x v="29"/>
    <n v="1"/>
    <n v="23.807141000000001"/>
    <n v="16.417529999999999"/>
    <n v="5.9577220000000004"/>
    <n v="0.110328"/>
    <s v="7"/>
    <s v="scale_mpi_thin_job_13937.out "/>
    <s v="scale_mpi_thin_thin007_2023-06-25_20-34-05.csv "/>
    <s v="e1 10000 100 100000 1 55"/>
    <n v="68.183681500000006"/>
    <n v="5.503140500000006"/>
    <n v="57.17740049999999"/>
    <n v="79.189962500000021"/>
    <x v="0"/>
  </r>
  <r>
    <x v="0"/>
    <x v="0"/>
    <n v="100"/>
    <x v="0"/>
    <x v="30"/>
    <n v="1"/>
    <n v="15.392766"/>
    <n v="7.9582670000000002"/>
    <n v="21.696960000000001"/>
    <n v="0.40937699999999999"/>
    <s v="7"/>
    <s v="scale_mpi_thin_job_13937.out "/>
    <s v="scale_mpi_thin_thin007_2023-06-25_20-34-05.csv "/>
    <s v="e1 10000 100 100000 1 54"/>
    <n v="67.569194428571421"/>
    <n v="8.6074823360843773"/>
    <n v="50.354229756402667"/>
    <n v="84.784159100740169"/>
    <x v="0"/>
  </r>
  <r>
    <x v="0"/>
    <x v="0"/>
    <n v="100"/>
    <x v="0"/>
    <x v="31"/>
    <n v="1"/>
    <n v="12.443132"/>
    <n v="4.8649399999999998"/>
    <n v="6.8819590000000002"/>
    <n v="0.13234499999999999"/>
    <s v="7"/>
    <s v="scale_mpi_thin_job_13937.out "/>
    <s v="scale_mpi_thin_thin007_2023-06-25_20-34-05.csv "/>
    <s v="e1 10000 100 100000 1 53"/>
    <n v="66.929270000000002"/>
    <n v="9.1470939999999636"/>
    <n v="48.635082000000075"/>
    <n v="85.223457999999937"/>
    <x v="0"/>
  </r>
  <r>
    <x v="0"/>
    <x v="0"/>
    <n v="100"/>
    <x v="0"/>
    <x v="32"/>
    <n v="1"/>
    <n v="15.648498"/>
    <n v="7.9146510000000001"/>
    <n v="5.502319"/>
    <n v="0.107889"/>
    <s v="7"/>
    <s v="scale_mpi_thin_job_13937.out "/>
    <s v="scale_mpi_thin_thin007_2023-06-25_20-34-05.csv "/>
    <s v="e1 10000 100 100000 1 52"/>
    <n v="60.261414500000001"/>
    <n v="3.9938224999999243"/>
    <n v="52.273769500000149"/>
    <n v="68.249059499999845"/>
    <x v="0"/>
  </r>
  <r>
    <x v="0"/>
    <x v="0"/>
    <n v="100"/>
    <x v="0"/>
    <x v="33"/>
    <n v="1"/>
    <n v="15.587975"/>
    <n v="7.7867699999999997"/>
    <n v="9.8658350000000006"/>
    <n v="0.19731699999999999"/>
    <s v="7"/>
    <s v="scale_mpi_thin_job_13937.out "/>
    <s v="scale_mpi_thin_thin007_2023-06-25_20-34-05.csv "/>
    <s v="e1 10000 100 100000 1 51"/>
    <n v="70.770545285714292"/>
    <n v="7.0225103166363967"/>
    <n v="56.7255246524415"/>
    <n v="84.81556591898709"/>
    <x v="0"/>
  </r>
  <r>
    <x v="0"/>
    <x v="0"/>
    <n v="100"/>
    <x v="0"/>
    <x v="34"/>
    <n v="1"/>
    <n v="16.446947999999999"/>
    <n v="8.4228649999999998"/>
    <n v="7.7392899999999996"/>
    <n v="0.157945"/>
    <s v="7"/>
    <s v="scale_mpi_thin_job_13937.out "/>
    <s v="scale_mpi_thin_thin007_2023-06-25_20-34-05.csv "/>
    <s v="e1 10000 100 100000 1 50"/>
    <n v="61.225663499999996"/>
    <n v="4.2239745000000068"/>
    <n v="52.777714499999981"/>
    <n v="69.673612500000004"/>
    <x v="0"/>
  </r>
  <r>
    <x v="0"/>
    <x v="0"/>
    <n v="100"/>
    <x v="0"/>
    <x v="35"/>
    <n v="1"/>
    <n v="19.736293"/>
    <n v="11.564989000000001"/>
    <n v="4.8499809999999997"/>
    <n v="0.10104100000000001"/>
    <s v="7"/>
    <s v="scale_mpi_thin_job_13937.out "/>
    <s v="scale_mpi_thin_thin007_2023-06-25_20-34-05.csv "/>
    <s v="e1 10000 100 100000 1 49"/>
    <n v="76.386009999999999"/>
    <n v="6.1021000002761186E-2"/>
    <n v="76.263967999994478"/>
    <n v="76.50805200000552"/>
    <x v="0"/>
  </r>
  <r>
    <x v="0"/>
    <x v="0"/>
    <n v="100"/>
    <x v="0"/>
    <x v="36"/>
    <n v="1"/>
    <n v="12.778684"/>
    <n v="4.6042310000000004"/>
    <n v="4.7869380000000001"/>
    <n v="0.10185"/>
    <s v="7"/>
    <s v="scale_mpi_thin_job_13937.out "/>
    <s v="scale_mpi_thin_thin007_2023-06-25_20-34-05.csv "/>
    <s v="e1 10000 100 100000 1 48"/>
    <n v="76.060306666666662"/>
    <n v="1.8280964848174195"/>
    <n v="72.404113697031818"/>
    <n v="79.716499636301506"/>
    <x v="0"/>
  </r>
  <r>
    <x v="0"/>
    <x v="0"/>
    <n v="100"/>
    <x v="0"/>
    <x v="37"/>
    <n v="1"/>
    <n v="19.666692000000001"/>
    <n v="11.286163"/>
    <n v="4.6464189999999999"/>
    <n v="0.101009"/>
    <s v="7"/>
    <s v="scale_mpi_thin_job_13937.out "/>
    <s v="scale_mpi_thin_thin007_2023-06-25_20-34-05.csv "/>
    <s v="e1 10000 100 100000 1 47"/>
    <n v="76.872181499999996"/>
    <n v="1.6119705000001372"/>
    <n v="73.648240499999716"/>
    <n v="80.096122500000277"/>
    <x v="0"/>
  </r>
  <r>
    <x v="0"/>
    <x v="0"/>
    <n v="100"/>
    <x v="0"/>
    <x v="38"/>
    <n v="1"/>
    <n v="15.787576"/>
    <n v="7.2594349999999999"/>
    <n v="13.762325000000001"/>
    <n v="0.30582900000000002"/>
    <s v="7"/>
    <s v="scale_mpi_thin_job_13937.out "/>
    <s v="scale_mpi_thin_thin007_2023-06-25_20-34-05.csv "/>
    <s v="e1 10000 100 100000 1 46"/>
    <n v="68.706393000000006"/>
    <n v="8.4790459999999541"/>
    <n v="51.748301000000097"/>
    <n v="85.664484999999914"/>
    <x v="0"/>
  </r>
  <r>
    <x v="0"/>
    <x v="0"/>
    <n v="100"/>
    <x v="0"/>
    <x v="39"/>
    <n v="1"/>
    <n v="13.155029000000001"/>
    <n v="4.5500119999999997"/>
    <n v="5.4732450000000004"/>
    <n v="0.124392"/>
    <s v="7"/>
    <s v="scale_mpi_thin_job_13937.out "/>
    <s v="scale_mpi_thin_thin007_2023-06-25_20-34-05.csv "/>
    <s v="e1 10000 100 100000 1 45"/>
    <n v="77.115810333333329"/>
    <n v="3.832617475873946"/>
    <n v="69.450575381585438"/>
    <n v="84.78104528508122"/>
    <x v="0"/>
  </r>
  <r>
    <x v="0"/>
    <x v="0"/>
    <n v="100"/>
    <x v="0"/>
    <x v="40"/>
    <n v="1"/>
    <n v="13.295558"/>
    <n v="4.5435889999999999"/>
    <n v="4.4707520000000001"/>
    <n v="0.10397099999999999"/>
    <s v="7"/>
    <s v="scale_mpi_thin_job_13937.out "/>
    <s v="scale_mpi_thin_thin007_2023-06-25_20-34-05.csv "/>
    <s v="e1 10000 100 100000 1 44"/>
    <n v="77.120153500000001"/>
    <n v="3.7465084999999894"/>
    <n v="69.62713650000002"/>
    <n v="84.613170499999981"/>
    <x v="0"/>
  </r>
  <r>
    <x v="0"/>
    <x v="0"/>
    <n v="100"/>
    <x v="0"/>
    <x v="41"/>
    <n v="1"/>
    <n v="14.085608000000001"/>
    <n v="5.1340349999999999"/>
    <n v="3.9570310000000002"/>
    <n v="9.4214999999999993E-2"/>
    <s v="7"/>
    <s v="scale_mpi_thin_job_13937.out "/>
    <s v="scale_mpi_thin_thin007_2023-06-25_20-34-05.csv "/>
    <s v="e1 10000 100 100000 1 43"/>
    <n v="66.753187499999996"/>
    <n v="5.6613295000000647"/>
    <n v="55.430528499999866"/>
    <n v="78.075846500000125"/>
    <x v="0"/>
  </r>
  <r>
    <x v="0"/>
    <x v="0"/>
    <n v="100"/>
    <x v="0"/>
    <x v="42"/>
    <n v="1"/>
    <n v="21.861013"/>
    <n v="12.697597999999999"/>
    <n v="4.3727809999999998"/>
    <n v="0.106653"/>
    <s v="7"/>
    <s v="scale_mpi_thin_job_13937.out "/>
    <s v="scale_mpi_thin_thin007_2023-06-25_20-34-05.csv "/>
    <s v="e1 10000 100 100000 1 42"/>
    <n v="74.926300333333344"/>
    <n v="7.7118208309586107"/>
    <n v="59.502658671416121"/>
    <n v="90.34994199525056"/>
    <x v="0"/>
  </r>
  <r>
    <x v="0"/>
    <x v="0"/>
    <n v="100"/>
    <x v="0"/>
    <x v="43"/>
    <n v="1"/>
    <n v="16.629214999999999"/>
    <n v="7.346482"/>
    <n v="4.7019169999999999"/>
    <n v="0.117548"/>
    <s v="7"/>
    <s v="scale_mpi_thin_job_13937.out "/>
    <s v="scale_mpi_thin_thin007_2023-06-25_20-34-05.csv "/>
    <s v="e1 10000 100 100000 1 41"/>
    <n v="71.40949599999999"/>
    <n v="10.384814000000029"/>
    <n v="50.639867999999936"/>
    <n v="92.179124000000044"/>
    <x v="0"/>
  </r>
  <r>
    <x v="0"/>
    <x v="0"/>
    <n v="100"/>
    <x v="0"/>
    <x v="44"/>
    <n v="1"/>
    <n v="12.512040000000001"/>
    <n v="3.0821939999999999"/>
    <n v="3.9842740000000001"/>
    <n v="0.102161"/>
    <s v="7"/>
    <s v="scale_mpi_thin_job_13937.out "/>
    <s v="scale_mpi_thin_thin007_2023-06-25_20-34-05.csv "/>
    <s v="e1 10000 100 100000 1 40"/>
    <n v="71.967419500000005"/>
    <n v="10.153153499999908"/>
    <n v="51.661112500000186"/>
    <n v="92.273726499999825"/>
    <x v="0"/>
  </r>
  <r>
    <x v="0"/>
    <x v="0"/>
    <n v="100"/>
    <x v="0"/>
    <x v="45"/>
    <n v="1"/>
    <n v="13.285743"/>
    <n v="3.6517689999999998"/>
    <n v="4.502059"/>
    <n v="0.118475"/>
    <s v="7"/>
    <s v="scale_mpi_thin_job_13937.out "/>
    <s v="scale_mpi_thin_thin007_2023-06-25_20-34-05.csv "/>
    <s v="e1 10000 100 100000 1 39"/>
    <n v="79.192841166666668"/>
    <n v="6.4184247343699292"/>
    <n v="66.355991697926811"/>
    <n v="92.029690635406524"/>
    <x v="0"/>
  </r>
  <r>
    <x v="0"/>
    <x v="0"/>
    <n v="100"/>
    <x v="0"/>
    <x v="46"/>
    <n v="1"/>
    <n v="22.015049999999999"/>
    <n v="12.053366"/>
    <n v="4.0349700000000004"/>
    <n v="0.109053"/>
    <s v="7"/>
    <s v="scale_mpi_thin_job_13937.out "/>
    <s v="scale_mpi_thin_thin007_2023-06-25_20-34-05.csv "/>
    <s v="e1 10000 100 100000 1 38"/>
    <n v="79.841149000000001"/>
    <n v="4.2893230000000475"/>
    <n v="71.26250299999991"/>
    <n v="88.419795000000093"/>
    <x v="0"/>
  </r>
  <r>
    <x v="0"/>
    <x v="0"/>
    <n v="100"/>
    <x v="0"/>
    <x v="47"/>
    <n v="1"/>
    <n v="12.811486"/>
    <n v="2.6034739999999998"/>
    <n v="5.789345"/>
    <n v="0.16081500000000001"/>
    <s v="7"/>
    <s v="scale_mpi_thin_job_13937.out "/>
    <s v="scale_mpi_thin_thin007_2023-06-25_20-34-05.csv "/>
    <s v="e1 10000 100 100000 1 37"/>
    <n v="78.192927499999996"/>
    <n v="1.1752695000001139"/>
    <n v="75.842388499999771"/>
    <n v="80.543466500000221"/>
    <x v="0"/>
  </r>
  <r>
    <x v="0"/>
    <x v="0"/>
    <n v="100"/>
    <x v="0"/>
    <x v="48"/>
    <n v="1"/>
    <n v="17.733878000000001"/>
    <n v="7.3122540000000003"/>
    <n v="3.733714"/>
    <n v="0.106678"/>
    <s v="7"/>
    <s v="scale_mpi_thin_job_13937.out "/>
    <s v="scale_mpi_thin_thin007_2023-06-25_20-34-05.csv "/>
    <s v="e1 10000 100 100000 1 36"/>
    <n v="81.627290800000011"/>
    <n v="3.455545971951532"/>
    <n v="74.716198856096952"/>
    <n v="88.538382743903071"/>
    <x v="0"/>
  </r>
  <r>
    <x v="0"/>
    <x v="0"/>
    <n v="100"/>
    <x v="0"/>
    <x v="49"/>
    <n v="1"/>
    <n v="14.320212"/>
    <n v="3.4876490000000002"/>
    <n v="10.55673"/>
    <n v="0.31049199999999999"/>
    <s v="7"/>
    <s v="scale_mpi_thin_job_13937.out "/>
    <s v="scale_mpi_thin_thin007_2023-06-25_20-34-05.csv "/>
    <s v="e1 10000 100 100000 1 35"/>
    <n v="78.006539000000004"/>
    <n v="0"/>
    <n v="78.006539000000004"/>
    <n v="78.006539000000004"/>
    <x v="0"/>
  </r>
  <r>
    <x v="0"/>
    <x v="0"/>
    <n v="100"/>
    <x v="0"/>
    <x v="50"/>
    <n v="1"/>
    <n v="17.00787"/>
    <n v="6.0055050000000003"/>
    <n v="4.8746109999999998"/>
    <n v="0.14771500000000001"/>
    <s v="7"/>
    <s v="scale_mpi_thin_job_13937.out "/>
    <s v="scale_mpi_thin_thin007_2023-06-25_20-34-05.csv "/>
    <s v="e1 10000 100 100000 1 34"/>
    <n v="84.318348"/>
    <n v="0"/>
    <n v="84.318348"/>
    <n v="84.318348"/>
    <x v="0"/>
  </r>
  <r>
    <x v="0"/>
    <x v="0"/>
    <n v="100"/>
    <x v="0"/>
    <x v="51"/>
    <n v="1"/>
    <n v="13.941182"/>
    <n v="2.694922"/>
    <n v="3.077385"/>
    <n v="9.6168000000000003E-2"/>
    <s v="7"/>
    <s v="scale_mpi_thin_job_13937.out "/>
    <s v="scale_mpi_thin_thin007_2023-06-25_20-34-05.csv "/>
    <s v="e1 10000 100 100000 1 33"/>
    <n v="76.067917600000015"/>
    <n v="1.9068478459149669"/>
    <n v="72.254221908170081"/>
    <n v="79.88161329182995"/>
    <x v="0"/>
  </r>
  <r>
    <x v="0"/>
    <x v="0"/>
    <n v="100"/>
    <x v="0"/>
    <x v="52"/>
    <n v="1"/>
    <n v="16.053773"/>
    <n v="4.3737959999999996"/>
    <n v="3.1008559999999998"/>
    <n v="0.10002800000000001"/>
    <s v="7"/>
    <s v="scale_mpi_thin_job_13937.out "/>
    <s v="scale_mpi_thin_thin007_2023-06-25_20-34-05.csv "/>
    <s v="e1 10000 100 100000 1 32"/>
    <n v="84.195373000000004"/>
    <n v="0"/>
    <n v="84.195373000000004"/>
    <n v="84.195373000000004"/>
    <x v="0"/>
  </r>
  <r>
    <x v="0"/>
    <x v="0"/>
    <n v="100"/>
    <x v="0"/>
    <x v="53"/>
    <n v="1"/>
    <n v="13.743372000000001"/>
    <n v="1.8624289999999999"/>
    <n v="3.3247330000000002"/>
    <n v="0.11082400000000001"/>
    <s v="7"/>
    <s v="scale_mpi_thin_job_13937.out "/>
    <s v="scale_mpi_thin_thin007_2023-06-25_20-34-05.csv "/>
    <s v="e1 10000 100 100000 1 31"/>
    <n v="78.830611000000005"/>
    <n v="0"/>
    <n v="78.830611000000005"/>
    <n v="78.830611000000005"/>
    <x v="0"/>
  </r>
  <r>
    <x v="0"/>
    <x v="0"/>
    <n v="100"/>
    <x v="0"/>
    <x v="54"/>
    <n v="1"/>
    <n v="14.137286"/>
    <n v="1.767444"/>
    <n v="2.827744"/>
    <n v="9.7507999999999997E-2"/>
    <s v="7"/>
    <s v="scale_mpi_thin_job_13937.out "/>
    <s v="scale_mpi_thin_thin007_2023-06-25_20-34-05.csv "/>
    <s v="e1 10000 100 100000 1 30"/>
    <n v="83.386357600000011"/>
    <n v="1.0992753606356498"/>
    <n v="81.187806878728708"/>
    <n v="85.584908321271314"/>
    <x v="0"/>
  </r>
  <r>
    <x v="0"/>
    <x v="0"/>
    <n v="100"/>
    <x v="0"/>
    <x v="55"/>
    <n v="1"/>
    <n v="14.74882"/>
    <n v="2.0111110000000001"/>
    <n v="2.6538330000000001"/>
    <n v="9.4780000000000003E-2"/>
    <s v="7"/>
    <s v="scale_mpi_thin_job_13937.out "/>
    <s v="scale_mpi_thin_thin007_2023-06-25_20-34-05.csv "/>
    <s v="e1 10000 100 100000 1 29"/>
    <n v="81.790783000000005"/>
    <n v="0"/>
    <n v="81.790783000000005"/>
    <n v="81.790783000000005"/>
    <x v="0"/>
  </r>
  <r>
    <x v="0"/>
    <x v="0"/>
    <n v="100"/>
    <x v="0"/>
    <x v="56"/>
    <n v="1"/>
    <n v="15.3353"/>
    <n v="2.402571"/>
    <n v="2.2871980000000001"/>
    <n v="8.4710999999999995E-2"/>
    <s v="7"/>
    <s v="scale_mpi_thin_job_13937.out "/>
    <s v="scale_mpi_thin_thin007_2023-06-25_20-34-05.csv "/>
    <s v="e1 10000 100 100000 1 28"/>
    <n v="83.684258999999997"/>
    <n v="0"/>
    <n v="83.684258999999997"/>
    <n v="83.684258999999997"/>
    <x v="0"/>
  </r>
  <r>
    <x v="0"/>
    <x v="0"/>
    <n v="100"/>
    <x v="0"/>
    <x v="57"/>
    <n v="1"/>
    <n v="14.620381"/>
    <n v="1.053256"/>
    <n v="2.2320929999999999"/>
    <n v="8.5849999999999996E-2"/>
    <s v="7"/>
    <s v="scale_mpi_thin_job_13937.out "/>
    <s v="scale_mpi_thin_thin007_2023-06-25_20-34-05.csv "/>
    <s v="e1 10000 100 100000 1 27"/>
    <n v="84.499865799999995"/>
    <n v="0.94775888240855077"/>
    <n v="82.604348035182895"/>
    <n v="86.395383564817095"/>
    <x v="0"/>
  </r>
  <r>
    <x v="0"/>
    <x v="0"/>
    <n v="100"/>
    <x v="0"/>
    <x v="58"/>
    <n v="1"/>
    <n v="14.770448999999999"/>
    <n v="0.67615800000000004"/>
    <n v="2.2241870000000001"/>
    <n v="8.8967000000000004E-2"/>
    <s v="7"/>
    <s v="scale_mpi_thin_job_13937.out "/>
    <s v="scale_mpi_thin_thin007_2023-06-25_20-34-05.csv "/>
    <s v="e1 10000 100 100000 1 26"/>
    <n v="86.758832999999996"/>
    <n v="0"/>
    <n v="86.758832999999996"/>
    <n v="86.758832999999996"/>
    <x v="0"/>
  </r>
  <r>
    <x v="0"/>
    <x v="0"/>
    <n v="100"/>
    <x v="0"/>
    <x v="59"/>
    <n v="1"/>
    <n v="14.910425"/>
    <n v="0.42504599999999998"/>
    <n v="2.073159"/>
    <n v="8.6382E-2"/>
    <s v="7"/>
    <s v="scale_mpi_thin_job_13937.out "/>
    <s v="scale_mpi_thin_thin007_2023-06-25_20-34-05.csv "/>
    <s v="e1 10000 100 100000 1 25"/>
    <n v="89.725504999999998"/>
    <n v="0"/>
    <n v="89.725504999999998"/>
    <n v="89.725504999999998"/>
    <x v="0"/>
  </r>
  <r>
    <x v="0"/>
    <x v="0"/>
    <n v="100"/>
    <x v="0"/>
    <x v="60"/>
    <n v="1"/>
    <n v="15.151519"/>
    <n v="0.162276"/>
    <n v="0.76048499999999997"/>
    <n v="3.3064999999999997E-2"/>
    <s v="7"/>
    <s v="scale_mpi_thin_job_13937.out "/>
    <s v="scale_mpi_thin_thin007_2023-06-25_20-34-05.csv "/>
    <s v="e1 10000 100 100000 1 24"/>
    <n v="89.644526799999994"/>
    <n v="9.0564284097201603E-2"/>
    <n v="89.463398231805584"/>
    <n v="89.825655368194404"/>
    <x v="0"/>
  </r>
  <r>
    <x v="0"/>
    <x v="0"/>
    <n v="100"/>
    <x v="0"/>
    <x v="61"/>
    <n v="1"/>
    <n v="15.704840000000001"/>
    <n v="0.170129"/>
    <n v="0.95013099999999995"/>
    <n v="4.3187999999999997E-2"/>
    <s v="7"/>
    <s v="scale_mpi_thin_job_13937.out "/>
    <s v="scale_mpi_thin_thin007_2023-06-25_20-34-05.csv "/>
    <s v="e1 10000 100 100000 1 23"/>
    <n v="93.110984000000002"/>
    <n v="0"/>
    <n v="93.110984000000002"/>
    <n v="93.110984000000002"/>
    <x v="0"/>
  </r>
  <r>
    <x v="0"/>
    <x v="0"/>
    <n v="100"/>
    <x v="0"/>
    <x v="62"/>
    <n v="1"/>
    <n v="16.317523000000001"/>
    <n v="0.17685500000000001"/>
    <n v="1.0387710000000001"/>
    <n v="4.9465000000000002E-2"/>
    <s v="7"/>
    <s v="scale_mpi_thin_job_13937.out "/>
    <s v="scale_mpi_thin_thin007_2023-06-25_20-34-05.csv "/>
    <s v="e1 10000 100 100000 1 22"/>
    <n v="97.226399999999998"/>
    <n v="0"/>
    <n v="97.226399999999998"/>
    <n v="97.226399999999998"/>
    <x v="0"/>
  </r>
  <r>
    <x v="0"/>
    <x v="0"/>
    <n v="100"/>
    <x v="0"/>
    <x v="63"/>
    <n v="1"/>
    <n v="17.001013"/>
    <n v="0.165852"/>
    <n v="0.87752699999999995"/>
    <n v="4.3875999999999998E-2"/>
    <s v="7"/>
    <s v="scale_mpi_thin_job_13937.out "/>
    <s v="scale_mpi_thin_thin007_2023-06-25_20-34-05.csv "/>
    <s v="e1 10000 100 100000 1 21"/>
    <n v="101.562984"/>
    <n v="6.989149632122392E-2"/>
    <n v="101.42320100735755"/>
    <n v="101.70276699264245"/>
    <x v="0"/>
  </r>
  <r>
    <x v="0"/>
    <x v="0"/>
    <n v="100"/>
    <x v="0"/>
    <x v="64"/>
    <n v="1"/>
    <n v="17.777024999999998"/>
    <n v="0.17149200000000001"/>
    <n v="0.8639"/>
    <n v="4.5468000000000001E-2"/>
    <s v="7"/>
    <s v="scale_mpi_thin_job_13937.out "/>
    <s v="scale_mpi_thin_thin007_2023-06-25_20-34-05.csv "/>
    <s v="e1 10000 100 100000 1 20"/>
    <n v="106.727441"/>
    <n v="0"/>
    <n v="106.727441"/>
    <n v="106.727441"/>
    <x v="0"/>
  </r>
  <r>
    <x v="0"/>
    <x v="0"/>
    <n v="100"/>
    <x v="0"/>
    <x v="65"/>
    <n v="1"/>
    <n v="18.609313"/>
    <n v="0.16866600000000001"/>
    <n v="0.73599199999999998"/>
    <n v="4.0888000000000001E-2"/>
    <s v="7"/>
    <s v="scale_mpi_thin_job_13937.out "/>
    <s v="scale_mpi_thin_thin007_2023-06-25_20-34-05.csv "/>
    <s v="e1 10000 100 100000 1 19"/>
    <n v="111.832953"/>
    <n v="0"/>
    <n v="111.832953"/>
    <n v="111.832953"/>
    <x v="0"/>
  </r>
  <r>
    <x v="0"/>
    <x v="0"/>
    <n v="100"/>
    <x v="0"/>
    <x v="66"/>
    <n v="1"/>
    <n v="19.541243999999999"/>
    <n v="0.16592999999999999"/>
    <n v="0.71082100000000004"/>
    <n v="4.1813000000000003E-2"/>
    <s v="7"/>
    <s v="scale_mpi_thin_job_13937.out "/>
    <s v="scale_mpi_thin_thin007_2023-06-25_20-34-05.csv "/>
    <s v="e1 10000 100 100000 1 18"/>
    <n v="117.95172540000002"/>
    <n v="0.14477274963067172"/>
    <n v="117.66217990073868"/>
    <n v="118.24127089926135"/>
    <x v="0"/>
  </r>
  <r>
    <x v="0"/>
    <x v="0"/>
    <n v="100"/>
    <x v="0"/>
    <x v="67"/>
    <n v="1"/>
    <n v="20.665216000000001"/>
    <n v="0.15688299999999999"/>
    <n v="0.61594899999999997"/>
    <n v="3.8497000000000003E-2"/>
    <s v="7"/>
    <s v="scale_mpi_thin_job_13937.out "/>
    <s v="scale_mpi_thin_thin007_2023-06-25_20-34-05.csv "/>
    <s v="e1 10000 100 100000 1 17"/>
    <n v="124.729928"/>
    <n v="0"/>
    <n v="124.729928"/>
    <n v="124.729928"/>
    <x v="0"/>
  </r>
  <r>
    <x v="0"/>
    <x v="0"/>
    <n v="100"/>
    <x v="0"/>
    <x v="68"/>
    <n v="1"/>
    <n v="21.826734999999999"/>
    <n v="0.160053"/>
    <n v="0.58758200000000005"/>
    <n v="3.9171999999999998E-2"/>
    <s v="7"/>
    <s v="scale_mpi_thin_job_13937.out "/>
    <s v="scale_mpi_thin_thin007_2023-06-25_20-34-05.csv "/>
    <s v="e1 10000 100 100000 1 16"/>
    <n v="132.20465999999999"/>
    <n v="0"/>
    <n v="132.20465999999999"/>
    <n v="132.20465999999999"/>
    <x v="0"/>
  </r>
  <r>
    <x v="0"/>
    <x v="0"/>
    <n v="100"/>
    <x v="0"/>
    <x v="69"/>
    <n v="1"/>
    <n v="23.215489000000002"/>
    <n v="0.16905600000000001"/>
    <n v="0.64634899999999995"/>
    <n v="4.6168000000000001E-2"/>
    <s v="7"/>
    <s v="scale_mpi_thin_job_13937.out "/>
    <s v="scale_mpi_thin_thin007_2023-06-25_20-34-05.csv "/>
    <s v="e1 10000 100 100000 1 15"/>
    <n v="140.79502980000001"/>
    <n v="6.4130093750900619E-2"/>
    <n v="140.6667696124982"/>
    <n v="140.92328998750182"/>
    <x v="0"/>
  </r>
  <r>
    <x v="0"/>
    <x v="0"/>
    <n v="100"/>
    <x v="0"/>
    <x v="70"/>
    <n v="1"/>
    <n v="24.787247000000001"/>
    <n v="0.161"/>
    <n v="0.43991000000000002"/>
    <n v="3.3839000000000001E-2"/>
    <s v="7"/>
    <s v="scale_mpi_thin_job_13937.out "/>
    <s v="scale_mpi_thin_thin007_2023-06-25_20-34-05.csv "/>
    <s v="e1 10000 100 100000 1 14"/>
    <n v="150.740375"/>
    <n v="0"/>
    <n v="150.740375"/>
    <n v="150.740375"/>
    <x v="0"/>
  </r>
  <r>
    <x v="0"/>
    <x v="0"/>
    <n v="100"/>
    <x v="0"/>
    <x v="71"/>
    <n v="1"/>
    <n v="26.556533999999999"/>
    <n v="0.171713"/>
    <n v="0.54920000000000002"/>
    <n v="4.5767000000000002E-2"/>
    <s v="7"/>
    <s v="scale_mpi_thin_job_13937.out "/>
    <s v="scale_mpi_thin_thin007_2023-06-25_20-34-05.csv "/>
    <s v="e1 10000 100 100000 1 13"/>
    <n v="161.943344"/>
    <n v="0"/>
    <n v="161.943344"/>
    <n v="161.943344"/>
    <x v="0"/>
  </r>
  <r>
    <x v="0"/>
    <x v="0"/>
    <n v="100"/>
    <x v="0"/>
    <x v="12"/>
    <n v="1"/>
    <n v="15.986039999999999"/>
    <n v="10.167292"/>
    <n v="18.647490000000001"/>
    <n v="0.26264100000000001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4"/>
    <n v="100"/>
    <x v="0"/>
    <x v="12"/>
    <n v="1"/>
    <n v="18.706056"/>
    <n v="7.23773"/>
    <n v="31.040006999999999"/>
    <n v="0.43718299999999999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31.171223999999999"/>
    <n v="19.499219"/>
    <n v="9.1927719999999997"/>
    <n v="0.131325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25.557389000000001"/>
    <n v="13.711918000000001"/>
    <n v="33.741847"/>
    <n v="0.489012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23.319322"/>
    <n v="11.389521999999999"/>
    <n v="8.8370739999999994"/>
    <n v="0.12995699999999999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33.314098000000001"/>
    <n v="21.280439000000001"/>
    <n v="5.2816150000000004"/>
    <n v="7.8829999999999997E-2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27.299447000000001"/>
    <n v="15.001979"/>
    <n v="28.109922999999998"/>
    <n v="0.42590800000000001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3.798794999999998"/>
    <n v="11.327926"/>
    <n v="9.163627"/>
    <n v="0.14097899999999999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28.109787000000001"/>
    <n v="15.566397"/>
    <n v="10.391795"/>
    <n v="0.16237199999999999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24.805472000000002"/>
    <n v="12.058588"/>
    <n v="4.5786179999999996"/>
    <n v="7.2676000000000004E-2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4.208922000000001"/>
    <n v="11.320539999999999"/>
    <n v="4.2809020000000002"/>
    <n v="6.9046999999999997E-2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27.699552000000001"/>
    <n v="14.6378"/>
    <n v="4.3725189999999996"/>
    <n v="7.1680999999999995E-2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9.800488999999999"/>
    <n v="16.484171"/>
    <n v="6.3884359999999996"/>
    <n v="0.106474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30.149149999999999"/>
    <n v="16.681974"/>
    <n v="22.325721999999999"/>
    <n v="0.37840200000000002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30.670048000000001"/>
    <n v="16.744133999999999"/>
    <n v="16.065299"/>
    <n v="0.27698800000000001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9.430447999999998"/>
    <n v="15.10948"/>
    <n v="9.2606809999999999"/>
    <n v="0.162468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7.998197999999999"/>
    <n v="13.477107"/>
    <n v="6.3747689999999997"/>
    <n v="0.11383500000000001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6.951308999999998"/>
    <n v="12.254189999999999"/>
    <n v="6.2296149999999999"/>
    <n v="0.11326600000000001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9.957713999999999"/>
    <n v="15.064297"/>
    <n v="6.1359690000000002"/>
    <n v="0.11362899999999999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6.537538999999999"/>
    <n v="11.324959"/>
    <n v="38.468063000000001"/>
    <n v="0.72581300000000004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31.451808"/>
    <n v="16.041692000000001"/>
    <n v="8.2413109999999996"/>
    <n v="0.15848699999999999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4.603888999999999"/>
    <n v="8.847531"/>
    <n v="25.198830000000001"/>
    <n v="0.49409500000000001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27.910347000000002"/>
    <n v="11.981769"/>
    <n v="10.508895000000001"/>
    <n v="0.210178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7.736115000000002"/>
    <n v="11.677835"/>
    <n v="5.8941239999999997"/>
    <n v="0.12028800000000001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27.996898000000002"/>
    <n v="11.478695"/>
    <n v="5.6488199999999997"/>
    <n v="0.117684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27.599453"/>
    <n v="10.651932"/>
    <n v="6.3755490000000004"/>
    <n v="0.13564999999999999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32.516219999999997"/>
    <n v="15.260906"/>
    <n v="5.3014580000000002"/>
    <n v="0.115249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30.761980999999999"/>
    <n v="13.2379"/>
    <n v="19.592055999999999"/>
    <n v="0.43537900000000002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26.163342"/>
    <n v="8.0870080000000009"/>
    <n v="6.8987410000000002"/>
    <n v="0.15679000000000001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30.054086999999999"/>
    <n v="11.738052"/>
    <n v="5.0818070000000004"/>
    <n v="0.118182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9.174865"/>
    <n v="10.611566"/>
    <n v="5.0378369999999997"/>
    <n v="0.119949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27.689955999999999"/>
    <n v="8.5570559999999993"/>
    <n v="4.2698479999999996"/>
    <n v="0.104143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26.904014"/>
    <n v="7.6861360000000003"/>
    <n v="4.2343729999999997"/>
    <n v="0.10585899999999999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26.252469000000001"/>
    <n v="6.3441150000000004"/>
    <n v="6.6637430000000002"/>
    <n v="0.17086499999999999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4"/>
    <n v="100"/>
    <x v="0"/>
    <x v="45"/>
    <n v="1"/>
    <n v="30.087494"/>
    <n v="9.7685019999999998"/>
    <n v="6.0076330000000002"/>
    <n v="0.15809599999999999"/>
    <s v="7"/>
    <s v="scale_mpi_thin_job_13938.out "/>
    <s v="scale_mpi_thin_thin007_2023-06-25_22-34-20.csv "/>
    <s v="e1 15000 100 100000 1 39"/>
    <e v="#N/A"/>
    <e v="#N/A"/>
    <e v="#N/A"/>
    <e v="#N/A"/>
    <x v="1"/>
  </r>
  <r>
    <x v="0"/>
    <x v="4"/>
    <n v="100"/>
    <x v="0"/>
    <x v="46"/>
    <n v="1"/>
    <n v="28.043859000000001"/>
    <n v="7.1392550000000004"/>
    <n v="5.190493"/>
    <n v="0.14028399999999999"/>
    <s v="7"/>
    <s v="scale_mpi_thin_job_13938.out "/>
    <s v="scale_mpi_thin_thin007_2023-06-25_22-34-20.csv "/>
    <s v="e1 15000 100 100000 1 38"/>
    <e v="#N/A"/>
    <e v="#N/A"/>
    <e v="#N/A"/>
    <e v="#N/A"/>
    <x v="1"/>
  </r>
  <r>
    <x v="0"/>
    <x v="4"/>
    <n v="100"/>
    <x v="0"/>
    <x v="47"/>
    <n v="1"/>
    <n v="33.528315999999997"/>
    <n v="12.001566"/>
    <n v="4.7584229999999996"/>
    <n v="0.13217799999999999"/>
    <s v="7"/>
    <s v="scale_mpi_thin_job_13938.out "/>
    <s v="scale_mpi_thin_thin007_2023-06-25_22-34-20.csv "/>
    <s v="e1 15000 100 100000 1 37"/>
    <e v="#N/A"/>
    <e v="#N/A"/>
    <e v="#N/A"/>
    <e v="#N/A"/>
    <x v="1"/>
  </r>
  <r>
    <x v="0"/>
    <x v="4"/>
    <n v="100"/>
    <x v="0"/>
    <x v="48"/>
    <n v="1"/>
    <n v="33.102581000000001"/>
    <n v="10.967701"/>
    <n v="14.710342000000001"/>
    <n v="0.42029499999999997"/>
    <s v="7"/>
    <s v="scale_mpi_thin_job_13938.out "/>
    <s v="scale_mpi_thin_thin007_2023-06-25_22-34-20.csv "/>
    <s v="e1 15000 100 100000 1 36"/>
    <e v="#N/A"/>
    <e v="#N/A"/>
    <e v="#N/A"/>
    <e v="#N/A"/>
    <x v="1"/>
  </r>
  <r>
    <x v="0"/>
    <x v="4"/>
    <n v="100"/>
    <x v="0"/>
    <x v="49"/>
    <n v="1"/>
    <n v="27.227035000000001"/>
    <n v="4.5879700000000003"/>
    <n v="7.712758"/>
    <n v="0.22684599999999999"/>
    <s v="7"/>
    <s v="scale_mpi_thin_job_13938.out "/>
    <s v="scale_mpi_thin_thin007_2023-06-25_22-34-20.csv "/>
    <s v="e1 15000 100 100000 1 35"/>
    <e v="#N/A"/>
    <e v="#N/A"/>
    <e v="#N/A"/>
    <e v="#N/A"/>
    <x v="1"/>
  </r>
  <r>
    <x v="0"/>
    <x v="4"/>
    <n v="100"/>
    <x v="0"/>
    <x v="50"/>
    <n v="1"/>
    <n v="28.526365999999999"/>
    <n v="5.1296819999999999"/>
    <n v="5.551685"/>
    <n v="0.16823299999999999"/>
    <s v="7"/>
    <s v="scale_mpi_thin_job_13938.out "/>
    <s v="scale_mpi_thin_thin007_2023-06-25_22-34-20.csv "/>
    <s v="e1 15000 100 100000 1 34"/>
    <e v="#N/A"/>
    <e v="#N/A"/>
    <e v="#N/A"/>
    <e v="#N/A"/>
    <x v="1"/>
  </r>
  <r>
    <x v="0"/>
    <x v="4"/>
    <n v="100"/>
    <x v="0"/>
    <x v="51"/>
    <n v="1"/>
    <n v="28.918887000000002"/>
    <n v="5.1776249999999999"/>
    <n v="4.6366820000000004"/>
    <n v="0.144896"/>
    <s v="7"/>
    <s v="scale_mpi_thin_job_13938.out "/>
    <s v="scale_mpi_thin_thin007_2023-06-25_22-34-20.csv "/>
    <s v="e1 15000 100 100000 1 33"/>
    <e v="#N/A"/>
    <e v="#N/A"/>
    <e v="#N/A"/>
    <e v="#N/A"/>
    <x v="1"/>
  </r>
  <r>
    <x v="0"/>
    <x v="4"/>
    <n v="100"/>
    <x v="0"/>
    <x v="52"/>
    <n v="1"/>
    <n v="28.448035000000001"/>
    <n v="3.686582"/>
    <n v="7.2146569999999999"/>
    <n v="0.23273099999999999"/>
    <s v="7"/>
    <s v="scale_mpi_thin_job_13938.out "/>
    <s v="scale_mpi_thin_thin007_2023-06-25_22-34-20.csv "/>
    <s v="e1 15000 100 100000 1 32"/>
    <e v="#N/A"/>
    <e v="#N/A"/>
    <e v="#N/A"/>
    <e v="#N/A"/>
    <x v="1"/>
  </r>
  <r>
    <x v="0"/>
    <x v="4"/>
    <n v="100"/>
    <x v="0"/>
    <x v="53"/>
    <n v="1"/>
    <n v="28.463194999999999"/>
    <n v="3.3427920000000002"/>
    <n v="3.7758859999999999"/>
    <n v="0.125863"/>
    <s v="7"/>
    <s v="scale_mpi_thin_job_13938.out "/>
    <s v="scale_mpi_thin_thin007_2023-06-25_22-34-20.csv "/>
    <s v="e1 15000 100 100000 1 31"/>
    <e v="#N/A"/>
    <e v="#N/A"/>
    <e v="#N/A"/>
    <e v="#N/A"/>
    <x v="1"/>
  </r>
  <r>
    <x v="0"/>
    <x v="4"/>
    <n v="100"/>
    <x v="0"/>
    <x v="54"/>
    <n v="1"/>
    <n v="29.120138000000001"/>
    <n v="2.8780250000000001"/>
    <n v="3.0448330000000001"/>
    <n v="0.104994"/>
    <s v="7"/>
    <s v="scale_mpi_thin_job_13938.out "/>
    <s v="scale_mpi_thin_thin007_2023-06-25_22-34-20.csv "/>
    <s v="e1 15000 100 100000 1 30"/>
    <e v="#N/A"/>
    <e v="#N/A"/>
    <e v="#N/A"/>
    <e v="#N/A"/>
    <x v="1"/>
  </r>
  <r>
    <x v="0"/>
    <x v="4"/>
    <n v="100"/>
    <x v="0"/>
    <x v="55"/>
    <n v="1"/>
    <n v="29.439623999999998"/>
    <n v="2.6614409999999999"/>
    <n v="3.2577669999999999"/>
    <n v="0.11634899999999999"/>
    <s v="7"/>
    <s v="scale_mpi_thin_job_13938.out "/>
    <s v="scale_mpi_thin_thin007_2023-06-25_22-34-20.csv "/>
    <s v="e1 15000 100 100000 1 29"/>
    <e v="#N/A"/>
    <e v="#N/A"/>
    <e v="#N/A"/>
    <e v="#N/A"/>
    <x v="1"/>
  </r>
  <r>
    <x v="0"/>
    <x v="4"/>
    <n v="100"/>
    <x v="0"/>
    <x v="56"/>
    <n v="1"/>
    <n v="30.455770000000001"/>
    <n v="2.6065160000000001"/>
    <n v="2.848401"/>
    <n v="0.10549600000000001"/>
    <s v="7"/>
    <s v="scale_mpi_thin_job_13938.out "/>
    <s v="scale_mpi_thin_thin007_2023-06-25_22-34-20.csv "/>
    <s v="e1 15000 100 100000 1 28"/>
    <e v="#N/A"/>
    <e v="#N/A"/>
    <e v="#N/A"/>
    <e v="#N/A"/>
    <x v="1"/>
  </r>
  <r>
    <x v="0"/>
    <x v="4"/>
    <n v="100"/>
    <x v="0"/>
    <x v="57"/>
    <n v="1"/>
    <n v="30.911663999999998"/>
    <n v="1.860951"/>
    <n v="3.1137069999999998"/>
    <n v="0.119758"/>
    <s v="7"/>
    <s v="scale_mpi_thin_job_13938.out "/>
    <s v="scale_mpi_thin_thin007_2023-06-25_22-34-20.csv "/>
    <s v="e1 15000 100 100000 1 27"/>
    <e v="#N/A"/>
    <e v="#N/A"/>
    <e v="#N/A"/>
    <e v="#N/A"/>
    <x v="1"/>
  </r>
  <r>
    <x v="0"/>
    <x v="4"/>
    <n v="100"/>
    <x v="0"/>
    <x v="58"/>
    <n v="1"/>
    <n v="32.027003999999998"/>
    <n v="1.9645980000000001"/>
    <n v="4.7197820000000004"/>
    <n v="0.18879099999999999"/>
    <s v="7"/>
    <s v="scale_mpi_thin_job_13938.out "/>
    <s v="scale_mpi_thin_thin007_2023-06-25_22-34-20.csv "/>
    <s v="e1 15000 100 100000 1 26"/>
    <e v="#N/A"/>
    <e v="#N/A"/>
    <e v="#N/A"/>
    <e v="#N/A"/>
    <x v="1"/>
  </r>
  <r>
    <x v="0"/>
    <x v="4"/>
    <n v="100"/>
    <x v="0"/>
    <x v="59"/>
    <n v="1"/>
    <n v="32.185378999999998"/>
    <n v="0.95967999999999998"/>
    <n v="4.7307540000000001"/>
    <n v="0.19711500000000001"/>
    <s v="7"/>
    <s v="scale_mpi_thin_job_13938.out "/>
    <s v="scale_mpi_thin_thin007_2023-06-25_22-34-20.csv "/>
    <s v="e1 15000 100 100000 1 25"/>
    <e v="#N/A"/>
    <e v="#N/A"/>
    <e v="#N/A"/>
    <e v="#N/A"/>
    <x v="1"/>
  </r>
  <r>
    <x v="0"/>
    <x v="4"/>
    <n v="100"/>
    <x v="0"/>
    <x v="60"/>
    <n v="1"/>
    <n v="32.562427"/>
    <n v="0.33430100000000001"/>
    <n v="1.4246300000000001"/>
    <n v="6.1940000000000002E-2"/>
    <s v="7"/>
    <s v="scale_mpi_thin_job_13938.out "/>
    <s v="scale_mpi_thin_thin007_2023-06-25_22-34-20.csv "/>
    <s v="e1 15000 100 100000 1 24"/>
    <e v="#N/A"/>
    <e v="#N/A"/>
    <e v="#N/A"/>
    <e v="#N/A"/>
    <x v="1"/>
  </r>
  <r>
    <x v="0"/>
    <x v="4"/>
    <n v="100"/>
    <x v="0"/>
    <x v="61"/>
    <n v="1"/>
    <n v="34.263593999999998"/>
    <n v="0.76551000000000002"/>
    <n v="9.715465"/>
    <n v="0.441612"/>
    <s v="7"/>
    <s v="scale_mpi_thin_job_13938.out "/>
    <s v="scale_mpi_thin_thin007_2023-06-25_22-34-20.csv "/>
    <s v="e1 15000 100 100000 1 23"/>
    <e v="#N/A"/>
    <e v="#N/A"/>
    <e v="#N/A"/>
    <e v="#N/A"/>
    <x v="1"/>
  </r>
  <r>
    <x v="0"/>
    <x v="4"/>
    <n v="100"/>
    <x v="0"/>
    <x v="62"/>
    <n v="1"/>
    <n v="35.769159999999999"/>
    <n v="0.87043099999999995"/>
    <n v="11.598898"/>
    <n v="0.55232800000000004"/>
    <s v="7"/>
    <s v="scale_mpi_thin_job_13938.out "/>
    <s v="scale_mpi_thin_thin007_2023-06-25_22-34-20.csv "/>
    <s v="e1 15000 100 100000 1 22"/>
    <e v="#N/A"/>
    <e v="#N/A"/>
    <e v="#N/A"/>
    <e v="#N/A"/>
    <x v="1"/>
  </r>
  <r>
    <x v="0"/>
    <x v="4"/>
    <n v="100"/>
    <x v="0"/>
    <x v="63"/>
    <n v="1"/>
    <n v="37.281565999999998"/>
    <n v="0.825878"/>
    <n v="8.6578859999999995"/>
    <n v="0.432894"/>
    <s v="7"/>
    <s v="scale_mpi_thin_job_13938.out "/>
    <s v="scale_mpi_thin_thin007_2023-06-25_22-34-20.csv "/>
    <s v="e1 15000 100 100000 1 21"/>
    <e v="#N/A"/>
    <e v="#N/A"/>
    <e v="#N/A"/>
    <e v="#N/A"/>
    <x v="1"/>
  </r>
  <r>
    <x v="0"/>
    <x v="4"/>
    <n v="100"/>
    <x v="0"/>
    <x v="64"/>
    <n v="1"/>
    <n v="38.989218000000001"/>
    <n v="0.83623800000000004"/>
    <n v="9.6918609999999994"/>
    <n v="0.51009800000000005"/>
    <s v="7"/>
    <s v="scale_mpi_thin_job_13938.out "/>
    <s v="scale_mpi_thin_thin007_2023-06-25_22-34-20.csv "/>
    <s v="e1 15000 100 100000 1 20"/>
    <e v="#N/A"/>
    <e v="#N/A"/>
    <e v="#N/A"/>
    <e v="#N/A"/>
    <x v="1"/>
  </r>
  <r>
    <x v="0"/>
    <x v="4"/>
    <n v="100"/>
    <x v="0"/>
    <x v="65"/>
    <n v="1"/>
    <n v="40.726011"/>
    <n v="0.74002500000000004"/>
    <n v="7.6799169999999997"/>
    <n v="0.42666199999999999"/>
    <s v="7"/>
    <s v="scale_mpi_thin_job_13938.out "/>
    <s v="scale_mpi_thin_thin007_2023-06-25_22-34-20.csv "/>
    <s v="e1 15000 100 100000 1 19"/>
    <e v="#N/A"/>
    <e v="#N/A"/>
    <e v="#N/A"/>
    <e v="#N/A"/>
    <x v="1"/>
  </r>
  <r>
    <x v="0"/>
    <x v="4"/>
    <n v="100"/>
    <x v="0"/>
    <x v="66"/>
    <n v="1"/>
    <n v="43.003149999999998"/>
    <n v="0.67154800000000003"/>
    <n v="6.1186769999999999"/>
    <n v="0.35992200000000002"/>
    <s v="7"/>
    <s v="scale_mpi_thin_job_13938.out "/>
    <s v="scale_mpi_thin_thin007_2023-06-25_22-34-20.csv "/>
    <s v="e1 15000 100 100000 1 18"/>
    <e v="#N/A"/>
    <e v="#N/A"/>
    <e v="#N/A"/>
    <e v="#N/A"/>
    <x v="1"/>
  </r>
  <r>
    <x v="0"/>
    <x v="4"/>
    <n v="100"/>
    <x v="0"/>
    <x v="67"/>
    <n v="1"/>
    <n v="45.459204999999997"/>
    <n v="0.80048399999999997"/>
    <n v="7.7930679999999999"/>
    <n v="0.48706700000000003"/>
    <s v="7"/>
    <s v="scale_mpi_thin_job_13938.out "/>
    <s v="scale_mpi_thin_thin007_2023-06-25_22-34-20.csv "/>
    <s v="e1 15000 100 100000 1 17"/>
    <e v="#N/A"/>
    <e v="#N/A"/>
    <e v="#N/A"/>
    <e v="#N/A"/>
    <x v="1"/>
  </r>
  <r>
    <x v="0"/>
    <x v="4"/>
    <n v="100"/>
    <x v="0"/>
    <x v="68"/>
    <n v="1"/>
    <n v="48.172958999999999"/>
    <n v="0.76828200000000002"/>
    <n v="6.9505540000000003"/>
    <n v="0.46337"/>
    <s v="7"/>
    <s v="scale_mpi_thin_job_13938.out "/>
    <s v="scale_mpi_thin_thin007_2023-06-25_22-34-20.csv "/>
    <s v="e1 15000 100 100000 1 16"/>
    <e v="#N/A"/>
    <e v="#N/A"/>
    <e v="#N/A"/>
    <e v="#N/A"/>
    <x v="1"/>
  </r>
  <r>
    <x v="0"/>
    <x v="4"/>
    <n v="100"/>
    <x v="0"/>
    <x v="69"/>
    <n v="1"/>
    <n v="51.314830000000001"/>
    <n v="0.88837100000000002"/>
    <n v="8.1008700000000005"/>
    <n v="0.57863399999999998"/>
    <s v="7"/>
    <s v="scale_mpi_thin_job_13938.out "/>
    <s v="scale_mpi_thin_thin007_2023-06-25_22-34-20.csv "/>
    <s v="e1 15000 100 100000 1 15"/>
    <e v="#N/A"/>
    <e v="#N/A"/>
    <e v="#N/A"/>
    <e v="#N/A"/>
    <x v="1"/>
  </r>
  <r>
    <x v="0"/>
    <x v="4"/>
    <n v="100"/>
    <x v="0"/>
    <x v="70"/>
    <n v="1"/>
    <n v="54.649642"/>
    <n v="0.73121100000000006"/>
    <n v="5.4391109999999996"/>
    <n v="0.41839300000000001"/>
    <s v="7"/>
    <s v="scale_mpi_thin_job_13938.out "/>
    <s v="scale_mpi_thin_thin007_2023-06-25_22-34-20.csv "/>
    <s v="e1 15000 100 100000 1 14"/>
    <e v="#N/A"/>
    <e v="#N/A"/>
    <e v="#N/A"/>
    <e v="#N/A"/>
    <x v="1"/>
  </r>
  <r>
    <x v="0"/>
    <x v="4"/>
    <n v="100"/>
    <x v="0"/>
    <x v="71"/>
    <n v="1"/>
    <n v="59.097394000000001"/>
    <n v="0.69161399999999995"/>
    <n v="4.5160390000000001"/>
    <n v="0.37633699999999998"/>
    <s v="7"/>
    <s v="scale_mpi_thin_job_13938.out "/>
    <s v="scale_mpi_thin_thin007_2023-06-25_22-34-20.csv "/>
    <s v="e1 15000 100 100000 1 13"/>
    <e v="#N/A"/>
    <e v="#N/A"/>
    <e v="#N/A"/>
    <e v="#N/A"/>
    <x v="1"/>
  </r>
  <r>
    <x v="0"/>
    <x v="4"/>
    <n v="100"/>
    <x v="0"/>
    <x v="12"/>
    <n v="1"/>
    <n v="18.434539999999998"/>
    <n v="6.7418339999999999"/>
    <n v="29.262719000000001"/>
    <n v="0.41215099999999999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35.547263000000001"/>
    <n v="23.995916000000001"/>
    <n v="7.3238690000000002"/>
    <n v="0.104627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23.685213000000001"/>
    <n v="11.815521"/>
    <n v="33.845367000000003"/>
    <n v="0.49051299999999998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43.404564999999998"/>
    <n v="31.396246999999999"/>
    <n v="8.1027880000000003"/>
    <n v="0.119159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26.960148"/>
    <n v="14.909380000000001"/>
    <n v="29.365192"/>
    <n v="0.43828600000000001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35.720950000000002"/>
    <n v="23.5504"/>
    <n v="10.967511"/>
    <n v="0.16617399999999999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4.902635"/>
    <n v="12.566827"/>
    <n v="30.282511"/>
    <n v="0.46588499999999999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29.039514"/>
    <n v="16.469270999999999"/>
    <n v="9.0537500000000009"/>
    <n v="0.14146500000000001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30.739343000000002"/>
    <n v="17.991116000000002"/>
    <n v="4.5491159999999997"/>
    <n v="7.2207999999999994E-2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7.320706999999999"/>
    <n v="14.431620000000001"/>
    <n v="12.181089999999999"/>
    <n v="0.196469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27.354168000000001"/>
    <n v="14.264346"/>
    <n v="4.6385940000000003"/>
    <n v="7.6042999999999999E-2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7.128105000000001"/>
    <n v="13.83609"/>
    <n v="13.343861"/>
    <n v="0.22239800000000001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32.132815000000001"/>
    <n v="18.535095999999999"/>
    <n v="4.3642079999999996"/>
    <n v="7.3969999999999994E-2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30.996789"/>
    <n v="17.033809000000002"/>
    <n v="24.962337000000002"/>
    <n v="0.43038500000000002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5.006283"/>
    <n v="10.812196999999999"/>
    <n v="9.136533"/>
    <n v="0.16028999999999999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8.850738"/>
    <n v="14.475227"/>
    <n v="16.219729000000001"/>
    <n v="0.28963800000000001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6.341097999999999"/>
    <n v="11.685908"/>
    <n v="23.494883000000002"/>
    <n v="0.42718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9.131031"/>
    <n v="14.164671"/>
    <n v="8.3285859999999996"/>
    <n v="0.15423300000000001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9.798057"/>
    <n v="14.559443"/>
    <n v="6.7389650000000003"/>
    <n v="0.12715000000000001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26.335981"/>
    <n v="10.965662"/>
    <n v="7.2730800000000002"/>
    <n v="0.13986699999999999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5.442975000000001"/>
    <n v="9.8014290000000006"/>
    <n v="6.919384"/>
    <n v="0.13567399999999999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26.727596999999999"/>
    <n v="10.798745"/>
    <n v="5.4687570000000001"/>
    <n v="0.109375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7.723367"/>
    <n v="11.539082000000001"/>
    <n v="5.8452080000000004"/>
    <n v="0.11928999999999999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26.930700999999999"/>
    <n v="10.231541999999999"/>
    <n v="5.5542610000000003"/>
    <n v="0.115714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29.14152"/>
    <n v="12.325456000000001"/>
    <n v="6.0406810000000002"/>
    <n v="0.128525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29.052569999999999"/>
    <n v="11.606197"/>
    <n v="12.454022"/>
    <n v="0.27073999999999998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27.798748"/>
    <n v="10.349183999999999"/>
    <n v="5.6457199999999998"/>
    <n v="0.12545999999999999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25.043354999999998"/>
    <n v="7.2889699999999999"/>
    <n v="4.6194730000000002"/>
    <n v="0.104988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25.166501"/>
    <n v="6.9651189999999996"/>
    <n v="5.2197519999999997"/>
    <n v="0.12139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6.085315000000001"/>
    <n v="7.497179"/>
    <n v="5.3965969999999999"/>
    <n v="0.12848999999999999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25.975165000000001"/>
    <n v="7.0998049999999999"/>
    <n v="4.8155469999999996"/>
    <n v="0.117452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26.948685000000001"/>
    <n v="7.7143030000000001"/>
    <n v="4.259226"/>
    <n v="0.10648100000000001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27.381481999999998"/>
    <n v="7.5022399999999996"/>
    <n v="5.1364419999999997"/>
    <n v="0.13170399999999999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4"/>
    <n v="100"/>
    <x v="0"/>
    <x v="45"/>
    <n v="1"/>
    <n v="27.680668000000001"/>
    <n v="7.500381"/>
    <n v="4.2852509999999997"/>
    <n v="0.11277"/>
    <s v="7"/>
    <s v="scale_mpi_thin_job_13938.out "/>
    <s v="scale_mpi_thin_thin007_2023-06-25_22-34-20.csv "/>
    <s v="e1 15000 100 100000 1 39"/>
    <e v="#N/A"/>
    <e v="#N/A"/>
    <e v="#N/A"/>
    <e v="#N/A"/>
    <x v="1"/>
  </r>
  <r>
    <x v="0"/>
    <x v="4"/>
    <n v="100"/>
    <x v="0"/>
    <x v="46"/>
    <n v="1"/>
    <n v="26.285305000000001"/>
    <n v="5.640549"/>
    <n v="4.1401089999999998"/>
    <n v="0.11189499999999999"/>
    <s v="7"/>
    <s v="scale_mpi_thin_job_13938.out "/>
    <s v="scale_mpi_thin_thin007_2023-06-25_22-34-20.csv "/>
    <s v="e1 15000 100 100000 1 38"/>
    <e v="#N/A"/>
    <e v="#N/A"/>
    <e v="#N/A"/>
    <e v="#N/A"/>
    <x v="1"/>
  </r>
  <r>
    <x v="0"/>
    <x v="4"/>
    <n v="100"/>
    <x v="0"/>
    <x v="47"/>
    <n v="1"/>
    <n v="26.370358"/>
    <n v="5.1510030000000002"/>
    <n v="4.2966410000000002"/>
    <n v="0.119351"/>
    <s v="7"/>
    <s v="scale_mpi_thin_job_13938.out "/>
    <s v="scale_mpi_thin_thin007_2023-06-25_22-34-20.csv "/>
    <s v="e1 15000 100 100000 1 37"/>
    <e v="#N/A"/>
    <e v="#N/A"/>
    <e v="#N/A"/>
    <e v="#N/A"/>
    <x v="1"/>
  </r>
  <r>
    <x v="0"/>
    <x v="4"/>
    <n v="100"/>
    <x v="0"/>
    <x v="48"/>
    <n v="1"/>
    <n v="31.019182000000001"/>
    <n v="9.298705"/>
    <n v="6.3521039999999998"/>
    <n v="0.18148900000000001"/>
    <s v="7"/>
    <s v="scale_mpi_thin_job_13938.out "/>
    <s v="scale_mpi_thin_thin007_2023-06-25_22-34-20.csv "/>
    <s v="e1 15000 100 100000 1 36"/>
    <e v="#N/A"/>
    <e v="#N/A"/>
    <e v="#N/A"/>
    <e v="#N/A"/>
    <x v="1"/>
  </r>
  <r>
    <x v="0"/>
    <x v="4"/>
    <n v="100"/>
    <x v="0"/>
    <x v="49"/>
    <n v="1"/>
    <n v="29.120982999999999"/>
    <n v="6.3764609999999999"/>
    <n v="16.008303999999999"/>
    <n v="0.47083199999999997"/>
    <s v="7"/>
    <s v="scale_mpi_thin_job_13938.out "/>
    <s v="scale_mpi_thin_thin007_2023-06-25_22-34-20.csv "/>
    <s v="e1 15000 100 100000 1 35"/>
    <e v="#N/A"/>
    <e v="#N/A"/>
    <e v="#N/A"/>
    <e v="#N/A"/>
    <x v="1"/>
  </r>
  <r>
    <x v="0"/>
    <x v="4"/>
    <n v="100"/>
    <x v="0"/>
    <x v="50"/>
    <n v="1"/>
    <n v="29.069821999999998"/>
    <n v="5.6677010000000001"/>
    <n v="9.6852309999999999"/>
    <n v="0.29349199999999998"/>
    <s v="7"/>
    <s v="scale_mpi_thin_job_13938.out "/>
    <s v="scale_mpi_thin_thin007_2023-06-25_22-34-20.csv "/>
    <s v="e1 15000 100 100000 1 34"/>
    <e v="#N/A"/>
    <e v="#N/A"/>
    <e v="#N/A"/>
    <e v="#N/A"/>
    <x v="1"/>
  </r>
  <r>
    <x v="0"/>
    <x v="4"/>
    <n v="100"/>
    <x v="0"/>
    <x v="51"/>
    <n v="1"/>
    <n v="29.11468"/>
    <n v="5.351718"/>
    <n v="5.7650449999999998"/>
    <n v="0.18015800000000001"/>
    <s v="7"/>
    <s v="scale_mpi_thin_job_13938.out "/>
    <s v="scale_mpi_thin_thin007_2023-06-25_22-34-20.csv "/>
    <s v="e1 15000 100 100000 1 33"/>
    <e v="#N/A"/>
    <e v="#N/A"/>
    <e v="#N/A"/>
    <e v="#N/A"/>
    <x v="1"/>
  </r>
  <r>
    <x v="0"/>
    <x v="4"/>
    <n v="100"/>
    <x v="0"/>
    <x v="52"/>
    <n v="1"/>
    <n v="29.860980999999999"/>
    <n v="5.4411360000000002"/>
    <n v="3.3369979999999999"/>
    <n v="0.107645"/>
    <s v="7"/>
    <s v="scale_mpi_thin_job_13938.out "/>
    <s v="scale_mpi_thin_thin007_2023-06-25_22-34-20.csv "/>
    <s v="e1 15000 100 100000 1 32"/>
    <e v="#N/A"/>
    <e v="#N/A"/>
    <e v="#N/A"/>
    <e v="#N/A"/>
    <x v="1"/>
  </r>
  <r>
    <x v="0"/>
    <x v="4"/>
    <n v="100"/>
    <x v="0"/>
    <x v="53"/>
    <n v="1"/>
    <n v="31.384050999999999"/>
    <n v="5.9279460000000004"/>
    <n v="2.9282430000000002"/>
    <n v="9.7608E-2"/>
    <s v="7"/>
    <s v="scale_mpi_thin_job_13938.out "/>
    <s v="scale_mpi_thin_thin007_2023-06-25_22-34-20.csv "/>
    <s v="e1 15000 100 100000 1 31"/>
    <e v="#N/A"/>
    <e v="#N/A"/>
    <e v="#N/A"/>
    <e v="#N/A"/>
    <x v="1"/>
  </r>
  <r>
    <x v="0"/>
    <x v="4"/>
    <n v="100"/>
    <x v="0"/>
    <x v="54"/>
    <n v="1"/>
    <n v="29.607524999999999"/>
    <n v="3.3297400000000001"/>
    <n v="3.172123"/>
    <n v="0.109384"/>
    <s v="7"/>
    <s v="scale_mpi_thin_job_13938.out "/>
    <s v="scale_mpi_thin_thin007_2023-06-25_22-34-20.csv "/>
    <s v="e1 15000 100 100000 1 30"/>
    <e v="#N/A"/>
    <e v="#N/A"/>
    <e v="#N/A"/>
    <e v="#N/A"/>
    <x v="1"/>
  </r>
  <r>
    <x v="0"/>
    <x v="4"/>
    <n v="100"/>
    <x v="0"/>
    <x v="55"/>
    <n v="1"/>
    <n v="30.942909"/>
    <n v="3.176914"/>
    <n v="2.9886029999999999"/>
    <n v="0.106736"/>
    <s v="7"/>
    <s v="scale_mpi_thin_job_13938.out "/>
    <s v="scale_mpi_thin_thin007_2023-06-25_22-34-20.csv "/>
    <s v="e1 15000 100 100000 1 29"/>
    <e v="#N/A"/>
    <e v="#N/A"/>
    <e v="#N/A"/>
    <e v="#N/A"/>
    <x v="1"/>
  </r>
  <r>
    <x v="0"/>
    <x v="4"/>
    <n v="100"/>
    <x v="0"/>
    <x v="56"/>
    <n v="1"/>
    <n v="30.585251"/>
    <n v="2.5146359999999999"/>
    <n v="6.0037010000000004"/>
    <n v="0.222359"/>
    <s v="7"/>
    <s v="scale_mpi_thin_job_13938.out "/>
    <s v="scale_mpi_thin_thin007_2023-06-25_22-34-20.csv "/>
    <s v="e1 15000 100 100000 1 28"/>
    <e v="#N/A"/>
    <e v="#N/A"/>
    <e v="#N/A"/>
    <e v="#N/A"/>
    <x v="1"/>
  </r>
  <r>
    <x v="0"/>
    <x v="4"/>
    <n v="100"/>
    <x v="0"/>
    <x v="57"/>
    <n v="1"/>
    <n v="31.414711"/>
    <n v="2.6914859999999998"/>
    <n v="4.7949909999999996"/>
    <n v="0.184423"/>
    <s v="7"/>
    <s v="scale_mpi_thin_job_13938.out "/>
    <s v="scale_mpi_thin_thin007_2023-06-25_22-34-20.csv "/>
    <s v="e1 15000 100 100000 1 27"/>
    <e v="#N/A"/>
    <e v="#N/A"/>
    <e v="#N/A"/>
    <e v="#N/A"/>
    <x v="1"/>
  </r>
  <r>
    <x v="0"/>
    <x v="4"/>
    <n v="100"/>
    <x v="0"/>
    <x v="58"/>
    <n v="1"/>
    <n v="31.641617"/>
    <n v="1.4882489999999999"/>
    <n v="4.6085180000000001"/>
    <n v="0.184341"/>
    <s v="7"/>
    <s v="scale_mpi_thin_job_13938.out "/>
    <s v="scale_mpi_thin_thin007_2023-06-25_22-34-20.csv "/>
    <s v="e1 15000 100 100000 1 26"/>
    <e v="#N/A"/>
    <e v="#N/A"/>
    <e v="#N/A"/>
    <e v="#N/A"/>
    <x v="1"/>
  </r>
  <r>
    <x v="0"/>
    <x v="4"/>
    <n v="100"/>
    <x v="0"/>
    <x v="59"/>
    <n v="1"/>
    <n v="32.300491000000001"/>
    <n v="1.008159"/>
    <n v="4.621899"/>
    <n v="0.192579"/>
    <s v="7"/>
    <s v="scale_mpi_thin_job_13938.out "/>
    <s v="scale_mpi_thin_thin007_2023-06-25_22-34-20.csv "/>
    <s v="e1 15000 100 100000 1 25"/>
    <e v="#N/A"/>
    <e v="#N/A"/>
    <e v="#N/A"/>
    <e v="#N/A"/>
    <x v="1"/>
  </r>
  <r>
    <x v="0"/>
    <x v="4"/>
    <n v="100"/>
    <x v="0"/>
    <x v="60"/>
    <n v="1"/>
    <n v="32.962553999999997"/>
    <n v="0.79861700000000002"/>
    <n v="11.176907"/>
    <n v="0.485952"/>
    <s v="7"/>
    <s v="scale_mpi_thin_job_13938.out "/>
    <s v="scale_mpi_thin_thin007_2023-06-25_22-34-20.csv "/>
    <s v="e1 15000 100 100000 1 24"/>
    <e v="#N/A"/>
    <e v="#N/A"/>
    <e v="#N/A"/>
    <e v="#N/A"/>
    <x v="1"/>
  </r>
  <r>
    <x v="0"/>
    <x v="4"/>
    <n v="100"/>
    <x v="0"/>
    <x v="61"/>
    <n v="1"/>
    <n v="34.323090000000001"/>
    <n v="0.79378000000000004"/>
    <n v="9.8704610000000006"/>
    <n v="0.44865699999999997"/>
    <s v="7"/>
    <s v="scale_mpi_thin_job_13938.out "/>
    <s v="scale_mpi_thin_thin007_2023-06-25_22-34-20.csv "/>
    <s v="e1 15000 100 100000 1 23"/>
    <e v="#N/A"/>
    <e v="#N/A"/>
    <e v="#N/A"/>
    <e v="#N/A"/>
    <x v="1"/>
  </r>
  <r>
    <x v="0"/>
    <x v="4"/>
    <n v="100"/>
    <x v="0"/>
    <x v="62"/>
    <n v="1"/>
    <n v="35.548893"/>
    <n v="0.70257899999999995"/>
    <n v="8.3831559999999996"/>
    <n v="0.399198"/>
    <s v="7"/>
    <s v="scale_mpi_thin_job_13938.out "/>
    <s v="scale_mpi_thin_thin007_2023-06-25_22-34-20.csv "/>
    <s v="e1 15000 100 100000 1 22"/>
    <e v="#N/A"/>
    <e v="#N/A"/>
    <e v="#N/A"/>
    <e v="#N/A"/>
    <x v="1"/>
  </r>
  <r>
    <x v="0"/>
    <x v="4"/>
    <n v="100"/>
    <x v="0"/>
    <x v="63"/>
    <n v="1"/>
    <n v="37.210625999999998"/>
    <n v="0.76601399999999997"/>
    <n v="9.1300799999999995"/>
    <n v="0.45650400000000002"/>
    <s v="7"/>
    <s v="scale_mpi_thin_job_13938.out "/>
    <s v="scale_mpi_thin_thin007_2023-06-25_22-34-20.csv "/>
    <s v="e1 15000 100 100000 1 21"/>
    <e v="#N/A"/>
    <e v="#N/A"/>
    <e v="#N/A"/>
    <e v="#N/A"/>
    <x v="1"/>
  </r>
  <r>
    <x v="0"/>
    <x v="4"/>
    <n v="100"/>
    <x v="0"/>
    <x v="64"/>
    <n v="1"/>
    <n v="38.965381999999998"/>
    <n v="0.74286799999999997"/>
    <n v="8.0445309999999992"/>
    <n v="0.42339599999999999"/>
    <s v="7"/>
    <s v="scale_mpi_thin_job_13938.out "/>
    <s v="scale_mpi_thin_thin007_2023-06-25_22-34-20.csv "/>
    <s v="e1 15000 100 100000 1 20"/>
    <e v="#N/A"/>
    <e v="#N/A"/>
    <e v="#N/A"/>
    <e v="#N/A"/>
    <x v="1"/>
  </r>
  <r>
    <x v="0"/>
    <x v="4"/>
    <n v="100"/>
    <x v="0"/>
    <x v="65"/>
    <n v="1"/>
    <n v="40.886192999999999"/>
    <n v="0.77103699999999997"/>
    <n v="7.9230200000000002"/>
    <n v="0.440168"/>
    <s v="7"/>
    <s v="scale_mpi_thin_job_13938.out "/>
    <s v="scale_mpi_thin_thin007_2023-06-25_22-34-20.csv "/>
    <s v="e1 15000 100 100000 1 19"/>
    <e v="#N/A"/>
    <e v="#N/A"/>
    <e v="#N/A"/>
    <e v="#N/A"/>
    <x v="1"/>
  </r>
  <r>
    <x v="0"/>
    <x v="4"/>
    <n v="100"/>
    <x v="0"/>
    <x v="66"/>
    <n v="1"/>
    <n v="43.011538999999999"/>
    <n v="0.73907400000000001"/>
    <n v="7.298432"/>
    <n v="0.42931999999999998"/>
    <s v="7"/>
    <s v="scale_mpi_thin_job_13938.out "/>
    <s v="scale_mpi_thin_thin007_2023-06-25_22-34-20.csv "/>
    <s v="e1 15000 100 100000 1 18"/>
    <e v="#N/A"/>
    <e v="#N/A"/>
    <e v="#N/A"/>
    <e v="#N/A"/>
    <x v="1"/>
  </r>
  <r>
    <x v="0"/>
    <x v="4"/>
    <n v="100"/>
    <x v="0"/>
    <x v="67"/>
    <n v="1"/>
    <n v="45.415992000000003"/>
    <n v="0.79411500000000002"/>
    <n v="7.6861459999999999"/>
    <n v="0.48038399999999998"/>
    <s v="7"/>
    <s v="scale_mpi_thin_job_13938.out "/>
    <s v="scale_mpi_thin_thin007_2023-06-25_22-34-20.csv "/>
    <s v="e1 15000 100 100000 1 17"/>
    <e v="#N/A"/>
    <e v="#N/A"/>
    <e v="#N/A"/>
    <e v="#N/A"/>
    <x v="1"/>
  </r>
  <r>
    <x v="0"/>
    <x v="4"/>
    <n v="100"/>
    <x v="0"/>
    <x v="68"/>
    <n v="1"/>
    <n v="48.130701999999999"/>
    <n v="0.76375400000000004"/>
    <n v="6.6449819999999997"/>
    <n v="0.44299899999999998"/>
    <s v="7"/>
    <s v="scale_mpi_thin_job_13938.out "/>
    <s v="scale_mpi_thin_thin007_2023-06-25_22-34-20.csv "/>
    <s v="e1 15000 100 100000 1 16"/>
    <e v="#N/A"/>
    <e v="#N/A"/>
    <e v="#N/A"/>
    <e v="#N/A"/>
    <x v="1"/>
  </r>
  <r>
    <x v="0"/>
    <x v="4"/>
    <n v="100"/>
    <x v="0"/>
    <x v="69"/>
    <n v="1"/>
    <n v="51.132174999999997"/>
    <n v="0.70039200000000001"/>
    <n v="5.3966940000000001"/>
    <n v="0.38547799999999999"/>
    <s v="7"/>
    <s v="scale_mpi_thin_job_13938.out "/>
    <s v="scale_mpi_thin_thin007_2023-06-25_22-34-20.csv "/>
    <s v="e1 15000 100 100000 1 15"/>
    <e v="#N/A"/>
    <e v="#N/A"/>
    <e v="#N/A"/>
    <e v="#N/A"/>
    <x v="1"/>
  </r>
  <r>
    <x v="0"/>
    <x v="4"/>
    <n v="100"/>
    <x v="0"/>
    <x v="70"/>
    <n v="1"/>
    <n v="54.584387"/>
    <n v="0.68174100000000004"/>
    <n v="4.795979"/>
    <n v="0.368921"/>
    <s v="7"/>
    <s v="scale_mpi_thin_job_13938.out "/>
    <s v="scale_mpi_thin_thin007_2023-06-25_22-34-20.csv "/>
    <s v="e1 15000 100 100000 1 14"/>
    <e v="#N/A"/>
    <e v="#N/A"/>
    <e v="#N/A"/>
    <e v="#N/A"/>
    <x v="1"/>
  </r>
  <r>
    <x v="0"/>
    <x v="4"/>
    <n v="100"/>
    <x v="0"/>
    <x v="71"/>
    <n v="1"/>
    <n v="59.171846000000002"/>
    <n v="0.74512299999999998"/>
    <n v="5.216208"/>
    <n v="0.43468400000000001"/>
    <s v="7"/>
    <s v="scale_mpi_thin_job_13938.out "/>
    <s v="scale_mpi_thin_thin007_2023-06-25_22-34-20.csv "/>
    <s v="e1 15000 100 100000 1 13"/>
    <e v="#N/A"/>
    <e v="#N/A"/>
    <e v="#N/A"/>
    <e v="#N/A"/>
    <x v="1"/>
  </r>
  <r>
    <x v="0"/>
    <x v="4"/>
    <n v="100"/>
    <x v="0"/>
    <x v="12"/>
    <n v="1"/>
    <n v="22.582294000000001"/>
    <n v="10.920546"/>
    <n v="31.352629"/>
    <n v="0.44158599999999998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43.103368000000003"/>
    <n v="31.378364000000001"/>
    <n v="10.257324000000001"/>
    <n v="0.146533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37.683030000000002"/>
    <n v="25.940653999999999"/>
    <n v="35.142090000000003"/>
    <n v="0.50930600000000004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27.395533"/>
    <n v="15.494766"/>
    <n v="18.891366000000001"/>
    <n v="0.27781400000000001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29.414358"/>
    <n v="17.340128"/>
    <n v="16.072088999999998"/>
    <n v="0.23988200000000001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44.335002000000003"/>
    <n v="32.142136000000001"/>
    <n v="5.2743729999999998"/>
    <n v="7.9915E-2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4.871829999999999"/>
    <n v="12.468398000000001"/>
    <n v="15.981316"/>
    <n v="0.245866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35.150672999999998"/>
    <n v="22.535525"/>
    <n v="7.1884160000000001"/>
    <n v="0.112319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27.973495"/>
    <n v="15.274981"/>
    <n v="29.312270000000002"/>
    <n v="0.46527400000000002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4.888494999999999"/>
    <n v="11.893886999999999"/>
    <n v="9.4271340000000006"/>
    <n v="0.15205099999999999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32.462024"/>
    <n v="19.208939999999998"/>
    <n v="4.7781060000000002"/>
    <n v="7.8329999999999997E-2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6.504538"/>
    <n v="13.087774"/>
    <n v="20.625796000000001"/>
    <n v="0.34376299999999999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39.219416000000002"/>
    <n v="25.602232000000001"/>
    <n v="6.2526799999999998"/>
    <n v="0.105978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32.910936"/>
    <n v="18.956184"/>
    <n v="50.225574000000002"/>
    <n v="0.86595800000000001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5.450809"/>
    <n v="11.288288"/>
    <n v="17.397034999999999"/>
    <n v="0.30521100000000001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3.832429999999999"/>
    <n v="9.2837429999999994"/>
    <n v="10.836387999999999"/>
    <n v="0.19350700000000001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5.691616"/>
    <n v="10.925525"/>
    <n v="6.2976489999999998"/>
    <n v="0.11450299999999999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6.990697000000001"/>
    <n v="12.074279000000001"/>
    <n v="14.784685"/>
    <n v="0.27378999999999998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7.983789999999999"/>
    <n v="12.856923"/>
    <n v="5.804227"/>
    <n v="0.109514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32.051943999999999"/>
    <n v="16.845109000000001"/>
    <n v="6.8022879999999999"/>
    <n v="0.13081300000000001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7.151451000000002"/>
    <n v="11.502431"/>
    <n v="23.559517"/>
    <n v="0.461951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30.338816000000001"/>
    <n v="14.359723000000001"/>
    <n v="10.214269"/>
    <n v="0.20428499999999999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9.916520999999999"/>
    <n v="13.62433"/>
    <n v="9.1213510000000007"/>
    <n v="0.18615000000000001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30.506048"/>
    <n v="13.781136"/>
    <n v="15.307721000000001"/>
    <n v="0.318911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36.629637000000002"/>
    <n v="19.582813999999999"/>
    <n v="13.439245"/>
    <n v="0.285941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37.145876000000001"/>
    <n v="19.851610000000001"/>
    <n v="14.312498"/>
    <n v="0.311141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26.842476999999999"/>
    <n v="9.2121560000000002"/>
    <n v="11.748139"/>
    <n v="0.26107000000000002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24.800426999999999"/>
    <n v="6.9750139999999998"/>
    <n v="5.5854889999999999"/>
    <n v="0.126943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29.733747999999999"/>
    <n v="11.365307"/>
    <n v="14.080830000000001"/>
    <n v="0.327461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9.342514000000001"/>
    <n v="10.570838"/>
    <n v="5.3673209999999996"/>
    <n v="0.12779299999999999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43.648632999999997"/>
    <n v="24.424168999999999"/>
    <n v="4.1821640000000002"/>
    <n v="0.102004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37.349043999999999"/>
    <n v="17.739304000000001"/>
    <n v="21.112314999999999"/>
    <n v="0.52780800000000005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36.299585999999998"/>
    <n v="16.273679000000001"/>
    <n v="10.415402"/>
    <n v="0.26706200000000002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4"/>
    <n v="100"/>
    <x v="0"/>
    <x v="45"/>
    <n v="1"/>
    <n v="32.698090000000001"/>
    <n v="12.319455"/>
    <n v="8.9289740000000002"/>
    <n v="0.23497299999999999"/>
    <s v="7"/>
    <s v="scale_mpi_thin_job_13938.out "/>
    <s v="scale_mpi_thin_thin007_2023-06-25_22-34-20.csv "/>
    <s v="e1 15000 100 100000 1 39"/>
    <e v="#N/A"/>
    <e v="#N/A"/>
    <e v="#N/A"/>
    <e v="#N/A"/>
    <x v="1"/>
  </r>
  <r>
    <x v="0"/>
    <x v="4"/>
    <n v="100"/>
    <x v="0"/>
    <x v="46"/>
    <n v="1"/>
    <n v="30.857938000000001"/>
    <n v="9.7900270000000003"/>
    <n v="26.956624000000001"/>
    <n v="0.72855700000000001"/>
    <s v="7"/>
    <s v="scale_mpi_thin_job_13938.out "/>
    <s v="scale_mpi_thin_thin007_2023-06-25_22-34-20.csv "/>
    <s v="e1 15000 100 100000 1 38"/>
    <e v="#N/A"/>
    <e v="#N/A"/>
    <e v="#N/A"/>
    <e v="#N/A"/>
    <x v="1"/>
  </r>
  <r>
    <x v="0"/>
    <x v="4"/>
    <n v="100"/>
    <x v="0"/>
    <x v="47"/>
    <n v="1"/>
    <n v="27.640571999999999"/>
    <n v="6.2135660000000001"/>
    <n v="9.3203589999999998"/>
    <n v="0.25889899999999999"/>
    <s v="7"/>
    <s v="scale_mpi_thin_job_13938.out "/>
    <s v="scale_mpi_thin_thin007_2023-06-25_22-34-20.csv "/>
    <s v="e1 15000 100 100000 1 37"/>
    <e v="#N/A"/>
    <e v="#N/A"/>
    <e v="#N/A"/>
    <e v="#N/A"/>
    <x v="1"/>
  </r>
  <r>
    <x v="0"/>
    <x v="4"/>
    <n v="100"/>
    <x v="0"/>
    <x v="48"/>
    <n v="1"/>
    <n v="29.585688999999999"/>
    <n v="7.4584080000000004"/>
    <n v="4.6247340000000001"/>
    <n v="0.132135"/>
    <s v="7"/>
    <s v="scale_mpi_thin_job_13938.out "/>
    <s v="scale_mpi_thin_thin007_2023-06-25_22-34-20.csv "/>
    <s v="e1 15000 100 100000 1 36"/>
    <e v="#N/A"/>
    <e v="#N/A"/>
    <e v="#N/A"/>
    <e v="#N/A"/>
    <x v="1"/>
  </r>
  <r>
    <x v="0"/>
    <x v="4"/>
    <n v="100"/>
    <x v="0"/>
    <x v="49"/>
    <n v="1"/>
    <n v="31.675834999999999"/>
    <n v="8.9404190000000003"/>
    <n v="24.540547"/>
    <n v="0.72178100000000001"/>
    <s v="7"/>
    <s v="scale_mpi_thin_job_13938.out "/>
    <s v="scale_mpi_thin_thin007_2023-06-25_22-34-20.csv "/>
    <s v="e1 15000 100 100000 1 35"/>
    <e v="#N/A"/>
    <e v="#N/A"/>
    <e v="#N/A"/>
    <e v="#N/A"/>
    <x v="1"/>
  </r>
  <r>
    <x v="0"/>
    <x v="4"/>
    <n v="100"/>
    <x v="0"/>
    <x v="50"/>
    <n v="1"/>
    <n v="28.341994"/>
    <n v="5.0183369999999998"/>
    <n v="7.6791720000000003"/>
    <n v="0.23270199999999999"/>
    <s v="7"/>
    <s v="scale_mpi_thin_job_13938.out "/>
    <s v="scale_mpi_thin_thin007_2023-06-25_22-34-20.csv "/>
    <s v="e1 15000 100 100000 1 34"/>
    <e v="#N/A"/>
    <e v="#N/A"/>
    <e v="#N/A"/>
    <e v="#N/A"/>
    <x v="1"/>
  </r>
  <r>
    <x v="0"/>
    <x v="4"/>
    <n v="100"/>
    <x v="0"/>
    <x v="51"/>
    <n v="1"/>
    <n v="32.036422000000002"/>
    <n v="8.4768640000000008"/>
    <n v="5.7195720000000003"/>
    <n v="0.17873700000000001"/>
    <s v="7"/>
    <s v="scale_mpi_thin_job_13938.out "/>
    <s v="scale_mpi_thin_thin007_2023-06-25_22-34-20.csv "/>
    <s v="e1 15000 100 100000 1 33"/>
    <e v="#N/A"/>
    <e v="#N/A"/>
    <e v="#N/A"/>
    <e v="#N/A"/>
    <x v="1"/>
  </r>
  <r>
    <x v="0"/>
    <x v="4"/>
    <n v="100"/>
    <x v="0"/>
    <x v="52"/>
    <n v="1"/>
    <n v="30.293396999999999"/>
    <n v="5.5781020000000003"/>
    <n v="3.0740400000000001"/>
    <n v="9.9163000000000001E-2"/>
    <s v="7"/>
    <s v="scale_mpi_thin_job_13938.out "/>
    <s v="scale_mpi_thin_thin007_2023-06-25_22-34-20.csv "/>
    <s v="e1 15000 100 100000 1 32"/>
    <e v="#N/A"/>
    <e v="#N/A"/>
    <e v="#N/A"/>
    <e v="#N/A"/>
    <x v="1"/>
  </r>
  <r>
    <x v="0"/>
    <x v="4"/>
    <n v="100"/>
    <x v="0"/>
    <x v="53"/>
    <n v="1"/>
    <n v="30.656357"/>
    <n v="5.0486339999999998"/>
    <n v="3.808001"/>
    <n v="0.12693299999999999"/>
    <s v="7"/>
    <s v="scale_mpi_thin_job_13938.out "/>
    <s v="scale_mpi_thin_thin007_2023-06-25_22-34-20.csv "/>
    <s v="e1 15000 100 100000 1 31"/>
    <e v="#N/A"/>
    <e v="#N/A"/>
    <e v="#N/A"/>
    <e v="#N/A"/>
    <x v="1"/>
  </r>
  <r>
    <x v="0"/>
    <x v="4"/>
    <n v="100"/>
    <x v="0"/>
    <x v="54"/>
    <n v="1"/>
    <n v="29.978424"/>
    <n v="3.7713930000000002"/>
    <n v="2.9043030000000001"/>
    <n v="0.100148"/>
    <s v="7"/>
    <s v="scale_mpi_thin_job_13938.out "/>
    <s v="scale_mpi_thin_thin007_2023-06-25_22-34-20.csv "/>
    <s v="e1 15000 100 100000 1 30"/>
    <e v="#N/A"/>
    <e v="#N/A"/>
    <e v="#N/A"/>
    <e v="#N/A"/>
    <x v="1"/>
  </r>
  <r>
    <x v="0"/>
    <x v="4"/>
    <n v="100"/>
    <x v="0"/>
    <x v="55"/>
    <n v="1"/>
    <n v="31.066403000000001"/>
    <n v="3.8128280000000001"/>
    <n v="13.327457000000001"/>
    <n v="0.47598099999999999"/>
    <s v="7"/>
    <s v="scale_mpi_thin_job_13938.out "/>
    <s v="scale_mpi_thin_thin007_2023-06-25_22-34-20.csv "/>
    <s v="e1 15000 100 100000 1 29"/>
    <e v="#N/A"/>
    <e v="#N/A"/>
    <e v="#N/A"/>
    <e v="#N/A"/>
    <x v="1"/>
  </r>
  <r>
    <x v="0"/>
    <x v="4"/>
    <n v="100"/>
    <x v="0"/>
    <x v="56"/>
    <n v="1"/>
    <n v="32.076264000000002"/>
    <n v="4.3167759999999999"/>
    <n v="33.047980000000003"/>
    <n v="1.2239990000000001"/>
    <s v="7"/>
    <s v="scale_mpi_thin_job_13938.out "/>
    <s v="scale_mpi_thin_thin007_2023-06-25_22-34-20.csv "/>
    <s v="e1 15000 100 100000 1 28"/>
    <e v="#N/A"/>
    <e v="#N/A"/>
    <e v="#N/A"/>
    <e v="#N/A"/>
    <x v="1"/>
  </r>
  <r>
    <x v="0"/>
    <x v="4"/>
    <n v="100"/>
    <x v="0"/>
    <x v="57"/>
    <n v="1"/>
    <n v="31.351403000000001"/>
    <n v="2.5416379999999998"/>
    <n v="7.4911260000000004"/>
    <n v="0.28811999999999999"/>
    <s v="7"/>
    <s v="scale_mpi_thin_job_13938.out "/>
    <s v="scale_mpi_thin_thin007_2023-06-25_22-34-20.csv "/>
    <s v="e1 15000 100 100000 1 27"/>
    <e v="#N/A"/>
    <e v="#N/A"/>
    <e v="#N/A"/>
    <e v="#N/A"/>
    <x v="1"/>
  </r>
  <r>
    <x v="0"/>
    <x v="4"/>
    <n v="100"/>
    <x v="0"/>
    <x v="58"/>
    <n v="1"/>
    <n v="32.847684999999998"/>
    <n v="2.6869610000000002"/>
    <n v="2.5542009999999999"/>
    <n v="0.10216799999999999"/>
    <s v="7"/>
    <s v="scale_mpi_thin_job_13938.out "/>
    <s v="scale_mpi_thin_thin007_2023-06-25_22-34-20.csv "/>
    <s v="e1 15000 100 100000 1 26"/>
    <e v="#N/A"/>
    <e v="#N/A"/>
    <e v="#N/A"/>
    <e v="#N/A"/>
    <x v="1"/>
  </r>
  <r>
    <x v="0"/>
    <x v="4"/>
    <n v="100"/>
    <x v="0"/>
    <x v="59"/>
    <n v="1"/>
    <n v="33.416718000000003"/>
    <n v="2.1006399999999998"/>
    <n v="2.1449980000000002"/>
    <n v="8.9374999999999996E-2"/>
    <s v="7"/>
    <s v="scale_mpi_thin_job_13938.out "/>
    <s v="scale_mpi_thin_thin007_2023-06-25_22-34-20.csv "/>
    <s v="e1 15000 100 100000 1 25"/>
    <e v="#N/A"/>
    <e v="#N/A"/>
    <e v="#N/A"/>
    <e v="#N/A"/>
    <x v="1"/>
  </r>
  <r>
    <x v="0"/>
    <x v="4"/>
    <n v="100"/>
    <x v="0"/>
    <x v="60"/>
    <n v="1"/>
    <n v="33.417752999999998"/>
    <n v="1.192442"/>
    <n v="19.807217999999999"/>
    <n v="0.86118300000000003"/>
    <s v="7"/>
    <s v="scale_mpi_thin_job_13938.out "/>
    <s v="scale_mpi_thin_thin007_2023-06-25_22-34-20.csv "/>
    <s v="e1 15000 100 100000 1 24"/>
    <e v="#N/A"/>
    <e v="#N/A"/>
    <e v="#N/A"/>
    <e v="#N/A"/>
    <x v="1"/>
  </r>
  <r>
    <x v="0"/>
    <x v="4"/>
    <n v="100"/>
    <x v="0"/>
    <x v="61"/>
    <n v="1"/>
    <n v="34.235737"/>
    <n v="0.74273"/>
    <n v="9.6371380000000002"/>
    <n v="0.438052"/>
    <s v="7"/>
    <s v="scale_mpi_thin_job_13938.out "/>
    <s v="scale_mpi_thin_thin007_2023-06-25_22-34-20.csv "/>
    <s v="e1 15000 100 100000 1 23"/>
    <e v="#N/A"/>
    <e v="#N/A"/>
    <e v="#N/A"/>
    <e v="#N/A"/>
    <x v="1"/>
  </r>
  <r>
    <x v="0"/>
    <x v="4"/>
    <n v="100"/>
    <x v="0"/>
    <x v="62"/>
    <n v="1"/>
    <n v="35.712156"/>
    <n v="0.83141299999999996"/>
    <n v="10.621314"/>
    <n v="0.50577700000000003"/>
    <s v="7"/>
    <s v="scale_mpi_thin_job_13938.out "/>
    <s v="scale_mpi_thin_thin007_2023-06-25_22-34-20.csv "/>
    <s v="e1 15000 100 100000 1 22"/>
    <e v="#N/A"/>
    <e v="#N/A"/>
    <e v="#N/A"/>
    <e v="#N/A"/>
    <x v="1"/>
  </r>
  <r>
    <x v="0"/>
    <x v="4"/>
    <n v="100"/>
    <x v="0"/>
    <x v="63"/>
    <n v="1"/>
    <n v="37.306516999999999"/>
    <n v="0.78731700000000004"/>
    <n v="9.5539450000000006"/>
    <n v="0.47769699999999998"/>
    <s v="7"/>
    <s v="scale_mpi_thin_job_13938.out "/>
    <s v="scale_mpi_thin_thin007_2023-06-25_22-34-20.csv "/>
    <s v="e1 15000 100 100000 1 21"/>
    <e v="#N/A"/>
    <e v="#N/A"/>
    <e v="#N/A"/>
    <e v="#N/A"/>
    <x v="1"/>
  </r>
  <r>
    <x v="0"/>
    <x v="4"/>
    <n v="100"/>
    <x v="0"/>
    <x v="64"/>
    <n v="1"/>
    <n v="38.934778999999999"/>
    <n v="0.71595600000000004"/>
    <n v="7.617515"/>
    <n v="0.400922"/>
    <s v="7"/>
    <s v="scale_mpi_thin_job_13938.out "/>
    <s v="scale_mpi_thin_thin007_2023-06-25_22-34-20.csv "/>
    <s v="e1 15000 100 100000 1 20"/>
    <e v="#N/A"/>
    <e v="#N/A"/>
    <e v="#N/A"/>
    <e v="#N/A"/>
    <x v="1"/>
  </r>
  <r>
    <x v="0"/>
    <x v="4"/>
    <n v="100"/>
    <x v="0"/>
    <x v="65"/>
    <n v="1"/>
    <n v="40.890495000000001"/>
    <n v="0.75680599999999998"/>
    <n v="8.1228060000000006"/>
    <n v="0.45126699999999997"/>
    <s v="7"/>
    <s v="scale_mpi_thin_job_13938.out "/>
    <s v="scale_mpi_thin_thin007_2023-06-25_22-34-20.csv "/>
    <s v="e1 15000 100 100000 1 19"/>
    <e v="#N/A"/>
    <e v="#N/A"/>
    <e v="#N/A"/>
    <e v="#N/A"/>
    <x v="1"/>
  </r>
  <r>
    <x v="0"/>
    <x v="4"/>
    <n v="100"/>
    <x v="0"/>
    <x v="66"/>
    <n v="1"/>
    <n v="43.058264999999999"/>
    <n v="0.73868999999999996"/>
    <n v="7.2277139999999997"/>
    <n v="0.42515999999999998"/>
    <s v="7"/>
    <s v="scale_mpi_thin_job_13938.out "/>
    <s v="scale_mpi_thin_thin007_2023-06-25_22-34-20.csv "/>
    <s v="e1 15000 100 100000 1 18"/>
    <e v="#N/A"/>
    <e v="#N/A"/>
    <e v="#N/A"/>
    <e v="#N/A"/>
    <x v="1"/>
  </r>
  <r>
    <x v="0"/>
    <x v="4"/>
    <n v="100"/>
    <x v="0"/>
    <x v="67"/>
    <n v="1"/>
    <n v="45.291381000000001"/>
    <n v="0.66344599999999998"/>
    <n v="5.6204919999999996"/>
    <n v="0.35128100000000001"/>
    <s v="7"/>
    <s v="scale_mpi_thin_job_13938.out "/>
    <s v="scale_mpi_thin_thin007_2023-06-25_22-34-20.csv "/>
    <s v="e1 15000 100 100000 1 17"/>
    <e v="#N/A"/>
    <e v="#N/A"/>
    <e v="#N/A"/>
    <e v="#N/A"/>
    <x v="1"/>
  </r>
  <r>
    <x v="0"/>
    <x v="4"/>
    <n v="100"/>
    <x v="0"/>
    <x v="68"/>
    <n v="1"/>
    <n v="48.438642000000002"/>
    <n v="1.0276670000000001"/>
    <n v="9.9550870000000007"/>
    <n v="0.66367200000000004"/>
    <s v="7"/>
    <s v="scale_mpi_thin_job_13938.out "/>
    <s v="scale_mpi_thin_thin007_2023-06-25_22-34-20.csv "/>
    <s v="e1 15000 100 100000 1 16"/>
    <e v="#N/A"/>
    <e v="#N/A"/>
    <e v="#N/A"/>
    <e v="#N/A"/>
    <x v="1"/>
  </r>
  <r>
    <x v="0"/>
    <x v="4"/>
    <n v="100"/>
    <x v="0"/>
    <x v="69"/>
    <n v="1"/>
    <n v="51.044539"/>
    <n v="0.65703699999999998"/>
    <n v="4.8802560000000001"/>
    <n v="0.34859000000000001"/>
    <s v="7"/>
    <s v="scale_mpi_thin_job_13938.out "/>
    <s v="scale_mpi_thin_thin007_2023-06-25_22-34-20.csv "/>
    <s v="e1 15000 100 100000 1 15"/>
    <e v="#N/A"/>
    <e v="#N/A"/>
    <e v="#N/A"/>
    <e v="#N/A"/>
    <x v="1"/>
  </r>
  <r>
    <x v="0"/>
    <x v="4"/>
    <n v="100"/>
    <x v="0"/>
    <x v="70"/>
    <n v="1"/>
    <n v="54.623078"/>
    <n v="0.69774899999999995"/>
    <n v="5.0079330000000004"/>
    <n v="0.38522600000000001"/>
    <s v="7"/>
    <s v="scale_mpi_thin_job_13938.out "/>
    <s v="scale_mpi_thin_thin007_2023-06-25_22-34-20.csv "/>
    <s v="e1 15000 100 100000 1 14"/>
    <e v="#N/A"/>
    <e v="#N/A"/>
    <e v="#N/A"/>
    <e v="#N/A"/>
    <x v="1"/>
  </r>
  <r>
    <x v="0"/>
    <x v="4"/>
    <n v="100"/>
    <x v="0"/>
    <x v="71"/>
    <n v="1"/>
    <n v="59.121296000000001"/>
    <n v="0.719862"/>
    <n v="4.7588949999999999"/>
    <n v="0.39657500000000001"/>
    <s v="7"/>
    <s v="scale_mpi_thin_job_13938.out "/>
    <s v="scale_mpi_thin_thin007_2023-06-25_22-34-20.csv "/>
    <s v="e1 15000 100 100000 1 13"/>
    <e v="#N/A"/>
    <e v="#N/A"/>
    <e v="#N/A"/>
    <e v="#N/A"/>
    <x v="1"/>
  </r>
  <r>
    <x v="0"/>
    <x v="4"/>
    <n v="100"/>
    <x v="0"/>
    <x v="12"/>
    <n v="1"/>
    <n v="22.892291"/>
    <n v="11.334987"/>
    <n v="28.322537000000001"/>
    <n v="0.39890900000000001"/>
    <s v="7"/>
    <s v="scale_mpi_thin_job_13938.out "/>
    <s v="scale_mpi_thin_thin007_2023-06-25_22-34-20.csv "/>
    <s v="e1 15000 100 100000 1 72"/>
    <e v="#N/A"/>
    <e v="#N/A"/>
    <e v="#N/A"/>
    <e v="#N/A"/>
    <x v="1"/>
  </r>
  <r>
    <x v="0"/>
    <x v="4"/>
    <n v="100"/>
    <x v="0"/>
    <x v="13"/>
    <n v="1"/>
    <n v="22.690121999999999"/>
    <n v="11.132679"/>
    <n v="8.8924850000000006"/>
    <n v="0.12703500000000001"/>
    <s v="7"/>
    <s v="scale_mpi_thin_job_13938.out "/>
    <s v="scale_mpi_thin_thin007_2023-06-25_22-34-20.csv "/>
    <s v="e1 15000 100 100000 1 71"/>
    <e v="#N/A"/>
    <e v="#N/A"/>
    <e v="#N/A"/>
    <e v="#N/A"/>
    <x v="1"/>
  </r>
  <r>
    <x v="0"/>
    <x v="4"/>
    <n v="100"/>
    <x v="0"/>
    <x v="14"/>
    <n v="1"/>
    <n v="40.919331999999997"/>
    <n v="29.241396999999999"/>
    <n v="38.610278000000001"/>
    <n v="0.55956899999999998"/>
    <s v="7"/>
    <s v="scale_mpi_thin_job_13938.out "/>
    <s v="scale_mpi_thin_thin007_2023-06-25_22-34-20.csv "/>
    <s v="e1 15000 100 100000 1 70"/>
    <e v="#N/A"/>
    <e v="#N/A"/>
    <e v="#N/A"/>
    <e v="#N/A"/>
    <x v="1"/>
  </r>
  <r>
    <x v="0"/>
    <x v="4"/>
    <n v="100"/>
    <x v="0"/>
    <x v="15"/>
    <n v="1"/>
    <n v="26.181317"/>
    <n v="14.184236"/>
    <n v="27.820758000000001"/>
    <n v="0.40912900000000002"/>
    <s v="7"/>
    <s v="scale_mpi_thin_job_13938.out "/>
    <s v="scale_mpi_thin_thin007_2023-06-25_22-34-20.csv "/>
    <s v="e1 15000 100 100000 1 69"/>
    <e v="#N/A"/>
    <e v="#N/A"/>
    <e v="#N/A"/>
    <e v="#N/A"/>
    <x v="1"/>
  </r>
  <r>
    <x v="0"/>
    <x v="4"/>
    <n v="100"/>
    <x v="0"/>
    <x v="16"/>
    <n v="1"/>
    <n v="36.507528999999998"/>
    <n v="24.375095000000002"/>
    <n v="18.5503"/>
    <n v="0.27687"/>
    <s v="7"/>
    <s v="scale_mpi_thin_job_13938.out "/>
    <s v="scale_mpi_thin_thin007_2023-06-25_22-34-20.csv "/>
    <s v="e1 15000 100 100000 1 68"/>
    <e v="#N/A"/>
    <e v="#N/A"/>
    <e v="#N/A"/>
    <e v="#N/A"/>
    <x v="1"/>
  </r>
  <r>
    <x v="0"/>
    <x v="4"/>
    <n v="100"/>
    <x v="0"/>
    <x v="17"/>
    <n v="1"/>
    <n v="38.254663999999998"/>
    <n v="26.052447000000001"/>
    <n v="27.969884"/>
    <n v="0.423786"/>
    <s v="7"/>
    <s v="scale_mpi_thin_job_13938.out "/>
    <s v="scale_mpi_thin_thin007_2023-06-25_22-34-20.csv "/>
    <s v="e1 15000 100 100000 1 67"/>
    <e v="#N/A"/>
    <e v="#N/A"/>
    <e v="#N/A"/>
    <e v="#N/A"/>
    <x v="1"/>
  </r>
  <r>
    <x v="0"/>
    <x v="4"/>
    <n v="100"/>
    <x v="0"/>
    <x v="18"/>
    <n v="1"/>
    <n v="24.680213999999999"/>
    <n v="12.326981999999999"/>
    <n v="20.280038999999999"/>
    <n v="0.31200099999999997"/>
    <s v="7"/>
    <s v="scale_mpi_thin_job_13938.out "/>
    <s v="scale_mpi_thin_thin007_2023-06-25_22-34-20.csv "/>
    <s v="e1 15000 100 100000 1 66"/>
    <e v="#N/A"/>
    <e v="#N/A"/>
    <e v="#N/A"/>
    <e v="#N/A"/>
    <x v="1"/>
  </r>
  <r>
    <x v="0"/>
    <x v="4"/>
    <n v="100"/>
    <x v="0"/>
    <x v="19"/>
    <n v="1"/>
    <n v="30.342213000000001"/>
    <n v="17.723261000000001"/>
    <n v="10.119633"/>
    <n v="0.15811900000000001"/>
    <s v="7"/>
    <s v="scale_mpi_thin_job_13938.out "/>
    <s v="scale_mpi_thin_thin007_2023-06-25_22-34-20.csv "/>
    <s v="e1 15000 100 100000 1 65"/>
    <e v="#N/A"/>
    <e v="#N/A"/>
    <e v="#N/A"/>
    <e v="#N/A"/>
    <x v="1"/>
  </r>
  <r>
    <x v="0"/>
    <x v="4"/>
    <n v="100"/>
    <x v="0"/>
    <x v="20"/>
    <n v="1"/>
    <n v="44.051015"/>
    <n v="31.199767999999999"/>
    <n v="22.198219000000002"/>
    <n v="0.35235300000000003"/>
    <s v="7"/>
    <s v="scale_mpi_thin_job_13938.out "/>
    <s v="scale_mpi_thin_thin007_2023-06-25_22-34-20.csv "/>
    <s v="e1 15000 100 100000 1 64"/>
    <e v="#N/A"/>
    <e v="#N/A"/>
    <e v="#N/A"/>
    <e v="#N/A"/>
    <x v="1"/>
  </r>
  <r>
    <x v="0"/>
    <x v="4"/>
    <n v="100"/>
    <x v="0"/>
    <x v="21"/>
    <n v="1"/>
    <n v="25.270586000000002"/>
    <n v="12.382208"/>
    <n v="36.716732"/>
    <n v="0.59220499999999998"/>
    <s v="7"/>
    <s v="scale_mpi_thin_job_13938.out "/>
    <s v="scale_mpi_thin_thin007_2023-06-25_22-34-20.csv "/>
    <s v="e1 15000 100 100000 1 63"/>
    <e v="#N/A"/>
    <e v="#N/A"/>
    <e v="#N/A"/>
    <e v="#N/A"/>
    <x v="1"/>
  </r>
  <r>
    <x v="0"/>
    <x v="4"/>
    <n v="100"/>
    <x v="0"/>
    <x v="22"/>
    <n v="1"/>
    <n v="28.390892000000001"/>
    <n v="15.280951"/>
    <n v="16.663889999999999"/>
    <n v="0.27317900000000001"/>
    <s v="7"/>
    <s v="scale_mpi_thin_job_13938.out "/>
    <s v="scale_mpi_thin_thin007_2023-06-25_22-34-20.csv "/>
    <s v="e1 15000 100 100000 1 62"/>
    <e v="#N/A"/>
    <e v="#N/A"/>
    <e v="#N/A"/>
    <e v="#N/A"/>
    <x v="1"/>
  </r>
  <r>
    <x v="0"/>
    <x v="4"/>
    <n v="100"/>
    <x v="0"/>
    <x v="23"/>
    <n v="1"/>
    <n v="26.957121999999998"/>
    <n v="13.668509999999999"/>
    <n v="4.037928"/>
    <n v="6.7298999999999998E-2"/>
    <s v="7"/>
    <s v="scale_mpi_thin_job_13938.out "/>
    <s v="scale_mpi_thin_thin007_2023-06-25_22-34-20.csv "/>
    <s v="e1 15000 100 100000 1 61"/>
    <e v="#N/A"/>
    <e v="#N/A"/>
    <e v="#N/A"/>
    <e v="#N/A"/>
    <x v="1"/>
  </r>
  <r>
    <x v="0"/>
    <x v="4"/>
    <n v="100"/>
    <x v="0"/>
    <x v="24"/>
    <n v="1"/>
    <n v="21.329039999999999"/>
    <n v="7.8118109999999996"/>
    <n v="14.596731"/>
    <n v="0.24740200000000001"/>
    <s v="7"/>
    <s v="scale_mpi_thin_job_13938.out "/>
    <s v="scale_mpi_thin_thin007_2023-06-25_22-34-20.csv "/>
    <s v="e1 15000 100 100000 1 60"/>
    <e v="#N/A"/>
    <e v="#N/A"/>
    <e v="#N/A"/>
    <e v="#N/A"/>
    <x v="1"/>
  </r>
  <r>
    <x v="0"/>
    <x v="4"/>
    <n v="100"/>
    <x v="0"/>
    <x v="25"/>
    <n v="1"/>
    <n v="25.491392000000001"/>
    <n v="11.375289"/>
    <n v="6.63917"/>
    <n v="0.114468"/>
    <s v="7"/>
    <s v="scale_mpi_thin_job_13938.out "/>
    <s v="scale_mpi_thin_thin007_2023-06-25_22-34-20.csv "/>
    <s v="e1 15000 100 100000 1 59"/>
    <e v="#N/A"/>
    <e v="#N/A"/>
    <e v="#N/A"/>
    <e v="#N/A"/>
    <x v="1"/>
  </r>
  <r>
    <x v="0"/>
    <x v="4"/>
    <n v="100"/>
    <x v="0"/>
    <x v="26"/>
    <n v="1"/>
    <n v="25.730874"/>
    <n v="11.439698999999999"/>
    <n v="6.0910289999999998"/>
    <n v="0.10686"/>
    <s v="7"/>
    <s v="scale_mpi_thin_job_13938.out "/>
    <s v="scale_mpi_thin_thin007_2023-06-25_22-34-20.csv "/>
    <s v="e1 15000 100 100000 1 58"/>
    <e v="#N/A"/>
    <e v="#N/A"/>
    <e v="#N/A"/>
    <e v="#N/A"/>
    <x v="1"/>
  </r>
  <r>
    <x v="0"/>
    <x v="4"/>
    <n v="100"/>
    <x v="0"/>
    <x v="27"/>
    <n v="1"/>
    <n v="25.702300000000001"/>
    <n v="11.308204999999999"/>
    <n v="6.6456340000000003"/>
    <n v="0.118672"/>
    <s v="7"/>
    <s v="scale_mpi_thin_job_13938.out "/>
    <s v="scale_mpi_thin_thin007_2023-06-25_22-34-20.csv "/>
    <s v="e1 15000 100 100000 1 57"/>
    <e v="#N/A"/>
    <e v="#N/A"/>
    <e v="#N/A"/>
    <e v="#N/A"/>
    <x v="1"/>
  </r>
  <r>
    <x v="0"/>
    <x v="4"/>
    <n v="100"/>
    <x v="0"/>
    <x v="28"/>
    <n v="1"/>
    <n v="25.150770000000001"/>
    <n v="10.529858000000001"/>
    <n v="7.4237979999999997"/>
    <n v="0.13497799999999999"/>
    <s v="7"/>
    <s v="scale_mpi_thin_job_13938.out "/>
    <s v="scale_mpi_thin_thin007_2023-06-25_22-34-20.csv "/>
    <s v="e1 15000 100 100000 1 56"/>
    <e v="#N/A"/>
    <e v="#N/A"/>
    <e v="#N/A"/>
    <e v="#N/A"/>
    <x v="1"/>
  </r>
  <r>
    <x v="0"/>
    <x v="4"/>
    <n v="100"/>
    <x v="0"/>
    <x v="29"/>
    <n v="1"/>
    <n v="28.628235"/>
    <n v="13.741066"/>
    <n v="5.8501190000000003"/>
    <n v="0.108336"/>
    <s v="7"/>
    <s v="scale_mpi_thin_job_13938.out "/>
    <s v="scale_mpi_thin_thin007_2023-06-25_22-34-20.csv "/>
    <s v="e1 15000 100 100000 1 55"/>
    <e v="#N/A"/>
    <e v="#N/A"/>
    <e v="#N/A"/>
    <e v="#N/A"/>
    <x v="1"/>
  </r>
  <r>
    <x v="0"/>
    <x v="4"/>
    <n v="100"/>
    <x v="0"/>
    <x v="30"/>
    <n v="1"/>
    <n v="26.612850999999999"/>
    <n v="11.514236"/>
    <n v="5.4580549999999999"/>
    <n v="0.102982"/>
    <s v="7"/>
    <s v="scale_mpi_thin_job_13938.out "/>
    <s v="scale_mpi_thin_thin007_2023-06-25_22-34-20.csv "/>
    <s v="e1 15000 100 100000 1 54"/>
    <e v="#N/A"/>
    <e v="#N/A"/>
    <e v="#N/A"/>
    <e v="#N/A"/>
    <x v="1"/>
  </r>
  <r>
    <x v="0"/>
    <x v="4"/>
    <n v="100"/>
    <x v="0"/>
    <x v="31"/>
    <n v="1"/>
    <n v="26.938825000000001"/>
    <n v="11.549052"/>
    <n v="6.1816040000000001"/>
    <n v="0.118877"/>
    <s v="7"/>
    <s v="scale_mpi_thin_job_13938.out "/>
    <s v="scale_mpi_thin_thin007_2023-06-25_22-34-20.csv "/>
    <s v="e1 15000 100 100000 1 53"/>
    <e v="#N/A"/>
    <e v="#N/A"/>
    <e v="#N/A"/>
    <e v="#N/A"/>
    <x v="1"/>
  </r>
  <r>
    <x v="0"/>
    <x v="4"/>
    <n v="100"/>
    <x v="0"/>
    <x v="32"/>
    <n v="1"/>
    <n v="27.054086999999999"/>
    <n v="11.576264"/>
    <n v="7.146579"/>
    <n v="0.140129"/>
    <s v="7"/>
    <s v="scale_mpi_thin_job_13938.out "/>
    <s v="scale_mpi_thin_thin007_2023-06-25_22-34-20.csv "/>
    <s v="e1 15000 100 100000 1 52"/>
    <e v="#N/A"/>
    <e v="#N/A"/>
    <e v="#N/A"/>
    <e v="#N/A"/>
    <x v="1"/>
  </r>
  <r>
    <x v="0"/>
    <x v="4"/>
    <n v="100"/>
    <x v="0"/>
    <x v="33"/>
    <n v="1"/>
    <n v="27.340779999999999"/>
    <n v="11.422079999999999"/>
    <n v="6.5520759999999996"/>
    <n v="0.13104199999999999"/>
    <s v="7"/>
    <s v="scale_mpi_thin_job_13938.out "/>
    <s v="scale_mpi_thin_thin007_2023-06-25_22-34-20.csv "/>
    <s v="e1 15000 100 100000 1 51"/>
    <e v="#N/A"/>
    <e v="#N/A"/>
    <e v="#N/A"/>
    <e v="#N/A"/>
    <x v="1"/>
  </r>
  <r>
    <x v="0"/>
    <x v="4"/>
    <n v="100"/>
    <x v="0"/>
    <x v="34"/>
    <n v="1"/>
    <n v="26.885090000000002"/>
    <n v="10.686168"/>
    <n v="6.1152090000000001"/>
    <n v="0.12479999999999999"/>
    <s v="7"/>
    <s v="scale_mpi_thin_job_13938.out "/>
    <s v="scale_mpi_thin_thin007_2023-06-25_22-34-20.csv "/>
    <s v="e1 15000 100 100000 1 50"/>
    <e v="#N/A"/>
    <e v="#N/A"/>
    <e v="#N/A"/>
    <e v="#N/A"/>
    <x v="1"/>
  </r>
  <r>
    <x v="0"/>
    <x v="4"/>
    <n v="100"/>
    <x v="0"/>
    <x v="35"/>
    <n v="1"/>
    <n v="27.554559000000001"/>
    <n v="11.031245"/>
    <n v="5.3784910000000004"/>
    <n v="0.112052"/>
    <s v="7"/>
    <s v="scale_mpi_thin_job_13938.out "/>
    <s v="scale_mpi_thin_thin007_2023-06-25_22-34-20.csv "/>
    <s v="e1 15000 100 100000 1 49"/>
    <e v="#N/A"/>
    <e v="#N/A"/>
    <e v="#N/A"/>
    <e v="#N/A"/>
    <x v="1"/>
  </r>
  <r>
    <x v="0"/>
    <x v="4"/>
    <n v="100"/>
    <x v="0"/>
    <x v="36"/>
    <n v="1"/>
    <n v="41.375326000000001"/>
    <n v="24.517187"/>
    <n v="6.0199360000000004"/>
    <n v="0.128084"/>
    <s v="7"/>
    <s v="scale_mpi_thin_job_13938.out "/>
    <s v="scale_mpi_thin_thin007_2023-06-25_22-34-20.csv "/>
    <s v="e1 15000 100 100000 1 48"/>
    <e v="#N/A"/>
    <e v="#N/A"/>
    <e v="#N/A"/>
    <e v="#N/A"/>
    <x v="1"/>
  </r>
  <r>
    <x v="0"/>
    <x v="4"/>
    <n v="100"/>
    <x v="0"/>
    <x v="37"/>
    <n v="1"/>
    <n v="38.318806000000002"/>
    <n v="21.131080999999998"/>
    <n v="21.651326999999998"/>
    <n v="0.47068100000000002"/>
    <s v="7"/>
    <s v="scale_mpi_thin_job_13938.out "/>
    <s v="scale_mpi_thin_thin007_2023-06-25_22-34-20.csv "/>
    <s v="e1 15000 100 100000 1 47"/>
    <e v="#N/A"/>
    <e v="#N/A"/>
    <e v="#N/A"/>
    <e v="#N/A"/>
    <x v="1"/>
  </r>
  <r>
    <x v="0"/>
    <x v="4"/>
    <n v="100"/>
    <x v="0"/>
    <x v="38"/>
    <n v="1"/>
    <n v="37.269106000000001"/>
    <n v="19.761835999999999"/>
    <n v="12.67055"/>
    <n v="0.28156799999999998"/>
    <s v="7"/>
    <s v="scale_mpi_thin_job_13938.out "/>
    <s v="scale_mpi_thin_thin007_2023-06-25_22-34-20.csv "/>
    <s v="e1 15000 100 100000 1 46"/>
    <e v="#N/A"/>
    <e v="#N/A"/>
    <e v="#N/A"/>
    <e v="#N/A"/>
    <x v="1"/>
  </r>
  <r>
    <x v="0"/>
    <x v="4"/>
    <n v="100"/>
    <x v="0"/>
    <x v="39"/>
    <n v="1"/>
    <n v="41.884467000000001"/>
    <n v="24.192146000000001"/>
    <n v="12.508744999999999"/>
    <n v="0.28428999999999999"/>
    <s v="7"/>
    <s v="scale_mpi_thin_job_13938.out "/>
    <s v="scale_mpi_thin_thin007_2023-06-25_22-34-20.csv "/>
    <s v="e1 15000 100 100000 1 45"/>
    <e v="#N/A"/>
    <e v="#N/A"/>
    <e v="#N/A"/>
    <e v="#N/A"/>
    <x v="1"/>
  </r>
  <r>
    <x v="0"/>
    <x v="4"/>
    <n v="100"/>
    <x v="0"/>
    <x v="40"/>
    <n v="1"/>
    <n v="26.237179000000001"/>
    <n v="8.2215039999999995"/>
    <n v="13.529185999999999"/>
    <n v="0.31463200000000002"/>
    <s v="7"/>
    <s v="scale_mpi_thin_job_13938.out "/>
    <s v="scale_mpi_thin_thin007_2023-06-25_22-34-20.csv "/>
    <s v="e1 15000 100 100000 1 44"/>
    <e v="#N/A"/>
    <e v="#N/A"/>
    <e v="#N/A"/>
    <e v="#N/A"/>
    <x v="1"/>
  </r>
  <r>
    <x v="0"/>
    <x v="4"/>
    <n v="100"/>
    <x v="0"/>
    <x v="41"/>
    <n v="1"/>
    <n v="27.956057999999999"/>
    <n v="9.2081859999999995"/>
    <n v="4.6824969999999997"/>
    <n v="0.111488"/>
    <s v="7"/>
    <s v="scale_mpi_thin_job_13938.out "/>
    <s v="scale_mpi_thin_thin007_2023-06-25_22-34-20.csv "/>
    <s v="e1 15000 100 100000 1 43"/>
    <e v="#N/A"/>
    <e v="#N/A"/>
    <e v="#N/A"/>
    <e v="#N/A"/>
    <x v="1"/>
  </r>
  <r>
    <x v="0"/>
    <x v="4"/>
    <n v="100"/>
    <x v="0"/>
    <x v="42"/>
    <n v="1"/>
    <n v="32.340415"/>
    <n v="13.281822"/>
    <n v="5.0624729999999998"/>
    <n v="0.123475"/>
    <s v="7"/>
    <s v="scale_mpi_thin_job_13938.out "/>
    <s v="scale_mpi_thin_thin007_2023-06-25_22-34-20.csv "/>
    <s v="e1 15000 100 100000 1 42"/>
    <e v="#N/A"/>
    <e v="#N/A"/>
    <e v="#N/A"/>
    <e v="#N/A"/>
    <x v="1"/>
  </r>
  <r>
    <x v="0"/>
    <x v="4"/>
    <n v="100"/>
    <x v="0"/>
    <x v="43"/>
    <n v="1"/>
    <n v="33.094293"/>
    <n v="13.467335"/>
    <n v="23.252323000000001"/>
    <n v="0.58130800000000005"/>
    <s v="7"/>
    <s v="scale_mpi_thin_job_13938.out "/>
    <s v="scale_mpi_thin_thin007_2023-06-25_22-34-20.csv "/>
    <s v="e1 15000 100 100000 1 41"/>
    <e v="#N/A"/>
    <e v="#N/A"/>
    <e v="#N/A"/>
    <e v="#N/A"/>
    <x v="1"/>
  </r>
  <r>
    <x v="0"/>
    <x v="4"/>
    <n v="100"/>
    <x v="0"/>
    <x v="44"/>
    <n v="1"/>
    <n v="30.176006000000001"/>
    <n v="10.206794"/>
    <n v="31.265184000000001"/>
    <n v="0.80167100000000002"/>
    <s v="7"/>
    <s v="scale_mpi_thin_job_13938.out "/>
    <s v="scale_mpi_thin_thin007_2023-06-25_22-34-20.csv "/>
    <s v="e1 15000 100 100000 1 40"/>
    <e v="#N/A"/>
    <e v="#N/A"/>
    <e v="#N/A"/>
    <e v="#N/A"/>
    <x v="1"/>
  </r>
  <r>
    <x v="0"/>
    <x v="2"/>
    <n v="100"/>
    <x v="0"/>
    <x v="12"/>
    <n v="1"/>
    <n v="61.197502999999998"/>
    <n v="31.282589000000002"/>
    <n v="58.764916999999997"/>
    <n v="0.82767500000000005"/>
    <s v="7"/>
    <s v="scale_mpi_thin_job_13939.out "/>
    <s v="scale_mpi_thin_thin007_2023-06-26_00-34-36.csv "/>
    <s v="e1 25000 100 100000 1 72"/>
    <e v="#N/A"/>
    <e v="#N/A"/>
    <e v="#N/A"/>
    <e v="#N/A"/>
    <x v="1"/>
  </r>
  <r>
    <x v="0"/>
    <x v="2"/>
    <n v="100"/>
    <x v="0"/>
    <x v="13"/>
    <n v="1"/>
    <n v="58.290571"/>
    <n v="28.042912999999999"/>
    <n v="52.289355"/>
    <n v="0.74699099999999996"/>
    <s v="7"/>
    <s v="scale_mpi_thin_job_13939.out "/>
    <s v="scale_mpi_thin_thin007_2023-06-26_00-34-36.csv "/>
    <s v="e1 25000 100 100000 1 71"/>
    <e v="#N/A"/>
    <e v="#N/A"/>
    <e v="#N/A"/>
    <e v="#N/A"/>
    <x v="1"/>
  </r>
  <r>
    <x v="0"/>
    <x v="2"/>
    <n v="100"/>
    <x v="0"/>
    <x v="14"/>
    <n v="1"/>
    <n v="60.872954999999997"/>
    <n v="30.225480999999998"/>
    <n v="55.752806999999997"/>
    <n v="0.80801199999999995"/>
    <s v="7"/>
    <s v="scale_mpi_thin_job_13939.out "/>
    <s v="scale_mpi_thin_thin007_2023-06-26_00-34-36.csv "/>
    <s v="e1 25000 100 100000 1 70"/>
    <e v="#N/A"/>
    <e v="#N/A"/>
    <e v="#N/A"/>
    <e v="#N/A"/>
    <x v="1"/>
  </r>
  <r>
    <x v="0"/>
    <x v="2"/>
    <n v="100"/>
    <x v="0"/>
    <x v="15"/>
    <n v="1"/>
    <n v="53.587895000000003"/>
    <n v="22.443608999999999"/>
    <n v="106.640269"/>
    <n v="1.5682389999999999"/>
    <s v="7"/>
    <s v="scale_mpi_thin_job_13939.out "/>
    <s v="scale_mpi_thin_thin007_2023-06-26_00-34-36.csv "/>
    <s v="e1 25000 100 100000 1 69"/>
    <e v="#N/A"/>
    <e v="#N/A"/>
    <e v="#N/A"/>
    <e v="#N/A"/>
    <x v="1"/>
  </r>
  <r>
    <x v="0"/>
    <x v="2"/>
    <n v="100"/>
    <x v="0"/>
    <x v="16"/>
    <n v="1"/>
    <n v="48.180892999999998"/>
    <n v="16.737400999999998"/>
    <n v="68.403003999999996"/>
    <n v="1.02094"/>
    <s v="7"/>
    <s v="scale_mpi_thin_job_13939.out "/>
    <s v="scale_mpi_thin_thin007_2023-06-26_00-34-36.csv "/>
    <s v="e1 25000 100 100000 1 68"/>
    <e v="#N/A"/>
    <e v="#N/A"/>
    <e v="#N/A"/>
    <e v="#N/A"/>
    <x v="1"/>
  </r>
  <r>
    <x v="0"/>
    <x v="2"/>
    <n v="100"/>
    <x v="0"/>
    <x v="17"/>
    <n v="1"/>
    <n v="45.943142999999999"/>
    <n v="13.948705"/>
    <n v="54.330058999999999"/>
    <n v="0.823183"/>
    <s v="7"/>
    <s v="scale_mpi_thin_job_13939.out "/>
    <s v="scale_mpi_thin_thin007_2023-06-26_00-34-36.csv "/>
    <s v="e1 25000 100 100000 1 67"/>
    <e v="#N/A"/>
    <e v="#N/A"/>
    <e v="#N/A"/>
    <e v="#N/A"/>
    <x v="1"/>
  </r>
  <r>
    <x v="0"/>
    <x v="2"/>
    <n v="100"/>
    <x v="0"/>
    <x v="18"/>
    <n v="1"/>
    <n v="46.436081000000001"/>
    <n v="13.910837000000001"/>
    <n v="57.994188999999999"/>
    <n v="0.89221799999999996"/>
    <s v="7"/>
    <s v="scale_mpi_thin_job_13939.out "/>
    <s v="scale_mpi_thin_thin007_2023-06-26_00-34-36.csv "/>
    <s v="e1 25000 100 100000 1 66"/>
    <e v="#N/A"/>
    <e v="#N/A"/>
    <e v="#N/A"/>
    <e v="#N/A"/>
    <x v="1"/>
  </r>
  <r>
    <x v="0"/>
    <x v="2"/>
    <n v="100"/>
    <x v="0"/>
    <x v="19"/>
    <n v="1"/>
    <n v="56.479641000000001"/>
    <n v="23.457080999999999"/>
    <n v="64.951368000000002"/>
    <n v="1.0148649999999999"/>
    <s v="7"/>
    <s v="scale_mpi_thin_job_13939.out "/>
    <s v="scale_mpi_thin_thin007_2023-06-26_00-34-36.csv "/>
    <s v="e1 25000 100 100000 1 65"/>
    <e v="#N/A"/>
    <e v="#N/A"/>
    <e v="#N/A"/>
    <e v="#N/A"/>
    <x v="1"/>
  </r>
  <r>
    <x v="0"/>
    <x v="2"/>
    <n v="100"/>
    <x v="0"/>
    <x v="20"/>
    <n v="1"/>
    <n v="48.049563999999997"/>
    <n v="14.506971"/>
    <n v="113.432243"/>
    <n v="1.8005119999999999"/>
    <s v="7"/>
    <s v="scale_mpi_thin_job_13939.out "/>
    <s v="scale_mpi_thin_thin007_2023-06-26_00-34-36.csv "/>
    <s v="e1 25000 100 100000 1 64"/>
    <e v="#N/A"/>
    <e v="#N/A"/>
    <e v="#N/A"/>
    <e v="#N/A"/>
    <x v="1"/>
  </r>
  <r>
    <x v="0"/>
    <x v="2"/>
    <n v="100"/>
    <x v="0"/>
    <x v="21"/>
    <n v="1"/>
    <n v="47.683850999999997"/>
    <n v="13.797794"/>
    <n v="47.795001999999997"/>
    <n v="0.77088699999999999"/>
    <s v="7"/>
    <s v="scale_mpi_thin_job_13939.out "/>
    <s v="scale_mpi_thin_thin007_2023-06-26_00-34-36.csv "/>
    <s v="e1 25000 100 100000 1 63"/>
    <e v="#N/A"/>
    <e v="#N/A"/>
    <e v="#N/A"/>
    <e v="#N/A"/>
    <x v="1"/>
  </r>
  <r>
    <x v="0"/>
    <x v="2"/>
    <n v="100"/>
    <x v="0"/>
    <x v="22"/>
    <n v="1"/>
    <n v="50.166192000000002"/>
    <n v="15.575385000000001"/>
    <n v="51.737701999999999"/>
    <n v="0.848159"/>
    <s v="7"/>
    <s v="scale_mpi_thin_job_13939.out "/>
    <s v="scale_mpi_thin_thin007_2023-06-26_00-34-36.csv "/>
    <s v="e1 25000 100 100000 1 62"/>
    <e v="#N/A"/>
    <e v="#N/A"/>
    <e v="#N/A"/>
    <e v="#N/A"/>
    <x v="1"/>
  </r>
  <r>
    <x v="0"/>
    <x v="2"/>
    <n v="100"/>
    <x v="0"/>
    <x v="23"/>
    <n v="1"/>
    <n v="54.472940999999999"/>
    <n v="19.298895999999999"/>
    <n v="90.544503000000006"/>
    <n v="1.5090749999999999"/>
    <s v="7"/>
    <s v="scale_mpi_thin_job_13939.out "/>
    <s v="scale_mpi_thin_thin007_2023-06-26_00-34-36.csv "/>
    <s v="e1 25000 100 100000 1 61"/>
    <e v="#N/A"/>
    <e v="#N/A"/>
    <e v="#N/A"/>
    <e v="#N/A"/>
    <x v="1"/>
  </r>
  <r>
    <x v="0"/>
    <x v="2"/>
    <n v="100"/>
    <x v="0"/>
    <x v="24"/>
    <n v="1"/>
    <n v="49.988582000000001"/>
    <n v="14.442413"/>
    <n v="47.103817999999997"/>
    <n v="0.79837000000000002"/>
    <s v="7"/>
    <s v="scale_mpi_thin_job_13939.out "/>
    <s v="scale_mpi_thin_thin007_2023-06-26_00-34-36.csv "/>
    <s v="e1 25000 100 100000 1 60"/>
    <e v="#N/A"/>
    <e v="#N/A"/>
    <e v="#N/A"/>
    <e v="#N/A"/>
    <x v="1"/>
  </r>
  <r>
    <x v="0"/>
    <x v="2"/>
    <n v="100"/>
    <x v="0"/>
    <x v="25"/>
    <n v="1"/>
    <n v="50.553507000000003"/>
    <n v="13.831761"/>
    <n v="64.088156999999995"/>
    <n v="1.104968"/>
    <s v="7"/>
    <s v="scale_mpi_thin_job_13939.out "/>
    <s v="scale_mpi_thin_thin007_2023-06-26_00-34-36.csv "/>
    <s v="e1 25000 100 100000 1 59"/>
    <e v="#N/A"/>
    <e v="#N/A"/>
    <e v="#N/A"/>
    <e v="#N/A"/>
    <x v="1"/>
  </r>
  <r>
    <x v="0"/>
    <x v="2"/>
    <n v="100"/>
    <x v="0"/>
    <x v="26"/>
    <n v="1"/>
    <n v="59.999991999999999"/>
    <n v="23.003354999999999"/>
    <n v="49.721294999999998"/>
    <n v="0.87230300000000005"/>
    <s v="7"/>
    <s v="scale_mpi_thin_job_13939.out "/>
    <s v="scale_mpi_thin_thin007_2023-06-26_00-34-36.csv "/>
    <s v="e1 25000 100 100000 1 58"/>
    <e v="#N/A"/>
    <e v="#N/A"/>
    <e v="#N/A"/>
    <e v="#N/A"/>
    <x v="1"/>
  </r>
  <r>
    <x v="0"/>
    <x v="2"/>
    <n v="100"/>
    <x v="0"/>
    <x v="27"/>
    <n v="1"/>
    <n v="71.567885000000004"/>
    <n v="33.766779"/>
    <n v="72.050640000000001"/>
    <n v="1.286619"/>
    <s v="7"/>
    <s v="scale_mpi_thin_job_13939.out "/>
    <s v="scale_mpi_thin_thin007_2023-06-26_00-34-36.csv "/>
    <s v="e1 25000 100 100000 1 57"/>
    <e v="#N/A"/>
    <e v="#N/A"/>
    <e v="#N/A"/>
    <e v="#N/A"/>
    <x v="1"/>
  </r>
  <r>
    <x v="0"/>
    <x v="2"/>
    <n v="100"/>
    <x v="0"/>
    <x v="28"/>
    <n v="1"/>
    <n v="72.614937999999995"/>
    <n v="34.047083000000001"/>
    <n v="45.959057000000001"/>
    <n v="0.835619"/>
    <s v="7"/>
    <s v="scale_mpi_thin_job_13939.out "/>
    <s v="scale_mpi_thin_thin007_2023-06-26_00-34-36.csv "/>
    <s v="e1 25000 100 100000 1 56"/>
    <e v="#N/A"/>
    <e v="#N/A"/>
    <e v="#N/A"/>
    <e v="#N/A"/>
    <x v="1"/>
  </r>
  <r>
    <x v="0"/>
    <x v="2"/>
    <n v="100"/>
    <x v="0"/>
    <x v="29"/>
    <n v="1"/>
    <n v="73.686822000000006"/>
    <n v="34.596916999999998"/>
    <n v="52.540533000000003"/>
    <n v="0.97297299999999998"/>
    <s v="7"/>
    <s v="scale_mpi_thin_job_13939.out "/>
    <s v="scale_mpi_thin_thin007_2023-06-26_00-34-36.csv "/>
    <s v="e1 25000 100 100000 1 55"/>
    <e v="#N/A"/>
    <e v="#N/A"/>
    <e v="#N/A"/>
    <e v="#N/A"/>
    <x v="1"/>
  </r>
  <r>
    <x v="0"/>
    <x v="2"/>
    <n v="100"/>
    <x v="0"/>
    <x v="30"/>
    <n v="1"/>
    <n v="73.323876999999996"/>
    <n v="33.960811"/>
    <n v="53.768346999999999"/>
    <n v="1.014497"/>
    <s v="7"/>
    <s v="scale_mpi_thin_job_13939.out "/>
    <s v="scale_mpi_thin_thin007_2023-06-26_00-34-36.csv "/>
    <s v="e1 25000 100 100000 1 54"/>
    <e v="#N/A"/>
    <e v="#N/A"/>
    <e v="#N/A"/>
    <e v="#N/A"/>
    <x v="1"/>
  </r>
  <r>
    <x v="0"/>
    <x v="2"/>
    <n v="100"/>
    <x v="0"/>
    <x v="31"/>
    <n v="1"/>
    <n v="57.782176"/>
    <n v="17.274719999999999"/>
    <n v="52.623617000000003"/>
    <n v="1.0119929999999999"/>
    <s v="7"/>
    <s v="scale_mpi_thin_job_13939.out "/>
    <s v="scale_mpi_thin_thin007_2023-06-26_00-34-36.csv "/>
    <s v="e1 25000 100 100000 1 53"/>
    <e v="#N/A"/>
    <e v="#N/A"/>
    <e v="#N/A"/>
    <e v="#N/A"/>
    <x v="1"/>
  </r>
  <r>
    <x v="0"/>
    <x v="2"/>
    <n v="100"/>
    <x v="0"/>
    <x v="32"/>
    <n v="1"/>
    <n v="56.267592"/>
    <n v="14.702893"/>
    <n v="49.771695000000001"/>
    <n v="0.97591600000000001"/>
    <s v="7"/>
    <s v="scale_mpi_thin_job_13939.out "/>
    <s v="scale_mpi_thin_thin007_2023-06-26_00-34-36.csv "/>
    <s v="e1 25000 100 100000 1 52"/>
    <e v="#N/A"/>
    <e v="#N/A"/>
    <e v="#N/A"/>
    <e v="#N/A"/>
    <x v="1"/>
  </r>
  <r>
    <x v="0"/>
    <x v="2"/>
    <n v="100"/>
    <x v="0"/>
    <x v="33"/>
    <n v="1"/>
    <n v="53.893875000000001"/>
    <n v="12.116752"/>
    <n v="43.946527000000003"/>
    <n v="0.87893100000000002"/>
    <s v="7"/>
    <s v="scale_mpi_thin_job_13939.out "/>
    <s v="scale_mpi_thin_thin007_2023-06-26_00-34-36.csv "/>
    <s v="e1 25000 100 100000 1 51"/>
    <e v="#N/A"/>
    <e v="#N/A"/>
    <e v="#N/A"/>
    <e v="#N/A"/>
    <x v="1"/>
  </r>
  <r>
    <x v="0"/>
    <x v="2"/>
    <n v="100"/>
    <x v="0"/>
    <x v="34"/>
    <n v="1"/>
    <n v="57.001688999999999"/>
    <n v="13.953317999999999"/>
    <n v="45.925465000000003"/>
    <n v="0.93725400000000003"/>
    <s v="7"/>
    <s v="scale_mpi_thin_job_13939.out "/>
    <s v="scale_mpi_thin_thin007_2023-06-26_00-34-36.csv "/>
    <s v="e1 25000 100 100000 1 50"/>
    <e v="#N/A"/>
    <e v="#N/A"/>
    <e v="#N/A"/>
    <e v="#N/A"/>
    <x v="1"/>
  </r>
  <r>
    <x v="0"/>
    <x v="2"/>
    <n v="100"/>
    <x v="0"/>
    <x v="35"/>
    <n v="1"/>
    <n v="76.447030999999996"/>
    <n v="32.654350999999998"/>
    <n v="45.470720999999998"/>
    <n v="0.94730700000000001"/>
    <s v="7"/>
    <s v="scale_mpi_thin_job_13939.out "/>
    <s v="scale_mpi_thin_thin007_2023-06-26_00-34-36.csv "/>
    <s v="e1 25000 100 100000 1 49"/>
    <e v="#N/A"/>
    <e v="#N/A"/>
    <e v="#N/A"/>
    <e v="#N/A"/>
    <x v="1"/>
  </r>
  <r>
    <x v="0"/>
    <x v="2"/>
    <n v="100"/>
    <x v="0"/>
    <x v="36"/>
    <n v="1"/>
    <n v="77.412525000000002"/>
    <n v="32.763530000000003"/>
    <n v="53.895364000000001"/>
    <n v="1.1467099999999999"/>
    <s v="7"/>
    <s v="scale_mpi_thin_job_13939.out "/>
    <s v="scale_mpi_thin_thin007_2023-06-26_00-34-36.csv "/>
    <s v="e1 25000 100 100000 1 48"/>
    <e v="#N/A"/>
    <e v="#N/A"/>
    <e v="#N/A"/>
    <e v="#N/A"/>
    <x v="1"/>
  </r>
  <r>
    <x v="0"/>
    <x v="2"/>
    <n v="100"/>
    <x v="0"/>
    <x v="37"/>
    <n v="1"/>
    <n v="78.484151999999995"/>
    <n v="32.851503999999998"/>
    <n v="46.486252999999998"/>
    <n v="1.0105710000000001"/>
    <s v="7"/>
    <s v="scale_mpi_thin_job_13939.out "/>
    <s v="scale_mpi_thin_thin007_2023-06-26_00-34-36.csv "/>
    <s v="e1 25000 100 100000 1 47"/>
    <e v="#N/A"/>
    <e v="#N/A"/>
    <e v="#N/A"/>
    <e v="#N/A"/>
    <x v="1"/>
  </r>
  <r>
    <x v="0"/>
    <x v="2"/>
    <n v="100"/>
    <x v="0"/>
    <x v="38"/>
    <n v="1"/>
    <n v="77.185439000000002"/>
    <n v="31.104866999999999"/>
    <n v="37.983845000000002"/>
    <n v="0.84408499999999997"/>
    <s v="7"/>
    <s v="scale_mpi_thin_job_13939.out "/>
    <s v="scale_mpi_thin_thin007_2023-06-26_00-34-36.csv "/>
    <s v="e1 25000 100 100000 1 46"/>
    <e v="#N/A"/>
    <e v="#N/A"/>
    <e v="#N/A"/>
    <e v="#N/A"/>
    <x v="1"/>
  </r>
  <r>
    <x v="0"/>
    <x v="2"/>
    <n v="100"/>
    <x v="0"/>
    <x v="39"/>
    <n v="1"/>
    <n v="79.552149"/>
    <n v="32.144585999999997"/>
    <n v="44.696672999999997"/>
    <n v="1.015833"/>
    <s v="7"/>
    <s v="scale_mpi_thin_job_13939.out "/>
    <s v="scale_mpi_thin_thin007_2023-06-26_00-34-36.csv "/>
    <s v="e1 25000 100 100000 1 45"/>
    <e v="#N/A"/>
    <e v="#N/A"/>
    <e v="#N/A"/>
    <e v="#N/A"/>
    <x v="1"/>
  </r>
  <r>
    <x v="0"/>
    <x v="2"/>
    <n v="100"/>
    <x v="0"/>
    <x v="40"/>
    <n v="1"/>
    <n v="80.866662000000005"/>
    <n v="32.326186"/>
    <n v="38.107827999999998"/>
    <n v="0.88622900000000004"/>
    <s v="7"/>
    <s v="scale_mpi_thin_job_13939.out "/>
    <s v="scale_mpi_thin_thin007_2023-06-26_00-34-36.csv "/>
    <s v="e1 25000 100 100000 1 44"/>
    <e v="#N/A"/>
    <e v="#N/A"/>
    <e v="#N/A"/>
    <e v="#N/A"/>
    <x v="1"/>
  </r>
  <r>
    <x v="0"/>
    <x v="2"/>
    <n v="100"/>
    <x v="0"/>
    <x v="41"/>
    <n v="1"/>
    <n v="72.414517000000004"/>
    <n v="23.180544000000001"/>
    <n v="40.134096"/>
    <n v="0.95557400000000003"/>
    <s v="7"/>
    <s v="scale_mpi_thin_job_13939.out "/>
    <s v="scale_mpi_thin_thin007_2023-06-26_00-34-36.csv "/>
    <s v="e1 25000 100 100000 1 43"/>
    <e v="#N/A"/>
    <e v="#N/A"/>
    <e v="#N/A"/>
    <e v="#N/A"/>
    <x v="1"/>
  </r>
  <r>
    <x v="0"/>
    <x v="2"/>
    <n v="100"/>
    <x v="0"/>
    <x v="42"/>
    <n v="1"/>
    <n v="80.508581000000007"/>
    <n v="30.050739"/>
    <n v="52.430213999999999"/>
    <n v="1.278786"/>
    <s v="7"/>
    <s v="scale_mpi_thin_job_13939.out "/>
    <s v="scale_mpi_thin_thin007_2023-06-26_00-34-36.csv "/>
    <s v="e1 25000 100 100000 1 42"/>
    <e v="#N/A"/>
    <e v="#N/A"/>
    <e v="#N/A"/>
    <e v="#N/A"/>
    <x v="1"/>
  </r>
  <r>
    <x v="0"/>
    <x v="2"/>
    <n v="100"/>
    <x v="0"/>
    <x v="43"/>
    <n v="1"/>
    <n v="81.794309999999996"/>
    <n v="30.322786000000001"/>
    <n v="33.748859000000003"/>
    <n v="0.84372100000000005"/>
    <s v="7"/>
    <s v="scale_mpi_thin_job_13939.out "/>
    <s v="scale_mpi_thin_thin007_2023-06-26_00-34-36.csv "/>
    <s v="e1 25000 100 100000 1 41"/>
    <e v="#N/A"/>
    <e v="#N/A"/>
    <e v="#N/A"/>
    <e v="#N/A"/>
    <x v="1"/>
  </r>
  <r>
    <x v="0"/>
    <x v="2"/>
    <n v="100"/>
    <x v="0"/>
    <x v="44"/>
    <n v="1"/>
    <n v="82.120572999999993"/>
    <n v="28.878062"/>
    <n v="35.811110999999997"/>
    <n v="0.91823399999999999"/>
    <s v="7"/>
    <s v="scale_mpi_thin_job_13939.out "/>
    <s v="scale_mpi_thin_thin007_2023-06-26_00-34-36.csv "/>
    <s v="e1 25000 100 100000 1 40"/>
    <e v="#N/A"/>
    <e v="#N/A"/>
    <e v="#N/A"/>
    <e v="#N/A"/>
    <x v="1"/>
  </r>
  <r>
    <x v="0"/>
    <x v="2"/>
    <n v="100"/>
    <x v="0"/>
    <x v="45"/>
    <n v="1"/>
    <n v="83.954295999999999"/>
    <n v="30.059253999999999"/>
    <n v="36.350642999999998"/>
    <n v="0.956596"/>
    <s v="7"/>
    <s v="scale_mpi_thin_job_13939.out "/>
    <s v="scale_mpi_thin_thin007_2023-06-26_00-34-36.csv "/>
    <s v="e1 25000 100 100000 1 39"/>
    <e v="#N/A"/>
    <e v="#N/A"/>
    <e v="#N/A"/>
    <e v="#N/A"/>
    <x v="1"/>
  </r>
  <r>
    <x v="0"/>
    <x v="2"/>
    <n v="100"/>
    <x v="0"/>
    <x v="46"/>
    <n v="1"/>
    <n v="84.130471999999997"/>
    <n v="28.091905000000001"/>
    <n v="32.337639000000003"/>
    <n v="0.87399000000000004"/>
    <s v="7"/>
    <s v="scale_mpi_thin_job_13939.out "/>
    <s v="scale_mpi_thin_thin007_2023-06-26_00-34-36.csv "/>
    <s v="e1 25000 100 100000 1 38"/>
    <e v="#N/A"/>
    <e v="#N/A"/>
    <e v="#N/A"/>
    <e v="#N/A"/>
    <x v="1"/>
  </r>
  <r>
    <x v="0"/>
    <x v="2"/>
    <n v="100"/>
    <x v="0"/>
    <x v="47"/>
    <n v="1"/>
    <n v="77.017657999999997"/>
    <n v="19.527162000000001"/>
    <n v="29.251936000000001"/>
    <n v="0.812554"/>
    <s v="7"/>
    <s v="scale_mpi_thin_job_13939.out "/>
    <s v="scale_mpi_thin_thin007_2023-06-26_00-34-36.csv "/>
    <s v="e1 25000 100 100000 1 37"/>
    <e v="#N/A"/>
    <e v="#N/A"/>
    <e v="#N/A"/>
    <e v="#N/A"/>
    <x v="1"/>
  </r>
  <r>
    <x v="0"/>
    <x v="2"/>
    <n v="100"/>
    <x v="0"/>
    <x v="48"/>
    <n v="1"/>
    <n v="77.871031000000002"/>
    <n v="18.223572000000001"/>
    <n v="30.772925000000001"/>
    <n v="0.87922599999999995"/>
    <s v="7"/>
    <s v="scale_mpi_thin_job_13939.out "/>
    <s v="scale_mpi_thin_thin007_2023-06-26_00-34-36.csv "/>
    <s v="e1 25000 100 100000 1 36"/>
    <e v="#N/A"/>
    <e v="#N/A"/>
    <e v="#N/A"/>
    <e v="#N/A"/>
    <x v="1"/>
  </r>
  <r>
    <x v="0"/>
    <x v="2"/>
    <n v="100"/>
    <x v="0"/>
    <x v="49"/>
    <n v="1"/>
    <n v="78.006539000000004"/>
    <n v="17.434545"/>
    <n v="26.804271"/>
    <n v="0.78836099999999998"/>
    <s v="7"/>
    <s v="scale_mpi_thin_job_13939.out "/>
    <s v="scale_mpi_thin_thin007_2023-06-26_00-34-36.csv "/>
    <s v="e1 25000 100 100000 1 35"/>
    <e v="#N/A"/>
    <e v="#N/A"/>
    <e v="#N/A"/>
    <e v="#N/A"/>
    <x v="1"/>
  </r>
  <r>
    <x v="0"/>
    <x v="2"/>
    <n v="100"/>
    <x v="0"/>
    <x v="50"/>
    <n v="1"/>
    <n v="84.318348"/>
    <n v="21.090164999999999"/>
    <n v="31.594377000000001"/>
    <n v="0.95740499999999995"/>
    <s v="7"/>
    <s v="scale_mpi_thin_job_13939.out "/>
    <s v="scale_mpi_thin_thin007_2023-06-26_00-34-36.csv "/>
    <s v="e1 25000 100 100000 1 34"/>
    <e v="#N/A"/>
    <e v="#N/A"/>
    <e v="#N/A"/>
    <e v="#N/A"/>
    <x v="1"/>
  </r>
  <r>
    <x v="0"/>
    <x v="2"/>
    <n v="100"/>
    <x v="0"/>
    <x v="51"/>
    <n v="1"/>
    <n v="75.869955000000004"/>
    <n v="11.655225"/>
    <n v="28.441492"/>
    <n v="0.88879699999999995"/>
    <s v="7"/>
    <s v="scale_mpi_thin_job_13939.out "/>
    <s v="scale_mpi_thin_thin007_2023-06-26_00-34-36.csv "/>
    <s v="e1 25000 100 100000 1 33"/>
    <e v="#N/A"/>
    <e v="#N/A"/>
    <e v="#N/A"/>
    <e v="#N/A"/>
    <x v="1"/>
  </r>
  <r>
    <x v="0"/>
    <x v="2"/>
    <n v="100"/>
    <x v="0"/>
    <x v="52"/>
    <n v="1"/>
    <n v="84.195373000000004"/>
    <n v="17.185101"/>
    <n v="26.517009999999999"/>
    <n v="0.85538700000000001"/>
    <s v="7"/>
    <s v="scale_mpi_thin_job_13939.out "/>
    <s v="scale_mpi_thin_thin007_2023-06-26_00-34-36.csv "/>
    <s v="e1 25000 100 100000 1 32"/>
    <e v="#N/A"/>
    <e v="#N/A"/>
    <e v="#N/A"/>
    <e v="#N/A"/>
    <x v="1"/>
  </r>
  <r>
    <x v="0"/>
    <x v="2"/>
    <n v="100"/>
    <x v="0"/>
    <x v="53"/>
    <n v="1"/>
    <n v="78.830611000000005"/>
    <n v="9.7556010000000004"/>
    <n v="26.379617"/>
    <n v="0.87932100000000002"/>
    <s v="7"/>
    <s v="scale_mpi_thin_job_13939.out "/>
    <s v="scale_mpi_thin_thin007_2023-06-26_00-34-36.csv "/>
    <s v="e1 25000 100 100000 1 31"/>
    <e v="#N/A"/>
    <e v="#N/A"/>
    <e v="#N/A"/>
    <e v="#N/A"/>
    <x v="1"/>
  </r>
  <r>
    <x v="0"/>
    <x v="2"/>
    <n v="100"/>
    <x v="0"/>
    <x v="54"/>
    <n v="1"/>
    <n v="83.402967000000004"/>
    <n v="12.781219999999999"/>
    <n v="27.238761"/>
    <n v="0.93926799999999999"/>
    <s v="7"/>
    <s v="scale_mpi_thin_job_13939.out "/>
    <s v="scale_mpi_thin_thin007_2023-06-26_00-34-36.csv "/>
    <s v="e1 25000 100 100000 1 30"/>
    <e v="#N/A"/>
    <e v="#N/A"/>
    <e v="#N/A"/>
    <e v="#N/A"/>
    <x v="1"/>
  </r>
  <r>
    <x v="0"/>
    <x v="2"/>
    <n v="100"/>
    <x v="0"/>
    <x v="55"/>
    <n v="1"/>
    <n v="81.790783000000005"/>
    <n v="7.9451770000000002"/>
    <n v="54.119168000000002"/>
    <n v="1.9328270000000001"/>
    <s v="7"/>
    <s v="scale_mpi_thin_job_13939.out "/>
    <s v="scale_mpi_thin_thin007_2023-06-26_00-34-36.csv "/>
    <s v="e1 25000 100 100000 1 29"/>
    <e v="#N/A"/>
    <e v="#N/A"/>
    <e v="#N/A"/>
    <e v="#N/A"/>
    <x v="1"/>
  </r>
  <r>
    <x v="0"/>
    <x v="2"/>
    <n v="100"/>
    <x v="0"/>
    <x v="56"/>
    <n v="1"/>
    <n v="83.684258999999997"/>
    <n v="7.1317019999999998"/>
    <n v="27.548573000000001"/>
    <n v="1.0203180000000001"/>
    <s v="7"/>
    <s v="scale_mpi_thin_job_13939.out "/>
    <s v="scale_mpi_thin_thin007_2023-06-26_00-34-36.csv "/>
    <s v="e1 25000 100 100000 1 28"/>
    <e v="#N/A"/>
    <e v="#N/A"/>
    <e v="#N/A"/>
    <e v="#N/A"/>
    <x v="1"/>
  </r>
  <r>
    <x v="0"/>
    <x v="2"/>
    <n v="100"/>
    <x v="0"/>
    <x v="57"/>
    <n v="1"/>
    <n v="86.28201"/>
    <n v="7.0991759999999999"/>
    <n v="25.073205000000002"/>
    <n v="0.96435400000000004"/>
    <s v="7"/>
    <s v="scale_mpi_thin_job_13939.out "/>
    <s v="scale_mpi_thin_thin007_2023-06-26_00-34-36.csv "/>
    <s v="e1 25000 100 100000 1 27"/>
    <e v="#N/A"/>
    <e v="#N/A"/>
    <e v="#N/A"/>
    <e v="#N/A"/>
    <x v="1"/>
  </r>
  <r>
    <x v="0"/>
    <x v="2"/>
    <n v="100"/>
    <x v="0"/>
    <x v="58"/>
    <n v="1"/>
    <n v="86.758832999999996"/>
    <n v="4.7659060000000002"/>
    <n v="25.279126000000002"/>
    <n v="1.0111650000000001"/>
    <s v="7"/>
    <s v="scale_mpi_thin_job_13939.out "/>
    <s v="scale_mpi_thin_thin007_2023-06-26_00-34-36.csv "/>
    <s v="e1 25000 100 100000 1 26"/>
    <e v="#N/A"/>
    <e v="#N/A"/>
    <e v="#N/A"/>
    <e v="#N/A"/>
    <x v="1"/>
  </r>
  <r>
    <x v="0"/>
    <x v="2"/>
    <n v="100"/>
    <x v="0"/>
    <x v="59"/>
    <n v="1"/>
    <n v="89.725504999999998"/>
    <n v="4.2886990000000003"/>
    <n v="28.199446999999999"/>
    <n v="1.1749769999999999"/>
    <s v="7"/>
    <s v="scale_mpi_thin_job_13939.out "/>
    <s v="scale_mpi_thin_thin007_2023-06-26_00-34-36.csv "/>
    <s v="e1 25000 100 100000 1 25"/>
    <e v="#N/A"/>
    <e v="#N/A"/>
    <e v="#N/A"/>
    <e v="#N/A"/>
    <x v="1"/>
  </r>
  <r>
    <x v="0"/>
    <x v="2"/>
    <n v="100"/>
    <x v="0"/>
    <x v="60"/>
    <n v="1"/>
    <n v="89.607809000000003"/>
    <n v="1.6647110000000001"/>
    <n v="19.664643999999999"/>
    <n v="0.85498499999999999"/>
    <s v="7"/>
    <s v="scale_mpi_thin_job_13939.out "/>
    <s v="scale_mpi_thin_thin007_2023-06-26_00-34-36.csv "/>
    <s v="e1 25000 100 100000 1 24"/>
    <e v="#N/A"/>
    <e v="#N/A"/>
    <e v="#N/A"/>
    <e v="#N/A"/>
    <x v="1"/>
  </r>
  <r>
    <x v="0"/>
    <x v="2"/>
    <n v="100"/>
    <x v="0"/>
    <x v="61"/>
    <n v="1"/>
    <n v="93.110984000000002"/>
    <n v="1.638101"/>
    <n v="18.885981999999998"/>
    <n v="0.85845400000000005"/>
    <s v="7"/>
    <s v="scale_mpi_thin_job_13939.out "/>
    <s v="scale_mpi_thin_thin007_2023-06-26_00-34-36.csv "/>
    <s v="e1 25000 100 100000 1 23"/>
    <e v="#N/A"/>
    <e v="#N/A"/>
    <e v="#N/A"/>
    <e v="#N/A"/>
    <x v="1"/>
  </r>
  <r>
    <x v="0"/>
    <x v="2"/>
    <n v="100"/>
    <x v="0"/>
    <x v="62"/>
    <n v="1"/>
    <n v="97.226399999999998"/>
    <n v="1.657878"/>
    <n v="18.297159000000001"/>
    <n v="0.87129299999999998"/>
    <s v="7"/>
    <s v="scale_mpi_thin_job_13939.out "/>
    <s v="scale_mpi_thin_thin007_2023-06-26_00-34-36.csv "/>
    <s v="e1 25000 100 100000 1 22"/>
    <e v="#N/A"/>
    <e v="#N/A"/>
    <e v="#N/A"/>
    <e v="#N/A"/>
    <x v="1"/>
  </r>
  <r>
    <x v="0"/>
    <x v="2"/>
    <n v="100"/>
    <x v="0"/>
    <x v="63"/>
    <n v="1"/>
    <n v="101.63475099999999"/>
    <n v="1.709792"/>
    <n v="18.491197"/>
    <n v="0.92456000000000005"/>
    <s v="7"/>
    <s v="scale_mpi_thin_job_13939.out "/>
    <s v="scale_mpi_thin_thin007_2023-06-26_00-34-36.csv "/>
    <s v="e1 25000 100 100000 1 21"/>
    <e v="#N/A"/>
    <e v="#N/A"/>
    <e v="#N/A"/>
    <e v="#N/A"/>
    <x v="1"/>
  </r>
  <r>
    <x v="0"/>
    <x v="2"/>
    <n v="100"/>
    <x v="0"/>
    <x v="64"/>
    <n v="1"/>
    <n v="106.727441"/>
    <n v="1.9197489999999999"/>
    <n v="21.501177999999999"/>
    <n v="1.1316409999999999"/>
    <s v="7"/>
    <s v="scale_mpi_thin_job_13939.out "/>
    <s v="scale_mpi_thin_thin007_2023-06-26_00-34-36.csv "/>
    <s v="e1 25000 100 100000 1 20"/>
    <e v="#N/A"/>
    <e v="#N/A"/>
    <e v="#N/A"/>
    <e v="#N/A"/>
    <x v="1"/>
  </r>
  <r>
    <x v="0"/>
    <x v="2"/>
    <n v="100"/>
    <x v="0"/>
    <x v="65"/>
    <n v="1"/>
    <n v="111.832953"/>
    <n v="1.6915009999999999"/>
    <n v="16.125093"/>
    <n v="0.89583800000000002"/>
    <s v="7"/>
    <s v="scale_mpi_thin_job_13939.out "/>
    <s v="scale_mpi_thin_thin007_2023-06-26_00-34-36.csv "/>
    <s v="e1 25000 100 100000 1 19"/>
    <e v="#N/A"/>
    <e v="#N/A"/>
    <e v="#N/A"/>
    <e v="#N/A"/>
    <x v="1"/>
  </r>
  <r>
    <x v="0"/>
    <x v="2"/>
    <n v="100"/>
    <x v="0"/>
    <x v="66"/>
    <n v="1"/>
    <n v="118.20168200000001"/>
    <n v="2.0491160000000002"/>
    <n v="21.521318000000001"/>
    <n v="1.26596"/>
    <s v="7"/>
    <s v="scale_mpi_thin_job_13939.out "/>
    <s v="scale_mpi_thin_thin007_2023-06-26_00-34-36.csv "/>
    <s v="e1 25000 100 100000 1 18"/>
    <e v="#N/A"/>
    <e v="#N/A"/>
    <e v="#N/A"/>
    <e v="#N/A"/>
    <x v="1"/>
  </r>
  <r>
    <x v="0"/>
    <x v="2"/>
    <n v="100"/>
    <x v="0"/>
    <x v="67"/>
    <n v="1"/>
    <n v="124.729928"/>
    <n v="1.624922"/>
    <n v="13.292687000000001"/>
    <n v="0.830793"/>
    <s v="7"/>
    <s v="scale_mpi_thin_job_13939.out "/>
    <s v="scale_mpi_thin_thin007_2023-06-26_00-34-36.csv "/>
    <s v="e1 25000 100 100000 1 17"/>
    <e v="#N/A"/>
    <e v="#N/A"/>
    <e v="#N/A"/>
    <e v="#N/A"/>
    <x v="1"/>
  </r>
  <r>
    <x v="0"/>
    <x v="2"/>
    <n v="100"/>
    <x v="0"/>
    <x v="68"/>
    <n v="1"/>
    <n v="132.20465999999999"/>
    <n v="1.7178"/>
    <n v="14.070966"/>
    <n v="0.93806400000000001"/>
    <s v="7"/>
    <s v="scale_mpi_thin_job_13939.out "/>
    <s v="scale_mpi_thin_thin007_2023-06-26_00-34-36.csv "/>
    <s v="e1 25000 100 100000 1 16"/>
    <e v="#N/A"/>
    <e v="#N/A"/>
    <e v="#N/A"/>
    <e v="#N/A"/>
    <x v="1"/>
  </r>
  <r>
    <x v="0"/>
    <x v="2"/>
    <n v="100"/>
    <x v="0"/>
    <x v="69"/>
    <n v="1"/>
    <n v="140.79907"/>
    <n v="1.6094090000000001"/>
    <n v="11.571557"/>
    <n v="0.82654000000000005"/>
    <s v="7"/>
    <s v="scale_mpi_thin_job_13939.out "/>
    <s v="scale_mpi_thin_thin007_2023-06-26_00-34-36.csv "/>
    <s v="e1 25000 100 100000 1 15"/>
    <e v="#N/A"/>
    <e v="#N/A"/>
    <e v="#N/A"/>
    <e v="#N/A"/>
    <x v="1"/>
  </r>
  <r>
    <x v="0"/>
    <x v="2"/>
    <n v="100"/>
    <x v="0"/>
    <x v="70"/>
    <n v="1"/>
    <n v="150.740375"/>
    <n v="1.8003690000000001"/>
    <n v="11.706849999999999"/>
    <n v="0.90052699999999997"/>
    <s v="7"/>
    <s v="scale_mpi_thin_job_13939.out "/>
    <s v="scale_mpi_thin_thin007_2023-06-26_00-34-36.csv "/>
    <s v="e1 25000 100 100000 1 14"/>
    <e v="#N/A"/>
    <e v="#N/A"/>
    <e v="#N/A"/>
    <e v="#N/A"/>
    <x v="1"/>
  </r>
  <r>
    <x v="0"/>
    <x v="2"/>
    <n v="100"/>
    <x v="0"/>
    <x v="71"/>
    <n v="1"/>
    <n v="161.943344"/>
    <n v="1.7598320000000001"/>
    <n v="11.933070000000001"/>
    <n v="0.99442299999999995"/>
    <s v="7"/>
    <s v="scale_mpi_thin_job_13939.out "/>
    <s v="scale_mpi_thin_thin007_2023-06-26_00-34-36.csv "/>
    <s v="e1 25000 100 100000 1 13"/>
    <e v="#N/A"/>
    <e v="#N/A"/>
    <e v="#N/A"/>
    <e v="#N/A"/>
    <x v="1"/>
  </r>
  <r>
    <x v="0"/>
    <x v="2"/>
    <n v="100"/>
    <x v="0"/>
    <x v="12"/>
    <n v="1"/>
    <n v="57.190528"/>
    <n v="25.754825"/>
    <n v="64.383960000000002"/>
    <n v="0.90681599999999996"/>
    <s v="7"/>
    <s v="scale_mpi_thin_job_13939.out "/>
    <s v="scale_mpi_thin_thin007_2023-06-26_00-34-36.csv "/>
    <s v="e1 25000 100 100000 1 72"/>
    <e v="#N/A"/>
    <e v="#N/A"/>
    <e v="#N/A"/>
    <e v="#N/A"/>
    <x v="1"/>
  </r>
  <r>
    <x v="0"/>
    <x v="2"/>
    <n v="100"/>
    <x v="0"/>
    <x v="13"/>
    <n v="1"/>
    <n v="50.057426"/>
    <n v="18.305584"/>
    <n v="63.196795000000002"/>
    <n v="0.90281100000000003"/>
    <s v="7"/>
    <s v="scale_mpi_thin_job_13939.out "/>
    <s v="scale_mpi_thin_thin007_2023-06-26_00-34-36.csv "/>
    <s v="e1 25000 100 100000 1 71"/>
    <e v="#N/A"/>
    <e v="#N/A"/>
    <e v="#N/A"/>
    <e v="#N/A"/>
    <x v="1"/>
  </r>
  <r>
    <x v="0"/>
    <x v="2"/>
    <n v="100"/>
    <x v="0"/>
    <x v="14"/>
    <n v="1"/>
    <n v="51.254888999999999"/>
    <n v="18.995901"/>
    <n v="61.609430000000003"/>
    <n v="0.89288999999999996"/>
    <s v="7"/>
    <s v="scale_mpi_thin_job_13939.out "/>
    <s v="scale_mpi_thin_thin007_2023-06-26_00-34-36.csv "/>
    <s v="e1 25000 100 100000 1 70"/>
    <e v="#N/A"/>
    <e v="#N/A"/>
    <e v="#N/A"/>
    <e v="#N/A"/>
    <x v="1"/>
  </r>
  <r>
    <x v="0"/>
    <x v="2"/>
    <n v="100"/>
    <x v="0"/>
    <x v="15"/>
    <n v="1"/>
    <n v="49.587530000000001"/>
    <n v="17.709271000000001"/>
    <n v="60.360669999999999"/>
    <n v="0.88765700000000003"/>
    <s v="7"/>
    <s v="scale_mpi_thin_job_13939.out "/>
    <s v="scale_mpi_thin_thin007_2023-06-26_00-34-36.csv "/>
    <s v="e1 25000 100 100000 1 69"/>
    <e v="#N/A"/>
    <e v="#N/A"/>
    <e v="#N/A"/>
    <e v="#N/A"/>
    <x v="1"/>
  </r>
  <r>
    <x v="0"/>
    <x v="2"/>
    <n v="100"/>
    <x v="0"/>
    <x v="16"/>
    <n v="1"/>
    <n v="55.902872000000002"/>
    <n v="23.769393999999998"/>
    <n v="69.354491999999993"/>
    <n v="1.035142"/>
    <s v="7"/>
    <s v="scale_mpi_thin_job_13939.out "/>
    <s v="scale_mpi_thin_thin007_2023-06-26_00-34-36.csv "/>
    <s v="e1 25000 100 100000 1 68"/>
    <e v="#N/A"/>
    <e v="#N/A"/>
    <e v="#N/A"/>
    <e v="#N/A"/>
    <x v="1"/>
  </r>
  <r>
    <x v="0"/>
    <x v="2"/>
    <n v="100"/>
    <x v="0"/>
    <x v="17"/>
    <n v="1"/>
    <n v="53.513193999999999"/>
    <n v="20.842617000000001"/>
    <n v="60.815423000000003"/>
    <n v="0.92144599999999999"/>
    <s v="7"/>
    <s v="scale_mpi_thin_job_13939.out "/>
    <s v="scale_mpi_thin_thin007_2023-06-26_00-34-36.csv "/>
    <s v="e1 25000 100 100000 1 67"/>
    <e v="#N/A"/>
    <e v="#N/A"/>
    <e v="#N/A"/>
    <e v="#N/A"/>
    <x v="1"/>
  </r>
  <r>
    <x v="0"/>
    <x v="2"/>
    <n v="100"/>
    <x v="0"/>
    <x v="18"/>
    <n v="1"/>
    <n v="50.950153999999998"/>
    <n v="17.765262"/>
    <n v="86.381360000000001"/>
    <n v="1.3289439999999999"/>
    <s v="7"/>
    <s v="scale_mpi_thin_job_13939.out "/>
    <s v="scale_mpi_thin_thin007_2023-06-26_00-34-36.csv "/>
    <s v="e1 25000 100 100000 1 66"/>
    <e v="#N/A"/>
    <e v="#N/A"/>
    <e v="#N/A"/>
    <e v="#N/A"/>
    <x v="1"/>
  </r>
  <r>
    <x v="0"/>
    <x v="2"/>
    <n v="100"/>
    <x v="0"/>
    <x v="19"/>
    <n v="1"/>
    <n v="52.118746000000002"/>
    <n v="18.535795"/>
    <n v="59.744022000000001"/>
    <n v="0.9335"/>
    <s v="7"/>
    <s v="scale_mpi_thin_job_13939.out "/>
    <s v="scale_mpi_thin_thin007_2023-06-26_00-34-36.csv "/>
    <s v="e1 25000 100 100000 1 65"/>
    <e v="#N/A"/>
    <e v="#N/A"/>
    <e v="#N/A"/>
    <e v="#N/A"/>
    <x v="1"/>
  </r>
  <r>
    <x v="0"/>
    <x v="2"/>
    <n v="100"/>
    <x v="0"/>
    <x v="20"/>
    <n v="1"/>
    <n v="50.746203999999999"/>
    <n v="16.757859"/>
    <n v="67.874212999999997"/>
    <n v="1.0773680000000001"/>
    <s v="7"/>
    <s v="scale_mpi_thin_job_13939.out "/>
    <s v="scale_mpi_thin_thin007_2023-06-26_00-34-36.csv "/>
    <s v="e1 25000 100 100000 1 64"/>
    <e v="#N/A"/>
    <e v="#N/A"/>
    <e v="#N/A"/>
    <e v="#N/A"/>
    <x v="1"/>
  </r>
  <r>
    <x v="0"/>
    <x v="2"/>
    <n v="100"/>
    <x v="0"/>
    <x v="21"/>
    <n v="1"/>
    <n v="56.857182999999999"/>
    <n v="22.475328000000001"/>
    <n v="64.335733000000005"/>
    <n v="1.0376730000000001"/>
    <s v="7"/>
    <s v="scale_mpi_thin_job_13939.out "/>
    <s v="scale_mpi_thin_thin007_2023-06-26_00-34-36.csv "/>
    <s v="e1 25000 100 100000 1 63"/>
    <e v="#N/A"/>
    <e v="#N/A"/>
    <e v="#N/A"/>
    <e v="#N/A"/>
    <x v="1"/>
  </r>
  <r>
    <x v="0"/>
    <x v="2"/>
    <n v="100"/>
    <x v="0"/>
    <x v="22"/>
    <n v="1"/>
    <n v="57.729140000000001"/>
    <n v="19.836161000000001"/>
    <n v="120.845264"/>
    <n v="1.9810700000000001"/>
    <s v="7"/>
    <s v="scale_mpi_thin_job_13939.out "/>
    <s v="scale_mpi_thin_thin007_2023-06-26_00-34-36.csv "/>
    <s v="e1 25000 100 100000 1 62"/>
    <e v="#N/A"/>
    <e v="#N/A"/>
    <e v="#N/A"/>
    <e v="#N/A"/>
    <x v="1"/>
  </r>
  <r>
    <x v="0"/>
    <x v="2"/>
    <n v="100"/>
    <x v="0"/>
    <x v="23"/>
    <n v="1"/>
    <n v="57.941370999999997"/>
    <n v="22.177734999999998"/>
    <n v="50.289549999999998"/>
    <n v="0.83815899999999999"/>
    <s v="7"/>
    <s v="scale_mpi_thin_job_13939.out "/>
    <s v="scale_mpi_thin_thin007_2023-06-26_00-34-36.csv "/>
    <s v="e1 25000 100 100000 1 61"/>
    <e v="#N/A"/>
    <e v="#N/A"/>
    <e v="#N/A"/>
    <e v="#N/A"/>
    <x v="1"/>
  </r>
  <r>
    <x v="0"/>
    <x v="2"/>
    <n v="100"/>
    <x v="0"/>
    <x v="24"/>
    <n v="1"/>
    <n v="56.211551"/>
    <n v="19.734971000000002"/>
    <n v="58.437294999999999"/>
    <n v="0.99046299999999998"/>
    <s v="7"/>
    <s v="scale_mpi_thin_job_13939.out "/>
    <s v="scale_mpi_thin_thin007_2023-06-26_00-34-36.csv "/>
    <s v="e1 25000 100 100000 1 60"/>
    <e v="#N/A"/>
    <e v="#N/A"/>
    <e v="#N/A"/>
    <e v="#N/A"/>
    <x v="1"/>
  </r>
  <r>
    <x v="0"/>
    <x v="2"/>
    <n v="100"/>
    <x v="0"/>
    <x v="25"/>
    <n v="1"/>
    <n v="61.053871000000001"/>
    <n v="23.694057000000001"/>
    <n v="53.109113000000001"/>
    <n v="0.91567399999999999"/>
    <s v="7"/>
    <s v="scale_mpi_thin_job_13939.out "/>
    <s v="scale_mpi_thin_thin007_2023-06-26_00-34-36.csv "/>
    <s v="e1 25000 100 100000 1 59"/>
    <e v="#N/A"/>
    <e v="#N/A"/>
    <e v="#N/A"/>
    <e v="#N/A"/>
    <x v="1"/>
  </r>
  <r>
    <x v="0"/>
    <x v="2"/>
    <n v="100"/>
    <x v="0"/>
    <x v="26"/>
    <n v="1"/>
    <n v="72.070171999999999"/>
    <n v="33.821502000000002"/>
    <n v="53.604706"/>
    <n v="0.94043299999999996"/>
    <s v="7"/>
    <s v="scale_mpi_thin_job_13939.out "/>
    <s v="scale_mpi_thin_thin007_2023-06-26_00-34-36.csv "/>
    <s v="e1 25000 100 100000 1 58"/>
    <e v="#N/A"/>
    <e v="#N/A"/>
    <e v="#N/A"/>
    <e v="#N/A"/>
    <x v="1"/>
  </r>
  <r>
    <x v="0"/>
    <x v="2"/>
    <n v="100"/>
    <x v="0"/>
    <x v="27"/>
    <n v="1"/>
    <n v="71.487392999999997"/>
    <n v="32.702917999999997"/>
    <n v="51.075589000000001"/>
    <n v="0.91206399999999999"/>
    <s v="7"/>
    <s v="scale_mpi_thin_job_13939.out "/>
    <s v="scale_mpi_thin_thin007_2023-06-26_00-34-36.csv "/>
    <s v="e1 25000 100 100000 1 57"/>
    <e v="#N/A"/>
    <e v="#N/A"/>
    <e v="#N/A"/>
    <e v="#N/A"/>
    <x v="1"/>
  </r>
  <r>
    <x v="0"/>
    <x v="2"/>
    <n v="100"/>
    <x v="0"/>
    <x v="28"/>
    <n v="1"/>
    <n v="64.133140999999995"/>
    <n v="24.702017000000001"/>
    <n v="49.148968000000004"/>
    <n v="0.89361800000000002"/>
    <s v="7"/>
    <s v="scale_mpi_thin_job_13939.out "/>
    <s v="scale_mpi_thin_thin007_2023-06-26_00-34-36.csv "/>
    <s v="e1 25000 100 100000 1 56"/>
    <e v="#N/A"/>
    <e v="#N/A"/>
    <e v="#N/A"/>
    <e v="#N/A"/>
    <x v="1"/>
  </r>
  <r>
    <x v="0"/>
    <x v="2"/>
    <n v="100"/>
    <x v="0"/>
    <x v="29"/>
    <n v="1"/>
    <n v="62.680540999999998"/>
    <n v="22.885185"/>
    <n v="48.562851999999999"/>
    <n v="0.899312"/>
    <s v="7"/>
    <s v="scale_mpi_thin_job_13939.out "/>
    <s v="scale_mpi_thin_thin007_2023-06-26_00-34-36.csv "/>
    <s v="e1 25000 100 100000 1 55"/>
    <e v="#N/A"/>
    <e v="#N/A"/>
    <e v="#N/A"/>
    <e v="#N/A"/>
    <x v="1"/>
  </r>
  <r>
    <x v="0"/>
    <x v="2"/>
    <n v="100"/>
    <x v="0"/>
    <x v="30"/>
    <n v="1"/>
    <n v="53.805643000000003"/>
    <n v="13.464283"/>
    <n v="71.944106000000005"/>
    <n v="1.3574360000000001"/>
    <s v="7"/>
    <s v="scale_mpi_thin_job_13939.out "/>
    <s v="scale_mpi_thin_thin007_2023-06-26_00-34-36.csv "/>
    <s v="e1 25000 100 100000 1 54"/>
    <e v="#N/A"/>
    <e v="#N/A"/>
    <e v="#N/A"/>
    <e v="#N/A"/>
    <x v="1"/>
  </r>
  <r>
    <x v="0"/>
    <x v="2"/>
    <n v="100"/>
    <x v="0"/>
    <x v="31"/>
    <n v="1"/>
    <n v="76.076363999999998"/>
    <n v="34.868175000000001"/>
    <n v="70.113313000000005"/>
    <n v="1.348333"/>
    <s v="7"/>
    <s v="scale_mpi_thin_job_13939.out "/>
    <s v="scale_mpi_thin_thin007_2023-06-26_00-34-36.csv "/>
    <s v="e1 25000 100 100000 1 53"/>
    <e v="#N/A"/>
    <e v="#N/A"/>
    <e v="#N/A"/>
    <e v="#N/A"/>
    <x v="1"/>
  </r>
  <r>
    <x v="0"/>
    <x v="2"/>
    <n v="100"/>
    <x v="0"/>
    <x v="32"/>
    <n v="1"/>
    <n v="64.255236999999994"/>
    <n v="22.481147"/>
    <n v="42.529583000000002"/>
    <n v="0.83391300000000002"/>
    <s v="7"/>
    <s v="scale_mpi_thin_job_13939.out "/>
    <s v="scale_mpi_thin_thin007_2023-06-26_00-34-36.csv "/>
    <s v="e1 25000 100 100000 1 52"/>
    <e v="#N/A"/>
    <e v="#N/A"/>
    <e v="#N/A"/>
    <e v="#N/A"/>
    <x v="1"/>
  </r>
  <r>
    <x v="0"/>
    <x v="2"/>
    <n v="100"/>
    <x v="0"/>
    <x v="33"/>
    <n v="1"/>
    <n v="71.431966000000003"/>
    <n v="29.538789000000001"/>
    <n v="44.051594999999999"/>
    <n v="0.88103200000000004"/>
    <s v="7"/>
    <s v="scale_mpi_thin_job_13939.out "/>
    <s v="scale_mpi_thin_thin007_2023-06-26_00-34-36.csv "/>
    <s v="e1 25000 100 100000 1 51"/>
    <e v="#N/A"/>
    <e v="#N/A"/>
    <e v="#N/A"/>
    <e v="#N/A"/>
    <x v="1"/>
  </r>
  <r>
    <x v="0"/>
    <x v="2"/>
    <n v="100"/>
    <x v="0"/>
    <x v="34"/>
    <n v="1"/>
    <n v="65.449637999999993"/>
    <n v="22.400843999999999"/>
    <n v="48.755704000000001"/>
    <n v="0.99501399999999995"/>
    <s v="7"/>
    <s v="scale_mpi_thin_job_13939.out "/>
    <s v="scale_mpi_thin_thin007_2023-06-26_00-34-36.csv "/>
    <s v="e1 25000 100 100000 1 50"/>
    <e v="#N/A"/>
    <e v="#N/A"/>
    <e v="#N/A"/>
    <e v="#N/A"/>
    <x v="1"/>
  </r>
  <r>
    <x v="0"/>
    <x v="2"/>
    <n v="100"/>
    <x v="0"/>
    <x v="35"/>
    <n v="1"/>
    <n v="76.324989000000002"/>
    <n v="32.414752"/>
    <n v="50.618631000000001"/>
    <n v="1.0545549999999999"/>
    <s v="7"/>
    <s v="scale_mpi_thin_job_13939.out "/>
    <s v="scale_mpi_thin_thin007_2023-06-26_00-34-36.csv "/>
    <s v="e1 25000 100 100000 1 49"/>
    <e v="#N/A"/>
    <e v="#N/A"/>
    <e v="#N/A"/>
    <e v="#N/A"/>
    <x v="1"/>
  </r>
  <r>
    <x v="0"/>
    <x v="2"/>
    <n v="100"/>
    <x v="0"/>
    <x v="36"/>
    <n v="1"/>
    <n v="73.944942999999995"/>
    <n v="29.842939000000001"/>
    <n v="52.201115000000001"/>
    <n v="1.110662"/>
    <s v="7"/>
    <s v="scale_mpi_thin_job_13939.out "/>
    <s v="scale_mpi_thin_thin007_2023-06-26_00-34-36.csv "/>
    <s v="e1 25000 100 100000 1 48"/>
    <e v="#N/A"/>
    <e v="#N/A"/>
    <e v="#N/A"/>
    <e v="#N/A"/>
    <x v="1"/>
  </r>
  <r>
    <x v="0"/>
    <x v="2"/>
    <n v="100"/>
    <x v="0"/>
    <x v="37"/>
    <n v="1"/>
    <n v="75.260210999999998"/>
    <n v="29.675393"/>
    <n v="48.323605999999998"/>
    <n v="1.050513"/>
    <s v="7"/>
    <s v="scale_mpi_thin_job_13939.out "/>
    <s v="scale_mpi_thin_thin007_2023-06-26_00-34-36.csv "/>
    <s v="e1 25000 100 100000 1 47"/>
    <e v="#N/A"/>
    <e v="#N/A"/>
    <e v="#N/A"/>
    <e v="#N/A"/>
    <x v="1"/>
  </r>
  <r>
    <x v="0"/>
    <x v="2"/>
    <n v="100"/>
    <x v="0"/>
    <x v="38"/>
    <n v="1"/>
    <n v="60.227347000000002"/>
    <n v="13.709762"/>
    <n v="39.797365999999997"/>
    <n v="0.88438600000000001"/>
    <s v="7"/>
    <s v="scale_mpi_thin_job_13939.out "/>
    <s v="scale_mpi_thin_thin007_2023-06-26_00-34-36.csv "/>
    <s v="e1 25000 100 100000 1 46"/>
    <e v="#N/A"/>
    <e v="#N/A"/>
    <e v="#N/A"/>
    <e v="#N/A"/>
    <x v="1"/>
  </r>
  <r>
    <x v="0"/>
    <x v="2"/>
    <n v="100"/>
    <x v="0"/>
    <x v="39"/>
    <n v="1"/>
    <n v="73.201706000000001"/>
    <n v="25.515651999999999"/>
    <n v="44.402971999999998"/>
    <n v="1.009158"/>
    <s v="7"/>
    <s v="scale_mpi_thin_job_13939.out "/>
    <s v="scale_mpi_thin_thin007_2023-06-26_00-34-36.csv "/>
    <s v="e1 25000 100 100000 1 45"/>
    <e v="#N/A"/>
    <e v="#N/A"/>
    <e v="#N/A"/>
    <e v="#N/A"/>
    <x v="1"/>
  </r>
  <r>
    <x v="0"/>
    <x v="2"/>
    <n v="100"/>
    <x v="0"/>
    <x v="40"/>
    <n v="1"/>
    <n v="73.373644999999996"/>
    <n v="25.077408999999999"/>
    <n v="37.313315000000003"/>
    <n v="0.86775199999999997"/>
    <s v="7"/>
    <s v="scale_mpi_thin_job_13939.out "/>
    <s v="scale_mpi_thin_thin007_2023-06-26_00-34-36.csv "/>
    <s v="e1 25000 100 100000 1 44"/>
    <e v="#N/A"/>
    <e v="#N/A"/>
    <e v="#N/A"/>
    <e v="#N/A"/>
    <x v="1"/>
  </r>
  <r>
    <x v="0"/>
    <x v="2"/>
    <n v="100"/>
    <x v="0"/>
    <x v="41"/>
    <n v="1"/>
    <n v="61.091858000000002"/>
    <n v="11.634798999999999"/>
    <n v="41.068725999999998"/>
    <n v="0.977827"/>
    <s v="7"/>
    <s v="scale_mpi_thin_job_13939.out "/>
    <s v="scale_mpi_thin_thin007_2023-06-26_00-34-36.csv "/>
    <s v="e1 25000 100 100000 1 43"/>
    <e v="#N/A"/>
    <e v="#N/A"/>
    <e v="#N/A"/>
    <e v="#N/A"/>
    <x v="1"/>
  </r>
  <r>
    <x v="0"/>
    <x v="2"/>
    <n v="100"/>
    <x v="0"/>
    <x v="42"/>
    <n v="1"/>
    <n v="61.929518999999999"/>
    <n v="10.925896"/>
    <n v="37.393780999999997"/>
    <n v="0.91204300000000005"/>
    <s v="7"/>
    <s v="scale_mpi_thin_job_13939.out "/>
    <s v="scale_mpi_thin_thin007_2023-06-26_00-34-36.csv "/>
    <s v="e1 25000 100 100000 1 42"/>
    <e v="#N/A"/>
    <e v="#N/A"/>
    <e v="#N/A"/>
    <e v="#N/A"/>
    <x v="1"/>
  </r>
  <r>
    <x v="0"/>
    <x v="2"/>
    <n v="100"/>
    <x v="0"/>
    <x v="43"/>
    <n v="1"/>
    <n v="61.024681999999999"/>
    <n v="9.1573829999999994"/>
    <n v="35.951751000000002"/>
    <n v="0.89879399999999998"/>
    <s v="7"/>
    <s v="scale_mpi_thin_job_13939.out "/>
    <s v="scale_mpi_thin_thin007_2023-06-26_00-34-36.csv "/>
    <s v="e1 25000 100 100000 1 41"/>
    <e v="#N/A"/>
    <e v="#N/A"/>
    <e v="#N/A"/>
    <e v="#N/A"/>
    <x v="1"/>
  </r>
  <r>
    <x v="0"/>
    <x v="2"/>
    <n v="100"/>
    <x v="0"/>
    <x v="44"/>
    <n v="1"/>
    <n v="61.814266000000003"/>
    <n v="8.3686050000000005"/>
    <n v="38.545949"/>
    <n v="0.98835799999999996"/>
    <s v="7"/>
    <s v="scale_mpi_thin_job_13939.out "/>
    <s v="scale_mpi_thin_thin007_2023-06-26_00-34-36.csv "/>
    <s v="e1 25000 100 100000 1 40"/>
    <e v="#N/A"/>
    <e v="#N/A"/>
    <e v="#N/A"/>
    <e v="#N/A"/>
    <x v="1"/>
  </r>
  <r>
    <x v="0"/>
    <x v="2"/>
    <n v="100"/>
    <x v="0"/>
    <x v="45"/>
    <n v="1"/>
    <n v="79.484663999999995"/>
    <n v="24.652778000000001"/>
    <n v="35.573321"/>
    <n v="0.93613999999999997"/>
    <s v="7"/>
    <s v="scale_mpi_thin_job_13939.out "/>
    <s v="scale_mpi_thin_thin007_2023-06-26_00-34-36.csv "/>
    <s v="e1 25000 100 100000 1 39"/>
    <e v="#N/A"/>
    <e v="#N/A"/>
    <e v="#N/A"/>
    <e v="#N/A"/>
    <x v="1"/>
  </r>
  <r>
    <x v="0"/>
    <x v="2"/>
    <n v="100"/>
    <x v="0"/>
    <x v="46"/>
    <n v="1"/>
    <n v="75.551826000000005"/>
    <n v="19.212543"/>
    <n v="33.595599"/>
    <n v="0.90798900000000005"/>
    <s v="7"/>
    <s v="scale_mpi_thin_job_13939.out "/>
    <s v="scale_mpi_thin_thin007_2023-06-26_00-34-36.csv "/>
    <s v="e1 25000 100 100000 1 38"/>
    <e v="#N/A"/>
    <e v="#N/A"/>
    <e v="#N/A"/>
    <e v="#N/A"/>
    <x v="1"/>
  </r>
  <r>
    <x v="0"/>
    <x v="2"/>
    <n v="100"/>
    <x v="0"/>
    <x v="47"/>
    <n v="1"/>
    <n v="79.368196999999995"/>
    <n v="21.499302"/>
    <n v="29.577629999999999"/>
    <n v="0.82160100000000003"/>
    <s v="7"/>
    <s v="scale_mpi_thin_job_13939.out "/>
    <s v="scale_mpi_thin_thin007_2023-06-26_00-34-36.csv "/>
    <s v="e1 25000 100 100000 1 37"/>
    <e v="#N/A"/>
    <e v="#N/A"/>
    <e v="#N/A"/>
    <e v="#N/A"/>
    <x v="1"/>
  </r>
  <r>
    <x v="0"/>
    <x v="1"/>
    <n v="100"/>
    <x v="0"/>
    <x v="12"/>
    <n v="1"/>
    <n v="76.112531000000004"/>
    <n v="30.293067000000001"/>
    <n v="83.403036"/>
    <n v="1.1746909999999999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82.155550000000005"/>
    <n v="36.40269"/>
    <n v="76.604388"/>
    <n v="1.1265350000000001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77.379805000000005"/>
    <n v="29.856745"/>
    <n v="76.950839000000002"/>
    <n v="1.183859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84.643181999999996"/>
    <n v="34.91498"/>
    <n v="60.855283"/>
    <n v="0.98153699999999999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7.423094000000006"/>
    <n v="35.101100000000002"/>
    <n v="62.473236999999997"/>
    <n v="1.0588679999999999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1.712028000000004"/>
    <n v="26.419063000000001"/>
    <n v="66.624397999999999"/>
    <n v="1.189721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1"/>
    <n v="100"/>
    <x v="0"/>
    <x v="30"/>
    <n v="1"/>
    <n v="93.942659000000006"/>
    <n v="35.681614000000003"/>
    <n v="74.524929999999998"/>
    <n v="1.406131"/>
    <s v="7"/>
    <s v="scale_mpi_thin_job_14028.out "/>
    <s v="scale_mpi_thin_thin007_2023-06-26_02-35-04.csv "/>
    <s v="e1 30000 100 100000 1 54"/>
    <e v="#N/A"/>
    <e v="#N/A"/>
    <e v="#N/A"/>
    <e v="#N/A"/>
    <x v="1"/>
  </r>
  <r>
    <x v="0"/>
    <x v="1"/>
    <n v="100"/>
    <x v="0"/>
    <x v="33"/>
    <n v="1"/>
    <n v="94.060822000000002"/>
    <n v="33.367565999999997"/>
    <n v="63.735042"/>
    <n v="1.2747010000000001"/>
    <s v="7"/>
    <s v="scale_mpi_thin_job_14028.out "/>
    <s v="scale_mpi_thin_thin007_2023-06-26_02-35-04.csv "/>
    <s v="e1 30000 100 100000 1 51"/>
    <e v="#N/A"/>
    <e v="#N/A"/>
    <e v="#N/A"/>
    <e v="#N/A"/>
    <x v="1"/>
  </r>
  <r>
    <x v="0"/>
    <x v="1"/>
    <n v="100"/>
    <x v="0"/>
    <x v="36"/>
    <n v="1"/>
    <n v="98.484161"/>
    <n v="34.198554999999999"/>
    <n v="73.657368000000005"/>
    <n v="1.567178"/>
    <s v="7"/>
    <s v="scale_mpi_thin_job_14028.out "/>
    <s v="scale_mpi_thin_thin007_2023-06-26_02-35-04.csv "/>
    <s v="e1 30000 100 100000 1 48"/>
    <e v="#N/A"/>
    <e v="#N/A"/>
    <e v="#N/A"/>
    <e v="#N/A"/>
    <x v="1"/>
  </r>
  <r>
    <x v="0"/>
    <x v="1"/>
    <n v="100"/>
    <x v="0"/>
    <x v="39"/>
    <n v="1"/>
    <n v="99.394024999999999"/>
    <n v="30.863712"/>
    <n v="71.828012000000001"/>
    <n v="1.632455"/>
    <s v="7"/>
    <s v="scale_mpi_thin_job_14028.out "/>
    <s v="scale_mpi_thin_thin007_2023-06-26_02-35-04.csv "/>
    <s v="e1 30000 100 100000 1 45"/>
    <e v="#N/A"/>
    <e v="#N/A"/>
    <e v="#N/A"/>
    <e v="#N/A"/>
    <x v="1"/>
  </r>
  <r>
    <x v="0"/>
    <x v="1"/>
    <n v="100"/>
    <x v="0"/>
    <x v="42"/>
    <n v="1"/>
    <n v="101.47904200000001"/>
    <n v="28.936938000000001"/>
    <n v="43.217458999999998"/>
    <n v="1.054084"/>
    <s v="7"/>
    <s v="scale_mpi_thin_job_14028.out "/>
    <s v="scale_mpi_thin_thin007_2023-06-26_02-35-04.csv "/>
    <s v="e1 30000 100 100000 1 42"/>
    <e v="#N/A"/>
    <e v="#N/A"/>
    <e v="#N/A"/>
    <e v="#N/A"/>
    <x v="1"/>
  </r>
  <r>
    <x v="0"/>
    <x v="1"/>
    <n v="100"/>
    <x v="0"/>
    <x v="45"/>
    <n v="1"/>
    <n v="101.96588800000001"/>
    <n v="23.155729000000001"/>
    <n v="51.002885999999997"/>
    <n v="1.3421810000000001"/>
    <s v="7"/>
    <s v="scale_mpi_thin_job_14028.out "/>
    <s v="scale_mpi_thin_thin007_2023-06-26_02-35-04.csv "/>
    <s v="e1 30000 100 100000 1 39"/>
    <e v="#N/A"/>
    <e v="#N/A"/>
    <e v="#N/A"/>
    <e v="#N/A"/>
    <x v="1"/>
  </r>
  <r>
    <x v="0"/>
    <x v="1"/>
    <n v="100"/>
    <x v="0"/>
    <x v="48"/>
    <n v="1"/>
    <n v="104.66074999999999"/>
    <n v="20.090050000000002"/>
    <n v="45.010728999999998"/>
    <n v="1.2860210000000001"/>
    <s v="7"/>
    <s v="scale_mpi_thin_job_14028.out "/>
    <s v="scale_mpi_thin_thin007_2023-06-26_02-35-04.csv "/>
    <s v="e1 30000 100 100000 1 36"/>
    <e v="#N/A"/>
    <e v="#N/A"/>
    <e v="#N/A"/>
    <e v="#N/A"/>
    <x v="1"/>
  </r>
  <r>
    <x v="0"/>
    <x v="1"/>
    <n v="100"/>
    <x v="0"/>
    <x v="51"/>
    <n v="1"/>
    <n v="103.73323499999999"/>
    <n v="11.678127999999999"/>
    <n v="39.567362000000003"/>
    <n v="1.23648"/>
    <s v="7"/>
    <s v="scale_mpi_thin_job_14028.out "/>
    <s v="scale_mpi_thin_thin007_2023-06-26_02-35-04.csv "/>
    <s v="e1 30000 100 100000 1 33"/>
    <e v="#N/A"/>
    <e v="#N/A"/>
    <e v="#N/A"/>
    <e v="#N/A"/>
    <x v="1"/>
  </r>
  <r>
    <x v="0"/>
    <x v="1"/>
    <n v="100"/>
    <x v="0"/>
    <x v="54"/>
    <n v="1"/>
    <n v="111.25823699999999"/>
    <n v="8.9876439999999995"/>
    <n v="37.458125000000003"/>
    <n v="1.2916589999999999"/>
    <s v="7"/>
    <s v="scale_mpi_thin_job_14028.out "/>
    <s v="scale_mpi_thin_thin007_2023-06-26_02-35-04.csv "/>
    <s v="e1 30000 100 100000 1 30"/>
    <e v="#N/A"/>
    <e v="#N/A"/>
    <e v="#N/A"/>
    <e v="#N/A"/>
    <x v="1"/>
  </r>
  <r>
    <x v="0"/>
    <x v="1"/>
    <n v="100"/>
    <x v="0"/>
    <x v="57"/>
    <n v="1"/>
    <n v="121.45474"/>
    <n v="9.1418280000000003"/>
    <n v="42.329538999999997"/>
    <n v="1.6280589999999999"/>
    <s v="7"/>
    <s v="scale_mpi_thin_job_14028.out "/>
    <s v="scale_mpi_thin_thin007_2023-06-26_02-35-04.csv "/>
    <s v="e1 30000 100 100000 1 27"/>
    <e v="#N/A"/>
    <e v="#N/A"/>
    <e v="#N/A"/>
    <e v="#N/A"/>
    <x v="1"/>
  </r>
  <r>
    <x v="0"/>
    <x v="1"/>
    <n v="100"/>
    <x v="0"/>
    <x v="60"/>
    <n v="1"/>
    <n v="129.12019100000001"/>
    <n v="2.4467979999999998"/>
    <n v="30.196545"/>
    <n v="1.3128930000000001"/>
    <s v="7"/>
    <s v="scale_mpi_thin_job_14028.out "/>
    <s v="scale_mpi_thin_thin007_2023-06-26_02-35-04.csv "/>
    <s v="e1 30000 100 100000 1 24"/>
    <e v="#N/A"/>
    <e v="#N/A"/>
    <e v="#N/A"/>
    <e v="#N/A"/>
    <x v="1"/>
  </r>
  <r>
    <x v="0"/>
    <x v="1"/>
    <n v="100"/>
    <x v="0"/>
    <x v="63"/>
    <n v="1"/>
    <n v="145.856943"/>
    <n v="2.270975"/>
    <n v="23.246714000000001"/>
    <n v="1.162336"/>
    <s v="7"/>
    <s v="scale_mpi_thin_job_14028.out "/>
    <s v="scale_mpi_thin_thin007_2023-06-26_02-35-04.csv "/>
    <s v="e1 30000 100 100000 1 21"/>
    <e v="#N/A"/>
    <e v="#N/A"/>
    <e v="#N/A"/>
    <e v="#N/A"/>
    <x v="1"/>
  </r>
  <r>
    <x v="0"/>
    <x v="1"/>
    <n v="100"/>
    <x v="0"/>
    <x v="66"/>
    <n v="1"/>
    <n v="169.62445399999999"/>
    <n v="2.5549810000000002"/>
    <n v="24.865162000000002"/>
    <n v="1.4626570000000001"/>
    <s v="7"/>
    <s v="scale_mpi_thin_job_14028.out "/>
    <s v="scale_mpi_thin_thin007_2023-06-26_02-35-04.csv "/>
    <s v="e1 30000 100 100000 1 18"/>
    <e v="#N/A"/>
    <e v="#N/A"/>
    <e v="#N/A"/>
    <e v="#N/A"/>
    <x v="1"/>
  </r>
  <r>
    <x v="0"/>
    <x v="1"/>
    <n v="100"/>
    <x v="0"/>
    <x v="69"/>
    <n v="1"/>
    <n v="202.34186099999999"/>
    <n v="2.4072300000000002"/>
    <n v="17.926176000000002"/>
    <n v="1.2804409999999999"/>
    <s v="7"/>
    <s v="scale_mpi_thin_job_14028.out "/>
    <s v="scale_mpi_thin_thin007_2023-06-26_02-35-04.csv "/>
    <s v="e1 30000 100 100000 1 15"/>
    <e v="#N/A"/>
    <e v="#N/A"/>
    <e v="#N/A"/>
    <e v="#N/A"/>
    <x v="1"/>
  </r>
  <r>
    <x v="0"/>
    <x v="1"/>
    <n v="100"/>
    <x v="0"/>
    <x v="12"/>
    <n v="1"/>
    <n v="72.135981999999998"/>
    <n v="27.072372999999999"/>
    <n v="85.172458000000006"/>
    <n v="1.1996119999999999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65.588025999999999"/>
    <n v="19.519608000000002"/>
    <n v="95.345933000000002"/>
    <n v="1.4021459999999999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78.068011999999996"/>
    <n v="30.043046"/>
    <n v="107.396158"/>
    <n v="1.6522490000000001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87.428580999999994"/>
    <n v="36.754691000000001"/>
    <n v="104.60166700000001"/>
    <n v="1.6871240000000001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5.628718000000006"/>
    <n v="35.036786999999997"/>
    <n v="62.543478"/>
    <n v="1.0600590000000001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9.377667000000002"/>
    <n v="35.383628000000002"/>
    <n v="66.535207999999997"/>
    <n v="1.188129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1"/>
    <n v="100"/>
    <x v="0"/>
    <x v="30"/>
    <n v="1"/>
    <n v="92.948633999999998"/>
    <n v="36.183295000000001"/>
    <n v="89.103746999999998"/>
    <n v="1.681203"/>
    <s v="7"/>
    <s v="scale_mpi_thin_job_14028.out "/>
    <s v="scale_mpi_thin_thin007_2023-06-26_02-35-04.csv "/>
    <s v="e1 30000 100 100000 1 54"/>
    <e v="#N/A"/>
    <e v="#N/A"/>
    <e v="#N/A"/>
    <e v="#N/A"/>
    <x v="1"/>
  </r>
  <r>
    <x v="0"/>
    <x v="1"/>
    <n v="100"/>
    <x v="0"/>
    <x v="33"/>
    <n v="1"/>
    <n v="94.974041"/>
    <n v="34.412722000000002"/>
    <n v="59.841434999999997"/>
    <n v="1.1968289999999999"/>
    <s v="7"/>
    <s v="scale_mpi_thin_job_14028.out "/>
    <s v="scale_mpi_thin_thin007_2023-06-26_02-35-04.csv "/>
    <s v="e1 30000 100 100000 1 51"/>
    <e v="#N/A"/>
    <e v="#N/A"/>
    <e v="#N/A"/>
    <e v="#N/A"/>
    <x v="1"/>
  </r>
  <r>
    <x v="0"/>
    <x v="1"/>
    <n v="100"/>
    <x v="0"/>
    <x v="36"/>
    <n v="1"/>
    <n v="97.493898999999999"/>
    <n v="33.356166999999999"/>
    <n v="51.574399"/>
    <n v="1.0973280000000001"/>
    <s v="7"/>
    <s v="scale_mpi_thin_job_14028.out "/>
    <s v="scale_mpi_thin_thin007_2023-06-26_02-35-04.csv "/>
    <s v="e1 30000 100 100000 1 48"/>
    <e v="#N/A"/>
    <e v="#N/A"/>
    <e v="#N/A"/>
    <e v="#N/A"/>
    <x v="1"/>
  </r>
  <r>
    <x v="0"/>
    <x v="1"/>
    <n v="100"/>
    <x v="0"/>
    <x v="39"/>
    <n v="1"/>
    <n v="102.229784"/>
    <n v="33.901097"/>
    <n v="51.191324999999999"/>
    <n v="1.1634389999999999"/>
    <s v="7"/>
    <s v="scale_mpi_thin_job_14028.out "/>
    <s v="scale_mpi_thin_thin007_2023-06-26_02-35-04.csv "/>
    <s v="e1 30000 100 100000 1 45"/>
    <e v="#N/A"/>
    <e v="#N/A"/>
    <e v="#N/A"/>
    <e v="#N/A"/>
    <x v="1"/>
  </r>
  <r>
    <x v="0"/>
    <x v="1"/>
    <n v="100"/>
    <x v="0"/>
    <x v="42"/>
    <n v="1"/>
    <n v="107.10069300000001"/>
    <n v="33.758792999999997"/>
    <n v="54.061534999999999"/>
    <n v="1.3185739999999999"/>
    <s v="7"/>
    <s v="scale_mpi_thin_job_14028.out "/>
    <s v="scale_mpi_thin_thin007_2023-06-26_02-35-04.csv "/>
    <s v="e1 30000 100 100000 1 42"/>
    <e v="#N/A"/>
    <e v="#N/A"/>
    <e v="#N/A"/>
    <e v="#N/A"/>
    <x v="1"/>
  </r>
  <r>
    <x v="0"/>
    <x v="1"/>
    <n v="100"/>
    <x v="0"/>
    <x v="45"/>
    <n v="1"/>
    <n v="110.855474"/>
    <n v="32.822457"/>
    <n v="44.427357999999998"/>
    <n v="1.169141"/>
    <s v="7"/>
    <s v="scale_mpi_thin_job_14028.out "/>
    <s v="scale_mpi_thin_thin007_2023-06-26_02-35-04.csv "/>
    <s v="e1 30000 100 100000 1 39"/>
    <e v="#N/A"/>
    <e v="#N/A"/>
    <e v="#N/A"/>
    <e v="#N/A"/>
    <x v="1"/>
  </r>
  <r>
    <x v="0"/>
    <x v="1"/>
    <n v="100"/>
    <x v="0"/>
    <x v="48"/>
    <n v="1"/>
    <n v="114.414635"/>
    <n v="29.836030999999998"/>
    <n v="40.335818000000003"/>
    <n v="1.152452"/>
    <s v="7"/>
    <s v="scale_mpi_thin_job_14028.out "/>
    <s v="scale_mpi_thin_thin007_2023-06-26_02-35-04.csv "/>
    <s v="e1 30000 100 100000 1 36"/>
    <e v="#N/A"/>
    <e v="#N/A"/>
    <e v="#N/A"/>
    <e v="#N/A"/>
    <x v="1"/>
  </r>
  <r>
    <x v="0"/>
    <x v="1"/>
    <n v="100"/>
    <x v="0"/>
    <x v="51"/>
    <n v="1"/>
    <n v="110.449775"/>
    <n v="18.267745999999999"/>
    <n v="36.228642000000001"/>
    <n v="1.132145"/>
    <s v="7"/>
    <s v="scale_mpi_thin_job_14028.out "/>
    <s v="scale_mpi_thin_thin007_2023-06-26_02-35-04.csv "/>
    <s v="e1 30000 100 100000 1 33"/>
    <e v="#N/A"/>
    <e v="#N/A"/>
    <e v="#N/A"/>
    <e v="#N/A"/>
    <x v="1"/>
  </r>
  <r>
    <x v="0"/>
    <x v="1"/>
    <n v="100"/>
    <x v="0"/>
    <x v="54"/>
    <n v="1"/>
    <n v="121.055218"/>
    <n v="18.912834"/>
    <n v="30.705535000000001"/>
    <n v="1.0588120000000001"/>
    <s v="7"/>
    <s v="scale_mpi_thin_job_14028.out "/>
    <s v="scale_mpi_thin_thin007_2023-06-26_02-35-04.csv "/>
    <s v="e1 30000 100 100000 1 30"/>
    <e v="#N/A"/>
    <e v="#N/A"/>
    <e v="#N/A"/>
    <e v="#N/A"/>
    <x v="1"/>
  </r>
  <r>
    <x v="0"/>
    <x v="1"/>
    <n v="100"/>
    <x v="0"/>
    <x v="57"/>
    <n v="1"/>
    <n v="119.693708"/>
    <n v="7.5366749999999998"/>
    <n v="29.176234000000001"/>
    <n v="1.122163"/>
    <s v="7"/>
    <s v="scale_mpi_thin_job_14028.out "/>
    <s v="scale_mpi_thin_thin007_2023-06-26_02-35-04.csv "/>
    <s v="e1 30000 100 100000 1 27"/>
    <e v="#N/A"/>
    <e v="#N/A"/>
    <e v="#N/A"/>
    <e v="#N/A"/>
    <x v="1"/>
  </r>
  <r>
    <x v="0"/>
    <x v="1"/>
    <n v="100"/>
    <x v="0"/>
    <x v="60"/>
    <n v="1"/>
    <n v="128.36692500000001"/>
    <n v="2.3000219999999998"/>
    <n v="27.179268"/>
    <n v="1.1817070000000001"/>
    <s v="7"/>
    <s v="scale_mpi_thin_job_14028.out "/>
    <s v="scale_mpi_thin_thin007_2023-06-26_02-35-04.csv "/>
    <s v="e1 30000 100 100000 1 24"/>
    <e v="#N/A"/>
    <e v="#N/A"/>
    <e v="#N/A"/>
    <e v="#N/A"/>
    <x v="1"/>
  </r>
  <r>
    <x v="0"/>
    <x v="1"/>
    <n v="100"/>
    <x v="0"/>
    <x v="63"/>
    <n v="1"/>
    <n v="145.81962200000001"/>
    <n v="2.3582649999999998"/>
    <n v="25.01267"/>
    <n v="1.2506330000000001"/>
    <s v="7"/>
    <s v="scale_mpi_thin_job_14028.out "/>
    <s v="scale_mpi_thin_thin007_2023-06-26_02-35-04.csv "/>
    <s v="e1 30000 100 100000 1 21"/>
    <e v="#N/A"/>
    <e v="#N/A"/>
    <e v="#N/A"/>
    <e v="#N/A"/>
    <x v="1"/>
  </r>
  <r>
    <x v="0"/>
    <x v="1"/>
    <n v="100"/>
    <x v="0"/>
    <x v="66"/>
    <n v="1"/>
    <n v="170.31994299999999"/>
    <n v="3.1794319999999998"/>
    <n v="35.468969999999999"/>
    <n v="2.0864099999999999"/>
    <s v="7"/>
    <s v="scale_mpi_thin_job_14028.out "/>
    <s v="scale_mpi_thin_thin007_2023-06-26_02-35-04.csv "/>
    <s v="e1 30000 100 100000 1 18"/>
    <e v="#N/A"/>
    <e v="#N/A"/>
    <e v="#N/A"/>
    <e v="#N/A"/>
    <x v="1"/>
  </r>
  <r>
    <x v="0"/>
    <x v="1"/>
    <n v="100"/>
    <x v="0"/>
    <x v="69"/>
    <n v="1"/>
    <n v="202.27152100000001"/>
    <n v="2.2816230000000002"/>
    <n v="16.634004999999998"/>
    <n v="1.1881429999999999"/>
    <s v="7"/>
    <s v="scale_mpi_thin_job_14028.out "/>
    <s v="scale_mpi_thin_thin007_2023-06-26_02-35-04.csv "/>
    <s v="e1 30000 100 100000 1 15"/>
    <e v="#N/A"/>
    <e v="#N/A"/>
    <e v="#N/A"/>
    <e v="#N/A"/>
    <x v="1"/>
  </r>
  <r>
    <x v="0"/>
    <x v="1"/>
    <n v="100"/>
    <x v="0"/>
    <x v="12"/>
    <n v="1"/>
    <n v="78.684561000000002"/>
    <n v="36.280109000000003"/>
    <n v="80.052507000000006"/>
    <n v="1.1274999999999999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80.077253999999996"/>
    <n v="35.747078000000002"/>
    <n v="91.163841000000005"/>
    <n v="1.3406450000000001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82.031675000000007"/>
    <n v="35.496881999999999"/>
    <n v="73.376205999999996"/>
    <n v="1.128865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84.267920000000004"/>
    <n v="35.960070000000002"/>
    <n v="68.335077999999996"/>
    <n v="1.102179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5.615408000000002"/>
    <n v="35.071679000000003"/>
    <n v="65.328017000000003"/>
    <n v="1.1072550000000001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8.077050999999997"/>
    <n v="34.113852000000001"/>
    <n v="62.882835999999998"/>
    <n v="1.122908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1"/>
    <n v="100"/>
    <x v="0"/>
    <x v="30"/>
    <n v="1"/>
    <n v="92.031245999999996"/>
    <n v="35.024777999999998"/>
    <n v="74.464151000000001"/>
    <n v="1.404984"/>
    <s v="7"/>
    <s v="scale_mpi_thin_job_14028.out "/>
    <s v="scale_mpi_thin_thin007_2023-06-26_02-35-04.csv "/>
    <s v="e1 30000 100 100000 1 54"/>
    <e v="#N/A"/>
    <e v="#N/A"/>
    <e v="#N/A"/>
    <e v="#N/A"/>
    <x v="1"/>
  </r>
  <r>
    <x v="0"/>
    <x v="1"/>
    <n v="100"/>
    <x v="0"/>
    <x v="33"/>
    <n v="1"/>
    <n v="94.131473"/>
    <n v="34.309344000000003"/>
    <n v="55.782884000000003"/>
    <n v="1.115658"/>
    <s v="7"/>
    <s v="scale_mpi_thin_job_14028.out "/>
    <s v="scale_mpi_thin_thin007_2023-06-26_02-35-04.csv "/>
    <s v="e1 30000 100 100000 1 51"/>
    <e v="#N/A"/>
    <e v="#N/A"/>
    <e v="#N/A"/>
    <e v="#N/A"/>
    <x v="1"/>
  </r>
  <r>
    <x v="0"/>
    <x v="1"/>
    <n v="100"/>
    <x v="0"/>
    <x v="36"/>
    <n v="1"/>
    <n v="97.958262000000005"/>
    <n v="33.768506000000002"/>
    <n v="64.154262000000003"/>
    <n v="1.364984"/>
    <s v="7"/>
    <s v="scale_mpi_thin_job_14028.out "/>
    <s v="scale_mpi_thin_thin007_2023-06-26_02-35-04.csv "/>
    <s v="e1 30000 100 100000 1 48"/>
    <e v="#N/A"/>
    <e v="#N/A"/>
    <e v="#N/A"/>
    <e v="#N/A"/>
    <x v="1"/>
  </r>
  <r>
    <x v="0"/>
    <x v="1"/>
    <n v="100"/>
    <x v="0"/>
    <x v="39"/>
    <n v="1"/>
    <n v="101.944987"/>
    <n v="33.591878999999999"/>
    <n v="57.387317000000003"/>
    <n v="1.304257"/>
    <s v="7"/>
    <s v="scale_mpi_thin_job_14028.out "/>
    <s v="scale_mpi_thin_thin007_2023-06-26_02-35-04.csv "/>
    <s v="e1 30000 100 100000 1 45"/>
    <e v="#N/A"/>
    <e v="#N/A"/>
    <e v="#N/A"/>
    <e v="#N/A"/>
    <x v="1"/>
  </r>
  <r>
    <x v="0"/>
    <x v="1"/>
    <n v="100"/>
    <x v="0"/>
    <x v="42"/>
    <n v="1"/>
    <n v="100.678369"/>
    <n v="27.207352"/>
    <n v="54.724290000000003"/>
    <n v="1.3347389999999999"/>
    <s v="7"/>
    <s v="scale_mpi_thin_job_14028.out "/>
    <s v="scale_mpi_thin_thin007_2023-06-26_02-35-04.csv "/>
    <s v="e1 30000 100 100000 1 42"/>
    <e v="#N/A"/>
    <e v="#N/A"/>
    <e v="#N/A"/>
    <e v="#N/A"/>
    <x v="1"/>
  </r>
  <r>
    <x v="0"/>
    <x v="1"/>
    <n v="100"/>
    <x v="0"/>
    <x v="45"/>
    <n v="1"/>
    <n v="97.467437000000004"/>
    <n v="18.617514"/>
    <n v="42.686349999999997"/>
    <n v="1.1233249999999999"/>
    <s v="7"/>
    <s v="scale_mpi_thin_job_14028.out "/>
    <s v="scale_mpi_thin_thin007_2023-06-26_02-35-04.csv "/>
    <s v="e1 30000 100 100000 1 39"/>
    <e v="#N/A"/>
    <e v="#N/A"/>
    <e v="#N/A"/>
    <e v="#N/A"/>
    <x v="1"/>
  </r>
  <r>
    <x v="0"/>
    <x v="1"/>
    <n v="100"/>
    <x v="0"/>
    <x v="48"/>
    <n v="1"/>
    <n v="109.402931"/>
    <n v="24.639865"/>
    <n v="51.956477999999997"/>
    <n v="1.4844710000000001"/>
    <s v="7"/>
    <s v="scale_mpi_thin_job_14028.out "/>
    <s v="scale_mpi_thin_thin007_2023-06-26_02-35-04.csv "/>
    <s v="e1 30000 100 100000 1 36"/>
    <e v="#N/A"/>
    <e v="#N/A"/>
    <e v="#N/A"/>
    <e v="#N/A"/>
    <x v="1"/>
  </r>
  <r>
    <x v="0"/>
    <x v="1"/>
    <n v="100"/>
    <x v="0"/>
    <x v="51"/>
    <n v="1"/>
    <n v="120.757625"/>
    <n v="28.810023000000001"/>
    <n v="38.544767999999998"/>
    <n v="1.2045239999999999"/>
    <s v="7"/>
    <s v="scale_mpi_thin_job_14028.out "/>
    <s v="scale_mpi_thin_thin007_2023-06-26_02-35-04.csv "/>
    <s v="e1 30000 100 100000 1 33"/>
    <e v="#N/A"/>
    <e v="#N/A"/>
    <e v="#N/A"/>
    <e v="#N/A"/>
    <x v="1"/>
  </r>
  <r>
    <x v="0"/>
    <x v="1"/>
    <n v="100"/>
    <x v="0"/>
    <x v="54"/>
    <n v="1"/>
    <n v="119.821872"/>
    <n v="17.484767000000002"/>
    <n v="32.694488"/>
    <n v="1.1273960000000001"/>
    <s v="7"/>
    <s v="scale_mpi_thin_job_14028.out "/>
    <s v="scale_mpi_thin_thin007_2023-06-26_02-35-04.csv "/>
    <s v="e1 30000 100 100000 1 30"/>
    <e v="#N/A"/>
    <e v="#N/A"/>
    <e v="#N/A"/>
    <e v="#N/A"/>
    <x v="1"/>
  </r>
  <r>
    <x v="0"/>
    <x v="1"/>
    <n v="100"/>
    <x v="0"/>
    <x v="57"/>
    <n v="1"/>
    <n v="122.236268"/>
    <n v="8.9452350000000003"/>
    <n v="29.361995"/>
    <n v="1.1293070000000001"/>
    <s v="7"/>
    <s v="scale_mpi_thin_job_14028.out "/>
    <s v="scale_mpi_thin_thin007_2023-06-26_02-35-04.csv "/>
    <s v="e1 30000 100 100000 1 27"/>
    <e v="#N/A"/>
    <e v="#N/A"/>
    <e v="#N/A"/>
    <e v="#N/A"/>
    <x v="1"/>
  </r>
  <r>
    <x v="0"/>
    <x v="1"/>
    <n v="100"/>
    <x v="0"/>
    <x v="60"/>
    <n v="1"/>
    <n v="128.09623199999999"/>
    <n v="2.1674020000000001"/>
    <n v="24.285990999999999"/>
    <n v="1.0559130000000001"/>
    <s v="7"/>
    <s v="scale_mpi_thin_job_14028.out "/>
    <s v="scale_mpi_thin_thin007_2023-06-26_02-35-04.csv "/>
    <s v="e1 30000 100 100000 1 24"/>
    <e v="#N/A"/>
    <e v="#N/A"/>
    <e v="#N/A"/>
    <e v="#N/A"/>
    <x v="1"/>
  </r>
  <r>
    <x v="0"/>
    <x v="1"/>
    <n v="100"/>
    <x v="0"/>
    <x v="63"/>
    <n v="1"/>
    <n v="145.815901"/>
    <n v="2.2640199999999999"/>
    <n v="23.225173999999999"/>
    <n v="1.161259"/>
    <s v="7"/>
    <s v="scale_mpi_thin_job_14028.out "/>
    <s v="scale_mpi_thin_thin007_2023-06-26_02-35-04.csv "/>
    <s v="e1 30000 100 100000 1 21"/>
    <e v="#N/A"/>
    <e v="#N/A"/>
    <e v="#N/A"/>
    <e v="#N/A"/>
    <x v="1"/>
  </r>
  <r>
    <x v="0"/>
    <x v="1"/>
    <n v="100"/>
    <x v="0"/>
    <x v="66"/>
    <n v="1"/>
    <n v="169.38691499999999"/>
    <n v="2.2901609999999999"/>
    <n v="20.021443999999999"/>
    <n v="1.177732"/>
    <s v="7"/>
    <s v="scale_mpi_thin_job_14028.out "/>
    <s v="scale_mpi_thin_thin007_2023-06-26_02-35-04.csv "/>
    <s v="e1 30000 100 100000 1 18"/>
    <e v="#N/A"/>
    <e v="#N/A"/>
    <e v="#N/A"/>
    <e v="#N/A"/>
    <x v="1"/>
  </r>
  <r>
    <x v="0"/>
    <x v="1"/>
    <n v="100"/>
    <x v="0"/>
    <x v="69"/>
    <n v="1"/>
    <n v="202.11585600000001"/>
    <n v="2.1557179999999998"/>
    <n v="14.74696"/>
    <n v="1.0533539999999999"/>
    <s v="7"/>
    <s v="scale_mpi_thin_job_14028.out "/>
    <s v="scale_mpi_thin_thin007_2023-06-26_02-35-04.csv "/>
    <s v="e1 30000 100 100000 1 15"/>
    <e v="#N/A"/>
    <e v="#N/A"/>
    <e v="#N/A"/>
    <e v="#N/A"/>
    <x v="1"/>
  </r>
  <r>
    <x v="0"/>
    <x v="1"/>
    <n v="100"/>
    <x v="0"/>
    <x v="12"/>
    <n v="1"/>
    <n v="76.551103999999995"/>
    <n v="34.135810999999997"/>
    <n v="71.945479000000006"/>
    <n v="1.013317"/>
    <s v="7"/>
    <s v="scale_mpi_thin_job_14028.out "/>
    <s v="scale_mpi_thin_thin007_2023-06-26_02-35-04.csv "/>
    <s v="e1 30000 100 100000 1 72"/>
    <e v="#N/A"/>
    <e v="#N/A"/>
    <e v="#N/A"/>
    <e v="#N/A"/>
    <x v="1"/>
  </r>
  <r>
    <x v="0"/>
    <x v="1"/>
    <n v="100"/>
    <x v="0"/>
    <x v="15"/>
    <n v="1"/>
    <n v="78.928259999999995"/>
    <n v="34.552073999999998"/>
    <n v="73.521921000000006"/>
    <n v="1.081205"/>
    <s v="7"/>
    <s v="scale_mpi_thin_job_14028.out "/>
    <s v="scale_mpi_thin_thin007_2023-06-26_02-35-04.csv "/>
    <s v="e1 30000 100 100000 1 69"/>
    <e v="#N/A"/>
    <e v="#N/A"/>
    <e v="#N/A"/>
    <e v="#N/A"/>
    <x v="1"/>
  </r>
  <r>
    <x v="0"/>
    <x v="1"/>
    <n v="100"/>
    <x v="0"/>
    <x v="18"/>
    <n v="1"/>
    <n v="81.997894000000002"/>
    <n v="35.837586000000002"/>
    <n v="82.301283999999995"/>
    <n v="1.2661739999999999"/>
    <s v="7"/>
    <s v="scale_mpi_thin_job_14028.out "/>
    <s v="scale_mpi_thin_thin007_2023-06-26_02-35-04.csv "/>
    <s v="e1 30000 100 100000 1 66"/>
    <e v="#N/A"/>
    <e v="#N/A"/>
    <e v="#N/A"/>
    <e v="#N/A"/>
    <x v="1"/>
  </r>
  <r>
    <x v="0"/>
    <x v="1"/>
    <n v="100"/>
    <x v="0"/>
    <x v="21"/>
    <n v="1"/>
    <n v="70.807254999999998"/>
    <n v="22.338524"/>
    <n v="71.163238000000007"/>
    <n v="1.147794"/>
    <s v="7"/>
    <s v="scale_mpi_thin_job_14028.out "/>
    <s v="scale_mpi_thin_thin007_2023-06-26_02-35-04.csv "/>
    <s v="e1 30000 100 100000 1 63"/>
    <e v="#N/A"/>
    <e v="#N/A"/>
    <e v="#N/A"/>
    <e v="#N/A"/>
    <x v="1"/>
  </r>
  <r>
    <x v="0"/>
    <x v="1"/>
    <n v="100"/>
    <x v="0"/>
    <x v="24"/>
    <n v="1"/>
    <n v="84.873018000000002"/>
    <n v="33.986775000000002"/>
    <n v="59.714087999999997"/>
    <n v="1.012103"/>
    <s v="7"/>
    <s v="scale_mpi_thin_job_14028.out "/>
    <s v="scale_mpi_thin_thin007_2023-06-26_02-35-04.csv "/>
    <s v="e1 30000 100 100000 1 60"/>
    <e v="#N/A"/>
    <e v="#N/A"/>
    <e v="#N/A"/>
    <e v="#N/A"/>
    <x v="1"/>
  </r>
  <r>
    <x v="0"/>
    <x v="1"/>
    <n v="100"/>
    <x v="0"/>
    <x v="27"/>
    <n v="1"/>
    <n v="89.497393000000002"/>
    <n v="35.227933999999998"/>
    <n v="90.036916000000005"/>
    <n v="1.607802"/>
    <s v="7"/>
    <s v="scale_mpi_thin_job_14028.out "/>
    <s v="scale_mpi_thin_thin007_2023-06-26_02-35-04.csv "/>
    <s v="e1 30000 100 100000 1 57"/>
    <e v="#N/A"/>
    <e v="#N/A"/>
    <e v="#N/A"/>
    <e v="#N/A"/>
    <x v="1"/>
  </r>
  <r>
    <x v="0"/>
    <x v="2"/>
    <n v="100"/>
    <x v="0"/>
    <x v="12"/>
    <n v="1"/>
    <n v="65.217561000000003"/>
    <n v="35.470649000000002"/>
    <n v="101.250938"/>
    <n v="1.4260699999999999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2.978676"/>
    <n v="31.873355"/>
    <n v="61.026921000000002"/>
    <n v="0.897455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6.898309999999995"/>
    <n v="34.469275000000003"/>
    <n v="52.388308000000002"/>
    <n v="0.80597399999999997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57.050424999999997"/>
    <n v="23.193641"/>
    <n v="55.022713000000003"/>
    <n v="0.887463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9.366138000000007"/>
    <n v="33.860508000000003"/>
    <n v="53.529237999999999"/>
    <n v="0.90727500000000005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1.576749000000007"/>
    <n v="33.707819000000001"/>
    <n v="59.380524000000001"/>
    <n v="1.0603670000000001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3.205138000000005"/>
    <n v="33.343615"/>
    <n v="54.561923999999998"/>
    <n v="1.0294700000000001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2.306653999999995"/>
    <n v="30.196508999999999"/>
    <n v="66.593850000000003"/>
    <n v="1.331877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7.285909000000004"/>
    <n v="32.655171000000003"/>
    <n v="47.696114999999999"/>
    <n v="1.0148109999999999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77.611001000000002"/>
    <n v="30.161173000000002"/>
    <n v="63.928905999999998"/>
    <n v="1.4529300000000001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67.970580999999996"/>
    <n v="17.725079000000001"/>
    <n v="42.914090000000002"/>
    <n v="1.0466850000000001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83.147092000000001"/>
    <n v="29.085194000000001"/>
    <n v="37.018554000000002"/>
    <n v="0.97417200000000004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77.915954999999997"/>
    <n v="19.037994000000001"/>
    <n v="34.295892000000002"/>
    <n v="0.97988299999999995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8.059927000000002"/>
    <n v="13.899531"/>
    <n v="27.965012000000002"/>
    <n v="0.87390699999999999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1.925634000000002"/>
    <n v="10.636892"/>
    <n v="29.733685000000001"/>
    <n v="1.025299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4.543135000000007"/>
    <n v="6.2872260000000004"/>
    <n v="36.874831999999998"/>
    <n v="1.4182630000000001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684732999999994"/>
    <n v="1.7071510000000001"/>
    <n v="20.693311000000001"/>
    <n v="0.89970899999999998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637218"/>
    <n v="1.6673169999999999"/>
    <n v="17.610835999999999"/>
    <n v="0.88054200000000005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76141200000001"/>
    <n v="1.645108"/>
    <n v="14.676252"/>
    <n v="0.86330899999999999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756699"/>
    <n v="1.612611"/>
    <n v="11.46913"/>
    <n v="0.81922399999999995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65.294929999999994"/>
    <n v="35.378312000000001"/>
    <n v="60.852499000000002"/>
    <n v="0.85707699999999998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6.362172000000001"/>
    <n v="35.369602"/>
    <n v="75.686502000000004"/>
    <n v="1.1130370000000001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7.572517000000005"/>
    <n v="35.334581999999997"/>
    <n v="62.101933000000002"/>
    <n v="0.95541399999999999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67.694862000000001"/>
    <n v="33.850656000000001"/>
    <n v="60.694513000000001"/>
    <n v="0.97894400000000004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9.260317000000001"/>
    <n v="33.745556999999998"/>
    <n v="58.480007000000001"/>
    <n v="0.99118700000000004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5.993532000000002"/>
    <n v="38.502037999999999"/>
    <n v="53.936492999999999"/>
    <n v="0.96315200000000001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3.856319999999997"/>
    <n v="34.111902000000001"/>
    <n v="62.015120000000003"/>
    <n v="1.1700969999999999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5.393165999999994"/>
    <n v="33.762312000000001"/>
    <n v="45.988470999999997"/>
    <n v="0.91976899999999995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3.065679000000003"/>
    <n v="28.430819"/>
    <n v="50.289397000000001"/>
    <n v="1.069987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80.50085"/>
    <n v="33.096283"/>
    <n v="43.493222000000003"/>
    <n v="0.98848199999999997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83.451342999999994"/>
    <n v="32.659846000000002"/>
    <n v="36.471328"/>
    <n v="0.88954500000000003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86.108063000000001"/>
    <n v="32.037367000000003"/>
    <n v="30.208470999999999"/>
    <n v="0.79496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86.923292000000004"/>
    <n v="27.461977000000001"/>
    <n v="28.106539999999999"/>
    <n v="0.80304399999999998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3.238136999999995"/>
    <n v="9.0174610000000008"/>
    <n v="29.038385000000002"/>
    <n v="0.90744999999999998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4.085669999999993"/>
    <n v="13.469625000000001"/>
    <n v="25.623394000000001"/>
    <n v="0.88356500000000004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4.233130000000003"/>
    <n v="6.0652239999999997"/>
    <n v="36.842154000000001"/>
    <n v="1.417006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770008000000004"/>
    <n v="1.7453369999999999"/>
    <n v="21.692796999999999"/>
    <n v="0.94316500000000003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54636499999999"/>
    <n v="1.706377"/>
    <n v="18.194040000000001"/>
    <n v="0.90970200000000001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907732"/>
    <n v="1.7687059999999999"/>
    <n v="15.409427000000001"/>
    <n v="0.90643700000000005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69510199999999"/>
    <n v="1.506802"/>
    <n v="10.230961000000001"/>
    <n v="0.73078299999999996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62.456668999999998"/>
    <n v="32.504477999999999"/>
    <n v="63.569915999999999"/>
    <n v="0.89535100000000001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6.623424999999997"/>
    <n v="35.342430999999998"/>
    <n v="54.262734999999999"/>
    <n v="0.79798100000000005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3.441040999999998"/>
    <n v="31.080356999999999"/>
    <n v="64.128676999999996"/>
    <n v="0.986595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58.070424000000003"/>
    <n v="24.300069000000001"/>
    <n v="53.485939000000002"/>
    <n v="0.862676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6.339235000000002"/>
    <n v="30.798772"/>
    <n v="47.952095"/>
    <n v="0.812747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67.495754000000005"/>
    <n v="29.645426"/>
    <n v="54.090846999999997"/>
    <n v="0.96590799999999999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1.020363000000003"/>
    <n v="31.135952"/>
    <n v="48.229478999999998"/>
    <n v="0.90998999999999997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4.146403000000007"/>
    <n v="32.023935000000002"/>
    <n v="40.840069"/>
    <n v="0.816801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7.135968000000005"/>
    <n v="32.526795999999997"/>
    <n v="44.118896999999997"/>
    <n v="0.93869999999999998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70.801450000000003"/>
    <n v="23.376329999999999"/>
    <n v="36.907904000000002"/>
    <n v="0.83881600000000001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80.899583000000007"/>
    <n v="29.992370000000001"/>
    <n v="36.262658999999999"/>
    <n v="0.88445499999999999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75.366502999999994"/>
    <n v="21.492061"/>
    <n v="34.714202999999998"/>
    <n v="0.91353200000000001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81.871972999999997"/>
    <n v="22.820492999999999"/>
    <n v="37.652023"/>
    <n v="1.075772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4.908134000000004"/>
    <n v="10.849278999999999"/>
    <n v="30.320781"/>
    <n v="0.94752400000000003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2.505435000000006"/>
    <n v="11.390814000000001"/>
    <n v="26.841978000000001"/>
    <n v="0.92558499999999999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3.837655999999996"/>
    <n v="5.6934610000000001"/>
    <n v="26.777085"/>
    <n v="1.0298879999999999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496427999999995"/>
    <n v="1.66994"/>
    <n v="19.973379000000001"/>
    <n v="0.86840799999999996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447712"/>
    <n v="1.601024"/>
    <n v="16.116053999999998"/>
    <n v="0.80580300000000005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98884700000001"/>
    <n v="1.7352190000000001"/>
    <n v="15.424524"/>
    <n v="0.90732500000000005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85562300000001"/>
    <n v="1.6490560000000001"/>
    <n v="12.073314"/>
    <n v="0.86238000000000004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58.13693"/>
    <n v="28.203527000000001"/>
    <n v="68.059987000000007"/>
    <n v="0.95859099999999997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59.701754000000001"/>
    <n v="28.612772"/>
    <n v="54.147103000000001"/>
    <n v="0.79628100000000002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57.448520000000002"/>
    <n v="24.995139000000002"/>
    <n v="56.351880999999999"/>
    <n v="0.86695199999999994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65.083479999999994"/>
    <n v="30.900272999999999"/>
    <n v="89.19896"/>
    <n v="1.438693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59.441291999999997"/>
    <n v="24.028503000000001"/>
    <n v="50.294632999999997"/>
    <n v="0.85245099999999996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1.419871999999998"/>
    <n v="33.647359000000002"/>
    <n v="47.030515999999999"/>
    <n v="0.83983099999999999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54.249527999999998"/>
    <n v="14.419987000000001"/>
    <n v="49.501438"/>
    <n v="0.93398899999999996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2.990656000000001"/>
    <n v="30.842286999999999"/>
    <n v="46.449015000000003"/>
    <n v="0.92898000000000003"/>
    <s v="7"/>
    <s v="scale_mpi_thin_job_14029.out "/>
    <s v="scale_mpi_thin_thin007_2023-06-26_04-35-36.csv "/>
    <s v="e1 25000 100 100000 1 51"/>
    <e v="#N/A"/>
    <e v="#N/A"/>
    <e v="#N/A"/>
    <e v="#N/A"/>
    <x v="1"/>
  </r>
  <r>
    <x v="0"/>
    <x v="2"/>
    <n v="100"/>
    <x v="0"/>
    <x v="36"/>
    <n v="1"/>
    <n v="77.516816000000006"/>
    <n v="32.634261000000002"/>
    <n v="45.868701999999999"/>
    <n v="0.97592999999999996"/>
    <s v="7"/>
    <s v="scale_mpi_thin_job_14029.out "/>
    <s v="scale_mpi_thin_thin007_2023-06-26_04-35-36.csv "/>
    <s v="e1 25000 100 100000 1 48"/>
    <e v="#N/A"/>
    <e v="#N/A"/>
    <e v="#N/A"/>
    <e v="#N/A"/>
    <x v="1"/>
  </r>
  <r>
    <x v="0"/>
    <x v="2"/>
    <n v="100"/>
    <x v="0"/>
    <x v="39"/>
    <n v="1"/>
    <n v="81.027705999999995"/>
    <n v="33.555826000000003"/>
    <n v="47.164360000000002"/>
    <n v="1.071917"/>
    <s v="7"/>
    <s v="scale_mpi_thin_job_14029.out "/>
    <s v="scale_mpi_thin_thin007_2023-06-26_04-35-36.csv "/>
    <s v="e1 25000 100 100000 1 45"/>
    <e v="#N/A"/>
    <e v="#N/A"/>
    <e v="#N/A"/>
    <e v="#N/A"/>
    <x v="1"/>
  </r>
  <r>
    <x v="0"/>
    <x v="2"/>
    <n v="100"/>
    <x v="0"/>
    <x v="42"/>
    <n v="1"/>
    <n v="74.798195000000007"/>
    <n v="24.117115999999999"/>
    <n v="48.333435000000001"/>
    <n v="1.1788639999999999"/>
    <s v="7"/>
    <s v="scale_mpi_thin_job_14029.out "/>
    <s v="scale_mpi_thin_thin007_2023-06-26_04-35-36.csv "/>
    <s v="e1 25000 100 100000 1 42"/>
    <e v="#N/A"/>
    <e v="#N/A"/>
    <e v="#N/A"/>
    <e v="#N/A"/>
    <x v="1"/>
  </r>
  <r>
    <x v="0"/>
    <x v="2"/>
    <n v="100"/>
    <x v="0"/>
    <x v="45"/>
    <n v="1"/>
    <n v="67.096429000000001"/>
    <n v="12.910969"/>
    <n v="36.231172999999998"/>
    <n v="0.95345199999999997"/>
    <s v="7"/>
    <s v="scale_mpi_thin_job_14029.out "/>
    <s v="scale_mpi_thin_thin007_2023-06-26_04-35-36.csv "/>
    <s v="e1 25000 100 100000 1 39"/>
    <e v="#N/A"/>
    <e v="#N/A"/>
    <e v="#N/A"/>
    <e v="#N/A"/>
    <x v="1"/>
  </r>
  <r>
    <x v="0"/>
    <x v="2"/>
    <n v="100"/>
    <x v="0"/>
    <x v="48"/>
    <n v="1"/>
    <n v="83.554203000000001"/>
    <n v="24.528341999999999"/>
    <n v="32.342199999999998"/>
    <n v="0.92406299999999997"/>
    <s v="7"/>
    <s v="scale_mpi_thin_job_14029.out "/>
    <s v="scale_mpi_thin_thin007_2023-06-26_04-35-36.csv "/>
    <s v="e1 25000 100 100000 1 36"/>
    <e v="#N/A"/>
    <e v="#N/A"/>
    <e v="#N/A"/>
    <e v="#N/A"/>
    <x v="1"/>
  </r>
  <r>
    <x v="0"/>
    <x v="2"/>
    <n v="100"/>
    <x v="0"/>
    <x v="51"/>
    <n v="1"/>
    <n v="78.263435000000001"/>
    <n v="14.092585"/>
    <n v="31.574750000000002"/>
    <n v="0.986711"/>
    <s v="7"/>
    <s v="scale_mpi_thin_job_14029.out "/>
    <s v="scale_mpi_thin_thin007_2023-06-26_04-35-36.csv "/>
    <s v="e1 25000 100 100000 1 33"/>
    <e v="#N/A"/>
    <e v="#N/A"/>
    <e v="#N/A"/>
    <e v="#N/A"/>
    <x v="1"/>
  </r>
  <r>
    <x v="0"/>
    <x v="2"/>
    <n v="100"/>
    <x v="0"/>
    <x v="54"/>
    <n v="1"/>
    <n v="85.012082000000007"/>
    <n v="13.796066"/>
    <n v="24.112729999999999"/>
    <n v="0.83147300000000002"/>
    <s v="7"/>
    <s v="scale_mpi_thin_job_14029.out "/>
    <s v="scale_mpi_thin_thin007_2023-06-26_04-35-36.csv "/>
    <s v="e1 25000 100 100000 1 30"/>
    <e v="#N/A"/>
    <e v="#N/A"/>
    <e v="#N/A"/>
    <e v="#N/A"/>
    <x v="1"/>
  </r>
  <r>
    <x v="0"/>
    <x v="2"/>
    <n v="100"/>
    <x v="0"/>
    <x v="57"/>
    <n v="1"/>
    <n v="83.603397999999999"/>
    <n v="5.3978830000000002"/>
    <n v="26.740310999999998"/>
    <n v="1.0284740000000001"/>
    <s v="7"/>
    <s v="scale_mpi_thin_job_14029.out "/>
    <s v="scale_mpi_thin_thin007_2023-06-26_04-35-36.csv "/>
    <s v="e1 25000 100 100000 1 27"/>
    <e v="#N/A"/>
    <e v="#N/A"/>
    <e v="#N/A"/>
    <e v="#N/A"/>
    <x v="1"/>
  </r>
  <r>
    <x v="0"/>
    <x v="2"/>
    <n v="100"/>
    <x v="0"/>
    <x v="60"/>
    <n v="1"/>
    <n v="89.663656000000003"/>
    <n v="1.753533"/>
    <n v="21.751321999999998"/>
    <n v="0.94571000000000005"/>
    <s v="7"/>
    <s v="scale_mpi_thin_job_14029.out "/>
    <s v="scale_mpi_thin_thin007_2023-06-26_04-35-36.csv "/>
    <s v="e1 25000 100 100000 1 24"/>
    <e v="#N/A"/>
    <e v="#N/A"/>
    <e v="#N/A"/>
    <e v="#N/A"/>
    <x v="1"/>
  </r>
  <r>
    <x v="0"/>
    <x v="2"/>
    <n v="100"/>
    <x v="0"/>
    <x v="63"/>
    <n v="1"/>
    <n v="101.548874"/>
    <n v="1.6735530000000001"/>
    <n v="17.402515000000001"/>
    <n v="0.87012599999999996"/>
    <s v="7"/>
    <s v="scale_mpi_thin_job_14029.out "/>
    <s v="scale_mpi_thin_thin007_2023-06-26_04-35-36.csv "/>
    <s v="e1 25000 100 100000 1 21"/>
    <e v="#N/A"/>
    <e v="#N/A"/>
    <e v="#N/A"/>
    <e v="#N/A"/>
    <x v="1"/>
  </r>
  <r>
    <x v="0"/>
    <x v="2"/>
    <n v="100"/>
    <x v="0"/>
    <x v="66"/>
    <n v="1"/>
    <n v="117.898954"/>
    <n v="1.610506"/>
    <n v="14.012539"/>
    <n v="0.82426699999999997"/>
    <s v="7"/>
    <s v="scale_mpi_thin_job_14029.out "/>
    <s v="scale_mpi_thin_thin007_2023-06-26_04-35-36.csv "/>
    <s v="e1 25000 100 100000 1 18"/>
    <e v="#N/A"/>
    <e v="#N/A"/>
    <e v="#N/A"/>
    <e v="#N/A"/>
    <x v="1"/>
  </r>
  <r>
    <x v="0"/>
    <x v="2"/>
    <n v="100"/>
    <x v="0"/>
    <x v="69"/>
    <n v="1"/>
    <n v="140.86865499999999"/>
    <n v="1.6675059999999999"/>
    <n v="11.829568"/>
    <n v="0.84496899999999997"/>
    <s v="7"/>
    <s v="scale_mpi_thin_job_14029.out "/>
    <s v="scale_mpi_thin_thin007_2023-06-26_04-35-36.csv "/>
    <s v="e1 25000 100 100000 1 15"/>
    <e v="#N/A"/>
    <e v="#N/A"/>
    <e v="#N/A"/>
    <e v="#N/A"/>
    <x v="1"/>
  </r>
  <r>
    <x v="0"/>
    <x v="2"/>
    <n v="100"/>
    <x v="0"/>
    <x v="12"/>
    <n v="1"/>
    <n v="66.109238000000005"/>
    <n v="36.248710000000003"/>
    <n v="69.793496000000005"/>
    <n v="0.98300699999999996"/>
    <s v="7"/>
    <s v="scale_mpi_thin_job_14029.out "/>
    <s v="scale_mpi_thin_thin007_2023-06-26_04-35-36.csv "/>
    <s v="e1 25000 100 100000 1 72"/>
    <e v="#N/A"/>
    <e v="#N/A"/>
    <e v="#N/A"/>
    <e v="#N/A"/>
    <x v="1"/>
  </r>
  <r>
    <x v="0"/>
    <x v="2"/>
    <n v="100"/>
    <x v="0"/>
    <x v="15"/>
    <n v="1"/>
    <n v="66.116017999999997"/>
    <n v="35.059635999999998"/>
    <n v="43.385069999999999"/>
    <n v="0.63801600000000003"/>
    <s v="7"/>
    <s v="scale_mpi_thin_job_14029.out "/>
    <s v="scale_mpi_thin_thin007_2023-06-26_04-35-36.csv "/>
    <s v="e1 25000 100 100000 1 69"/>
    <e v="#N/A"/>
    <e v="#N/A"/>
    <e v="#N/A"/>
    <e v="#N/A"/>
    <x v="1"/>
  </r>
  <r>
    <x v="0"/>
    <x v="2"/>
    <n v="100"/>
    <x v="0"/>
    <x v="18"/>
    <n v="1"/>
    <n v="66.887494000000004"/>
    <n v="34.544635999999997"/>
    <n v="61.636172999999999"/>
    <n v="0.94824900000000001"/>
    <s v="7"/>
    <s v="scale_mpi_thin_job_14029.out "/>
    <s v="scale_mpi_thin_thin007_2023-06-26_04-35-36.csv "/>
    <s v="e1 25000 100 100000 1 66"/>
    <e v="#N/A"/>
    <e v="#N/A"/>
    <e v="#N/A"/>
    <e v="#N/A"/>
    <x v="1"/>
  </r>
  <r>
    <x v="0"/>
    <x v="2"/>
    <n v="100"/>
    <x v="0"/>
    <x v="21"/>
    <n v="1"/>
    <n v="67.717918999999995"/>
    <n v="33.938988000000002"/>
    <n v="51.254865000000002"/>
    <n v="0.82669099999999995"/>
    <s v="7"/>
    <s v="scale_mpi_thin_job_14029.out "/>
    <s v="scale_mpi_thin_thin007_2023-06-26_04-35-36.csv "/>
    <s v="e1 25000 100 100000 1 63"/>
    <e v="#N/A"/>
    <e v="#N/A"/>
    <e v="#N/A"/>
    <e v="#N/A"/>
    <x v="1"/>
  </r>
  <r>
    <x v="0"/>
    <x v="2"/>
    <n v="100"/>
    <x v="0"/>
    <x v="24"/>
    <n v="1"/>
    <n v="69.494512999999998"/>
    <n v="33.952852"/>
    <n v="58.538829999999997"/>
    <n v="0.99218399999999995"/>
    <s v="7"/>
    <s v="scale_mpi_thin_job_14029.out "/>
    <s v="scale_mpi_thin_thin007_2023-06-26_04-35-36.csv "/>
    <s v="e1 25000 100 100000 1 60"/>
    <e v="#N/A"/>
    <e v="#N/A"/>
    <e v="#N/A"/>
    <e v="#N/A"/>
    <x v="1"/>
  </r>
  <r>
    <x v="0"/>
    <x v="2"/>
    <n v="100"/>
    <x v="0"/>
    <x v="27"/>
    <n v="1"/>
    <n v="71.696100000000001"/>
    <n v="33.843885"/>
    <n v="65.787740999999997"/>
    <n v="1.1747810000000001"/>
    <s v="7"/>
    <s v="scale_mpi_thin_job_14029.out "/>
    <s v="scale_mpi_thin_thin007_2023-06-26_04-35-36.csv "/>
    <s v="e1 25000 100 100000 1 57"/>
    <e v="#N/A"/>
    <e v="#N/A"/>
    <e v="#N/A"/>
    <e v="#N/A"/>
    <x v="1"/>
  </r>
  <r>
    <x v="0"/>
    <x v="2"/>
    <n v="100"/>
    <x v="0"/>
    <x v="30"/>
    <n v="1"/>
    <n v="73.523492000000005"/>
    <n v="33.641845000000004"/>
    <n v="52.865687999999999"/>
    <n v="0.99746599999999996"/>
    <s v="7"/>
    <s v="scale_mpi_thin_job_14029.out "/>
    <s v="scale_mpi_thin_thin007_2023-06-26_04-35-36.csv "/>
    <s v="e1 25000 100 100000 1 54"/>
    <e v="#N/A"/>
    <e v="#N/A"/>
    <e v="#N/A"/>
    <e v="#N/A"/>
    <x v="1"/>
  </r>
  <r>
    <x v="0"/>
    <x v="2"/>
    <n v="100"/>
    <x v="0"/>
    <x v="33"/>
    <n v="1"/>
    <n v="75.231097000000005"/>
    <n v="33.117286"/>
    <n v="46.474111999999998"/>
    <n v="0.92948200000000003"/>
    <s v="7"/>
    <s v="scale_mpi_thin_job_14029.out "/>
    <s v="scale_mpi_thin_thin007_2023-06-26_04-35-36.csv "/>
    <s v="e1 25000 100 100000 1 51"/>
    <e v="#N/A"/>
    <e v="#N/A"/>
    <e v="#N/A"/>
    <e v="#N/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2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BU15" firstHeaderRow="1" firstDataRow="2" firstDataCol="1"/>
  <pivotFields count="19">
    <pivotField axis="axisRow" showAll="0">
      <items count="7">
        <item m="1" x="2"/>
        <item x="0"/>
        <item m="1" x="3"/>
        <item m="1" x="4"/>
        <item m="1" x="5"/>
        <item m="1" x="1"/>
        <item t="default"/>
      </items>
    </pivotField>
    <pivotField axis="axisRow" showAll="0" sortType="ascending">
      <items count="9">
        <item m="1" x="5"/>
        <item m="1" x="6"/>
        <item x="0"/>
        <item x="4"/>
        <item x="3"/>
        <item x="2"/>
        <item x="1"/>
        <item m="1" x="7"/>
        <item t="default"/>
      </items>
    </pivotField>
    <pivotField showAll="0"/>
    <pivotField axis="axisRow" showAll="0">
      <items count="4">
        <item m="1" x="1"/>
        <item m="1" x="2"/>
        <item x="0"/>
        <item t="default"/>
      </items>
    </pivotField>
    <pivotField axis="axisCol" showAll="0">
      <items count="7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11">
    <i>
      <x v="1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</rowItems>
  <colFields count="1">
    <field x="4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2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K79" firstHeaderRow="1" firstDataRow="5" firstDataCol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4">
    <field x="0"/>
    <field x="1"/>
    <field x="3"/>
    <field x="-2"/>
  </colFields>
  <colItems count="10">
    <i>
      <x v="1"/>
      <x v="2"/>
      <x v="2"/>
      <x/>
    </i>
    <i r="3" i="1">
      <x v="1"/>
    </i>
    <i r="1">
      <x v="3"/>
      <x v="2"/>
      <x/>
    </i>
    <i r="3" i="1">
      <x v="1"/>
    </i>
    <i r="1">
      <x v="4"/>
      <x v="2"/>
      <x/>
    </i>
    <i r="3" i="1">
      <x v="1"/>
    </i>
    <i r="1">
      <x v="5"/>
      <x v="2"/>
      <x/>
    </i>
    <i r="3" i="1">
      <x v="1"/>
    </i>
    <i r="1">
      <x v="6"/>
      <x v="2"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46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EE344-3140-4C44-9CF3-71DC1BD0A64D}" name="ExecutionTime" cacheId="2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3:F78" firstHeaderRow="1" firstDataRow="4" firstDataCol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2"/>
      <x v="2"/>
    </i>
    <i r="1">
      <x v="3"/>
      <x v="2"/>
    </i>
    <i r="1">
      <x v="4"/>
      <x v="2"/>
    </i>
    <i r="1">
      <x v="5"/>
      <x v="2"/>
    </i>
    <i r="1">
      <x v="6"/>
      <x v="2"/>
    </i>
  </colItems>
  <dataFields count="1">
    <dataField name="Average of t_io" fld="7" subtotal="average" baseField="4" baseItem="0"/>
  </dataFields>
  <chartFormats count="6"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1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1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2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F79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m="1" x="2"/>
        <item x="0"/>
        <item x="1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2"/>
      <x v="2"/>
    </i>
    <i r="1">
      <x v="3"/>
      <x v="2"/>
    </i>
    <i r="1">
      <x v="4"/>
      <x v="2"/>
    </i>
    <i r="1">
      <x v="5"/>
      <x v="2"/>
    </i>
    <i r="1">
      <x v="6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51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1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1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" format="19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1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18B03-C770-4127-977F-A2033C73BF61}" name="ExecutionTime" cacheId="2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colHeaderCaption="Col">
  <location ref="A3:F78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h="1" m="1" x="5"/>
        <item h="1" m="1" x="1"/>
      </items>
    </pivotField>
    <pivotField axis="axisCol" showAll="0" sortType="descending" defaultSubtotal="0">
      <items count="8">
        <item h="1" m="1" x="7"/>
        <item x="1"/>
        <item x="2"/>
        <item x="3"/>
        <item x="4"/>
        <item x="0"/>
        <item h="1" m="1" x="6"/>
        <item h="1" m="1" x="5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axis="axisRow" showAll="0" sortType="ascending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m="1" x="2"/>
        <item x="0"/>
        <item x="1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1"/>
      <x v="2"/>
    </i>
    <i r="1">
      <x v="2"/>
      <x v="2"/>
    </i>
    <i r="1">
      <x v="3"/>
      <x v="2"/>
    </i>
    <i r="1">
      <x v="4"/>
      <x v="2"/>
    </i>
    <i r="1">
      <x v="5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59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2" format="2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2" format="2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3" format="2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3" format="2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8A7F9-C645-4A41-8B9E-2F0751BCA7D4}" name="ExecutionTime" cacheId="2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colHeaderCaption="Col">
  <location ref="A3:F78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h="1" m="1" x="5"/>
        <item h="1" m="1" x="1"/>
      </items>
    </pivotField>
    <pivotField axis="axisCol" showAll="0" sortType="descending" defaultSubtotal="0">
      <items count="8">
        <item h="1" m="1" x="7"/>
        <item x="1"/>
        <item x="2"/>
        <item x="3"/>
        <item x="4"/>
        <item x="0"/>
        <item h="1" m="1" x="6"/>
        <item h="1" m="1" x="5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axis="axisRow" showAll="0" sortType="ascending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m="1" x="2"/>
        <item x="0"/>
        <item x="1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1"/>
      <x v="2"/>
    </i>
    <i r="1">
      <x v="2"/>
      <x v="2"/>
    </i>
    <i r="1">
      <x v="3"/>
      <x v="2"/>
    </i>
    <i r="1">
      <x v="4"/>
      <x v="2"/>
    </i>
    <i r="1">
      <x v="5"/>
      <x v="2"/>
    </i>
  </colItems>
  <pageFields count="1">
    <pageField fld="18" hier="-1"/>
  </pageFields>
  <dataFields count="1">
    <dataField name="Average of t_io" fld="7" subtotal="average" baseField="4" baseItem="9"/>
  </dataFields>
  <chartFormats count="6">
    <chartFormat chart="4" format="2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4" format="23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4" format="23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4" format="2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4" format="23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4" format="2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MPI" displayName="TableMPI" ref="A1:S1277" totalsRowShown="0">
  <autoFilter ref="A1:S1277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>
      <calculatedColumnFormula>MID(M2,22,1)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7">
      <calculatedColumnFormula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calculatedColumnFormula>
    </tableColumn>
    <tableColumn id="15" xr3:uid="{EE704669-6842-4AAF-BEC5-6701791A2A13}" name="Avg" dataDxfId="6">
      <calculatedColumnFormula>VLOOKUP(TableMPI[[#This Row],[Label]],TableAvg[],2,FALSE)</calculatedColumnFormula>
    </tableColumn>
    <tableColumn id="16" xr3:uid="{BB6D40B8-41D7-47A2-ABD3-05A62494E6EB}" name="StdDev" dataDxfId="5">
      <calculatedColumnFormula>VLOOKUP(TableMPI[[#This Row],[Label]],TableAvg[],3,FALSE)</calculatedColumnFormula>
    </tableColumn>
    <tableColumn id="17" xr3:uid="{00943421-329C-42C2-92EB-29B5AB73137C}" name="Low" dataDxfId="4">
      <calculatedColumnFormula>TableMPI[[#This Row],[Avg]]-$U$2*TableMPI[[#This Row],[StdDev]]</calculatedColumnFormula>
    </tableColumn>
    <tableColumn id="18" xr3:uid="{81746D78-2A05-4902-B5C4-870146FB8426}" name="High" dataDxfId="3">
      <calculatedColumnFormula>TableMPI[[#This Row],[Avg]]+$U$2*TableMPI[[#This Row],[StdDev]]</calculatedColumnFormula>
    </tableColumn>
    <tableColumn id="19" xr3:uid="{F9013FD8-EF78-4033-BFFC-9DFD205B8A56}" name="Pick" dataDxfId="2">
      <calculatedColumnFormula>IF(AND(TableMPI[[#This Row],[total_time]]&gt;=TableMPI[[#This Row],[Low]], TableMPI[[#This Row],[total_time]]&lt;=TableMPI[[#This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1"/>
    <tableColumn id="3" xr3:uid="{FB1D786E-17AB-4026-AE55-C8020C468ACD}" name="d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1277"/>
  <sheetViews>
    <sheetView topLeftCell="A1223" workbookViewId="0">
      <selection activeCell="L1278" sqref="L1278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24</v>
      </c>
      <c r="O1" t="s">
        <v>22</v>
      </c>
      <c r="P1" t="s">
        <v>29</v>
      </c>
      <c r="Q1" t="s">
        <v>30</v>
      </c>
      <c r="R1" t="s">
        <v>31</v>
      </c>
      <c r="S1" t="s">
        <v>32</v>
      </c>
      <c r="U1" t="s">
        <v>33</v>
      </c>
      <c r="V1" t="s">
        <v>36</v>
      </c>
      <c r="W1" t="s">
        <v>37</v>
      </c>
      <c r="X1" t="s">
        <v>35</v>
      </c>
      <c r="Y1" t="s">
        <v>38</v>
      </c>
    </row>
    <row r="2" spans="1:27" x14ac:dyDescent="0.25">
      <c r="A2" t="s">
        <v>15</v>
      </c>
      <c r="B2">
        <v>10000</v>
      </c>
      <c r="C2">
        <v>100</v>
      </c>
      <c r="D2">
        <v>100000</v>
      </c>
      <c r="E2">
        <v>12</v>
      </c>
      <c r="F2">
        <v>1</v>
      </c>
      <c r="G2">
        <v>28.837140000000002</v>
      </c>
      <c r="H2">
        <v>0.501251</v>
      </c>
      <c r="I2">
        <v>3.568587</v>
      </c>
      <c r="J2">
        <v>0.32441700000000001</v>
      </c>
      <c r="K2" t="str">
        <f>MID(M2,22,1)</f>
        <v>7</v>
      </c>
      <c r="L2" t="s">
        <v>39</v>
      </c>
      <c r="M2" t="s">
        <v>40</v>
      </c>
      <c r="N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">
        <f>VLOOKUP(TableMPI[[#This Row],[Label]],TableAvg[],2,FALSE)</f>
        <v>174.82682649999998</v>
      </c>
      <c r="P2">
        <f>VLOOKUP(TableMPI[[#This Row],[Label]],TableAvg[],3,FALSE)</f>
        <v>5.3027500048680586E-2</v>
      </c>
      <c r="Q2">
        <f>TableMPI[[#This Row],[Avg]]-$U$2*TableMPI[[#This Row],[StdDev]]</f>
        <v>174.72077149990261</v>
      </c>
      <c r="R2">
        <f>TableMPI[[#This Row],[Avg]]+$U$2*TableMPI[[#This Row],[StdDev]]</f>
        <v>174.93288150009735</v>
      </c>
      <c r="S2">
        <v>1</v>
      </c>
      <c r="U2">
        <v>2</v>
      </c>
      <c r="V2">
        <f>COUNTIF(S:S,"=1")</f>
        <v>478</v>
      </c>
      <c r="W2">
        <f>COUNTIF(S:S,"=0")</f>
        <v>0</v>
      </c>
      <c r="X2">
        <f>COUNT(S:S)</f>
        <v>478</v>
      </c>
      <c r="Y2">
        <v>9590</v>
      </c>
      <c r="Z2">
        <f>X2+Y2</f>
        <v>10068</v>
      </c>
      <c r="AA2">
        <v>10243</v>
      </c>
    </row>
    <row r="3" spans="1:27" x14ac:dyDescent="0.25">
      <c r="A3" t="s">
        <v>15</v>
      </c>
      <c r="B3">
        <v>10000</v>
      </c>
      <c r="C3">
        <v>100</v>
      </c>
      <c r="D3">
        <v>100000</v>
      </c>
      <c r="E3">
        <v>11</v>
      </c>
      <c r="F3">
        <v>1</v>
      </c>
      <c r="G3">
        <v>31.019898000000001</v>
      </c>
      <c r="H3">
        <v>0.16833400000000001</v>
      </c>
      <c r="I3">
        <v>0.473889</v>
      </c>
      <c r="J3">
        <v>4.7389000000000001E-2</v>
      </c>
      <c r="K3" t="str">
        <f t="shared" ref="K3:K34" si="0">MID(M3,22,1)</f>
        <v>7</v>
      </c>
      <c r="L3" t="s">
        <v>39</v>
      </c>
      <c r="M3" t="s">
        <v>40</v>
      </c>
      <c r="N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">
        <f>VLOOKUP(TableMPI[[#This Row],[Label]],TableAvg[],2,FALSE)</f>
        <v>190.876362</v>
      </c>
      <c r="P3">
        <f>VLOOKUP(TableMPI[[#This Row],[Label]],TableAvg[],3,FALSE)</f>
        <v>0.50633999999848645</v>
      </c>
      <c r="Q3">
        <f>TableMPI[[#This Row],[Avg]]-$U$2*TableMPI[[#This Row],[StdDev]]</f>
        <v>189.86368200000302</v>
      </c>
      <c r="R3">
        <f>TableMPI[[#This Row],[Avg]]+$U$2*TableMPI[[#This Row],[StdDev]]</f>
        <v>191.88904199999698</v>
      </c>
      <c r="S3">
        <v>1</v>
      </c>
    </row>
    <row r="4" spans="1:27" x14ac:dyDescent="0.25">
      <c r="A4" t="s">
        <v>15</v>
      </c>
      <c r="B4">
        <v>10000</v>
      </c>
      <c r="C4">
        <v>100</v>
      </c>
      <c r="D4">
        <v>100000</v>
      </c>
      <c r="E4">
        <v>10</v>
      </c>
      <c r="F4">
        <v>1</v>
      </c>
      <c r="G4">
        <v>34.003537000000001</v>
      </c>
      <c r="H4">
        <v>0.16492999999999999</v>
      </c>
      <c r="I4">
        <v>0.362815</v>
      </c>
      <c r="J4">
        <v>4.0313000000000002E-2</v>
      </c>
      <c r="K4" t="str">
        <f t="shared" si="0"/>
        <v>7</v>
      </c>
      <c r="L4" t="s">
        <v>39</v>
      </c>
      <c r="M4" t="s">
        <v>40</v>
      </c>
      <c r="N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">
        <f>VLOOKUP(TableMPI[[#This Row],[Label]],TableAvg[],2,FALSE)</f>
        <v>209.11237700000001</v>
      </c>
      <c r="P4">
        <f>VLOOKUP(TableMPI[[#This Row],[Label]],TableAvg[],3,FALSE)</f>
        <v>0.13501800000346789</v>
      </c>
      <c r="Q4">
        <f>TableMPI[[#This Row],[Avg]]-$U$2*TableMPI[[#This Row],[StdDev]]</f>
        <v>208.84234099999307</v>
      </c>
      <c r="R4">
        <f>TableMPI[[#This Row],[Avg]]+$U$2*TableMPI[[#This Row],[StdDev]]</f>
        <v>209.38241300000695</v>
      </c>
      <c r="S4">
        <v>1</v>
      </c>
    </row>
    <row r="5" spans="1:27" x14ac:dyDescent="0.25">
      <c r="A5" t="s">
        <v>15</v>
      </c>
      <c r="B5">
        <v>10000</v>
      </c>
      <c r="C5">
        <v>100</v>
      </c>
      <c r="D5">
        <v>100000</v>
      </c>
      <c r="E5">
        <v>9</v>
      </c>
      <c r="F5">
        <v>1</v>
      </c>
      <c r="G5">
        <v>37.690033999999997</v>
      </c>
      <c r="H5">
        <v>0.28943799999999997</v>
      </c>
      <c r="I5">
        <v>1.2002330000000001</v>
      </c>
      <c r="J5">
        <v>0.150029</v>
      </c>
      <c r="K5" t="str">
        <f t="shared" si="0"/>
        <v>7</v>
      </c>
      <c r="L5" t="s">
        <v>39</v>
      </c>
      <c r="M5" t="s">
        <v>40</v>
      </c>
      <c r="N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">
        <f>VLOOKUP(TableMPI[[#This Row],[Label]],TableAvg[],2,FALSE)</f>
        <v>232.02580399999999</v>
      </c>
      <c r="P5">
        <f>VLOOKUP(TableMPI[[#This Row],[Label]],TableAvg[],3,FALSE)</f>
        <v>0</v>
      </c>
      <c r="Q5">
        <f>TableMPI[[#This Row],[Avg]]-$U$2*TableMPI[[#This Row],[StdDev]]</f>
        <v>232.02580399999999</v>
      </c>
      <c r="R5">
        <f>TableMPI[[#This Row],[Avg]]+$U$2*TableMPI[[#This Row],[StdDev]]</f>
        <v>232.02580399999999</v>
      </c>
      <c r="S5">
        <v>1</v>
      </c>
    </row>
    <row r="6" spans="1:27" x14ac:dyDescent="0.25">
      <c r="A6" t="s">
        <v>15</v>
      </c>
      <c r="B6">
        <v>10000</v>
      </c>
      <c r="C6">
        <v>100</v>
      </c>
      <c r="D6">
        <v>100000</v>
      </c>
      <c r="E6">
        <v>8</v>
      </c>
      <c r="F6">
        <v>1</v>
      </c>
      <c r="G6">
        <v>42.239783000000003</v>
      </c>
      <c r="H6">
        <v>0.31244300000000003</v>
      </c>
      <c r="I6">
        <v>1.2070149999999999</v>
      </c>
      <c r="J6">
        <v>0.172431</v>
      </c>
      <c r="K6" t="str">
        <f t="shared" si="0"/>
        <v>7</v>
      </c>
      <c r="L6" t="s">
        <v>39</v>
      </c>
      <c r="M6" t="s">
        <v>40</v>
      </c>
      <c r="N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">
        <f>VLOOKUP(TableMPI[[#This Row],[Label]],TableAvg[],2,FALSE)</f>
        <v>260.09294599999998</v>
      </c>
      <c r="P6">
        <f>VLOOKUP(TableMPI[[#This Row],[Label]],TableAvg[],3,FALSE)</f>
        <v>0</v>
      </c>
      <c r="Q6">
        <f>TableMPI[[#This Row],[Avg]]-$U$2*TableMPI[[#This Row],[StdDev]]</f>
        <v>260.09294599999998</v>
      </c>
      <c r="R6">
        <f>TableMPI[[#This Row],[Avg]]+$U$2*TableMPI[[#This Row],[StdDev]]</f>
        <v>260.09294599999998</v>
      </c>
      <c r="S6">
        <v>1</v>
      </c>
    </row>
    <row r="7" spans="1:27" x14ac:dyDescent="0.25">
      <c r="A7" t="s">
        <v>15</v>
      </c>
      <c r="B7">
        <v>10000</v>
      </c>
      <c r="C7">
        <v>100</v>
      </c>
      <c r="D7">
        <v>100000</v>
      </c>
      <c r="E7">
        <v>7</v>
      </c>
      <c r="F7">
        <v>1</v>
      </c>
      <c r="G7">
        <v>48.053851000000002</v>
      </c>
      <c r="H7">
        <v>0.31462200000000001</v>
      </c>
      <c r="I7">
        <v>1.0620959999999999</v>
      </c>
      <c r="J7">
        <v>0.17701600000000001</v>
      </c>
      <c r="K7" t="str">
        <f t="shared" si="0"/>
        <v>7</v>
      </c>
      <c r="L7" t="s">
        <v>39</v>
      </c>
      <c r="M7" t="s">
        <v>40</v>
      </c>
      <c r="N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">
        <f>VLOOKUP(TableMPI[[#This Row],[Label]],TableAvg[],2,FALSE)</f>
        <v>297.04386299999999</v>
      </c>
      <c r="P7">
        <f>VLOOKUP(TableMPI[[#This Row],[Label]],TableAvg[],3,FALSE)</f>
        <v>0</v>
      </c>
      <c r="Q7">
        <f>TableMPI[[#This Row],[Avg]]-$U$2*TableMPI[[#This Row],[StdDev]]</f>
        <v>297.04386299999999</v>
      </c>
      <c r="R7">
        <f>TableMPI[[#This Row],[Avg]]+$U$2*TableMPI[[#This Row],[StdDev]]</f>
        <v>297.04386299999999</v>
      </c>
      <c r="S7">
        <v>1</v>
      </c>
    </row>
    <row r="8" spans="1:27" x14ac:dyDescent="0.25">
      <c r="A8" t="s">
        <v>15</v>
      </c>
      <c r="B8">
        <v>10000</v>
      </c>
      <c r="C8">
        <v>100</v>
      </c>
      <c r="D8">
        <v>100000</v>
      </c>
      <c r="E8">
        <v>6</v>
      </c>
      <c r="F8">
        <v>1</v>
      </c>
      <c r="G8">
        <v>55.884562000000003</v>
      </c>
      <c r="H8">
        <v>0.355215</v>
      </c>
      <c r="I8">
        <v>0.88785199999999997</v>
      </c>
      <c r="J8">
        <v>0.17757000000000001</v>
      </c>
      <c r="K8" t="str">
        <f t="shared" si="0"/>
        <v>7</v>
      </c>
      <c r="L8" t="s">
        <v>39</v>
      </c>
      <c r="M8" t="s">
        <v>40</v>
      </c>
      <c r="N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">
        <f>VLOOKUP(TableMPI[[#This Row],[Label]],TableAvg[],2,FALSE)</f>
        <v>346.274833</v>
      </c>
      <c r="P8">
        <f>VLOOKUP(TableMPI[[#This Row],[Label]],TableAvg[],3,FALSE)</f>
        <v>0</v>
      </c>
      <c r="Q8">
        <f>TableMPI[[#This Row],[Avg]]-$U$2*TableMPI[[#This Row],[StdDev]]</f>
        <v>346.274833</v>
      </c>
      <c r="R8">
        <f>TableMPI[[#This Row],[Avg]]+$U$2*TableMPI[[#This Row],[StdDev]]</f>
        <v>346.274833</v>
      </c>
      <c r="S8">
        <v>1</v>
      </c>
    </row>
    <row r="9" spans="1:27" x14ac:dyDescent="0.25">
      <c r="A9" t="s">
        <v>15</v>
      </c>
      <c r="B9">
        <v>10000</v>
      </c>
      <c r="C9">
        <v>100</v>
      </c>
      <c r="D9">
        <v>100000</v>
      </c>
      <c r="E9">
        <v>5</v>
      </c>
      <c r="F9">
        <v>1</v>
      </c>
      <c r="G9">
        <v>67.341579999999993</v>
      </c>
      <c r="H9">
        <v>0.38187700000000002</v>
      </c>
      <c r="I9">
        <v>0.84855100000000006</v>
      </c>
      <c r="J9">
        <v>0.21213799999999999</v>
      </c>
      <c r="K9" t="str">
        <f t="shared" si="0"/>
        <v>7</v>
      </c>
      <c r="L9" t="s">
        <v>39</v>
      </c>
      <c r="M9" t="s">
        <v>40</v>
      </c>
      <c r="N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9">
        <f>VLOOKUP(TableMPI[[#This Row],[Label]],TableAvg[],2,FALSE)</f>
        <v>414.10621800000001</v>
      </c>
      <c r="P9">
        <f>VLOOKUP(TableMPI[[#This Row],[Label]],TableAvg[],3,FALSE)</f>
        <v>0</v>
      </c>
      <c r="Q9">
        <f>TableMPI[[#This Row],[Avg]]-$U$2*TableMPI[[#This Row],[StdDev]]</f>
        <v>414.10621800000001</v>
      </c>
      <c r="R9">
        <f>TableMPI[[#This Row],[Avg]]+$U$2*TableMPI[[#This Row],[StdDev]]</f>
        <v>414.10621800000001</v>
      </c>
      <c r="S9">
        <v>1</v>
      </c>
    </row>
    <row r="10" spans="1:27" x14ac:dyDescent="0.25">
      <c r="A10" t="s">
        <v>15</v>
      </c>
      <c r="B10">
        <v>10000</v>
      </c>
      <c r="C10">
        <v>100</v>
      </c>
      <c r="D10">
        <v>100000</v>
      </c>
      <c r="E10">
        <v>4</v>
      </c>
      <c r="F10">
        <v>1</v>
      </c>
      <c r="G10">
        <v>83.739096000000004</v>
      </c>
      <c r="H10">
        <v>0.39300200000000002</v>
      </c>
      <c r="I10">
        <v>0.63536000000000004</v>
      </c>
      <c r="J10">
        <v>0.211787</v>
      </c>
      <c r="K10" t="str">
        <f t="shared" si="0"/>
        <v>7</v>
      </c>
      <c r="L10" t="s">
        <v>39</v>
      </c>
      <c r="M10" t="s">
        <v>40</v>
      </c>
      <c r="N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0">
        <f>VLOOKUP(TableMPI[[#This Row],[Label]],TableAvg[],2,FALSE)</f>
        <v>517.03048899999999</v>
      </c>
      <c r="P10">
        <f>VLOOKUP(TableMPI[[#This Row],[Label]],TableAvg[],3,FALSE)</f>
        <v>0</v>
      </c>
      <c r="Q10">
        <f>TableMPI[[#This Row],[Avg]]-$U$2*TableMPI[[#This Row],[StdDev]]</f>
        <v>517.03048899999999</v>
      </c>
      <c r="R10">
        <f>TableMPI[[#This Row],[Avg]]+$U$2*TableMPI[[#This Row],[StdDev]]</f>
        <v>517.03048899999999</v>
      </c>
      <c r="S10">
        <v>1</v>
      </c>
    </row>
    <row r="11" spans="1:27" x14ac:dyDescent="0.25">
      <c r="A11" t="s">
        <v>15</v>
      </c>
      <c r="B11">
        <v>10000</v>
      </c>
      <c r="C11">
        <v>100</v>
      </c>
      <c r="D11">
        <v>100000</v>
      </c>
      <c r="E11">
        <v>3</v>
      </c>
      <c r="F11">
        <v>1</v>
      </c>
      <c r="G11">
        <v>111.228379</v>
      </c>
      <c r="H11">
        <v>0.29778199999999999</v>
      </c>
      <c r="I11">
        <v>0.31930199999999997</v>
      </c>
      <c r="J11">
        <v>0.15965099999999999</v>
      </c>
      <c r="K11" t="str">
        <f t="shared" si="0"/>
        <v>7</v>
      </c>
      <c r="L11" t="s">
        <v>39</v>
      </c>
      <c r="M11" t="s">
        <v>40</v>
      </c>
      <c r="N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1">
        <f>VLOOKUP(TableMPI[[#This Row],[Label]],TableAvg[],2,FALSE)</f>
        <v>689.58723399999997</v>
      </c>
      <c r="P11">
        <f>VLOOKUP(TableMPI[[#This Row],[Label]],TableAvg[],3,FALSE)</f>
        <v>0</v>
      </c>
      <c r="Q11">
        <f>TableMPI[[#This Row],[Avg]]-$U$2*TableMPI[[#This Row],[StdDev]]</f>
        <v>689.58723399999997</v>
      </c>
      <c r="R11">
        <f>TableMPI[[#This Row],[Avg]]+$U$2*TableMPI[[#This Row],[StdDev]]</f>
        <v>689.58723399999997</v>
      </c>
      <c r="S11">
        <v>1</v>
      </c>
    </row>
    <row r="12" spans="1:27" x14ac:dyDescent="0.25">
      <c r="A12" t="s">
        <v>15</v>
      </c>
      <c r="B12">
        <v>10000</v>
      </c>
      <c r="C12">
        <v>100</v>
      </c>
      <c r="D12">
        <v>100000</v>
      </c>
      <c r="E12">
        <v>2</v>
      </c>
      <c r="F12">
        <v>1</v>
      </c>
      <c r="G12">
        <v>166.09921700000001</v>
      </c>
      <c r="H12">
        <v>0.41311700000000001</v>
      </c>
      <c r="I12">
        <v>0.23621</v>
      </c>
      <c r="J12">
        <v>0.23621</v>
      </c>
      <c r="K12" t="str">
        <f t="shared" si="0"/>
        <v>7</v>
      </c>
      <c r="L12" t="s">
        <v>39</v>
      </c>
      <c r="M12" t="s">
        <v>40</v>
      </c>
      <c r="N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2">
        <f>VLOOKUP(TableMPI[[#This Row],[Label]],TableAvg[],2,FALSE)</f>
        <v>1033.768284</v>
      </c>
      <c r="P12">
        <f>VLOOKUP(TableMPI[[#This Row],[Label]],TableAvg[],3,FALSE)</f>
        <v>0</v>
      </c>
      <c r="Q12">
        <f>TableMPI[[#This Row],[Avg]]-$U$2*TableMPI[[#This Row],[StdDev]]</f>
        <v>1033.768284</v>
      </c>
      <c r="R12">
        <f>TableMPI[[#This Row],[Avg]]+$U$2*TableMPI[[#This Row],[StdDev]]</f>
        <v>1033.768284</v>
      </c>
      <c r="S12">
        <v>1</v>
      </c>
    </row>
    <row r="13" spans="1:27" x14ac:dyDescent="0.25">
      <c r="A13" t="s">
        <v>15</v>
      </c>
      <c r="B13">
        <v>10000</v>
      </c>
      <c r="C13">
        <v>100</v>
      </c>
      <c r="D13">
        <v>100000</v>
      </c>
      <c r="E13">
        <v>1</v>
      </c>
      <c r="F13">
        <v>1</v>
      </c>
      <c r="G13">
        <v>333.03837299999998</v>
      </c>
      <c r="H13">
        <v>0.33484700000000001</v>
      </c>
      <c r="I13">
        <v>0</v>
      </c>
      <c r="J13">
        <v>0</v>
      </c>
      <c r="K13" t="str">
        <f t="shared" si="0"/>
        <v>7</v>
      </c>
      <c r="L13" t="s">
        <v>39</v>
      </c>
      <c r="M13" t="s">
        <v>40</v>
      </c>
      <c r="N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3">
        <f>VLOOKUP(TableMPI[[#This Row],[Label]],TableAvg[],2,FALSE)</f>
        <v>2083.919367</v>
      </c>
      <c r="P13">
        <f>VLOOKUP(TableMPI[[#This Row],[Label]],TableAvg[],3,FALSE)</f>
        <v>0</v>
      </c>
      <c r="Q13">
        <f>TableMPI[[#This Row],[Avg]]-$U$2*TableMPI[[#This Row],[StdDev]]</f>
        <v>2083.919367</v>
      </c>
      <c r="R13">
        <f>TableMPI[[#This Row],[Avg]]+$U$2*TableMPI[[#This Row],[StdDev]]</f>
        <v>2083.919367</v>
      </c>
      <c r="S13">
        <v>1</v>
      </c>
    </row>
    <row r="14" spans="1:27" x14ac:dyDescent="0.25">
      <c r="A14" t="s">
        <v>15</v>
      </c>
      <c r="B14">
        <v>10000</v>
      </c>
      <c r="C14">
        <v>100</v>
      </c>
      <c r="D14">
        <v>100000</v>
      </c>
      <c r="E14">
        <v>12</v>
      </c>
      <c r="F14">
        <v>1</v>
      </c>
      <c r="G14">
        <v>28.636112000000001</v>
      </c>
      <c r="H14">
        <v>0.33742499999999997</v>
      </c>
      <c r="I14">
        <v>1.8951229999999999</v>
      </c>
      <c r="J14">
        <v>0.17228399999999999</v>
      </c>
      <c r="K14" t="str">
        <f t="shared" si="0"/>
        <v>7</v>
      </c>
      <c r="L14" t="s">
        <v>39</v>
      </c>
      <c r="M14" t="s">
        <v>40</v>
      </c>
      <c r="N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4">
        <f>VLOOKUP(TableMPI[[#This Row],[Label]],TableAvg[],2,FALSE)</f>
        <v>174.82682649999998</v>
      </c>
      <c r="P14">
        <f>VLOOKUP(TableMPI[[#This Row],[Label]],TableAvg[],3,FALSE)</f>
        <v>5.3027500048680586E-2</v>
      </c>
      <c r="Q14">
        <f>TableMPI[[#This Row],[Avg]]-$U$2*TableMPI[[#This Row],[StdDev]]</f>
        <v>174.72077149990261</v>
      </c>
      <c r="R14">
        <f>TableMPI[[#This Row],[Avg]]+$U$2*TableMPI[[#This Row],[StdDev]]</f>
        <v>174.93288150009735</v>
      </c>
      <c r="S14">
        <v>1</v>
      </c>
    </row>
    <row r="15" spans="1:27" x14ac:dyDescent="0.25">
      <c r="A15" t="s">
        <v>15</v>
      </c>
      <c r="B15">
        <v>10000</v>
      </c>
      <c r="C15">
        <v>100</v>
      </c>
      <c r="D15">
        <v>100000</v>
      </c>
      <c r="E15">
        <v>11</v>
      </c>
      <c r="F15">
        <v>1</v>
      </c>
      <c r="G15">
        <v>31.032018000000001</v>
      </c>
      <c r="H15">
        <v>0.14990400000000001</v>
      </c>
      <c r="I15">
        <v>0.31012099999999998</v>
      </c>
      <c r="J15">
        <v>3.1012000000000001E-2</v>
      </c>
      <c r="K15" t="str">
        <f t="shared" si="0"/>
        <v>7</v>
      </c>
      <c r="L15" t="s">
        <v>39</v>
      </c>
      <c r="M15" t="s">
        <v>40</v>
      </c>
      <c r="N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5">
        <f>VLOOKUP(TableMPI[[#This Row],[Label]],TableAvg[],2,FALSE)</f>
        <v>190.876362</v>
      </c>
      <c r="P15">
        <f>VLOOKUP(TableMPI[[#This Row],[Label]],TableAvg[],3,FALSE)</f>
        <v>0.50633999999848645</v>
      </c>
      <c r="Q15">
        <f>TableMPI[[#This Row],[Avg]]-$U$2*TableMPI[[#This Row],[StdDev]]</f>
        <v>189.86368200000302</v>
      </c>
      <c r="R15">
        <f>TableMPI[[#This Row],[Avg]]+$U$2*TableMPI[[#This Row],[StdDev]]</f>
        <v>191.88904199999698</v>
      </c>
      <c r="S15">
        <v>1</v>
      </c>
    </row>
    <row r="16" spans="1:27" x14ac:dyDescent="0.25">
      <c r="A16" t="s">
        <v>15</v>
      </c>
      <c r="B16">
        <v>10000</v>
      </c>
      <c r="C16">
        <v>100</v>
      </c>
      <c r="D16">
        <v>100000</v>
      </c>
      <c r="E16">
        <v>10</v>
      </c>
      <c r="F16">
        <v>1</v>
      </c>
      <c r="G16">
        <v>33.986358000000003</v>
      </c>
      <c r="H16">
        <v>0.16370999999999999</v>
      </c>
      <c r="I16">
        <v>0.31683800000000001</v>
      </c>
      <c r="J16">
        <v>3.5203999999999999E-2</v>
      </c>
      <c r="K16" t="str">
        <f t="shared" si="0"/>
        <v>7</v>
      </c>
      <c r="L16" t="s">
        <v>39</v>
      </c>
      <c r="M16" t="s">
        <v>40</v>
      </c>
      <c r="N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6">
        <f>VLOOKUP(TableMPI[[#This Row],[Label]],TableAvg[],2,FALSE)</f>
        <v>209.11237700000001</v>
      </c>
      <c r="P16">
        <f>VLOOKUP(TableMPI[[#This Row],[Label]],TableAvg[],3,FALSE)</f>
        <v>0.13501800000346789</v>
      </c>
      <c r="Q16">
        <f>TableMPI[[#This Row],[Avg]]-$U$2*TableMPI[[#This Row],[StdDev]]</f>
        <v>208.84234099999307</v>
      </c>
      <c r="R16">
        <f>TableMPI[[#This Row],[Avg]]+$U$2*TableMPI[[#This Row],[StdDev]]</f>
        <v>209.38241300000695</v>
      </c>
      <c r="S16">
        <v>1</v>
      </c>
    </row>
    <row r="17" spans="1:19" x14ac:dyDescent="0.25">
      <c r="A17" t="s">
        <v>15</v>
      </c>
      <c r="B17">
        <v>10000</v>
      </c>
      <c r="C17">
        <v>100</v>
      </c>
      <c r="D17">
        <v>100000</v>
      </c>
      <c r="E17">
        <v>9</v>
      </c>
      <c r="F17">
        <v>1</v>
      </c>
      <c r="G17">
        <v>37.775432000000002</v>
      </c>
      <c r="H17">
        <v>0.348275</v>
      </c>
      <c r="I17">
        <v>1.4337489999999999</v>
      </c>
      <c r="J17">
        <v>0.17921899999999999</v>
      </c>
      <c r="K17" t="str">
        <f t="shared" si="0"/>
        <v>7</v>
      </c>
      <c r="L17" t="s">
        <v>39</v>
      </c>
      <c r="M17" t="s">
        <v>40</v>
      </c>
      <c r="N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">
        <f>VLOOKUP(TableMPI[[#This Row],[Label]],TableAvg[],2,FALSE)</f>
        <v>232.02580399999999</v>
      </c>
      <c r="P17">
        <f>VLOOKUP(TableMPI[[#This Row],[Label]],TableAvg[],3,FALSE)</f>
        <v>0</v>
      </c>
      <c r="Q17">
        <f>TableMPI[[#This Row],[Avg]]-$U$2*TableMPI[[#This Row],[StdDev]]</f>
        <v>232.02580399999999</v>
      </c>
      <c r="R17">
        <f>TableMPI[[#This Row],[Avg]]+$U$2*TableMPI[[#This Row],[StdDev]]</f>
        <v>232.02580399999999</v>
      </c>
      <c r="S17">
        <v>1</v>
      </c>
    </row>
    <row r="18" spans="1:19" x14ac:dyDescent="0.25">
      <c r="A18" t="s">
        <v>15</v>
      </c>
      <c r="B18">
        <v>10000</v>
      </c>
      <c r="C18">
        <v>100</v>
      </c>
      <c r="D18">
        <v>100000</v>
      </c>
      <c r="E18">
        <v>8</v>
      </c>
      <c r="F18">
        <v>1</v>
      </c>
      <c r="G18">
        <v>42.292529999999999</v>
      </c>
      <c r="H18">
        <v>0.35232599999999997</v>
      </c>
      <c r="I18">
        <v>1.2837879999999999</v>
      </c>
      <c r="J18">
        <v>0.18339800000000001</v>
      </c>
      <c r="K18" t="str">
        <f t="shared" si="0"/>
        <v>7</v>
      </c>
      <c r="L18" t="s">
        <v>39</v>
      </c>
      <c r="M18" t="s">
        <v>40</v>
      </c>
      <c r="N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">
        <f>VLOOKUP(TableMPI[[#This Row],[Label]],TableAvg[],2,FALSE)</f>
        <v>260.09294599999998</v>
      </c>
      <c r="P18">
        <f>VLOOKUP(TableMPI[[#This Row],[Label]],TableAvg[],3,FALSE)</f>
        <v>0</v>
      </c>
      <c r="Q18">
        <f>TableMPI[[#This Row],[Avg]]-$U$2*TableMPI[[#This Row],[StdDev]]</f>
        <v>260.09294599999998</v>
      </c>
      <c r="R18">
        <f>TableMPI[[#This Row],[Avg]]+$U$2*TableMPI[[#This Row],[StdDev]]</f>
        <v>260.09294599999998</v>
      </c>
      <c r="S18">
        <v>1</v>
      </c>
    </row>
    <row r="19" spans="1:19" x14ac:dyDescent="0.25">
      <c r="A19" t="s">
        <v>15</v>
      </c>
      <c r="B19">
        <v>10000</v>
      </c>
      <c r="C19">
        <v>100</v>
      </c>
      <c r="D19">
        <v>100000</v>
      </c>
      <c r="E19">
        <v>7</v>
      </c>
      <c r="F19">
        <v>1</v>
      </c>
      <c r="G19">
        <v>48.082828999999997</v>
      </c>
      <c r="H19">
        <v>0.32340000000000002</v>
      </c>
      <c r="I19">
        <v>1.0333319999999999</v>
      </c>
      <c r="J19">
        <v>0.17222199999999999</v>
      </c>
      <c r="K19" t="str">
        <f t="shared" si="0"/>
        <v>7</v>
      </c>
      <c r="L19" t="s">
        <v>39</v>
      </c>
      <c r="M19" t="s">
        <v>40</v>
      </c>
      <c r="N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9">
        <f>VLOOKUP(TableMPI[[#This Row],[Label]],TableAvg[],2,FALSE)</f>
        <v>297.04386299999999</v>
      </c>
      <c r="P19">
        <f>VLOOKUP(TableMPI[[#This Row],[Label]],TableAvg[],3,FALSE)</f>
        <v>0</v>
      </c>
      <c r="Q19">
        <f>TableMPI[[#This Row],[Avg]]-$U$2*TableMPI[[#This Row],[StdDev]]</f>
        <v>297.04386299999999</v>
      </c>
      <c r="R19">
        <f>TableMPI[[#This Row],[Avg]]+$U$2*TableMPI[[#This Row],[StdDev]]</f>
        <v>297.04386299999999</v>
      </c>
      <c r="S19">
        <v>1</v>
      </c>
    </row>
    <row r="20" spans="1:19" x14ac:dyDescent="0.25">
      <c r="A20" t="s">
        <v>15</v>
      </c>
      <c r="B20">
        <v>10000</v>
      </c>
      <c r="C20">
        <v>100</v>
      </c>
      <c r="D20">
        <v>100000</v>
      </c>
      <c r="E20">
        <v>6</v>
      </c>
      <c r="F20">
        <v>1</v>
      </c>
      <c r="G20">
        <v>55.949992000000002</v>
      </c>
      <c r="H20">
        <v>0.36142000000000002</v>
      </c>
      <c r="I20">
        <v>0.95519200000000004</v>
      </c>
      <c r="J20">
        <v>0.19103800000000001</v>
      </c>
      <c r="K20" t="str">
        <f t="shared" si="0"/>
        <v>7</v>
      </c>
      <c r="L20" t="s">
        <v>39</v>
      </c>
      <c r="M20" t="s">
        <v>40</v>
      </c>
      <c r="N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">
        <f>VLOOKUP(TableMPI[[#This Row],[Label]],TableAvg[],2,FALSE)</f>
        <v>346.274833</v>
      </c>
      <c r="P20">
        <f>VLOOKUP(TableMPI[[#This Row],[Label]],TableAvg[],3,FALSE)</f>
        <v>0</v>
      </c>
      <c r="Q20">
        <f>TableMPI[[#This Row],[Avg]]-$U$2*TableMPI[[#This Row],[StdDev]]</f>
        <v>346.274833</v>
      </c>
      <c r="R20">
        <f>TableMPI[[#This Row],[Avg]]+$U$2*TableMPI[[#This Row],[StdDev]]</f>
        <v>346.274833</v>
      </c>
      <c r="S20">
        <v>1</v>
      </c>
    </row>
    <row r="21" spans="1:19" x14ac:dyDescent="0.25">
      <c r="A21" t="s">
        <v>15</v>
      </c>
      <c r="B21">
        <v>10000</v>
      </c>
      <c r="C21">
        <v>100</v>
      </c>
      <c r="D21">
        <v>100000</v>
      </c>
      <c r="E21">
        <v>5</v>
      </c>
      <c r="F21">
        <v>1</v>
      </c>
      <c r="G21">
        <v>67.246474000000006</v>
      </c>
      <c r="H21">
        <v>0.27869699999999997</v>
      </c>
      <c r="I21">
        <v>0.60714500000000005</v>
      </c>
      <c r="J21">
        <v>0.151786</v>
      </c>
      <c r="K21" t="str">
        <f t="shared" si="0"/>
        <v>7</v>
      </c>
      <c r="L21" t="s">
        <v>39</v>
      </c>
      <c r="M21" t="s">
        <v>40</v>
      </c>
      <c r="N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">
        <f>VLOOKUP(TableMPI[[#This Row],[Label]],TableAvg[],2,FALSE)</f>
        <v>414.10621800000001</v>
      </c>
      <c r="P21">
        <f>VLOOKUP(TableMPI[[#This Row],[Label]],TableAvg[],3,FALSE)</f>
        <v>0</v>
      </c>
      <c r="Q21">
        <f>TableMPI[[#This Row],[Avg]]-$U$2*TableMPI[[#This Row],[StdDev]]</f>
        <v>414.10621800000001</v>
      </c>
      <c r="R21">
        <f>TableMPI[[#This Row],[Avg]]+$U$2*TableMPI[[#This Row],[StdDev]]</f>
        <v>414.10621800000001</v>
      </c>
      <c r="S21">
        <v>1</v>
      </c>
    </row>
    <row r="22" spans="1:19" x14ac:dyDescent="0.25">
      <c r="A22" t="s">
        <v>15</v>
      </c>
      <c r="B22">
        <v>10000</v>
      </c>
      <c r="C22">
        <v>100</v>
      </c>
      <c r="D22">
        <v>100000</v>
      </c>
      <c r="E22">
        <v>4</v>
      </c>
      <c r="F22">
        <v>1</v>
      </c>
      <c r="G22">
        <v>83.805282000000005</v>
      </c>
      <c r="H22">
        <v>0.36067500000000002</v>
      </c>
      <c r="I22">
        <v>0.58223199999999997</v>
      </c>
      <c r="J22">
        <v>0.194077</v>
      </c>
      <c r="K22" t="str">
        <f t="shared" si="0"/>
        <v>7</v>
      </c>
      <c r="L22" t="s">
        <v>39</v>
      </c>
      <c r="M22" t="s">
        <v>40</v>
      </c>
      <c r="N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">
        <f>VLOOKUP(TableMPI[[#This Row],[Label]],TableAvg[],2,FALSE)</f>
        <v>517.03048899999999</v>
      </c>
      <c r="P22">
        <f>VLOOKUP(TableMPI[[#This Row],[Label]],TableAvg[],3,FALSE)</f>
        <v>0</v>
      </c>
      <c r="Q22">
        <f>TableMPI[[#This Row],[Avg]]-$U$2*TableMPI[[#This Row],[StdDev]]</f>
        <v>517.03048899999999</v>
      </c>
      <c r="R22">
        <f>TableMPI[[#This Row],[Avg]]+$U$2*TableMPI[[#This Row],[StdDev]]</f>
        <v>517.03048899999999</v>
      </c>
      <c r="S22">
        <v>1</v>
      </c>
    </row>
    <row r="23" spans="1:19" x14ac:dyDescent="0.25">
      <c r="A23" t="s">
        <v>15</v>
      </c>
      <c r="B23">
        <v>10000</v>
      </c>
      <c r="C23">
        <v>100</v>
      </c>
      <c r="D23">
        <v>100000</v>
      </c>
      <c r="E23">
        <v>3</v>
      </c>
      <c r="F23">
        <v>1</v>
      </c>
      <c r="G23">
        <v>111.05902399999999</v>
      </c>
      <c r="H23">
        <v>0.31011</v>
      </c>
      <c r="I23">
        <v>0.36377100000000001</v>
      </c>
      <c r="J23">
        <v>0.18188499999999999</v>
      </c>
      <c r="K23" t="str">
        <f t="shared" si="0"/>
        <v>7</v>
      </c>
      <c r="L23" t="s">
        <v>39</v>
      </c>
      <c r="M23" t="s">
        <v>40</v>
      </c>
      <c r="N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3">
        <f>VLOOKUP(TableMPI[[#This Row],[Label]],TableAvg[],2,FALSE)</f>
        <v>689.58723399999997</v>
      </c>
      <c r="P23">
        <f>VLOOKUP(TableMPI[[#This Row],[Label]],TableAvg[],3,FALSE)</f>
        <v>0</v>
      </c>
      <c r="Q23">
        <f>TableMPI[[#This Row],[Avg]]-$U$2*TableMPI[[#This Row],[StdDev]]</f>
        <v>689.58723399999997</v>
      </c>
      <c r="R23">
        <f>TableMPI[[#This Row],[Avg]]+$U$2*TableMPI[[#This Row],[StdDev]]</f>
        <v>689.58723399999997</v>
      </c>
      <c r="S23">
        <v>1</v>
      </c>
    </row>
    <row r="24" spans="1:19" x14ac:dyDescent="0.25">
      <c r="A24" t="s">
        <v>15</v>
      </c>
      <c r="B24">
        <v>10000</v>
      </c>
      <c r="C24">
        <v>100</v>
      </c>
      <c r="D24">
        <v>100000</v>
      </c>
      <c r="E24">
        <v>2</v>
      </c>
      <c r="F24">
        <v>1</v>
      </c>
      <c r="G24">
        <v>166.064832</v>
      </c>
      <c r="H24">
        <v>0.40229900000000002</v>
      </c>
      <c r="I24">
        <v>0.224607</v>
      </c>
      <c r="J24">
        <v>0.224607</v>
      </c>
      <c r="K24" t="str">
        <f t="shared" si="0"/>
        <v>7</v>
      </c>
      <c r="L24" t="s">
        <v>39</v>
      </c>
      <c r="M24" t="s">
        <v>40</v>
      </c>
      <c r="N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">
        <f>VLOOKUP(TableMPI[[#This Row],[Label]],TableAvg[],2,FALSE)</f>
        <v>1033.768284</v>
      </c>
      <c r="P24">
        <f>VLOOKUP(TableMPI[[#This Row],[Label]],TableAvg[],3,FALSE)</f>
        <v>0</v>
      </c>
      <c r="Q24">
        <f>TableMPI[[#This Row],[Avg]]-$U$2*TableMPI[[#This Row],[StdDev]]</f>
        <v>1033.768284</v>
      </c>
      <c r="R24">
        <f>TableMPI[[#This Row],[Avg]]+$U$2*TableMPI[[#This Row],[StdDev]]</f>
        <v>1033.768284</v>
      </c>
      <c r="S24">
        <v>1</v>
      </c>
    </row>
    <row r="25" spans="1:19" x14ac:dyDescent="0.25">
      <c r="A25" t="s">
        <v>15</v>
      </c>
      <c r="B25">
        <v>10000</v>
      </c>
      <c r="C25">
        <v>100</v>
      </c>
      <c r="D25">
        <v>100000</v>
      </c>
      <c r="E25">
        <v>1</v>
      </c>
      <c r="F25">
        <v>1</v>
      </c>
      <c r="G25">
        <v>333.258307</v>
      </c>
      <c r="H25">
        <v>0.332119</v>
      </c>
      <c r="I25">
        <v>0</v>
      </c>
      <c r="J25">
        <v>0</v>
      </c>
      <c r="K25" t="str">
        <f t="shared" si="0"/>
        <v>7</v>
      </c>
      <c r="L25" t="s">
        <v>39</v>
      </c>
      <c r="M25" t="s">
        <v>40</v>
      </c>
      <c r="N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5">
        <f>VLOOKUP(TableMPI[[#This Row],[Label]],TableAvg[],2,FALSE)</f>
        <v>2083.919367</v>
      </c>
      <c r="P25">
        <f>VLOOKUP(TableMPI[[#This Row],[Label]],TableAvg[],3,FALSE)</f>
        <v>0</v>
      </c>
      <c r="Q25">
        <f>TableMPI[[#This Row],[Avg]]-$U$2*TableMPI[[#This Row],[StdDev]]</f>
        <v>2083.919367</v>
      </c>
      <c r="R25">
        <f>TableMPI[[#This Row],[Avg]]+$U$2*TableMPI[[#This Row],[StdDev]]</f>
        <v>2083.919367</v>
      </c>
      <c r="S25">
        <v>1</v>
      </c>
    </row>
    <row r="26" spans="1:19" x14ac:dyDescent="0.25">
      <c r="A26" t="s">
        <v>15</v>
      </c>
      <c r="B26">
        <v>10000</v>
      </c>
      <c r="C26">
        <v>100</v>
      </c>
      <c r="D26">
        <v>100000</v>
      </c>
      <c r="E26">
        <v>12</v>
      </c>
      <c r="F26">
        <v>1</v>
      </c>
      <c r="G26">
        <v>28.689824999999999</v>
      </c>
      <c r="H26">
        <v>0.37291600000000003</v>
      </c>
      <c r="I26">
        <v>2.2355339999999999</v>
      </c>
      <c r="J26">
        <v>0.20322999999999999</v>
      </c>
      <c r="K26" t="str">
        <f t="shared" si="0"/>
        <v>7</v>
      </c>
      <c r="L26" t="s">
        <v>39</v>
      </c>
      <c r="M26" t="s">
        <v>40</v>
      </c>
      <c r="N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6">
        <f>VLOOKUP(TableMPI[[#This Row],[Label]],TableAvg[],2,FALSE)</f>
        <v>174.82682649999998</v>
      </c>
      <c r="P26">
        <f>VLOOKUP(TableMPI[[#This Row],[Label]],TableAvg[],3,FALSE)</f>
        <v>5.3027500048680586E-2</v>
      </c>
      <c r="Q26">
        <f>TableMPI[[#This Row],[Avg]]-$U$2*TableMPI[[#This Row],[StdDev]]</f>
        <v>174.72077149990261</v>
      </c>
      <c r="R26">
        <f>TableMPI[[#This Row],[Avg]]+$U$2*TableMPI[[#This Row],[StdDev]]</f>
        <v>174.93288150009735</v>
      </c>
      <c r="S26">
        <v>1</v>
      </c>
    </row>
    <row r="27" spans="1:19" x14ac:dyDescent="0.25">
      <c r="A27" t="s">
        <v>15</v>
      </c>
      <c r="B27">
        <v>10000</v>
      </c>
      <c r="C27">
        <v>100</v>
      </c>
      <c r="D27">
        <v>100000</v>
      </c>
      <c r="E27">
        <v>11</v>
      </c>
      <c r="F27">
        <v>1</v>
      </c>
      <c r="G27">
        <v>31.059605000000001</v>
      </c>
      <c r="H27">
        <v>0.164546</v>
      </c>
      <c r="I27">
        <v>0.42582799999999998</v>
      </c>
      <c r="J27">
        <v>4.2583000000000003E-2</v>
      </c>
      <c r="K27" t="str">
        <f t="shared" si="0"/>
        <v>7</v>
      </c>
      <c r="L27" t="s">
        <v>39</v>
      </c>
      <c r="M27" t="s">
        <v>40</v>
      </c>
      <c r="N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7">
        <f>VLOOKUP(TableMPI[[#This Row],[Label]],TableAvg[],2,FALSE)</f>
        <v>190.876362</v>
      </c>
      <c r="P27">
        <f>VLOOKUP(TableMPI[[#This Row],[Label]],TableAvg[],3,FALSE)</f>
        <v>0.50633999999848645</v>
      </c>
      <c r="Q27">
        <f>TableMPI[[#This Row],[Avg]]-$U$2*TableMPI[[#This Row],[StdDev]]</f>
        <v>189.86368200000302</v>
      </c>
      <c r="R27">
        <f>TableMPI[[#This Row],[Avg]]+$U$2*TableMPI[[#This Row],[StdDev]]</f>
        <v>191.88904199999698</v>
      </c>
      <c r="S27">
        <v>1</v>
      </c>
    </row>
    <row r="28" spans="1:19" x14ac:dyDescent="0.25">
      <c r="A28" t="s">
        <v>15</v>
      </c>
      <c r="B28">
        <v>10000</v>
      </c>
      <c r="C28">
        <v>100</v>
      </c>
      <c r="D28">
        <v>100000</v>
      </c>
      <c r="E28">
        <v>10</v>
      </c>
      <c r="F28">
        <v>1</v>
      </c>
      <c r="G28">
        <v>33.993122</v>
      </c>
      <c r="H28">
        <v>0.168547</v>
      </c>
      <c r="I28">
        <v>0.37315700000000002</v>
      </c>
      <c r="J28">
        <v>4.1461999999999999E-2</v>
      </c>
      <c r="K28" t="str">
        <f t="shared" si="0"/>
        <v>7</v>
      </c>
      <c r="L28" t="s">
        <v>39</v>
      </c>
      <c r="M28" t="s">
        <v>40</v>
      </c>
      <c r="N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8">
        <f>VLOOKUP(TableMPI[[#This Row],[Label]],TableAvg[],2,FALSE)</f>
        <v>209.11237700000001</v>
      </c>
      <c r="P28">
        <f>VLOOKUP(TableMPI[[#This Row],[Label]],TableAvg[],3,FALSE)</f>
        <v>0.13501800000346789</v>
      </c>
      <c r="Q28">
        <f>TableMPI[[#This Row],[Avg]]-$U$2*TableMPI[[#This Row],[StdDev]]</f>
        <v>208.84234099999307</v>
      </c>
      <c r="R28">
        <f>TableMPI[[#This Row],[Avg]]+$U$2*TableMPI[[#This Row],[StdDev]]</f>
        <v>209.38241300000695</v>
      </c>
      <c r="S28">
        <v>1</v>
      </c>
    </row>
    <row r="29" spans="1:19" x14ac:dyDescent="0.25">
      <c r="A29" t="s">
        <v>15</v>
      </c>
      <c r="B29">
        <v>10000</v>
      </c>
      <c r="C29">
        <v>100</v>
      </c>
      <c r="D29">
        <v>100000</v>
      </c>
      <c r="E29">
        <v>9</v>
      </c>
      <c r="F29">
        <v>1</v>
      </c>
      <c r="G29">
        <v>37.773211000000003</v>
      </c>
      <c r="H29">
        <v>0.33348899999999998</v>
      </c>
      <c r="I29">
        <v>1.4285890000000001</v>
      </c>
      <c r="J29">
        <v>0.17857400000000001</v>
      </c>
      <c r="K29" t="str">
        <f t="shared" si="0"/>
        <v>7</v>
      </c>
      <c r="L29" t="s">
        <v>39</v>
      </c>
      <c r="M29" t="s">
        <v>40</v>
      </c>
      <c r="N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9">
        <f>VLOOKUP(TableMPI[[#This Row],[Label]],TableAvg[],2,FALSE)</f>
        <v>232.02580399999999</v>
      </c>
      <c r="P29">
        <f>VLOOKUP(TableMPI[[#This Row],[Label]],TableAvg[],3,FALSE)</f>
        <v>0</v>
      </c>
      <c r="Q29">
        <f>TableMPI[[#This Row],[Avg]]-$U$2*TableMPI[[#This Row],[StdDev]]</f>
        <v>232.02580399999999</v>
      </c>
      <c r="R29">
        <f>TableMPI[[#This Row],[Avg]]+$U$2*TableMPI[[#This Row],[StdDev]]</f>
        <v>232.02580399999999</v>
      </c>
      <c r="S29">
        <v>1</v>
      </c>
    </row>
    <row r="30" spans="1:19" x14ac:dyDescent="0.25">
      <c r="A30" t="s">
        <v>15</v>
      </c>
      <c r="B30">
        <v>10000</v>
      </c>
      <c r="C30">
        <v>100</v>
      </c>
      <c r="D30">
        <v>100000</v>
      </c>
      <c r="E30">
        <v>8</v>
      </c>
      <c r="F30">
        <v>1</v>
      </c>
      <c r="G30">
        <v>42.272311999999999</v>
      </c>
      <c r="H30">
        <v>0.37015900000000002</v>
      </c>
      <c r="I30">
        <v>1.366703</v>
      </c>
      <c r="J30">
        <v>0.195243</v>
      </c>
      <c r="K30" t="str">
        <f t="shared" si="0"/>
        <v>7</v>
      </c>
      <c r="L30" t="s">
        <v>39</v>
      </c>
      <c r="M30" t="s">
        <v>40</v>
      </c>
      <c r="N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30">
        <f>VLOOKUP(TableMPI[[#This Row],[Label]],TableAvg[],2,FALSE)</f>
        <v>260.09294599999998</v>
      </c>
      <c r="P30">
        <f>VLOOKUP(TableMPI[[#This Row],[Label]],TableAvg[],3,FALSE)</f>
        <v>0</v>
      </c>
      <c r="Q30">
        <f>TableMPI[[#This Row],[Avg]]-$U$2*TableMPI[[#This Row],[StdDev]]</f>
        <v>260.09294599999998</v>
      </c>
      <c r="R30">
        <f>TableMPI[[#This Row],[Avg]]+$U$2*TableMPI[[#This Row],[StdDev]]</f>
        <v>260.09294599999998</v>
      </c>
      <c r="S30">
        <v>1</v>
      </c>
    </row>
    <row r="31" spans="1:19" x14ac:dyDescent="0.25">
      <c r="A31" t="s">
        <v>15</v>
      </c>
      <c r="B31">
        <v>10000</v>
      </c>
      <c r="C31">
        <v>100</v>
      </c>
      <c r="D31">
        <v>100000</v>
      </c>
      <c r="E31">
        <v>7</v>
      </c>
      <c r="F31">
        <v>1</v>
      </c>
      <c r="G31">
        <v>48.053975000000001</v>
      </c>
      <c r="H31">
        <v>0.298323</v>
      </c>
      <c r="I31">
        <v>1.015506</v>
      </c>
      <c r="J31">
        <v>0.16925100000000001</v>
      </c>
      <c r="K31" t="str">
        <f t="shared" si="0"/>
        <v>7</v>
      </c>
      <c r="L31" t="s">
        <v>39</v>
      </c>
      <c r="M31" t="s">
        <v>40</v>
      </c>
      <c r="N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31">
        <f>VLOOKUP(TableMPI[[#This Row],[Label]],TableAvg[],2,FALSE)</f>
        <v>297.04386299999999</v>
      </c>
      <c r="P31">
        <f>VLOOKUP(TableMPI[[#This Row],[Label]],TableAvg[],3,FALSE)</f>
        <v>0</v>
      </c>
      <c r="Q31">
        <f>TableMPI[[#This Row],[Avg]]-$U$2*TableMPI[[#This Row],[StdDev]]</f>
        <v>297.04386299999999</v>
      </c>
      <c r="R31">
        <f>TableMPI[[#This Row],[Avg]]+$U$2*TableMPI[[#This Row],[StdDev]]</f>
        <v>297.04386299999999</v>
      </c>
      <c r="S31">
        <v>1</v>
      </c>
    </row>
    <row r="32" spans="1:19" x14ac:dyDescent="0.25">
      <c r="A32" t="s">
        <v>15</v>
      </c>
      <c r="B32">
        <v>10000</v>
      </c>
      <c r="C32">
        <v>100</v>
      </c>
      <c r="D32">
        <v>100000</v>
      </c>
      <c r="E32">
        <v>6</v>
      </c>
      <c r="F32">
        <v>1</v>
      </c>
      <c r="G32">
        <v>55.890574999999998</v>
      </c>
      <c r="H32">
        <v>0.35176000000000002</v>
      </c>
      <c r="I32">
        <v>0.87127900000000003</v>
      </c>
      <c r="J32">
        <v>0.17425599999999999</v>
      </c>
      <c r="K32" t="str">
        <f t="shared" si="0"/>
        <v>7</v>
      </c>
      <c r="L32" t="s">
        <v>39</v>
      </c>
      <c r="M32" t="s">
        <v>40</v>
      </c>
      <c r="N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32">
        <f>VLOOKUP(TableMPI[[#This Row],[Label]],TableAvg[],2,FALSE)</f>
        <v>346.274833</v>
      </c>
      <c r="P32">
        <f>VLOOKUP(TableMPI[[#This Row],[Label]],TableAvg[],3,FALSE)</f>
        <v>0</v>
      </c>
      <c r="Q32">
        <f>TableMPI[[#This Row],[Avg]]-$U$2*TableMPI[[#This Row],[StdDev]]</f>
        <v>346.274833</v>
      </c>
      <c r="R32">
        <f>TableMPI[[#This Row],[Avg]]+$U$2*TableMPI[[#This Row],[StdDev]]</f>
        <v>346.274833</v>
      </c>
      <c r="S32">
        <v>1</v>
      </c>
    </row>
    <row r="33" spans="1:19" x14ac:dyDescent="0.25">
      <c r="A33" t="s">
        <v>15</v>
      </c>
      <c r="B33">
        <v>10000</v>
      </c>
      <c r="C33">
        <v>100</v>
      </c>
      <c r="D33">
        <v>100000</v>
      </c>
      <c r="E33">
        <v>5</v>
      </c>
      <c r="F33">
        <v>1</v>
      </c>
      <c r="G33">
        <v>67.258801000000005</v>
      </c>
      <c r="H33">
        <v>0.29368100000000003</v>
      </c>
      <c r="I33">
        <v>0.66151499999999996</v>
      </c>
      <c r="J33">
        <v>0.165379</v>
      </c>
      <c r="K33" t="str">
        <f t="shared" si="0"/>
        <v>7</v>
      </c>
      <c r="L33" t="s">
        <v>39</v>
      </c>
      <c r="M33" t="s">
        <v>40</v>
      </c>
      <c r="N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33">
        <f>VLOOKUP(TableMPI[[#This Row],[Label]],TableAvg[],2,FALSE)</f>
        <v>414.10621800000001</v>
      </c>
      <c r="P33">
        <f>VLOOKUP(TableMPI[[#This Row],[Label]],TableAvg[],3,FALSE)</f>
        <v>0</v>
      </c>
      <c r="Q33">
        <f>TableMPI[[#This Row],[Avg]]-$U$2*TableMPI[[#This Row],[StdDev]]</f>
        <v>414.10621800000001</v>
      </c>
      <c r="R33">
        <f>TableMPI[[#This Row],[Avg]]+$U$2*TableMPI[[#This Row],[StdDev]]</f>
        <v>414.10621800000001</v>
      </c>
      <c r="S33">
        <v>1</v>
      </c>
    </row>
    <row r="34" spans="1:19" x14ac:dyDescent="0.25">
      <c r="A34" t="s">
        <v>15</v>
      </c>
      <c r="B34">
        <v>10000</v>
      </c>
      <c r="C34">
        <v>100</v>
      </c>
      <c r="D34">
        <v>100000</v>
      </c>
      <c r="E34">
        <v>4</v>
      </c>
      <c r="F34">
        <v>1</v>
      </c>
      <c r="G34">
        <v>83.819049000000007</v>
      </c>
      <c r="H34">
        <v>0.34585500000000002</v>
      </c>
      <c r="I34">
        <v>0.527644</v>
      </c>
      <c r="J34">
        <v>0.17588100000000001</v>
      </c>
      <c r="K34" t="str">
        <f t="shared" si="0"/>
        <v>7</v>
      </c>
      <c r="L34" t="s">
        <v>39</v>
      </c>
      <c r="M34" t="s">
        <v>40</v>
      </c>
      <c r="N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34">
        <f>VLOOKUP(TableMPI[[#This Row],[Label]],TableAvg[],2,FALSE)</f>
        <v>517.03048899999999</v>
      </c>
      <c r="P34">
        <f>VLOOKUP(TableMPI[[#This Row],[Label]],TableAvg[],3,FALSE)</f>
        <v>0</v>
      </c>
      <c r="Q34">
        <f>TableMPI[[#This Row],[Avg]]-$U$2*TableMPI[[#This Row],[StdDev]]</f>
        <v>517.03048899999999</v>
      </c>
      <c r="R34">
        <f>TableMPI[[#This Row],[Avg]]+$U$2*TableMPI[[#This Row],[StdDev]]</f>
        <v>517.03048899999999</v>
      </c>
      <c r="S34">
        <v>1</v>
      </c>
    </row>
    <row r="35" spans="1:19" x14ac:dyDescent="0.25">
      <c r="A35" t="s">
        <v>15</v>
      </c>
      <c r="B35">
        <v>10000</v>
      </c>
      <c r="C35">
        <v>100</v>
      </c>
      <c r="D35">
        <v>100000</v>
      </c>
      <c r="E35">
        <v>3</v>
      </c>
      <c r="F35">
        <v>1</v>
      </c>
      <c r="G35">
        <v>111.23429400000001</v>
      </c>
      <c r="H35">
        <v>0.32342500000000002</v>
      </c>
      <c r="I35">
        <v>0.37829800000000002</v>
      </c>
      <c r="J35">
        <v>0.18914900000000001</v>
      </c>
      <c r="K35" t="str">
        <f t="shared" ref="K35:K66" si="1">MID(M35,22,1)</f>
        <v>7</v>
      </c>
      <c r="L35" t="s">
        <v>39</v>
      </c>
      <c r="M35" t="s">
        <v>40</v>
      </c>
      <c r="N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35">
        <f>VLOOKUP(TableMPI[[#This Row],[Label]],TableAvg[],2,FALSE)</f>
        <v>689.58723399999997</v>
      </c>
      <c r="P35">
        <f>VLOOKUP(TableMPI[[#This Row],[Label]],TableAvg[],3,FALSE)</f>
        <v>0</v>
      </c>
      <c r="Q35">
        <f>TableMPI[[#This Row],[Avg]]-$U$2*TableMPI[[#This Row],[StdDev]]</f>
        <v>689.58723399999997</v>
      </c>
      <c r="R35">
        <f>TableMPI[[#This Row],[Avg]]+$U$2*TableMPI[[#This Row],[StdDev]]</f>
        <v>689.58723399999997</v>
      </c>
      <c r="S35">
        <v>1</v>
      </c>
    </row>
    <row r="36" spans="1:19" x14ac:dyDescent="0.25">
      <c r="A36" t="s">
        <v>15</v>
      </c>
      <c r="B36">
        <v>10000</v>
      </c>
      <c r="C36">
        <v>100</v>
      </c>
      <c r="D36">
        <v>100000</v>
      </c>
      <c r="E36">
        <v>2</v>
      </c>
      <c r="F36">
        <v>1</v>
      </c>
      <c r="G36">
        <v>166.05735000000001</v>
      </c>
      <c r="H36">
        <v>0.39657500000000001</v>
      </c>
      <c r="I36">
        <v>0.21288799999999999</v>
      </c>
      <c r="J36">
        <v>0.21288799999999999</v>
      </c>
      <c r="K36" t="str">
        <f t="shared" si="1"/>
        <v>7</v>
      </c>
      <c r="L36" t="s">
        <v>39</v>
      </c>
      <c r="M36" t="s">
        <v>40</v>
      </c>
      <c r="N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36">
        <f>VLOOKUP(TableMPI[[#This Row],[Label]],TableAvg[],2,FALSE)</f>
        <v>1033.768284</v>
      </c>
      <c r="P36">
        <f>VLOOKUP(TableMPI[[#This Row],[Label]],TableAvg[],3,FALSE)</f>
        <v>0</v>
      </c>
      <c r="Q36">
        <f>TableMPI[[#This Row],[Avg]]-$U$2*TableMPI[[#This Row],[StdDev]]</f>
        <v>1033.768284</v>
      </c>
      <c r="R36">
        <f>TableMPI[[#This Row],[Avg]]+$U$2*TableMPI[[#This Row],[StdDev]]</f>
        <v>1033.768284</v>
      </c>
      <c r="S36">
        <v>1</v>
      </c>
    </row>
    <row r="37" spans="1:19" x14ac:dyDescent="0.25">
      <c r="A37" t="s">
        <v>15</v>
      </c>
      <c r="B37">
        <v>10000</v>
      </c>
      <c r="C37">
        <v>100</v>
      </c>
      <c r="D37">
        <v>100000</v>
      </c>
      <c r="E37">
        <v>1</v>
      </c>
      <c r="F37">
        <v>1</v>
      </c>
      <c r="G37">
        <v>333.01312999999999</v>
      </c>
      <c r="H37">
        <v>0.33607100000000001</v>
      </c>
      <c r="I37">
        <v>0</v>
      </c>
      <c r="J37">
        <v>0</v>
      </c>
      <c r="K37" t="str">
        <f t="shared" si="1"/>
        <v>7</v>
      </c>
      <c r="L37" t="s">
        <v>39</v>
      </c>
      <c r="M37" t="s">
        <v>40</v>
      </c>
      <c r="N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37">
        <f>VLOOKUP(TableMPI[[#This Row],[Label]],TableAvg[],2,FALSE)</f>
        <v>2083.919367</v>
      </c>
      <c r="P37">
        <f>VLOOKUP(TableMPI[[#This Row],[Label]],TableAvg[],3,FALSE)</f>
        <v>0</v>
      </c>
      <c r="Q37">
        <f>TableMPI[[#This Row],[Avg]]-$U$2*TableMPI[[#This Row],[StdDev]]</f>
        <v>2083.919367</v>
      </c>
      <c r="R37">
        <f>TableMPI[[#This Row],[Avg]]+$U$2*TableMPI[[#This Row],[StdDev]]</f>
        <v>2083.919367</v>
      </c>
      <c r="S37">
        <v>1</v>
      </c>
    </row>
    <row r="38" spans="1:19" x14ac:dyDescent="0.25">
      <c r="A38" t="s">
        <v>15</v>
      </c>
      <c r="B38">
        <v>10000</v>
      </c>
      <c r="C38">
        <v>100</v>
      </c>
      <c r="D38">
        <v>100000</v>
      </c>
      <c r="E38">
        <v>12</v>
      </c>
      <c r="F38">
        <v>1</v>
      </c>
      <c r="G38">
        <v>28.660754000000001</v>
      </c>
      <c r="H38">
        <v>0.374724</v>
      </c>
      <c r="I38">
        <v>2.2747109999999999</v>
      </c>
      <c r="J38">
        <v>0.206792</v>
      </c>
      <c r="K38" t="str">
        <f t="shared" si="1"/>
        <v>7</v>
      </c>
      <c r="L38" t="s">
        <v>39</v>
      </c>
      <c r="M38" t="s">
        <v>40</v>
      </c>
      <c r="N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38">
        <f>VLOOKUP(TableMPI[[#This Row],[Label]],TableAvg[],2,FALSE)</f>
        <v>174.82682649999998</v>
      </c>
      <c r="P38">
        <f>VLOOKUP(TableMPI[[#This Row],[Label]],TableAvg[],3,FALSE)</f>
        <v>5.3027500048680586E-2</v>
      </c>
      <c r="Q38">
        <f>TableMPI[[#This Row],[Avg]]-$U$2*TableMPI[[#This Row],[StdDev]]</f>
        <v>174.72077149990261</v>
      </c>
      <c r="R38">
        <f>TableMPI[[#This Row],[Avg]]+$U$2*TableMPI[[#This Row],[StdDev]]</f>
        <v>174.93288150009735</v>
      </c>
      <c r="S38">
        <v>1</v>
      </c>
    </row>
    <row r="39" spans="1:19" x14ac:dyDescent="0.25">
      <c r="A39" t="s">
        <v>15</v>
      </c>
      <c r="B39">
        <v>10000</v>
      </c>
      <c r="C39">
        <v>100</v>
      </c>
      <c r="D39">
        <v>100000</v>
      </c>
      <c r="E39">
        <v>11</v>
      </c>
      <c r="F39">
        <v>1</v>
      </c>
      <c r="G39">
        <v>31.045998999999998</v>
      </c>
      <c r="H39">
        <v>0.15414800000000001</v>
      </c>
      <c r="I39">
        <v>0.35694199999999998</v>
      </c>
      <c r="J39">
        <v>3.5693999999999997E-2</v>
      </c>
      <c r="K39" t="str">
        <f t="shared" si="1"/>
        <v>7</v>
      </c>
      <c r="L39" t="s">
        <v>39</v>
      </c>
      <c r="M39" t="s">
        <v>40</v>
      </c>
      <c r="N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9">
        <f>VLOOKUP(TableMPI[[#This Row],[Label]],TableAvg[],2,FALSE)</f>
        <v>190.876362</v>
      </c>
      <c r="P39">
        <f>VLOOKUP(TableMPI[[#This Row],[Label]],TableAvg[],3,FALSE)</f>
        <v>0.50633999999848645</v>
      </c>
      <c r="Q39">
        <f>TableMPI[[#This Row],[Avg]]-$U$2*TableMPI[[#This Row],[StdDev]]</f>
        <v>189.86368200000302</v>
      </c>
      <c r="R39">
        <f>TableMPI[[#This Row],[Avg]]+$U$2*TableMPI[[#This Row],[StdDev]]</f>
        <v>191.88904199999698</v>
      </c>
      <c r="S39">
        <v>1</v>
      </c>
    </row>
    <row r="40" spans="1:19" x14ac:dyDescent="0.25">
      <c r="A40" t="s">
        <v>15</v>
      </c>
      <c r="B40">
        <v>10000</v>
      </c>
      <c r="C40">
        <v>100</v>
      </c>
      <c r="D40">
        <v>100000</v>
      </c>
      <c r="E40">
        <v>10</v>
      </c>
      <c r="F40">
        <v>1</v>
      </c>
      <c r="G40">
        <v>34.109020000000001</v>
      </c>
      <c r="H40">
        <v>0.34030300000000002</v>
      </c>
      <c r="I40">
        <v>1.5462260000000001</v>
      </c>
      <c r="J40">
        <v>0.17180300000000001</v>
      </c>
      <c r="K40" t="str">
        <f t="shared" si="1"/>
        <v>7</v>
      </c>
      <c r="L40" t="s">
        <v>39</v>
      </c>
      <c r="M40" t="s">
        <v>40</v>
      </c>
      <c r="N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0">
        <f>VLOOKUP(TableMPI[[#This Row],[Label]],TableAvg[],2,FALSE)</f>
        <v>209.11237700000001</v>
      </c>
      <c r="P40">
        <f>VLOOKUP(TableMPI[[#This Row],[Label]],TableAvg[],3,FALSE)</f>
        <v>0.13501800000346789</v>
      </c>
      <c r="Q40">
        <f>TableMPI[[#This Row],[Avg]]-$U$2*TableMPI[[#This Row],[StdDev]]</f>
        <v>208.84234099999307</v>
      </c>
      <c r="R40">
        <f>TableMPI[[#This Row],[Avg]]+$U$2*TableMPI[[#This Row],[StdDev]]</f>
        <v>209.38241300000695</v>
      </c>
      <c r="S40">
        <v>1</v>
      </c>
    </row>
    <row r="41" spans="1:19" x14ac:dyDescent="0.25">
      <c r="A41" t="s">
        <v>15</v>
      </c>
      <c r="B41">
        <v>10000</v>
      </c>
      <c r="C41">
        <v>100</v>
      </c>
      <c r="D41">
        <v>100000</v>
      </c>
      <c r="E41">
        <v>9</v>
      </c>
      <c r="F41">
        <v>1</v>
      </c>
      <c r="G41">
        <v>37.740912000000002</v>
      </c>
      <c r="H41">
        <v>0.33711799999999997</v>
      </c>
      <c r="I41">
        <v>1.2789740000000001</v>
      </c>
      <c r="J41">
        <v>0.15987199999999999</v>
      </c>
      <c r="K41" t="str">
        <f t="shared" si="1"/>
        <v>7</v>
      </c>
      <c r="L41" t="s">
        <v>39</v>
      </c>
      <c r="M41" t="s">
        <v>40</v>
      </c>
      <c r="N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41">
        <f>VLOOKUP(TableMPI[[#This Row],[Label]],TableAvg[],2,FALSE)</f>
        <v>232.02580399999999</v>
      </c>
      <c r="P41">
        <f>VLOOKUP(TableMPI[[#This Row],[Label]],TableAvg[],3,FALSE)</f>
        <v>0</v>
      </c>
      <c r="Q41">
        <f>TableMPI[[#This Row],[Avg]]-$U$2*TableMPI[[#This Row],[StdDev]]</f>
        <v>232.02580399999999</v>
      </c>
      <c r="R41">
        <f>TableMPI[[#This Row],[Avg]]+$U$2*TableMPI[[#This Row],[StdDev]]</f>
        <v>232.02580399999999</v>
      </c>
      <c r="S41">
        <v>1</v>
      </c>
    </row>
    <row r="42" spans="1:19" x14ac:dyDescent="0.25">
      <c r="A42" t="s">
        <v>15</v>
      </c>
      <c r="B42">
        <v>10000</v>
      </c>
      <c r="C42">
        <v>100</v>
      </c>
      <c r="D42">
        <v>100000</v>
      </c>
      <c r="E42">
        <v>8</v>
      </c>
      <c r="F42">
        <v>1</v>
      </c>
      <c r="G42">
        <v>42.295786999999997</v>
      </c>
      <c r="H42">
        <v>0.405032</v>
      </c>
      <c r="I42">
        <v>1.360746</v>
      </c>
      <c r="J42">
        <v>0.19439200000000001</v>
      </c>
      <c r="K42" t="str">
        <f t="shared" si="1"/>
        <v>7</v>
      </c>
      <c r="L42" t="s">
        <v>39</v>
      </c>
      <c r="M42" t="s">
        <v>40</v>
      </c>
      <c r="N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42">
        <f>VLOOKUP(TableMPI[[#This Row],[Label]],TableAvg[],2,FALSE)</f>
        <v>260.09294599999998</v>
      </c>
      <c r="P42">
        <f>VLOOKUP(TableMPI[[#This Row],[Label]],TableAvg[],3,FALSE)</f>
        <v>0</v>
      </c>
      <c r="Q42">
        <f>TableMPI[[#This Row],[Avg]]-$U$2*TableMPI[[#This Row],[StdDev]]</f>
        <v>260.09294599999998</v>
      </c>
      <c r="R42">
        <f>TableMPI[[#This Row],[Avg]]+$U$2*TableMPI[[#This Row],[StdDev]]</f>
        <v>260.09294599999998</v>
      </c>
      <c r="S42">
        <v>1</v>
      </c>
    </row>
    <row r="43" spans="1:19" x14ac:dyDescent="0.25">
      <c r="A43" t="s">
        <v>15</v>
      </c>
      <c r="B43">
        <v>10000</v>
      </c>
      <c r="C43">
        <v>100</v>
      </c>
      <c r="D43">
        <v>100000</v>
      </c>
      <c r="E43">
        <v>7</v>
      </c>
      <c r="F43">
        <v>1</v>
      </c>
      <c r="G43">
        <v>48.137535</v>
      </c>
      <c r="H43">
        <v>0.35797000000000001</v>
      </c>
      <c r="I43">
        <v>1.0820939999999999</v>
      </c>
      <c r="J43">
        <v>0.18034900000000001</v>
      </c>
      <c r="K43" t="str">
        <f t="shared" si="1"/>
        <v>7</v>
      </c>
      <c r="L43" t="s">
        <v>39</v>
      </c>
      <c r="M43" t="s">
        <v>40</v>
      </c>
      <c r="N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43">
        <f>VLOOKUP(TableMPI[[#This Row],[Label]],TableAvg[],2,FALSE)</f>
        <v>297.04386299999999</v>
      </c>
      <c r="P43">
        <f>VLOOKUP(TableMPI[[#This Row],[Label]],TableAvg[],3,FALSE)</f>
        <v>0</v>
      </c>
      <c r="Q43">
        <f>TableMPI[[#This Row],[Avg]]-$U$2*TableMPI[[#This Row],[StdDev]]</f>
        <v>297.04386299999999</v>
      </c>
      <c r="R43">
        <f>TableMPI[[#This Row],[Avg]]+$U$2*TableMPI[[#This Row],[StdDev]]</f>
        <v>297.04386299999999</v>
      </c>
      <c r="S43">
        <v>1</v>
      </c>
    </row>
    <row r="44" spans="1:19" x14ac:dyDescent="0.25">
      <c r="A44" t="s">
        <v>15</v>
      </c>
      <c r="B44">
        <v>10000</v>
      </c>
      <c r="C44">
        <v>100</v>
      </c>
      <c r="D44">
        <v>100000</v>
      </c>
      <c r="E44">
        <v>6</v>
      </c>
      <c r="F44">
        <v>1</v>
      </c>
      <c r="G44">
        <v>55.880234000000002</v>
      </c>
      <c r="H44">
        <v>0.339671</v>
      </c>
      <c r="I44">
        <v>0.96221500000000004</v>
      </c>
      <c r="J44">
        <v>0.192443</v>
      </c>
      <c r="K44" t="str">
        <f t="shared" si="1"/>
        <v>7</v>
      </c>
      <c r="L44" t="s">
        <v>39</v>
      </c>
      <c r="M44" t="s">
        <v>40</v>
      </c>
      <c r="N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44">
        <f>VLOOKUP(TableMPI[[#This Row],[Label]],TableAvg[],2,FALSE)</f>
        <v>346.274833</v>
      </c>
      <c r="P44">
        <f>VLOOKUP(TableMPI[[#This Row],[Label]],TableAvg[],3,FALSE)</f>
        <v>0</v>
      </c>
      <c r="Q44">
        <f>TableMPI[[#This Row],[Avg]]-$U$2*TableMPI[[#This Row],[StdDev]]</f>
        <v>346.274833</v>
      </c>
      <c r="R44">
        <f>TableMPI[[#This Row],[Avg]]+$U$2*TableMPI[[#This Row],[StdDev]]</f>
        <v>346.274833</v>
      </c>
      <c r="S44">
        <v>1</v>
      </c>
    </row>
    <row r="45" spans="1:19" x14ac:dyDescent="0.25">
      <c r="A45" t="s">
        <v>15</v>
      </c>
      <c r="B45">
        <v>10000</v>
      </c>
      <c r="C45">
        <v>100</v>
      </c>
      <c r="D45">
        <v>100000</v>
      </c>
      <c r="E45">
        <v>5</v>
      </c>
      <c r="F45">
        <v>1</v>
      </c>
      <c r="G45">
        <v>67.322282000000001</v>
      </c>
      <c r="H45">
        <v>0.34498800000000002</v>
      </c>
      <c r="I45">
        <v>0.67019600000000001</v>
      </c>
      <c r="J45">
        <v>0.167549</v>
      </c>
      <c r="K45" t="str">
        <f t="shared" si="1"/>
        <v>7</v>
      </c>
      <c r="L45" t="s">
        <v>39</v>
      </c>
      <c r="M45" t="s">
        <v>40</v>
      </c>
      <c r="N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45">
        <f>VLOOKUP(TableMPI[[#This Row],[Label]],TableAvg[],2,FALSE)</f>
        <v>414.10621800000001</v>
      </c>
      <c r="P45">
        <f>VLOOKUP(TableMPI[[#This Row],[Label]],TableAvg[],3,FALSE)</f>
        <v>0</v>
      </c>
      <c r="Q45">
        <f>TableMPI[[#This Row],[Avg]]-$U$2*TableMPI[[#This Row],[StdDev]]</f>
        <v>414.10621800000001</v>
      </c>
      <c r="R45">
        <f>TableMPI[[#This Row],[Avg]]+$U$2*TableMPI[[#This Row],[StdDev]]</f>
        <v>414.10621800000001</v>
      </c>
      <c r="S45">
        <v>1</v>
      </c>
    </row>
    <row r="46" spans="1:19" x14ac:dyDescent="0.25">
      <c r="A46" t="s">
        <v>15</v>
      </c>
      <c r="B46">
        <v>10000</v>
      </c>
      <c r="C46">
        <v>100</v>
      </c>
      <c r="D46">
        <v>100000</v>
      </c>
      <c r="E46">
        <v>4</v>
      </c>
      <c r="F46">
        <v>1</v>
      </c>
      <c r="G46">
        <v>83.645087000000004</v>
      </c>
      <c r="H46">
        <v>0.34062599999999998</v>
      </c>
      <c r="I46">
        <v>0.60805799999999999</v>
      </c>
      <c r="J46">
        <v>0.20268600000000001</v>
      </c>
      <c r="K46" t="str">
        <f t="shared" si="1"/>
        <v>7</v>
      </c>
      <c r="L46" t="s">
        <v>39</v>
      </c>
      <c r="M46" t="s">
        <v>40</v>
      </c>
      <c r="N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46">
        <f>VLOOKUP(TableMPI[[#This Row],[Label]],TableAvg[],2,FALSE)</f>
        <v>517.03048899999999</v>
      </c>
      <c r="P46">
        <f>VLOOKUP(TableMPI[[#This Row],[Label]],TableAvg[],3,FALSE)</f>
        <v>0</v>
      </c>
      <c r="Q46">
        <f>TableMPI[[#This Row],[Avg]]-$U$2*TableMPI[[#This Row],[StdDev]]</f>
        <v>517.03048899999999</v>
      </c>
      <c r="R46">
        <f>TableMPI[[#This Row],[Avg]]+$U$2*TableMPI[[#This Row],[StdDev]]</f>
        <v>517.03048899999999</v>
      </c>
      <c r="S46">
        <v>1</v>
      </c>
    </row>
    <row r="47" spans="1:19" x14ac:dyDescent="0.25">
      <c r="A47" t="s">
        <v>15</v>
      </c>
      <c r="B47">
        <v>10000</v>
      </c>
      <c r="C47">
        <v>100</v>
      </c>
      <c r="D47">
        <v>100000</v>
      </c>
      <c r="E47">
        <v>3</v>
      </c>
      <c r="F47">
        <v>1</v>
      </c>
      <c r="G47">
        <v>111.344964</v>
      </c>
      <c r="H47">
        <v>0.42468</v>
      </c>
      <c r="I47">
        <v>0.51309400000000005</v>
      </c>
      <c r="J47">
        <v>0.25654700000000003</v>
      </c>
      <c r="K47" t="str">
        <f t="shared" si="1"/>
        <v>7</v>
      </c>
      <c r="L47" t="s">
        <v>39</v>
      </c>
      <c r="M47" t="s">
        <v>40</v>
      </c>
      <c r="N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47">
        <f>VLOOKUP(TableMPI[[#This Row],[Label]],TableAvg[],2,FALSE)</f>
        <v>689.58723399999997</v>
      </c>
      <c r="P47">
        <f>VLOOKUP(TableMPI[[#This Row],[Label]],TableAvg[],3,FALSE)</f>
        <v>0</v>
      </c>
      <c r="Q47">
        <f>TableMPI[[#This Row],[Avg]]-$U$2*TableMPI[[#This Row],[StdDev]]</f>
        <v>689.58723399999997</v>
      </c>
      <c r="R47">
        <f>TableMPI[[#This Row],[Avg]]+$U$2*TableMPI[[#This Row],[StdDev]]</f>
        <v>689.58723399999997</v>
      </c>
      <c r="S47">
        <v>1</v>
      </c>
    </row>
    <row r="48" spans="1:19" x14ac:dyDescent="0.25">
      <c r="A48" t="s">
        <v>15</v>
      </c>
      <c r="B48">
        <v>10000</v>
      </c>
      <c r="C48">
        <v>100</v>
      </c>
      <c r="D48">
        <v>100000</v>
      </c>
      <c r="E48">
        <v>2</v>
      </c>
      <c r="F48">
        <v>1</v>
      </c>
      <c r="G48">
        <v>166.080217</v>
      </c>
      <c r="H48">
        <v>0.45560800000000001</v>
      </c>
      <c r="I48">
        <v>0.27993400000000002</v>
      </c>
      <c r="J48">
        <v>0.27993400000000002</v>
      </c>
      <c r="K48" t="str">
        <f t="shared" si="1"/>
        <v>7</v>
      </c>
      <c r="L48" t="s">
        <v>39</v>
      </c>
      <c r="M48" t="s">
        <v>40</v>
      </c>
      <c r="N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48">
        <f>VLOOKUP(TableMPI[[#This Row],[Label]],TableAvg[],2,FALSE)</f>
        <v>1033.768284</v>
      </c>
      <c r="P48">
        <f>VLOOKUP(TableMPI[[#This Row],[Label]],TableAvg[],3,FALSE)</f>
        <v>0</v>
      </c>
      <c r="Q48">
        <f>TableMPI[[#This Row],[Avg]]-$U$2*TableMPI[[#This Row],[StdDev]]</f>
        <v>1033.768284</v>
      </c>
      <c r="R48">
        <f>TableMPI[[#This Row],[Avg]]+$U$2*TableMPI[[#This Row],[StdDev]]</f>
        <v>1033.768284</v>
      </c>
      <c r="S48">
        <v>1</v>
      </c>
    </row>
    <row r="49" spans="1:19" x14ac:dyDescent="0.25">
      <c r="A49" t="s">
        <v>15</v>
      </c>
      <c r="B49">
        <v>10000</v>
      </c>
      <c r="C49">
        <v>100</v>
      </c>
      <c r="D49">
        <v>100000</v>
      </c>
      <c r="E49">
        <v>1</v>
      </c>
      <c r="F49">
        <v>1</v>
      </c>
      <c r="G49">
        <v>333.11317600000001</v>
      </c>
      <c r="H49">
        <v>0.42906100000000003</v>
      </c>
      <c r="I49">
        <v>0</v>
      </c>
      <c r="J49">
        <v>0</v>
      </c>
      <c r="K49" t="str">
        <f t="shared" si="1"/>
        <v>7</v>
      </c>
      <c r="L49" t="s">
        <v>39</v>
      </c>
      <c r="M49" t="s">
        <v>40</v>
      </c>
      <c r="N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49">
        <f>VLOOKUP(TableMPI[[#This Row],[Label]],TableAvg[],2,FALSE)</f>
        <v>2083.919367</v>
      </c>
      <c r="P49">
        <f>VLOOKUP(TableMPI[[#This Row],[Label]],TableAvg[],3,FALSE)</f>
        <v>0</v>
      </c>
      <c r="Q49">
        <f>TableMPI[[#This Row],[Avg]]-$U$2*TableMPI[[#This Row],[StdDev]]</f>
        <v>2083.919367</v>
      </c>
      <c r="R49">
        <f>TableMPI[[#This Row],[Avg]]+$U$2*TableMPI[[#This Row],[StdDev]]</f>
        <v>2083.919367</v>
      </c>
      <c r="S49">
        <v>1</v>
      </c>
    </row>
    <row r="50" spans="1:19" x14ac:dyDescent="0.25">
      <c r="A50" t="s">
        <v>15</v>
      </c>
      <c r="B50">
        <v>10000</v>
      </c>
      <c r="C50">
        <v>100</v>
      </c>
      <c r="D50">
        <v>100000</v>
      </c>
      <c r="E50">
        <v>12</v>
      </c>
      <c r="F50">
        <v>1</v>
      </c>
      <c r="G50">
        <v>28.674344999999999</v>
      </c>
      <c r="H50">
        <v>0.37160700000000002</v>
      </c>
      <c r="I50">
        <v>2.3494269999999999</v>
      </c>
      <c r="J50">
        <v>0.213584</v>
      </c>
      <c r="K50" t="str">
        <f t="shared" si="1"/>
        <v>7</v>
      </c>
      <c r="L50" t="s">
        <v>39</v>
      </c>
      <c r="M50" t="s">
        <v>40</v>
      </c>
      <c r="N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50">
        <f>VLOOKUP(TableMPI[[#This Row],[Label]],TableAvg[],2,FALSE)</f>
        <v>174.82682649999998</v>
      </c>
      <c r="P50">
        <f>VLOOKUP(TableMPI[[#This Row],[Label]],TableAvg[],3,FALSE)</f>
        <v>5.3027500048680586E-2</v>
      </c>
      <c r="Q50">
        <f>TableMPI[[#This Row],[Avg]]-$U$2*TableMPI[[#This Row],[StdDev]]</f>
        <v>174.72077149990261</v>
      </c>
      <c r="R50">
        <f>TableMPI[[#This Row],[Avg]]+$U$2*TableMPI[[#This Row],[StdDev]]</f>
        <v>174.93288150009735</v>
      </c>
      <c r="S50">
        <v>1</v>
      </c>
    </row>
    <row r="51" spans="1:19" x14ac:dyDescent="0.25">
      <c r="A51" t="s">
        <v>15</v>
      </c>
      <c r="B51">
        <v>10000</v>
      </c>
      <c r="C51">
        <v>100</v>
      </c>
      <c r="D51">
        <v>100000</v>
      </c>
      <c r="E51">
        <v>11</v>
      </c>
      <c r="F51">
        <v>1</v>
      </c>
      <c r="G51">
        <v>31.058275999999999</v>
      </c>
      <c r="H51">
        <v>0.17280699999999999</v>
      </c>
      <c r="I51">
        <v>0.51811600000000002</v>
      </c>
      <c r="J51">
        <v>5.1811999999999997E-2</v>
      </c>
      <c r="K51" t="str">
        <f t="shared" si="1"/>
        <v>7</v>
      </c>
      <c r="L51" t="s">
        <v>39</v>
      </c>
      <c r="M51" t="s">
        <v>40</v>
      </c>
      <c r="N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51">
        <f>VLOOKUP(TableMPI[[#This Row],[Label]],TableAvg[],2,FALSE)</f>
        <v>190.876362</v>
      </c>
      <c r="P51">
        <f>VLOOKUP(TableMPI[[#This Row],[Label]],TableAvg[],3,FALSE)</f>
        <v>0.50633999999848645</v>
      </c>
      <c r="Q51">
        <f>TableMPI[[#This Row],[Avg]]-$U$2*TableMPI[[#This Row],[StdDev]]</f>
        <v>189.86368200000302</v>
      </c>
      <c r="R51">
        <f>TableMPI[[#This Row],[Avg]]+$U$2*TableMPI[[#This Row],[StdDev]]</f>
        <v>191.88904199999698</v>
      </c>
      <c r="S51">
        <v>1</v>
      </c>
    </row>
    <row r="52" spans="1:19" x14ac:dyDescent="0.25">
      <c r="A52" t="s">
        <v>15</v>
      </c>
      <c r="B52">
        <v>10000</v>
      </c>
      <c r="C52">
        <v>100</v>
      </c>
      <c r="D52">
        <v>100000</v>
      </c>
      <c r="E52">
        <v>10</v>
      </c>
      <c r="F52">
        <v>1</v>
      </c>
      <c r="G52">
        <v>34.084366000000003</v>
      </c>
      <c r="H52">
        <v>0.32059700000000002</v>
      </c>
      <c r="I52">
        <v>1.4582630000000001</v>
      </c>
      <c r="J52">
        <v>0.16202900000000001</v>
      </c>
      <c r="K52" t="str">
        <f t="shared" si="1"/>
        <v>7</v>
      </c>
      <c r="L52" t="s">
        <v>39</v>
      </c>
      <c r="M52" t="s">
        <v>40</v>
      </c>
      <c r="N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52">
        <f>VLOOKUP(TableMPI[[#This Row],[Label]],TableAvg[],2,FALSE)</f>
        <v>209.11237700000001</v>
      </c>
      <c r="P52">
        <f>VLOOKUP(TableMPI[[#This Row],[Label]],TableAvg[],3,FALSE)</f>
        <v>0.13501800000346789</v>
      </c>
      <c r="Q52">
        <f>TableMPI[[#This Row],[Avg]]-$U$2*TableMPI[[#This Row],[StdDev]]</f>
        <v>208.84234099999307</v>
      </c>
      <c r="R52">
        <f>TableMPI[[#This Row],[Avg]]+$U$2*TableMPI[[#This Row],[StdDev]]</f>
        <v>209.38241300000695</v>
      </c>
      <c r="S52">
        <v>1</v>
      </c>
    </row>
    <row r="53" spans="1:19" x14ac:dyDescent="0.25">
      <c r="A53" t="s">
        <v>15</v>
      </c>
      <c r="B53">
        <v>10000</v>
      </c>
      <c r="C53">
        <v>100</v>
      </c>
      <c r="D53">
        <v>100000</v>
      </c>
      <c r="E53">
        <v>9</v>
      </c>
      <c r="F53">
        <v>1</v>
      </c>
      <c r="G53">
        <v>37.758772</v>
      </c>
      <c r="H53">
        <v>0.332395</v>
      </c>
      <c r="I53">
        <v>1.326695</v>
      </c>
      <c r="J53">
        <v>0.16583700000000001</v>
      </c>
      <c r="K53" t="str">
        <f t="shared" si="1"/>
        <v>7</v>
      </c>
      <c r="L53" t="s">
        <v>39</v>
      </c>
      <c r="M53" t="s">
        <v>40</v>
      </c>
      <c r="N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3">
        <f>VLOOKUP(TableMPI[[#This Row],[Label]],TableAvg[],2,FALSE)</f>
        <v>232.02580399999999</v>
      </c>
      <c r="P53">
        <f>VLOOKUP(TableMPI[[#This Row],[Label]],TableAvg[],3,FALSE)</f>
        <v>0</v>
      </c>
      <c r="Q53">
        <f>TableMPI[[#This Row],[Avg]]-$U$2*TableMPI[[#This Row],[StdDev]]</f>
        <v>232.02580399999999</v>
      </c>
      <c r="R53">
        <f>TableMPI[[#This Row],[Avg]]+$U$2*TableMPI[[#This Row],[StdDev]]</f>
        <v>232.02580399999999</v>
      </c>
      <c r="S53">
        <v>1</v>
      </c>
    </row>
    <row r="54" spans="1:19" x14ac:dyDescent="0.25">
      <c r="A54" t="s">
        <v>15</v>
      </c>
      <c r="B54">
        <v>10000</v>
      </c>
      <c r="C54">
        <v>100</v>
      </c>
      <c r="D54">
        <v>100000</v>
      </c>
      <c r="E54">
        <v>8</v>
      </c>
      <c r="F54">
        <v>1</v>
      </c>
      <c r="G54">
        <v>42.262636999999998</v>
      </c>
      <c r="H54">
        <v>0.33649600000000002</v>
      </c>
      <c r="I54">
        <v>1.1975020000000001</v>
      </c>
      <c r="J54">
        <v>0.171072</v>
      </c>
      <c r="K54" t="str">
        <f t="shared" si="1"/>
        <v>7</v>
      </c>
      <c r="L54" t="s">
        <v>39</v>
      </c>
      <c r="M54" t="s">
        <v>40</v>
      </c>
      <c r="N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54">
        <f>VLOOKUP(TableMPI[[#This Row],[Label]],TableAvg[],2,FALSE)</f>
        <v>260.09294599999998</v>
      </c>
      <c r="P54">
        <f>VLOOKUP(TableMPI[[#This Row],[Label]],TableAvg[],3,FALSE)</f>
        <v>0</v>
      </c>
      <c r="Q54">
        <f>TableMPI[[#This Row],[Avg]]-$U$2*TableMPI[[#This Row],[StdDev]]</f>
        <v>260.09294599999998</v>
      </c>
      <c r="R54">
        <f>TableMPI[[#This Row],[Avg]]+$U$2*TableMPI[[#This Row],[StdDev]]</f>
        <v>260.09294599999998</v>
      </c>
      <c r="S54">
        <v>1</v>
      </c>
    </row>
    <row r="55" spans="1:19" x14ac:dyDescent="0.25">
      <c r="A55" t="s">
        <v>15</v>
      </c>
      <c r="B55">
        <v>10000</v>
      </c>
      <c r="C55">
        <v>100</v>
      </c>
      <c r="D55">
        <v>100000</v>
      </c>
      <c r="E55">
        <v>7</v>
      </c>
      <c r="F55">
        <v>1</v>
      </c>
      <c r="G55">
        <v>48.027405999999999</v>
      </c>
      <c r="H55">
        <v>0.30577599999999999</v>
      </c>
      <c r="I55">
        <v>1.0692349999999999</v>
      </c>
      <c r="J55">
        <v>0.178206</v>
      </c>
      <c r="K55" t="str">
        <f t="shared" si="1"/>
        <v>7</v>
      </c>
      <c r="L55" t="s">
        <v>39</v>
      </c>
      <c r="M55" t="s">
        <v>40</v>
      </c>
      <c r="N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55">
        <f>VLOOKUP(TableMPI[[#This Row],[Label]],TableAvg[],2,FALSE)</f>
        <v>297.04386299999999</v>
      </c>
      <c r="P55">
        <f>VLOOKUP(TableMPI[[#This Row],[Label]],TableAvg[],3,FALSE)</f>
        <v>0</v>
      </c>
      <c r="Q55">
        <f>TableMPI[[#This Row],[Avg]]-$U$2*TableMPI[[#This Row],[StdDev]]</f>
        <v>297.04386299999999</v>
      </c>
      <c r="R55">
        <f>TableMPI[[#This Row],[Avg]]+$U$2*TableMPI[[#This Row],[StdDev]]</f>
        <v>297.04386299999999</v>
      </c>
      <c r="S55">
        <v>1</v>
      </c>
    </row>
    <row r="56" spans="1:19" x14ac:dyDescent="0.25">
      <c r="A56" t="s">
        <v>15</v>
      </c>
      <c r="B56">
        <v>10000</v>
      </c>
      <c r="C56">
        <v>100</v>
      </c>
      <c r="D56">
        <v>100000</v>
      </c>
      <c r="E56">
        <v>6</v>
      </c>
      <c r="F56">
        <v>1</v>
      </c>
      <c r="G56">
        <v>55.848762999999998</v>
      </c>
      <c r="H56">
        <v>0.31217</v>
      </c>
      <c r="I56">
        <v>0.91891500000000004</v>
      </c>
      <c r="J56">
        <v>0.183783</v>
      </c>
      <c r="K56" t="str">
        <f t="shared" si="1"/>
        <v>7</v>
      </c>
      <c r="L56" t="s">
        <v>39</v>
      </c>
      <c r="M56" t="s">
        <v>40</v>
      </c>
      <c r="N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56">
        <f>VLOOKUP(TableMPI[[#This Row],[Label]],TableAvg[],2,FALSE)</f>
        <v>346.274833</v>
      </c>
      <c r="P56">
        <f>VLOOKUP(TableMPI[[#This Row],[Label]],TableAvg[],3,FALSE)</f>
        <v>0</v>
      </c>
      <c r="Q56">
        <f>TableMPI[[#This Row],[Avg]]-$U$2*TableMPI[[#This Row],[StdDev]]</f>
        <v>346.274833</v>
      </c>
      <c r="R56">
        <f>TableMPI[[#This Row],[Avg]]+$U$2*TableMPI[[#This Row],[StdDev]]</f>
        <v>346.274833</v>
      </c>
      <c r="S56">
        <v>1</v>
      </c>
    </row>
    <row r="57" spans="1:19" x14ac:dyDescent="0.25">
      <c r="A57" t="s">
        <v>15</v>
      </c>
      <c r="B57">
        <v>10000</v>
      </c>
      <c r="C57">
        <v>100</v>
      </c>
      <c r="D57">
        <v>100000</v>
      </c>
      <c r="E57">
        <v>5</v>
      </c>
      <c r="F57">
        <v>1</v>
      </c>
      <c r="G57">
        <v>67.307905000000005</v>
      </c>
      <c r="H57">
        <v>0.32469700000000001</v>
      </c>
      <c r="I57">
        <v>0.65807199999999999</v>
      </c>
      <c r="J57">
        <v>0.164518</v>
      </c>
      <c r="K57" t="str">
        <f t="shared" si="1"/>
        <v>7</v>
      </c>
      <c r="L57" t="s">
        <v>39</v>
      </c>
      <c r="M57" t="s">
        <v>40</v>
      </c>
      <c r="N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57">
        <f>VLOOKUP(TableMPI[[#This Row],[Label]],TableAvg[],2,FALSE)</f>
        <v>414.10621800000001</v>
      </c>
      <c r="P57">
        <f>VLOOKUP(TableMPI[[#This Row],[Label]],TableAvg[],3,FALSE)</f>
        <v>0</v>
      </c>
      <c r="Q57">
        <f>TableMPI[[#This Row],[Avg]]-$U$2*TableMPI[[#This Row],[StdDev]]</f>
        <v>414.10621800000001</v>
      </c>
      <c r="R57">
        <f>TableMPI[[#This Row],[Avg]]+$U$2*TableMPI[[#This Row],[StdDev]]</f>
        <v>414.10621800000001</v>
      </c>
      <c r="S57">
        <v>1</v>
      </c>
    </row>
    <row r="58" spans="1:19" x14ac:dyDescent="0.25">
      <c r="A58" t="s">
        <v>15</v>
      </c>
      <c r="B58">
        <v>10000</v>
      </c>
      <c r="C58">
        <v>100</v>
      </c>
      <c r="D58">
        <v>100000</v>
      </c>
      <c r="E58">
        <v>4</v>
      </c>
      <c r="F58">
        <v>1</v>
      </c>
      <c r="G58">
        <v>83.756314000000003</v>
      </c>
      <c r="H58">
        <v>0.31321500000000002</v>
      </c>
      <c r="I58">
        <v>0.55187200000000003</v>
      </c>
      <c r="J58">
        <v>0.18395700000000001</v>
      </c>
      <c r="K58" t="str">
        <f t="shared" si="1"/>
        <v>7</v>
      </c>
      <c r="L58" t="s">
        <v>39</v>
      </c>
      <c r="M58" t="s">
        <v>40</v>
      </c>
      <c r="N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58">
        <f>VLOOKUP(TableMPI[[#This Row],[Label]],TableAvg[],2,FALSE)</f>
        <v>517.03048899999999</v>
      </c>
      <c r="P58">
        <f>VLOOKUP(TableMPI[[#This Row],[Label]],TableAvg[],3,FALSE)</f>
        <v>0</v>
      </c>
      <c r="Q58">
        <f>TableMPI[[#This Row],[Avg]]-$U$2*TableMPI[[#This Row],[StdDev]]</f>
        <v>517.03048899999999</v>
      </c>
      <c r="R58">
        <f>TableMPI[[#This Row],[Avg]]+$U$2*TableMPI[[#This Row],[StdDev]]</f>
        <v>517.03048899999999</v>
      </c>
      <c r="S58">
        <v>1</v>
      </c>
    </row>
    <row r="59" spans="1:19" x14ac:dyDescent="0.25">
      <c r="A59" t="s">
        <v>15</v>
      </c>
      <c r="B59">
        <v>10000</v>
      </c>
      <c r="C59">
        <v>100</v>
      </c>
      <c r="D59">
        <v>100000</v>
      </c>
      <c r="E59">
        <v>3</v>
      </c>
      <c r="F59">
        <v>1</v>
      </c>
      <c r="G59">
        <v>111.04281400000001</v>
      </c>
      <c r="H59">
        <v>0.32779799999999998</v>
      </c>
      <c r="I59">
        <v>0.38431300000000002</v>
      </c>
      <c r="J59">
        <v>0.19215599999999999</v>
      </c>
      <c r="K59" t="str">
        <f t="shared" si="1"/>
        <v>7</v>
      </c>
      <c r="L59" t="s">
        <v>39</v>
      </c>
      <c r="M59" t="s">
        <v>40</v>
      </c>
      <c r="N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59">
        <f>VLOOKUP(TableMPI[[#This Row],[Label]],TableAvg[],2,FALSE)</f>
        <v>689.58723399999997</v>
      </c>
      <c r="P59">
        <f>VLOOKUP(TableMPI[[#This Row],[Label]],TableAvg[],3,FALSE)</f>
        <v>0</v>
      </c>
      <c r="Q59">
        <f>TableMPI[[#This Row],[Avg]]-$U$2*TableMPI[[#This Row],[StdDev]]</f>
        <v>689.58723399999997</v>
      </c>
      <c r="R59">
        <f>TableMPI[[#This Row],[Avg]]+$U$2*TableMPI[[#This Row],[StdDev]]</f>
        <v>689.58723399999997</v>
      </c>
      <c r="S59">
        <v>1</v>
      </c>
    </row>
    <row r="60" spans="1:19" x14ac:dyDescent="0.25">
      <c r="A60" t="s">
        <v>15</v>
      </c>
      <c r="B60">
        <v>10000</v>
      </c>
      <c r="C60">
        <v>100</v>
      </c>
      <c r="D60">
        <v>100000</v>
      </c>
      <c r="E60">
        <v>2</v>
      </c>
      <c r="F60">
        <v>1</v>
      </c>
      <c r="G60">
        <v>165.97702799999999</v>
      </c>
      <c r="H60">
        <v>0.36660300000000001</v>
      </c>
      <c r="I60">
        <v>0.23221700000000001</v>
      </c>
      <c r="J60">
        <v>0.23221700000000001</v>
      </c>
      <c r="K60" t="str">
        <f t="shared" si="1"/>
        <v>7</v>
      </c>
      <c r="L60" t="s">
        <v>39</v>
      </c>
      <c r="M60" t="s">
        <v>40</v>
      </c>
      <c r="N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60">
        <f>VLOOKUP(TableMPI[[#This Row],[Label]],TableAvg[],2,FALSE)</f>
        <v>1033.768284</v>
      </c>
      <c r="P60">
        <f>VLOOKUP(TableMPI[[#This Row],[Label]],TableAvg[],3,FALSE)</f>
        <v>0</v>
      </c>
      <c r="Q60">
        <f>TableMPI[[#This Row],[Avg]]-$U$2*TableMPI[[#This Row],[StdDev]]</f>
        <v>1033.768284</v>
      </c>
      <c r="R60">
        <f>TableMPI[[#This Row],[Avg]]+$U$2*TableMPI[[#This Row],[StdDev]]</f>
        <v>1033.768284</v>
      </c>
      <c r="S60">
        <v>1</v>
      </c>
    </row>
    <row r="61" spans="1:19" x14ac:dyDescent="0.25">
      <c r="A61" t="s">
        <v>15</v>
      </c>
      <c r="B61">
        <v>10000</v>
      </c>
      <c r="C61">
        <v>100</v>
      </c>
      <c r="D61">
        <v>100000</v>
      </c>
      <c r="E61">
        <v>1</v>
      </c>
      <c r="F61">
        <v>1</v>
      </c>
      <c r="G61">
        <v>333.03387700000002</v>
      </c>
      <c r="H61">
        <v>0.35742000000000002</v>
      </c>
      <c r="I61">
        <v>0</v>
      </c>
      <c r="J61">
        <v>0</v>
      </c>
      <c r="K61" t="str">
        <f t="shared" si="1"/>
        <v>7</v>
      </c>
      <c r="L61" t="s">
        <v>39</v>
      </c>
      <c r="M61" t="s">
        <v>40</v>
      </c>
      <c r="N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61">
        <f>VLOOKUP(TableMPI[[#This Row],[Label]],TableAvg[],2,FALSE)</f>
        <v>2083.919367</v>
      </c>
      <c r="P61">
        <f>VLOOKUP(TableMPI[[#This Row],[Label]],TableAvg[],3,FALSE)</f>
        <v>0</v>
      </c>
      <c r="Q61">
        <f>TableMPI[[#This Row],[Avg]]-$U$2*TableMPI[[#This Row],[StdDev]]</f>
        <v>2083.919367</v>
      </c>
      <c r="R61">
        <f>TableMPI[[#This Row],[Avg]]+$U$2*TableMPI[[#This Row],[StdDev]]</f>
        <v>2083.919367</v>
      </c>
      <c r="S61">
        <v>1</v>
      </c>
    </row>
    <row r="62" spans="1:19" x14ac:dyDescent="0.25">
      <c r="A62" t="s">
        <v>15</v>
      </c>
      <c r="B62">
        <v>10000</v>
      </c>
      <c r="C62">
        <v>100</v>
      </c>
      <c r="D62">
        <v>100000</v>
      </c>
      <c r="E62">
        <v>12</v>
      </c>
      <c r="F62">
        <v>1</v>
      </c>
      <c r="G62">
        <v>28.696332999999999</v>
      </c>
      <c r="H62">
        <v>0.388071</v>
      </c>
      <c r="I62">
        <v>2.2947690000000001</v>
      </c>
      <c r="J62">
        <v>0.20861499999999999</v>
      </c>
      <c r="K62" t="str">
        <f t="shared" si="1"/>
        <v>7</v>
      </c>
      <c r="L62" t="s">
        <v>39</v>
      </c>
      <c r="M62" t="s">
        <v>40</v>
      </c>
      <c r="N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62">
        <f>VLOOKUP(TableMPI[[#This Row],[Label]],TableAvg[],2,FALSE)</f>
        <v>174.82682649999998</v>
      </c>
      <c r="P62">
        <f>VLOOKUP(TableMPI[[#This Row],[Label]],TableAvg[],3,FALSE)</f>
        <v>5.3027500048680586E-2</v>
      </c>
      <c r="Q62">
        <f>TableMPI[[#This Row],[Avg]]-$U$2*TableMPI[[#This Row],[StdDev]]</f>
        <v>174.72077149990261</v>
      </c>
      <c r="R62">
        <f>TableMPI[[#This Row],[Avg]]+$U$2*TableMPI[[#This Row],[StdDev]]</f>
        <v>174.93288150009735</v>
      </c>
      <c r="S62">
        <v>1</v>
      </c>
    </row>
    <row r="63" spans="1:19" x14ac:dyDescent="0.25">
      <c r="A63" t="s">
        <v>15</v>
      </c>
      <c r="B63">
        <v>10000</v>
      </c>
      <c r="C63">
        <v>100</v>
      </c>
      <c r="D63">
        <v>100000</v>
      </c>
      <c r="E63">
        <v>11</v>
      </c>
      <c r="F63">
        <v>1</v>
      </c>
      <c r="G63">
        <v>30.968781</v>
      </c>
      <c r="H63">
        <v>0.15953300000000001</v>
      </c>
      <c r="I63">
        <v>0.38901200000000002</v>
      </c>
      <c r="J63">
        <v>3.8900999999999998E-2</v>
      </c>
      <c r="K63" t="str">
        <f t="shared" si="1"/>
        <v>7</v>
      </c>
      <c r="L63" t="s">
        <v>39</v>
      </c>
      <c r="M63" t="s">
        <v>40</v>
      </c>
      <c r="N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63">
        <f>VLOOKUP(TableMPI[[#This Row],[Label]],TableAvg[],2,FALSE)</f>
        <v>190.876362</v>
      </c>
      <c r="P63">
        <f>VLOOKUP(TableMPI[[#This Row],[Label]],TableAvg[],3,FALSE)</f>
        <v>0.50633999999848645</v>
      </c>
      <c r="Q63">
        <f>TableMPI[[#This Row],[Avg]]-$U$2*TableMPI[[#This Row],[StdDev]]</f>
        <v>189.86368200000302</v>
      </c>
      <c r="R63">
        <f>TableMPI[[#This Row],[Avg]]+$U$2*TableMPI[[#This Row],[StdDev]]</f>
        <v>191.88904199999698</v>
      </c>
      <c r="S63">
        <v>1</v>
      </c>
    </row>
    <row r="64" spans="1:19" x14ac:dyDescent="0.25">
      <c r="A64" t="s">
        <v>15</v>
      </c>
      <c r="B64">
        <v>10000</v>
      </c>
      <c r="C64">
        <v>100</v>
      </c>
      <c r="D64">
        <v>100000</v>
      </c>
      <c r="E64">
        <v>10</v>
      </c>
      <c r="F64">
        <v>1</v>
      </c>
      <c r="G64">
        <v>34.108716000000001</v>
      </c>
      <c r="H64">
        <v>0.361016</v>
      </c>
      <c r="I64">
        <v>1.6717299999999999</v>
      </c>
      <c r="J64">
        <v>0.185748</v>
      </c>
      <c r="K64" t="str">
        <f t="shared" si="1"/>
        <v>7</v>
      </c>
      <c r="L64" t="s">
        <v>39</v>
      </c>
      <c r="M64" t="s">
        <v>40</v>
      </c>
      <c r="N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64">
        <f>VLOOKUP(TableMPI[[#This Row],[Label]],TableAvg[],2,FALSE)</f>
        <v>209.11237700000001</v>
      </c>
      <c r="P64">
        <f>VLOOKUP(TableMPI[[#This Row],[Label]],TableAvg[],3,FALSE)</f>
        <v>0.13501800000346789</v>
      </c>
      <c r="Q64">
        <f>TableMPI[[#This Row],[Avg]]-$U$2*TableMPI[[#This Row],[StdDev]]</f>
        <v>208.84234099999307</v>
      </c>
      <c r="R64">
        <f>TableMPI[[#This Row],[Avg]]+$U$2*TableMPI[[#This Row],[StdDev]]</f>
        <v>209.38241300000695</v>
      </c>
      <c r="S64">
        <v>1</v>
      </c>
    </row>
    <row r="65" spans="1:19" x14ac:dyDescent="0.25">
      <c r="A65" t="s">
        <v>15</v>
      </c>
      <c r="B65">
        <v>10000</v>
      </c>
      <c r="C65">
        <v>100</v>
      </c>
      <c r="D65">
        <v>100000</v>
      </c>
      <c r="E65">
        <v>9</v>
      </c>
      <c r="F65">
        <v>1</v>
      </c>
      <c r="G65">
        <v>37.753880000000002</v>
      </c>
      <c r="H65">
        <v>0.33428400000000003</v>
      </c>
      <c r="I65">
        <v>1.3727180000000001</v>
      </c>
      <c r="J65">
        <v>0.17158999999999999</v>
      </c>
      <c r="K65" t="str">
        <f t="shared" si="1"/>
        <v>7</v>
      </c>
      <c r="L65" t="s">
        <v>39</v>
      </c>
      <c r="M65" t="s">
        <v>40</v>
      </c>
      <c r="N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65">
        <f>VLOOKUP(TableMPI[[#This Row],[Label]],TableAvg[],2,FALSE)</f>
        <v>232.02580399999999</v>
      </c>
      <c r="P65">
        <f>VLOOKUP(TableMPI[[#This Row],[Label]],TableAvg[],3,FALSE)</f>
        <v>0</v>
      </c>
      <c r="Q65">
        <f>TableMPI[[#This Row],[Avg]]-$U$2*TableMPI[[#This Row],[StdDev]]</f>
        <v>232.02580399999999</v>
      </c>
      <c r="R65">
        <f>TableMPI[[#This Row],[Avg]]+$U$2*TableMPI[[#This Row],[StdDev]]</f>
        <v>232.02580399999999</v>
      </c>
      <c r="S65">
        <v>1</v>
      </c>
    </row>
    <row r="66" spans="1:19" x14ac:dyDescent="0.25">
      <c r="A66" t="s">
        <v>15</v>
      </c>
      <c r="B66">
        <v>10000</v>
      </c>
      <c r="C66">
        <v>100</v>
      </c>
      <c r="D66">
        <v>100000</v>
      </c>
      <c r="E66">
        <v>8</v>
      </c>
      <c r="F66">
        <v>1</v>
      </c>
      <c r="G66">
        <v>42.287146</v>
      </c>
      <c r="H66">
        <v>0.33219700000000002</v>
      </c>
      <c r="I66">
        <v>1.36016</v>
      </c>
      <c r="J66">
        <v>0.19430900000000001</v>
      </c>
      <c r="K66" t="str">
        <f t="shared" si="1"/>
        <v>7</v>
      </c>
      <c r="L66" t="s">
        <v>39</v>
      </c>
      <c r="M66" t="s">
        <v>40</v>
      </c>
      <c r="N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6">
        <f>VLOOKUP(TableMPI[[#This Row],[Label]],TableAvg[],2,FALSE)</f>
        <v>260.09294599999998</v>
      </c>
      <c r="P66">
        <f>VLOOKUP(TableMPI[[#This Row],[Label]],TableAvg[],3,FALSE)</f>
        <v>0</v>
      </c>
      <c r="Q66">
        <f>TableMPI[[#This Row],[Avg]]-$U$2*TableMPI[[#This Row],[StdDev]]</f>
        <v>260.09294599999998</v>
      </c>
      <c r="R66">
        <f>TableMPI[[#This Row],[Avg]]+$U$2*TableMPI[[#This Row],[StdDev]]</f>
        <v>260.09294599999998</v>
      </c>
      <c r="S66">
        <v>1</v>
      </c>
    </row>
    <row r="67" spans="1:19" x14ac:dyDescent="0.25">
      <c r="A67" t="s">
        <v>15</v>
      </c>
      <c r="B67">
        <v>10000</v>
      </c>
      <c r="C67">
        <v>100</v>
      </c>
      <c r="D67">
        <v>100000</v>
      </c>
      <c r="E67">
        <v>7</v>
      </c>
      <c r="F67">
        <v>1</v>
      </c>
      <c r="G67">
        <v>48.060521999999999</v>
      </c>
      <c r="H67">
        <v>0.319631</v>
      </c>
      <c r="I67">
        <v>1.0942499999999999</v>
      </c>
      <c r="J67">
        <v>0.18237500000000001</v>
      </c>
      <c r="K67" t="str">
        <f t="shared" ref="K67:K84" si="2">MID(M67,22,1)</f>
        <v>7</v>
      </c>
      <c r="L67" t="s">
        <v>39</v>
      </c>
      <c r="M67" t="s">
        <v>40</v>
      </c>
      <c r="N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67">
        <f>VLOOKUP(TableMPI[[#This Row],[Label]],TableAvg[],2,FALSE)</f>
        <v>297.04386299999999</v>
      </c>
      <c r="P67">
        <f>VLOOKUP(TableMPI[[#This Row],[Label]],TableAvg[],3,FALSE)</f>
        <v>0</v>
      </c>
      <c r="Q67">
        <f>TableMPI[[#This Row],[Avg]]-$U$2*TableMPI[[#This Row],[StdDev]]</f>
        <v>297.04386299999999</v>
      </c>
      <c r="R67">
        <f>TableMPI[[#This Row],[Avg]]+$U$2*TableMPI[[#This Row],[StdDev]]</f>
        <v>297.04386299999999</v>
      </c>
      <c r="S67">
        <v>1</v>
      </c>
    </row>
    <row r="68" spans="1:19" x14ac:dyDescent="0.25">
      <c r="A68" t="s">
        <v>15</v>
      </c>
      <c r="B68">
        <v>10000</v>
      </c>
      <c r="C68">
        <v>100</v>
      </c>
      <c r="D68">
        <v>100000</v>
      </c>
      <c r="E68">
        <v>6</v>
      </c>
      <c r="F68">
        <v>1</v>
      </c>
      <c r="G68">
        <v>55.867415000000001</v>
      </c>
      <c r="H68">
        <v>0.32014799999999999</v>
      </c>
      <c r="I68">
        <v>0.91105000000000003</v>
      </c>
      <c r="J68">
        <v>0.18221000000000001</v>
      </c>
      <c r="K68" t="str">
        <f t="shared" si="2"/>
        <v>7</v>
      </c>
      <c r="L68" t="s">
        <v>39</v>
      </c>
      <c r="M68" t="s">
        <v>40</v>
      </c>
      <c r="N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68">
        <f>VLOOKUP(TableMPI[[#This Row],[Label]],TableAvg[],2,FALSE)</f>
        <v>346.274833</v>
      </c>
      <c r="P68">
        <f>VLOOKUP(TableMPI[[#This Row],[Label]],TableAvg[],3,FALSE)</f>
        <v>0</v>
      </c>
      <c r="Q68">
        <f>TableMPI[[#This Row],[Avg]]-$U$2*TableMPI[[#This Row],[StdDev]]</f>
        <v>346.274833</v>
      </c>
      <c r="R68">
        <f>TableMPI[[#This Row],[Avg]]+$U$2*TableMPI[[#This Row],[StdDev]]</f>
        <v>346.274833</v>
      </c>
      <c r="S68">
        <v>1</v>
      </c>
    </row>
    <row r="69" spans="1:19" x14ac:dyDescent="0.25">
      <c r="A69" t="s">
        <v>15</v>
      </c>
      <c r="B69">
        <v>10000</v>
      </c>
      <c r="C69">
        <v>100</v>
      </c>
      <c r="D69">
        <v>100000</v>
      </c>
      <c r="E69">
        <v>5</v>
      </c>
      <c r="F69">
        <v>1</v>
      </c>
      <c r="G69">
        <v>67.321562999999998</v>
      </c>
      <c r="H69">
        <v>0.33625500000000003</v>
      </c>
      <c r="I69">
        <v>0.80536700000000006</v>
      </c>
      <c r="J69">
        <v>0.20134199999999999</v>
      </c>
      <c r="K69" t="str">
        <f t="shared" si="2"/>
        <v>7</v>
      </c>
      <c r="L69" t="s">
        <v>39</v>
      </c>
      <c r="M69" t="s">
        <v>40</v>
      </c>
      <c r="N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69">
        <f>VLOOKUP(TableMPI[[#This Row],[Label]],TableAvg[],2,FALSE)</f>
        <v>414.10621800000001</v>
      </c>
      <c r="P69">
        <f>VLOOKUP(TableMPI[[#This Row],[Label]],TableAvg[],3,FALSE)</f>
        <v>0</v>
      </c>
      <c r="Q69">
        <f>TableMPI[[#This Row],[Avg]]-$U$2*TableMPI[[#This Row],[StdDev]]</f>
        <v>414.10621800000001</v>
      </c>
      <c r="R69">
        <f>TableMPI[[#This Row],[Avg]]+$U$2*TableMPI[[#This Row],[StdDev]]</f>
        <v>414.10621800000001</v>
      </c>
      <c r="S69">
        <v>1</v>
      </c>
    </row>
    <row r="70" spans="1:19" x14ac:dyDescent="0.25">
      <c r="A70" t="s">
        <v>15</v>
      </c>
      <c r="B70">
        <v>10000</v>
      </c>
      <c r="C70">
        <v>100</v>
      </c>
      <c r="D70">
        <v>100000</v>
      </c>
      <c r="E70">
        <v>4</v>
      </c>
      <c r="F70">
        <v>1</v>
      </c>
      <c r="G70">
        <v>84.275752999999995</v>
      </c>
      <c r="H70">
        <v>0.80491100000000004</v>
      </c>
      <c r="I70">
        <v>0.93054599999999998</v>
      </c>
      <c r="J70">
        <v>0.31018200000000001</v>
      </c>
      <c r="K70" t="str">
        <f t="shared" si="2"/>
        <v>7</v>
      </c>
      <c r="L70" t="s">
        <v>39</v>
      </c>
      <c r="M70" t="s">
        <v>40</v>
      </c>
      <c r="N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70">
        <f>VLOOKUP(TableMPI[[#This Row],[Label]],TableAvg[],2,FALSE)</f>
        <v>517.03048899999999</v>
      </c>
      <c r="P70">
        <f>VLOOKUP(TableMPI[[#This Row],[Label]],TableAvg[],3,FALSE)</f>
        <v>0</v>
      </c>
      <c r="Q70">
        <f>TableMPI[[#This Row],[Avg]]-$U$2*TableMPI[[#This Row],[StdDev]]</f>
        <v>517.03048899999999</v>
      </c>
      <c r="R70">
        <f>TableMPI[[#This Row],[Avg]]+$U$2*TableMPI[[#This Row],[StdDev]]</f>
        <v>517.03048899999999</v>
      </c>
      <c r="S70">
        <v>1</v>
      </c>
    </row>
    <row r="71" spans="1:19" x14ac:dyDescent="0.25">
      <c r="A71" t="s">
        <v>15</v>
      </c>
      <c r="B71">
        <v>10000</v>
      </c>
      <c r="C71">
        <v>100</v>
      </c>
      <c r="D71">
        <v>100000</v>
      </c>
      <c r="E71">
        <v>3</v>
      </c>
      <c r="F71">
        <v>1</v>
      </c>
      <c r="G71">
        <v>111.025007</v>
      </c>
      <c r="H71">
        <v>0.318521</v>
      </c>
      <c r="I71">
        <v>0.37198999999999999</v>
      </c>
      <c r="J71">
        <v>0.18599499999999999</v>
      </c>
      <c r="K71" t="str">
        <f t="shared" si="2"/>
        <v>7</v>
      </c>
      <c r="L71" t="s">
        <v>39</v>
      </c>
      <c r="M71" t="s">
        <v>40</v>
      </c>
      <c r="N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71">
        <f>VLOOKUP(TableMPI[[#This Row],[Label]],TableAvg[],2,FALSE)</f>
        <v>689.58723399999997</v>
      </c>
      <c r="P71">
        <f>VLOOKUP(TableMPI[[#This Row],[Label]],TableAvg[],3,FALSE)</f>
        <v>0</v>
      </c>
      <c r="Q71">
        <f>TableMPI[[#This Row],[Avg]]-$U$2*TableMPI[[#This Row],[StdDev]]</f>
        <v>689.58723399999997</v>
      </c>
      <c r="R71">
        <f>TableMPI[[#This Row],[Avg]]+$U$2*TableMPI[[#This Row],[StdDev]]</f>
        <v>689.58723399999997</v>
      </c>
      <c r="S71">
        <v>1</v>
      </c>
    </row>
    <row r="72" spans="1:19" x14ac:dyDescent="0.25">
      <c r="A72" t="s">
        <v>15</v>
      </c>
      <c r="B72">
        <v>10000</v>
      </c>
      <c r="C72">
        <v>100</v>
      </c>
      <c r="D72">
        <v>100000</v>
      </c>
      <c r="E72">
        <v>2</v>
      </c>
      <c r="F72">
        <v>1</v>
      </c>
      <c r="G72">
        <v>166.80300600000001</v>
      </c>
      <c r="H72">
        <v>0.94153799999999999</v>
      </c>
      <c r="I72">
        <v>0.29186800000000002</v>
      </c>
      <c r="J72">
        <v>0.29186800000000002</v>
      </c>
      <c r="K72" t="str">
        <f t="shared" si="2"/>
        <v>7</v>
      </c>
      <c r="L72" t="s">
        <v>39</v>
      </c>
      <c r="M72" t="s">
        <v>40</v>
      </c>
      <c r="N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72">
        <f>VLOOKUP(TableMPI[[#This Row],[Label]],TableAvg[],2,FALSE)</f>
        <v>1033.768284</v>
      </c>
      <c r="P72">
        <f>VLOOKUP(TableMPI[[#This Row],[Label]],TableAvg[],3,FALSE)</f>
        <v>0</v>
      </c>
      <c r="Q72">
        <f>TableMPI[[#This Row],[Avg]]-$U$2*TableMPI[[#This Row],[StdDev]]</f>
        <v>1033.768284</v>
      </c>
      <c r="R72">
        <f>TableMPI[[#This Row],[Avg]]+$U$2*TableMPI[[#This Row],[StdDev]]</f>
        <v>1033.768284</v>
      </c>
      <c r="S72">
        <v>1</v>
      </c>
    </row>
    <row r="73" spans="1:19" x14ac:dyDescent="0.25">
      <c r="A73" t="s">
        <v>15</v>
      </c>
      <c r="B73">
        <v>10000</v>
      </c>
      <c r="C73">
        <v>100</v>
      </c>
      <c r="D73">
        <v>100000</v>
      </c>
      <c r="E73">
        <v>1</v>
      </c>
      <c r="F73">
        <v>1</v>
      </c>
      <c r="G73">
        <v>332.81581799999998</v>
      </c>
      <c r="H73">
        <v>0.317</v>
      </c>
      <c r="I73">
        <v>0</v>
      </c>
      <c r="J73">
        <v>0</v>
      </c>
      <c r="K73" t="str">
        <f t="shared" si="2"/>
        <v>7</v>
      </c>
      <c r="L73" t="s">
        <v>39</v>
      </c>
      <c r="M73" t="s">
        <v>40</v>
      </c>
      <c r="N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73">
        <f>VLOOKUP(TableMPI[[#This Row],[Label]],TableAvg[],2,FALSE)</f>
        <v>2083.919367</v>
      </c>
      <c r="P73">
        <f>VLOOKUP(TableMPI[[#This Row],[Label]],TableAvg[],3,FALSE)</f>
        <v>0</v>
      </c>
      <c r="Q73">
        <f>TableMPI[[#This Row],[Avg]]-$U$2*TableMPI[[#This Row],[StdDev]]</f>
        <v>2083.919367</v>
      </c>
      <c r="R73">
        <f>TableMPI[[#This Row],[Avg]]+$U$2*TableMPI[[#This Row],[StdDev]]</f>
        <v>2083.919367</v>
      </c>
      <c r="S73">
        <v>1</v>
      </c>
    </row>
    <row r="74" spans="1:19" x14ac:dyDescent="0.25">
      <c r="A74" t="s">
        <v>15</v>
      </c>
      <c r="B74">
        <v>10000</v>
      </c>
      <c r="C74">
        <v>100</v>
      </c>
      <c r="D74">
        <v>100000</v>
      </c>
      <c r="E74">
        <v>12</v>
      </c>
      <c r="F74">
        <v>1</v>
      </c>
      <c r="G74">
        <v>28.662519</v>
      </c>
      <c r="H74">
        <v>0.36854199999999998</v>
      </c>
      <c r="I74">
        <v>2.2591380000000001</v>
      </c>
      <c r="J74">
        <v>0.205376</v>
      </c>
      <c r="K74" t="str">
        <f t="shared" si="2"/>
        <v>7</v>
      </c>
      <c r="L74" t="s">
        <v>39</v>
      </c>
      <c r="M74" t="s">
        <v>40</v>
      </c>
      <c r="N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74">
        <f>VLOOKUP(TableMPI[[#This Row],[Label]],TableAvg[],2,FALSE)</f>
        <v>174.82682649999998</v>
      </c>
      <c r="P74">
        <f>VLOOKUP(TableMPI[[#This Row],[Label]],TableAvg[],3,FALSE)</f>
        <v>5.3027500048680586E-2</v>
      </c>
      <c r="Q74">
        <f>TableMPI[[#This Row],[Avg]]-$U$2*TableMPI[[#This Row],[StdDev]]</f>
        <v>174.72077149990261</v>
      </c>
      <c r="R74">
        <f>TableMPI[[#This Row],[Avg]]+$U$2*TableMPI[[#This Row],[StdDev]]</f>
        <v>174.93288150009735</v>
      </c>
      <c r="S74">
        <v>1</v>
      </c>
    </row>
    <row r="75" spans="1:19" x14ac:dyDescent="0.25">
      <c r="A75" t="s">
        <v>15</v>
      </c>
      <c r="B75">
        <v>10000</v>
      </c>
      <c r="C75">
        <v>100</v>
      </c>
      <c r="D75">
        <v>100000</v>
      </c>
      <c r="E75">
        <v>11</v>
      </c>
      <c r="F75">
        <v>1</v>
      </c>
      <c r="G75">
        <v>31.041566</v>
      </c>
      <c r="H75">
        <v>0.16666700000000001</v>
      </c>
      <c r="I75">
        <v>0.42096800000000001</v>
      </c>
      <c r="J75">
        <v>4.2097000000000002E-2</v>
      </c>
      <c r="K75" t="str">
        <f t="shared" si="2"/>
        <v>7</v>
      </c>
      <c r="L75" t="s">
        <v>39</v>
      </c>
      <c r="M75" t="s">
        <v>40</v>
      </c>
      <c r="N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75">
        <f>VLOOKUP(TableMPI[[#This Row],[Label]],TableAvg[],2,FALSE)</f>
        <v>190.876362</v>
      </c>
      <c r="P75">
        <f>VLOOKUP(TableMPI[[#This Row],[Label]],TableAvg[],3,FALSE)</f>
        <v>0.50633999999848645</v>
      </c>
      <c r="Q75">
        <f>TableMPI[[#This Row],[Avg]]-$U$2*TableMPI[[#This Row],[StdDev]]</f>
        <v>189.86368200000302</v>
      </c>
      <c r="R75">
        <f>TableMPI[[#This Row],[Avg]]+$U$2*TableMPI[[#This Row],[StdDev]]</f>
        <v>191.88904199999698</v>
      </c>
      <c r="S75">
        <v>1</v>
      </c>
    </row>
    <row r="76" spans="1:19" x14ac:dyDescent="0.25">
      <c r="A76" t="s">
        <v>15</v>
      </c>
      <c r="B76">
        <v>10000</v>
      </c>
      <c r="C76">
        <v>100</v>
      </c>
      <c r="D76">
        <v>100000</v>
      </c>
      <c r="E76">
        <v>10</v>
      </c>
      <c r="F76">
        <v>1</v>
      </c>
      <c r="G76">
        <v>33.976529999999997</v>
      </c>
      <c r="H76">
        <v>0.16151399999999999</v>
      </c>
      <c r="I76">
        <v>0.34904400000000002</v>
      </c>
      <c r="J76">
        <v>3.8782999999999998E-2</v>
      </c>
      <c r="K76" t="str">
        <f t="shared" si="2"/>
        <v>7</v>
      </c>
      <c r="L76" t="s">
        <v>39</v>
      </c>
      <c r="M76" t="s">
        <v>40</v>
      </c>
      <c r="N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76">
        <f>VLOOKUP(TableMPI[[#This Row],[Label]],TableAvg[],2,FALSE)</f>
        <v>209.11237700000001</v>
      </c>
      <c r="P76">
        <f>VLOOKUP(TableMPI[[#This Row],[Label]],TableAvg[],3,FALSE)</f>
        <v>0.13501800000346789</v>
      </c>
      <c r="Q76">
        <f>TableMPI[[#This Row],[Avg]]-$U$2*TableMPI[[#This Row],[StdDev]]</f>
        <v>208.84234099999307</v>
      </c>
      <c r="R76">
        <f>TableMPI[[#This Row],[Avg]]+$U$2*TableMPI[[#This Row],[StdDev]]</f>
        <v>209.38241300000695</v>
      </c>
      <c r="S76">
        <v>1</v>
      </c>
    </row>
    <row r="77" spans="1:19" x14ac:dyDescent="0.25">
      <c r="A77" t="s">
        <v>15</v>
      </c>
      <c r="B77">
        <v>10000</v>
      </c>
      <c r="C77">
        <v>100</v>
      </c>
      <c r="D77">
        <v>100000</v>
      </c>
      <c r="E77">
        <v>9</v>
      </c>
      <c r="F77">
        <v>1</v>
      </c>
      <c r="G77">
        <v>37.767439000000003</v>
      </c>
      <c r="H77">
        <v>0.351711</v>
      </c>
      <c r="I77">
        <v>1.522305</v>
      </c>
      <c r="J77">
        <v>0.19028800000000001</v>
      </c>
      <c r="K77" t="str">
        <f t="shared" si="2"/>
        <v>7</v>
      </c>
      <c r="L77" t="s">
        <v>39</v>
      </c>
      <c r="M77" t="s">
        <v>40</v>
      </c>
      <c r="N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77">
        <f>VLOOKUP(TableMPI[[#This Row],[Label]],TableAvg[],2,FALSE)</f>
        <v>232.02580399999999</v>
      </c>
      <c r="P77">
        <f>VLOOKUP(TableMPI[[#This Row],[Label]],TableAvg[],3,FALSE)</f>
        <v>0</v>
      </c>
      <c r="Q77">
        <f>TableMPI[[#This Row],[Avg]]-$U$2*TableMPI[[#This Row],[StdDev]]</f>
        <v>232.02580399999999</v>
      </c>
      <c r="R77">
        <f>TableMPI[[#This Row],[Avg]]+$U$2*TableMPI[[#This Row],[StdDev]]</f>
        <v>232.02580399999999</v>
      </c>
      <c r="S77">
        <v>1</v>
      </c>
    </row>
    <row r="78" spans="1:19" x14ac:dyDescent="0.25">
      <c r="A78" t="s">
        <v>15</v>
      </c>
      <c r="B78">
        <v>10000</v>
      </c>
      <c r="C78">
        <v>100</v>
      </c>
      <c r="D78">
        <v>100000</v>
      </c>
      <c r="E78">
        <v>8</v>
      </c>
      <c r="F78">
        <v>1</v>
      </c>
      <c r="G78">
        <v>42.492967</v>
      </c>
      <c r="H78">
        <v>0.56453900000000001</v>
      </c>
      <c r="I78">
        <v>2.7213980000000002</v>
      </c>
      <c r="J78">
        <v>0.38877099999999998</v>
      </c>
      <c r="K78" t="str">
        <f t="shared" si="2"/>
        <v>7</v>
      </c>
      <c r="L78" t="s">
        <v>39</v>
      </c>
      <c r="M78" t="s">
        <v>40</v>
      </c>
      <c r="N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78">
        <f>VLOOKUP(TableMPI[[#This Row],[Label]],TableAvg[],2,FALSE)</f>
        <v>260.09294599999998</v>
      </c>
      <c r="P78">
        <f>VLOOKUP(TableMPI[[#This Row],[Label]],TableAvg[],3,FALSE)</f>
        <v>0</v>
      </c>
      <c r="Q78">
        <f>TableMPI[[#This Row],[Avg]]-$U$2*TableMPI[[#This Row],[StdDev]]</f>
        <v>260.09294599999998</v>
      </c>
      <c r="R78">
        <f>TableMPI[[#This Row],[Avg]]+$U$2*TableMPI[[#This Row],[StdDev]]</f>
        <v>260.09294599999998</v>
      </c>
      <c r="S78">
        <v>1</v>
      </c>
    </row>
    <row r="79" spans="1:19" x14ac:dyDescent="0.25">
      <c r="A79" t="s">
        <v>15</v>
      </c>
      <c r="B79">
        <v>10000</v>
      </c>
      <c r="C79">
        <v>100</v>
      </c>
      <c r="D79">
        <v>100000</v>
      </c>
      <c r="E79">
        <v>7</v>
      </c>
      <c r="F79">
        <v>1</v>
      </c>
      <c r="G79">
        <v>48.062612000000001</v>
      </c>
      <c r="H79">
        <v>0.33570299999999997</v>
      </c>
      <c r="I79">
        <v>1.109918</v>
      </c>
      <c r="J79">
        <v>0.18498600000000001</v>
      </c>
      <c r="K79" t="str">
        <f t="shared" si="2"/>
        <v>7</v>
      </c>
      <c r="L79" t="s">
        <v>39</v>
      </c>
      <c r="M79" t="s">
        <v>40</v>
      </c>
      <c r="N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9">
        <f>VLOOKUP(TableMPI[[#This Row],[Label]],TableAvg[],2,FALSE)</f>
        <v>297.04386299999999</v>
      </c>
      <c r="P79">
        <f>VLOOKUP(TableMPI[[#This Row],[Label]],TableAvg[],3,FALSE)</f>
        <v>0</v>
      </c>
      <c r="Q79">
        <f>TableMPI[[#This Row],[Avg]]-$U$2*TableMPI[[#This Row],[StdDev]]</f>
        <v>297.04386299999999</v>
      </c>
      <c r="R79">
        <f>TableMPI[[#This Row],[Avg]]+$U$2*TableMPI[[#This Row],[StdDev]]</f>
        <v>297.04386299999999</v>
      </c>
      <c r="S79">
        <v>1</v>
      </c>
    </row>
    <row r="80" spans="1:19" x14ac:dyDescent="0.25">
      <c r="A80" t="s">
        <v>15</v>
      </c>
      <c r="B80">
        <v>10000</v>
      </c>
      <c r="C80">
        <v>100</v>
      </c>
      <c r="D80">
        <v>100000</v>
      </c>
      <c r="E80">
        <v>6</v>
      </c>
      <c r="F80">
        <v>1</v>
      </c>
      <c r="G80">
        <v>55.903986000000003</v>
      </c>
      <c r="H80">
        <v>0.353995</v>
      </c>
      <c r="I80">
        <v>0.95549899999999999</v>
      </c>
      <c r="J80">
        <v>0.19109999999999999</v>
      </c>
      <c r="K80" t="str">
        <f t="shared" si="2"/>
        <v>7</v>
      </c>
      <c r="L80" t="s">
        <v>39</v>
      </c>
      <c r="M80" t="s">
        <v>40</v>
      </c>
      <c r="N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0">
        <f>VLOOKUP(TableMPI[[#This Row],[Label]],TableAvg[],2,FALSE)</f>
        <v>346.274833</v>
      </c>
      <c r="P80">
        <f>VLOOKUP(TableMPI[[#This Row],[Label]],TableAvg[],3,FALSE)</f>
        <v>0</v>
      </c>
      <c r="Q80">
        <f>TableMPI[[#This Row],[Avg]]-$U$2*TableMPI[[#This Row],[StdDev]]</f>
        <v>346.274833</v>
      </c>
      <c r="R80">
        <f>TableMPI[[#This Row],[Avg]]+$U$2*TableMPI[[#This Row],[StdDev]]</f>
        <v>346.274833</v>
      </c>
      <c r="S80">
        <v>1</v>
      </c>
    </row>
    <row r="81" spans="1:19" x14ac:dyDescent="0.25">
      <c r="A81" t="s">
        <v>15</v>
      </c>
      <c r="B81">
        <v>10000</v>
      </c>
      <c r="C81">
        <v>100</v>
      </c>
      <c r="D81">
        <v>100000</v>
      </c>
      <c r="E81">
        <v>5</v>
      </c>
      <c r="F81">
        <v>1</v>
      </c>
      <c r="G81">
        <v>67.302493999999996</v>
      </c>
      <c r="H81">
        <v>0.321187</v>
      </c>
      <c r="I81">
        <v>0.64941599999999999</v>
      </c>
      <c r="J81">
        <v>0.162354</v>
      </c>
      <c r="K81" t="str">
        <f t="shared" si="2"/>
        <v>7</v>
      </c>
      <c r="L81" t="s">
        <v>39</v>
      </c>
      <c r="M81" t="s">
        <v>40</v>
      </c>
      <c r="N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81">
        <f>VLOOKUP(TableMPI[[#This Row],[Label]],TableAvg[],2,FALSE)</f>
        <v>414.10621800000001</v>
      </c>
      <c r="P81">
        <f>VLOOKUP(TableMPI[[#This Row],[Label]],TableAvg[],3,FALSE)</f>
        <v>0</v>
      </c>
      <c r="Q81">
        <f>TableMPI[[#This Row],[Avg]]-$U$2*TableMPI[[#This Row],[StdDev]]</f>
        <v>414.10621800000001</v>
      </c>
      <c r="R81">
        <f>TableMPI[[#This Row],[Avg]]+$U$2*TableMPI[[#This Row],[StdDev]]</f>
        <v>414.10621800000001</v>
      </c>
      <c r="S81">
        <v>1</v>
      </c>
    </row>
    <row r="82" spans="1:19" x14ac:dyDescent="0.25">
      <c r="A82" t="s">
        <v>15</v>
      </c>
      <c r="B82">
        <v>10000</v>
      </c>
      <c r="C82">
        <v>100</v>
      </c>
      <c r="D82">
        <v>100000</v>
      </c>
      <c r="E82">
        <v>4</v>
      </c>
      <c r="F82">
        <v>1</v>
      </c>
      <c r="G82">
        <v>83.815907999999993</v>
      </c>
      <c r="H82">
        <v>0.34890900000000002</v>
      </c>
      <c r="I82">
        <v>0.58280699999999996</v>
      </c>
      <c r="J82">
        <v>0.194269</v>
      </c>
      <c r="K82" t="str">
        <f t="shared" si="2"/>
        <v>7</v>
      </c>
      <c r="L82" t="s">
        <v>39</v>
      </c>
      <c r="M82" t="s">
        <v>40</v>
      </c>
      <c r="N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82">
        <f>VLOOKUP(TableMPI[[#This Row],[Label]],TableAvg[],2,FALSE)</f>
        <v>517.03048899999999</v>
      </c>
      <c r="P82">
        <f>VLOOKUP(TableMPI[[#This Row],[Label]],TableAvg[],3,FALSE)</f>
        <v>0</v>
      </c>
      <c r="Q82">
        <f>TableMPI[[#This Row],[Avg]]-$U$2*TableMPI[[#This Row],[StdDev]]</f>
        <v>517.03048899999999</v>
      </c>
      <c r="R82">
        <f>TableMPI[[#This Row],[Avg]]+$U$2*TableMPI[[#This Row],[StdDev]]</f>
        <v>517.03048899999999</v>
      </c>
      <c r="S82">
        <v>1</v>
      </c>
    </row>
    <row r="83" spans="1:19" x14ac:dyDescent="0.25">
      <c r="A83" t="s">
        <v>15</v>
      </c>
      <c r="B83">
        <v>10000</v>
      </c>
      <c r="C83">
        <v>100</v>
      </c>
      <c r="D83">
        <v>100000</v>
      </c>
      <c r="E83">
        <v>3</v>
      </c>
      <c r="F83">
        <v>1</v>
      </c>
      <c r="G83">
        <v>111.38833700000001</v>
      </c>
      <c r="H83">
        <v>0.44866</v>
      </c>
      <c r="I83">
        <v>0.54368700000000003</v>
      </c>
      <c r="J83">
        <v>0.27184399999999997</v>
      </c>
      <c r="K83" t="str">
        <f t="shared" si="2"/>
        <v>7</v>
      </c>
      <c r="L83" t="s">
        <v>39</v>
      </c>
      <c r="M83" t="s">
        <v>40</v>
      </c>
      <c r="N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83">
        <f>VLOOKUP(TableMPI[[#This Row],[Label]],TableAvg[],2,FALSE)</f>
        <v>689.58723399999997</v>
      </c>
      <c r="P83">
        <f>VLOOKUP(TableMPI[[#This Row],[Label]],TableAvg[],3,FALSE)</f>
        <v>0</v>
      </c>
      <c r="Q83">
        <f>TableMPI[[#This Row],[Avg]]-$U$2*TableMPI[[#This Row],[StdDev]]</f>
        <v>689.58723399999997</v>
      </c>
      <c r="R83">
        <f>TableMPI[[#This Row],[Avg]]+$U$2*TableMPI[[#This Row],[StdDev]]</f>
        <v>689.58723399999997</v>
      </c>
      <c r="S83">
        <v>1</v>
      </c>
    </row>
    <row r="84" spans="1:19" x14ac:dyDescent="0.25">
      <c r="A84" t="s">
        <v>15</v>
      </c>
      <c r="B84">
        <v>10000</v>
      </c>
      <c r="C84">
        <v>100</v>
      </c>
      <c r="D84">
        <v>100000</v>
      </c>
      <c r="E84">
        <v>2</v>
      </c>
      <c r="F84">
        <v>1</v>
      </c>
      <c r="G84">
        <v>166.06651500000001</v>
      </c>
      <c r="H84">
        <v>0.39968700000000001</v>
      </c>
      <c r="I84">
        <v>0.22878499999999999</v>
      </c>
      <c r="J84">
        <v>0.22878499999999999</v>
      </c>
      <c r="K84" t="str">
        <f t="shared" si="2"/>
        <v>7</v>
      </c>
      <c r="L84" t="s">
        <v>39</v>
      </c>
      <c r="M84" t="s">
        <v>40</v>
      </c>
      <c r="N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84">
        <f>VLOOKUP(TableMPI[[#This Row],[Label]],TableAvg[],2,FALSE)</f>
        <v>1033.768284</v>
      </c>
      <c r="P84">
        <f>VLOOKUP(TableMPI[[#This Row],[Label]],TableAvg[],3,FALSE)</f>
        <v>0</v>
      </c>
      <c r="Q84">
        <f>TableMPI[[#This Row],[Avg]]-$U$2*TableMPI[[#This Row],[StdDev]]</f>
        <v>1033.768284</v>
      </c>
      <c r="R84">
        <f>TableMPI[[#This Row],[Avg]]+$U$2*TableMPI[[#This Row],[StdDev]]</f>
        <v>1033.768284</v>
      </c>
      <c r="S84">
        <v>1</v>
      </c>
    </row>
    <row r="85" spans="1:19" x14ac:dyDescent="0.25">
      <c r="A85" t="s">
        <v>15</v>
      </c>
      <c r="B85">
        <v>30000</v>
      </c>
      <c r="C85">
        <v>100</v>
      </c>
      <c r="D85">
        <v>100000</v>
      </c>
      <c r="E85">
        <v>12</v>
      </c>
      <c r="F85">
        <v>1</v>
      </c>
      <c r="G85">
        <v>250.28523799999999</v>
      </c>
      <c r="H85">
        <v>2.3024140000000002</v>
      </c>
      <c r="I85">
        <v>13.497597000000001</v>
      </c>
      <c r="J85">
        <v>1.2270540000000001</v>
      </c>
      <c r="K85" t="str">
        <f>MID(M85,22,1)</f>
        <v>7</v>
      </c>
      <c r="L85" t="s">
        <v>41</v>
      </c>
      <c r="M85" t="s">
        <v>42</v>
      </c>
      <c r="N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12</v>
      </c>
      <c r="O85" t="e">
        <f>VLOOKUP(TableMPI[[#This Row],[Label]],TableAvg[],2,FALSE)</f>
        <v>#N/A</v>
      </c>
      <c r="P85" t="e">
        <f>VLOOKUP(TableMPI[[#This Row],[Label]],TableAvg[],3,FALSE)</f>
        <v>#N/A</v>
      </c>
      <c r="Q85" t="e">
        <f>TableMPI[[#This Row],[Avg]]-$U$2*TableMPI[[#This Row],[StdDev]]</f>
        <v>#N/A</v>
      </c>
      <c r="R85" t="e">
        <f>TableMPI[[#This Row],[Avg]]+$U$2*TableMPI[[#This Row],[StdDev]]</f>
        <v>#N/A</v>
      </c>
      <c r="S85" t="e">
        <f>IF(AND(TableMPI[[#This Row],[total_time]]&gt;=TableMPI[[#This Row],[Low]], TableMPI[[#This Row],[total_time]]&lt;=TableMPI[[#This Row],[High]]),1,0)</f>
        <v>#N/A</v>
      </c>
    </row>
    <row r="86" spans="1:19" x14ac:dyDescent="0.25">
      <c r="A86" t="s">
        <v>15</v>
      </c>
      <c r="B86">
        <v>30000</v>
      </c>
      <c r="C86">
        <v>100</v>
      </c>
      <c r="D86">
        <v>100000</v>
      </c>
      <c r="E86">
        <v>11</v>
      </c>
      <c r="F86">
        <v>1</v>
      </c>
      <c r="G86">
        <v>273.46989000000002</v>
      </c>
      <c r="H86">
        <v>2.2499720000000001</v>
      </c>
      <c r="I86">
        <v>11.792316</v>
      </c>
      <c r="J86">
        <v>1.1792320000000001</v>
      </c>
      <c r="K86" t="str">
        <f t="shared" ref="K86:K95" si="3">MID(M86,22,1)</f>
        <v>7</v>
      </c>
      <c r="L86" t="s">
        <v>41</v>
      </c>
      <c r="M86" t="s">
        <v>42</v>
      </c>
      <c r="N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11</v>
      </c>
      <c r="O86" t="e">
        <f>VLOOKUP(TableMPI[[#This Row],[Label]],TableAvg[],2,FALSE)</f>
        <v>#N/A</v>
      </c>
      <c r="P86" t="e">
        <f>VLOOKUP(TableMPI[[#This Row],[Label]],TableAvg[],3,FALSE)</f>
        <v>#N/A</v>
      </c>
      <c r="Q86" t="e">
        <f>TableMPI[[#This Row],[Avg]]-$U$2*TableMPI[[#This Row],[StdDev]]</f>
        <v>#N/A</v>
      </c>
      <c r="R86" t="e">
        <f>TableMPI[[#This Row],[Avg]]+$U$2*TableMPI[[#This Row],[StdDev]]</f>
        <v>#N/A</v>
      </c>
      <c r="S86" t="e">
        <f>IF(AND(TableMPI[[#This Row],[total_time]]&gt;=TableMPI[[#This Row],[Low]], TableMPI[[#This Row],[total_time]]&lt;=TableMPI[[#This Row],[High]]),1,0)</f>
        <v>#N/A</v>
      </c>
    </row>
    <row r="87" spans="1:19" x14ac:dyDescent="0.25">
      <c r="A87" t="s">
        <v>15</v>
      </c>
      <c r="B87">
        <v>30000</v>
      </c>
      <c r="C87">
        <v>100</v>
      </c>
      <c r="D87">
        <v>100000</v>
      </c>
      <c r="E87">
        <v>10</v>
      </c>
      <c r="F87">
        <v>1</v>
      </c>
      <c r="G87">
        <v>299.678247</v>
      </c>
      <c r="H87">
        <v>2.1271770000000001</v>
      </c>
      <c r="I87">
        <v>9.5283080000000009</v>
      </c>
      <c r="J87">
        <v>1.0587009999999999</v>
      </c>
      <c r="K87" t="str">
        <f t="shared" si="3"/>
        <v>7</v>
      </c>
      <c r="L87" t="s">
        <v>41</v>
      </c>
      <c r="M87" t="s">
        <v>42</v>
      </c>
      <c r="N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10</v>
      </c>
      <c r="O87" t="e">
        <f>VLOOKUP(TableMPI[[#This Row],[Label]],TableAvg[],2,FALSE)</f>
        <v>#N/A</v>
      </c>
      <c r="P87" t="e">
        <f>VLOOKUP(TableMPI[[#This Row],[Label]],TableAvg[],3,FALSE)</f>
        <v>#N/A</v>
      </c>
      <c r="Q87" t="e">
        <f>TableMPI[[#This Row],[Avg]]-$U$2*TableMPI[[#This Row],[StdDev]]</f>
        <v>#N/A</v>
      </c>
      <c r="R87" t="e">
        <f>TableMPI[[#This Row],[Avg]]+$U$2*TableMPI[[#This Row],[StdDev]]</f>
        <v>#N/A</v>
      </c>
      <c r="S87" t="e">
        <f>IF(AND(TableMPI[[#This Row],[total_time]]&gt;=TableMPI[[#This Row],[Low]], TableMPI[[#This Row],[total_time]]&lt;=TableMPI[[#This Row],[High]]),1,0)</f>
        <v>#N/A</v>
      </c>
    </row>
    <row r="88" spans="1:19" x14ac:dyDescent="0.25">
      <c r="A88" t="s">
        <v>15</v>
      </c>
      <c r="B88">
        <v>30000</v>
      </c>
      <c r="C88">
        <v>100</v>
      </c>
      <c r="D88">
        <v>100000</v>
      </c>
      <c r="E88">
        <v>9</v>
      </c>
      <c r="F88">
        <v>1</v>
      </c>
      <c r="G88">
        <v>333.39829800000001</v>
      </c>
      <c r="H88">
        <v>2.2549480000000002</v>
      </c>
      <c r="I88">
        <v>9.4542310000000001</v>
      </c>
      <c r="J88">
        <v>1.1817789999999999</v>
      </c>
      <c r="K88" t="str">
        <f t="shared" si="3"/>
        <v>7</v>
      </c>
      <c r="L88" t="s">
        <v>41</v>
      </c>
      <c r="M88" t="s">
        <v>42</v>
      </c>
      <c r="N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9</v>
      </c>
      <c r="O88" t="e">
        <f>VLOOKUP(TableMPI[[#This Row],[Label]],TableAvg[],2,FALSE)</f>
        <v>#N/A</v>
      </c>
      <c r="P88" t="e">
        <f>VLOOKUP(TableMPI[[#This Row],[Label]],TableAvg[],3,FALSE)</f>
        <v>#N/A</v>
      </c>
      <c r="Q88" t="e">
        <f>TableMPI[[#This Row],[Avg]]-$U$2*TableMPI[[#This Row],[StdDev]]</f>
        <v>#N/A</v>
      </c>
      <c r="R88" t="e">
        <f>TableMPI[[#This Row],[Avg]]+$U$2*TableMPI[[#This Row],[StdDev]]</f>
        <v>#N/A</v>
      </c>
      <c r="S88" t="e">
        <f>IF(AND(TableMPI[[#This Row],[total_time]]&gt;=TableMPI[[#This Row],[Low]], TableMPI[[#This Row],[total_time]]&lt;=TableMPI[[#This Row],[High]]),1,0)</f>
        <v>#N/A</v>
      </c>
    </row>
    <row r="89" spans="1:19" x14ac:dyDescent="0.25">
      <c r="A89" t="s">
        <v>15</v>
      </c>
      <c r="B89">
        <v>30000</v>
      </c>
      <c r="C89">
        <v>100</v>
      </c>
      <c r="D89">
        <v>100000</v>
      </c>
      <c r="E89">
        <v>8</v>
      </c>
      <c r="F89">
        <v>1</v>
      </c>
      <c r="G89">
        <v>374.34934800000002</v>
      </c>
      <c r="H89">
        <v>2.258756</v>
      </c>
      <c r="I89">
        <v>8.0942290000000003</v>
      </c>
      <c r="J89">
        <v>1.156318</v>
      </c>
      <c r="K89" t="str">
        <f t="shared" si="3"/>
        <v>7</v>
      </c>
      <c r="L89" t="s">
        <v>41</v>
      </c>
      <c r="M89" t="s">
        <v>42</v>
      </c>
      <c r="N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8</v>
      </c>
      <c r="O89" t="e">
        <f>VLOOKUP(TableMPI[[#This Row],[Label]],TableAvg[],2,FALSE)</f>
        <v>#N/A</v>
      </c>
      <c r="P89" t="e">
        <f>VLOOKUP(TableMPI[[#This Row],[Label]],TableAvg[],3,FALSE)</f>
        <v>#N/A</v>
      </c>
      <c r="Q89" t="e">
        <f>TableMPI[[#This Row],[Avg]]-$U$2*TableMPI[[#This Row],[StdDev]]</f>
        <v>#N/A</v>
      </c>
      <c r="R89" t="e">
        <f>TableMPI[[#This Row],[Avg]]+$U$2*TableMPI[[#This Row],[StdDev]]</f>
        <v>#N/A</v>
      </c>
      <c r="S89" t="e">
        <f>IF(AND(TableMPI[[#This Row],[total_time]]&gt;=TableMPI[[#This Row],[Low]], TableMPI[[#This Row],[total_time]]&lt;=TableMPI[[#This Row],[High]]),1,0)</f>
        <v>#N/A</v>
      </c>
    </row>
    <row r="90" spans="1:19" x14ac:dyDescent="0.25">
      <c r="A90" t="s">
        <v>15</v>
      </c>
      <c r="B90">
        <v>30000</v>
      </c>
      <c r="C90">
        <v>100</v>
      </c>
      <c r="D90">
        <v>100000</v>
      </c>
      <c r="E90">
        <v>7</v>
      </c>
      <c r="F90">
        <v>1</v>
      </c>
      <c r="G90">
        <v>426.45756299999999</v>
      </c>
      <c r="H90">
        <v>2.208971</v>
      </c>
      <c r="I90">
        <v>6.7417699999999998</v>
      </c>
      <c r="J90">
        <v>1.1236280000000001</v>
      </c>
      <c r="K90" t="str">
        <f t="shared" si="3"/>
        <v>7</v>
      </c>
      <c r="L90" t="s">
        <v>41</v>
      </c>
      <c r="M90" t="s">
        <v>42</v>
      </c>
      <c r="N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</v>
      </c>
      <c r="O90" t="e">
        <f>VLOOKUP(TableMPI[[#This Row],[Label]],TableAvg[],2,FALSE)</f>
        <v>#N/A</v>
      </c>
      <c r="P90" t="e">
        <f>VLOOKUP(TableMPI[[#This Row],[Label]],TableAvg[],3,FALSE)</f>
        <v>#N/A</v>
      </c>
      <c r="Q90" t="e">
        <f>TableMPI[[#This Row],[Avg]]-$U$2*TableMPI[[#This Row],[StdDev]]</f>
        <v>#N/A</v>
      </c>
      <c r="R90" t="e">
        <f>TableMPI[[#This Row],[Avg]]+$U$2*TableMPI[[#This Row],[StdDev]]</f>
        <v>#N/A</v>
      </c>
      <c r="S90" t="e">
        <f>IF(AND(TableMPI[[#This Row],[total_time]]&gt;=TableMPI[[#This Row],[Low]], TableMPI[[#This Row],[total_time]]&lt;=TableMPI[[#This Row],[High]]),1,0)</f>
        <v>#N/A</v>
      </c>
    </row>
    <row r="91" spans="1:19" x14ac:dyDescent="0.25">
      <c r="A91" t="s">
        <v>15</v>
      </c>
      <c r="B91">
        <v>30000</v>
      </c>
      <c r="C91">
        <v>100</v>
      </c>
      <c r="D91">
        <v>100000</v>
      </c>
      <c r="E91">
        <v>6</v>
      </c>
      <c r="F91">
        <v>1</v>
      </c>
      <c r="G91">
        <v>496.76903199999998</v>
      </c>
      <c r="H91">
        <v>2.2428629999999998</v>
      </c>
      <c r="I91">
        <v>5.8400499999999997</v>
      </c>
      <c r="J91">
        <v>1.16801</v>
      </c>
      <c r="K91" t="str">
        <f t="shared" si="3"/>
        <v>7</v>
      </c>
      <c r="L91" t="s">
        <v>41</v>
      </c>
      <c r="M91" t="s">
        <v>42</v>
      </c>
      <c r="N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</v>
      </c>
      <c r="O91" t="e">
        <f>VLOOKUP(TableMPI[[#This Row],[Label]],TableAvg[],2,FALSE)</f>
        <v>#N/A</v>
      </c>
      <c r="P91" t="e">
        <f>VLOOKUP(TableMPI[[#This Row],[Label]],TableAvg[],3,FALSE)</f>
        <v>#N/A</v>
      </c>
      <c r="Q91" t="e">
        <f>TableMPI[[#This Row],[Avg]]-$U$2*TableMPI[[#This Row],[StdDev]]</f>
        <v>#N/A</v>
      </c>
      <c r="R91" t="e">
        <f>TableMPI[[#This Row],[Avg]]+$U$2*TableMPI[[#This Row],[StdDev]]</f>
        <v>#N/A</v>
      </c>
      <c r="S91" t="e">
        <f>IF(AND(TableMPI[[#This Row],[total_time]]&gt;=TableMPI[[#This Row],[Low]], TableMPI[[#This Row],[total_time]]&lt;=TableMPI[[#This Row],[High]]),1,0)</f>
        <v>#N/A</v>
      </c>
    </row>
    <row r="92" spans="1:19" x14ac:dyDescent="0.25">
      <c r="A92" t="s">
        <v>15</v>
      </c>
      <c r="B92">
        <v>30000</v>
      </c>
      <c r="C92">
        <v>100</v>
      </c>
      <c r="D92">
        <v>100000</v>
      </c>
      <c r="E92">
        <v>5</v>
      </c>
      <c r="F92">
        <v>1</v>
      </c>
      <c r="G92">
        <v>596.09577300000001</v>
      </c>
      <c r="H92">
        <v>2.247916</v>
      </c>
      <c r="I92">
        <v>4.694566</v>
      </c>
      <c r="J92">
        <v>1.1736409999999999</v>
      </c>
      <c r="K92" t="str">
        <f t="shared" si="3"/>
        <v>7</v>
      </c>
      <c r="L92" t="s">
        <v>41</v>
      </c>
      <c r="M92" t="s">
        <v>42</v>
      </c>
      <c r="N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92" t="e">
        <f>VLOOKUP(TableMPI[[#This Row],[Label]],TableAvg[],2,FALSE)</f>
        <v>#N/A</v>
      </c>
      <c r="P92" t="e">
        <f>VLOOKUP(TableMPI[[#This Row],[Label]],TableAvg[],3,FALSE)</f>
        <v>#N/A</v>
      </c>
      <c r="Q92" t="e">
        <f>TableMPI[[#This Row],[Avg]]-$U$2*TableMPI[[#This Row],[StdDev]]</f>
        <v>#N/A</v>
      </c>
      <c r="R92" t="e">
        <f>TableMPI[[#This Row],[Avg]]+$U$2*TableMPI[[#This Row],[StdDev]]</f>
        <v>#N/A</v>
      </c>
      <c r="S92" t="e">
        <f>IF(AND(TableMPI[[#This Row],[total_time]]&gt;=TableMPI[[#This Row],[Low]], TableMPI[[#This Row],[total_time]]&lt;=TableMPI[[#This Row],[High]]),1,0)</f>
        <v>#N/A</v>
      </c>
    </row>
    <row r="93" spans="1:19" x14ac:dyDescent="0.25">
      <c r="A93" t="s">
        <v>15</v>
      </c>
      <c r="B93">
        <v>30000</v>
      </c>
      <c r="C93">
        <v>100</v>
      </c>
      <c r="D93">
        <v>100000</v>
      </c>
      <c r="E93">
        <v>4</v>
      </c>
      <c r="F93">
        <v>1</v>
      </c>
      <c r="G93">
        <v>745.03925100000004</v>
      </c>
      <c r="H93">
        <v>2.5099640000000001</v>
      </c>
      <c r="I93">
        <v>4.3108000000000004</v>
      </c>
      <c r="J93">
        <v>1.436933</v>
      </c>
      <c r="K93" t="str">
        <f t="shared" si="3"/>
        <v>7</v>
      </c>
      <c r="L93" t="s">
        <v>41</v>
      </c>
      <c r="M93" t="s">
        <v>42</v>
      </c>
      <c r="N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93" t="e">
        <f>VLOOKUP(TableMPI[[#This Row],[Label]],TableAvg[],2,FALSE)</f>
        <v>#N/A</v>
      </c>
      <c r="P93" t="e">
        <f>VLOOKUP(TableMPI[[#This Row],[Label]],TableAvg[],3,FALSE)</f>
        <v>#N/A</v>
      </c>
      <c r="Q93" t="e">
        <f>TableMPI[[#This Row],[Avg]]-$U$2*TableMPI[[#This Row],[StdDev]]</f>
        <v>#N/A</v>
      </c>
      <c r="R93" t="e">
        <f>TableMPI[[#This Row],[Avg]]+$U$2*TableMPI[[#This Row],[StdDev]]</f>
        <v>#N/A</v>
      </c>
      <c r="S93" t="e">
        <f>IF(AND(TableMPI[[#This Row],[total_time]]&gt;=TableMPI[[#This Row],[Low]], TableMPI[[#This Row],[total_time]]&lt;=TableMPI[[#This Row],[High]]),1,0)</f>
        <v>#N/A</v>
      </c>
    </row>
    <row r="94" spans="1:19" x14ac:dyDescent="0.25">
      <c r="A94" t="s">
        <v>15</v>
      </c>
      <c r="B94">
        <v>30000</v>
      </c>
      <c r="C94">
        <v>100</v>
      </c>
      <c r="D94">
        <v>100000</v>
      </c>
      <c r="E94">
        <v>3</v>
      </c>
      <c r="F94">
        <v>1</v>
      </c>
      <c r="G94">
        <v>991.57324200000005</v>
      </c>
      <c r="H94">
        <v>2.481198</v>
      </c>
      <c r="I94">
        <v>2.8443399999999999</v>
      </c>
      <c r="J94">
        <v>1.4221699999999999</v>
      </c>
      <c r="K94" t="str">
        <f t="shared" si="3"/>
        <v>7</v>
      </c>
      <c r="L94" t="s">
        <v>41</v>
      </c>
      <c r="M94" t="s">
        <v>42</v>
      </c>
      <c r="N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94" t="e">
        <f>VLOOKUP(TableMPI[[#This Row],[Label]],TableAvg[],2,FALSE)</f>
        <v>#N/A</v>
      </c>
      <c r="P94" t="e">
        <f>VLOOKUP(TableMPI[[#This Row],[Label]],TableAvg[],3,FALSE)</f>
        <v>#N/A</v>
      </c>
      <c r="Q94" t="e">
        <f>TableMPI[[#This Row],[Avg]]-$U$2*TableMPI[[#This Row],[StdDev]]</f>
        <v>#N/A</v>
      </c>
      <c r="R94" t="e">
        <f>TableMPI[[#This Row],[Avg]]+$U$2*TableMPI[[#This Row],[StdDev]]</f>
        <v>#N/A</v>
      </c>
      <c r="S94" t="e">
        <f>IF(AND(TableMPI[[#This Row],[total_time]]&gt;=TableMPI[[#This Row],[Low]], TableMPI[[#This Row],[total_time]]&lt;=TableMPI[[#This Row],[High]]),1,0)</f>
        <v>#N/A</v>
      </c>
    </row>
    <row r="95" spans="1:19" x14ac:dyDescent="0.25">
      <c r="A95" t="s">
        <v>15</v>
      </c>
      <c r="B95">
        <v>30000</v>
      </c>
      <c r="C95">
        <v>100</v>
      </c>
      <c r="D95">
        <v>100000</v>
      </c>
      <c r="E95">
        <v>2</v>
      </c>
      <c r="F95">
        <v>1</v>
      </c>
      <c r="G95">
        <v>1489.396203</v>
      </c>
      <c r="H95">
        <v>2.6447189999999998</v>
      </c>
      <c r="I95">
        <v>1.566125</v>
      </c>
      <c r="J95">
        <v>1.566125</v>
      </c>
      <c r="K95" t="str">
        <f t="shared" si="3"/>
        <v>7</v>
      </c>
      <c r="L95" t="s">
        <v>41</v>
      </c>
      <c r="M95" t="s">
        <v>42</v>
      </c>
      <c r="N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95" t="e">
        <f>VLOOKUP(TableMPI[[#This Row],[Label]],TableAvg[],2,FALSE)</f>
        <v>#N/A</v>
      </c>
      <c r="P95" t="e">
        <f>VLOOKUP(TableMPI[[#This Row],[Label]],TableAvg[],3,FALSE)</f>
        <v>#N/A</v>
      </c>
      <c r="Q95" t="e">
        <f>TableMPI[[#This Row],[Avg]]-$U$2*TableMPI[[#This Row],[StdDev]]</f>
        <v>#N/A</v>
      </c>
      <c r="R95" t="e">
        <f>TableMPI[[#This Row],[Avg]]+$U$2*TableMPI[[#This Row],[StdDev]]</f>
        <v>#N/A</v>
      </c>
      <c r="S95" t="e">
        <f>IF(AND(TableMPI[[#This Row],[total_time]]&gt;=TableMPI[[#This Row],[Low]], TableMPI[[#This Row],[total_time]]&lt;=TableMPI[[#This Row],[High]]),1,0)</f>
        <v>#N/A</v>
      </c>
    </row>
    <row r="96" spans="1:19" x14ac:dyDescent="0.25">
      <c r="A96" t="s">
        <v>15</v>
      </c>
      <c r="B96">
        <v>25000</v>
      </c>
      <c r="C96">
        <v>100</v>
      </c>
      <c r="D96">
        <v>100000</v>
      </c>
      <c r="E96">
        <v>12</v>
      </c>
      <c r="F96">
        <v>1</v>
      </c>
      <c r="G96">
        <v>174.87985399999999</v>
      </c>
      <c r="H96">
        <v>1.959738</v>
      </c>
      <c r="I96">
        <v>12.453495</v>
      </c>
      <c r="J96">
        <v>1.132136</v>
      </c>
      <c r="K96" t="str">
        <f>MID(M96,22,1)</f>
        <v>0</v>
      </c>
      <c r="L96" t="s">
        <v>43</v>
      </c>
      <c r="M96" t="s">
        <v>44</v>
      </c>
      <c r="N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96" t="e">
        <f>VLOOKUP(TableMPI[[#This Row],[Label]],TableAvg[],2,FALSE)</f>
        <v>#N/A</v>
      </c>
      <c r="P96" t="e">
        <f>VLOOKUP(TableMPI[[#This Row],[Label]],TableAvg[],3,FALSE)</f>
        <v>#N/A</v>
      </c>
      <c r="Q96" t="e">
        <f>TableMPI[[#This Row],[Avg]]-$U$2*TableMPI[[#This Row],[StdDev]]</f>
        <v>#N/A</v>
      </c>
      <c r="R96" t="e">
        <f>TableMPI[[#This Row],[Avg]]+$U$2*TableMPI[[#This Row],[StdDev]]</f>
        <v>#N/A</v>
      </c>
      <c r="S96" t="e">
        <f>IF(AND(TableMPI[[#This Row],[total_time]]&gt;=TableMPI[[#This Row],[Low]], TableMPI[[#This Row],[total_time]]&lt;=TableMPI[[#This Row],[High]]),1,0)</f>
        <v>#N/A</v>
      </c>
    </row>
    <row r="97" spans="1:19" x14ac:dyDescent="0.25">
      <c r="A97" t="s">
        <v>15</v>
      </c>
      <c r="B97">
        <v>25000</v>
      </c>
      <c r="C97">
        <v>100</v>
      </c>
      <c r="D97">
        <v>100000</v>
      </c>
      <c r="E97">
        <v>11</v>
      </c>
      <c r="F97">
        <v>1</v>
      </c>
      <c r="G97">
        <v>190.37002200000001</v>
      </c>
      <c r="H97">
        <v>1.6206320000000001</v>
      </c>
      <c r="I97">
        <v>8.2537330000000004</v>
      </c>
      <c r="J97">
        <v>0.82537300000000002</v>
      </c>
      <c r="K97" t="str">
        <f t="shared" ref="K97:K110" si="4">MID(M97,22,1)</f>
        <v>0</v>
      </c>
      <c r="L97" t="s">
        <v>43</v>
      </c>
      <c r="M97" t="s">
        <v>44</v>
      </c>
      <c r="N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97" t="e">
        <f>VLOOKUP(TableMPI[[#This Row],[Label]],TableAvg[],2,FALSE)</f>
        <v>#N/A</v>
      </c>
      <c r="P97" t="e">
        <f>VLOOKUP(TableMPI[[#This Row],[Label]],TableAvg[],3,FALSE)</f>
        <v>#N/A</v>
      </c>
      <c r="Q97" t="e">
        <f>TableMPI[[#This Row],[Avg]]-$U$2*TableMPI[[#This Row],[StdDev]]</f>
        <v>#N/A</v>
      </c>
      <c r="R97" t="e">
        <f>TableMPI[[#This Row],[Avg]]+$U$2*TableMPI[[#This Row],[StdDev]]</f>
        <v>#N/A</v>
      </c>
      <c r="S97" t="e">
        <f>IF(AND(TableMPI[[#This Row],[total_time]]&gt;=TableMPI[[#This Row],[Low]], TableMPI[[#This Row],[total_time]]&lt;=TableMPI[[#This Row],[High]]),1,0)</f>
        <v>#N/A</v>
      </c>
    </row>
    <row r="98" spans="1:19" x14ac:dyDescent="0.25">
      <c r="A98" t="s">
        <v>15</v>
      </c>
      <c r="B98">
        <v>25000</v>
      </c>
      <c r="C98">
        <v>100</v>
      </c>
      <c r="D98">
        <v>100000</v>
      </c>
      <c r="E98">
        <v>10</v>
      </c>
      <c r="F98">
        <v>1</v>
      </c>
      <c r="G98">
        <v>208.97735900000001</v>
      </c>
      <c r="H98">
        <v>1.6165799999999999</v>
      </c>
      <c r="I98">
        <v>7.3996050000000002</v>
      </c>
      <c r="J98">
        <v>0.82217799999999996</v>
      </c>
      <c r="K98" t="str">
        <f t="shared" si="4"/>
        <v>0</v>
      </c>
      <c r="L98" t="s">
        <v>43</v>
      </c>
      <c r="M98" t="s">
        <v>44</v>
      </c>
      <c r="N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98" t="e">
        <f>VLOOKUP(TableMPI[[#This Row],[Label]],TableAvg[],2,FALSE)</f>
        <v>#N/A</v>
      </c>
      <c r="P98" t="e">
        <f>VLOOKUP(TableMPI[[#This Row],[Label]],TableAvg[],3,FALSE)</f>
        <v>#N/A</v>
      </c>
      <c r="Q98" t="e">
        <f>TableMPI[[#This Row],[Avg]]-$U$2*TableMPI[[#This Row],[StdDev]]</f>
        <v>#N/A</v>
      </c>
      <c r="R98" t="e">
        <f>TableMPI[[#This Row],[Avg]]+$U$2*TableMPI[[#This Row],[StdDev]]</f>
        <v>#N/A</v>
      </c>
      <c r="S98" t="e">
        <f>IF(AND(TableMPI[[#This Row],[total_time]]&gt;=TableMPI[[#This Row],[Low]], TableMPI[[#This Row],[total_time]]&lt;=TableMPI[[#This Row],[High]]),1,0)</f>
        <v>#N/A</v>
      </c>
    </row>
    <row r="99" spans="1:19" x14ac:dyDescent="0.25">
      <c r="A99" t="s">
        <v>15</v>
      </c>
      <c r="B99">
        <v>25000</v>
      </c>
      <c r="C99">
        <v>100</v>
      </c>
      <c r="D99">
        <v>100000</v>
      </c>
      <c r="E99">
        <v>9</v>
      </c>
      <c r="F99">
        <v>1</v>
      </c>
      <c r="G99">
        <v>232.02580399999999</v>
      </c>
      <c r="H99">
        <v>1.71018</v>
      </c>
      <c r="I99">
        <v>7.3676519999999996</v>
      </c>
      <c r="J99">
        <v>0.920956</v>
      </c>
      <c r="K99" t="str">
        <f t="shared" si="4"/>
        <v>0</v>
      </c>
      <c r="L99" t="s">
        <v>43</v>
      </c>
      <c r="M99" t="s">
        <v>44</v>
      </c>
      <c r="N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9</v>
      </c>
      <c r="O99" t="e">
        <f>VLOOKUP(TableMPI[[#This Row],[Label]],TableAvg[],2,FALSE)</f>
        <v>#N/A</v>
      </c>
      <c r="P99" t="e">
        <f>VLOOKUP(TableMPI[[#This Row],[Label]],TableAvg[],3,FALSE)</f>
        <v>#N/A</v>
      </c>
      <c r="Q99" t="e">
        <f>TableMPI[[#This Row],[Avg]]-$U$2*TableMPI[[#This Row],[StdDev]]</f>
        <v>#N/A</v>
      </c>
      <c r="R99" t="e">
        <f>TableMPI[[#This Row],[Avg]]+$U$2*TableMPI[[#This Row],[StdDev]]</f>
        <v>#N/A</v>
      </c>
      <c r="S99" t="e">
        <f>IF(AND(TableMPI[[#This Row],[total_time]]&gt;=TableMPI[[#This Row],[Low]], TableMPI[[#This Row],[total_time]]&lt;=TableMPI[[#This Row],[High]]),1,0)</f>
        <v>#N/A</v>
      </c>
    </row>
    <row r="100" spans="1:19" x14ac:dyDescent="0.25">
      <c r="A100" t="s">
        <v>15</v>
      </c>
      <c r="B100">
        <v>25000</v>
      </c>
      <c r="C100">
        <v>100</v>
      </c>
      <c r="D100">
        <v>100000</v>
      </c>
      <c r="E100">
        <v>8</v>
      </c>
      <c r="F100">
        <v>1</v>
      </c>
      <c r="G100">
        <v>260.09294599999998</v>
      </c>
      <c r="H100">
        <v>1.630018</v>
      </c>
      <c r="I100">
        <v>5.7924239999999996</v>
      </c>
      <c r="J100">
        <v>0.82748900000000003</v>
      </c>
      <c r="K100" t="str">
        <f t="shared" si="4"/>
        <v>0</v>
      </c>
      <c r="L100" t="s">
        <v>43</v>
      </c>
      <c r="M100" t="s">
        <v>44</v>
      </c>
      <c r="N1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8</v>
      </c>
      <c r="O100" t="e">
        <f>VLOOKUP(TableMPI[[#This Row],[Label]],TableAvg[],2,FALSE)</f>
        <v>#N/A</v>
      </c>
      <c r="P100" t="e">
        <f>VLOOKUP(TableMPI[[#This Row],[Label]],TableAvg[],3,FALSE)</f>
        <v>#N/A</v>
      </c>
      <c r="Q100" t="e">
        <f>TableMPI[[#This Row],[Avg]]-$U$2*TableMPI[[#This Row],[StdDev]]</f>
        <v>#N/A</v>
      </c>
      <c r="R100" t="e">
        <f>TableMPI[[#This Row],[Avg]]+$U$2*TableMPI[[#This Row],[StdDev]]</f>
        <v>#N/A</v>
      </c>
      <c r="S100" t="e">
        <f>IF(AND(TableMPI[[#This Row],[total_time]]&gt;=TableMPI[[#This Row],[Low]], TableMPI[[#This Row],[total_time]]&lt;=TableMPI[[#This Row],[High]]),1,0)</f>
        <v>#N/A</v>
      </c>
    </row>
    <row r="101" spans="1:19" x14ac:dyDescent="0.25">
      <c r="A101" t="s">
        <v>15</v>
      </c>
      <c r="B101">
        <v>25000</v>
      </c>
      <c r="C101">
        <v>100</v>
      </c>
      <c r="D101">
        <v>100000</v>
      </c>
      <c r="E101">
        <v>7</v>
      </c>
      <c r="F101">
        <v>1</v>
      </c>
      <c r="G101">
        <v>297.04386299999999</v>
      </c>
      <c r="H101">
        <v>1.7436739999999999</v>
      </c>
      <c r="I101">
        <v>5.769787</v>
      </c>
      <c r="J101">
        <v>0.96163100000000001</v>
      </c>
      <c r="K101" t="str">
        <f t="shared" si="4"/>
        <v>0</v>
      </c>
      <c r="L101" t="s">
        <v>43</v>
      </c>
      <c r="M101" t="s">
        <v>44</v>
      </c>
      <c r="N1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</v>
      </c>
      <c r="O101" t="e">
        <f>VLOOKUP(TableMPI[[#This Row],[Label]],TableAvg[],2,FALSE)</f>
        <v>#N/A</v>
      </c>
      <c r="P101" t="e">
        <f>VLOOKUP(TableMPI[[#This Row],[Label]],TableAvg[],3,FALSE)</f>
        <v>#N/A</v>
      </c>
      <c r="Q101" t="e">
        <f>TableMPI[[#This Row],[Avg]]-$U$2*TableMPI[[#This Row],[StdDev]]</f>
        <v>#N/A</v>
      </c>
      <c r="R101" t="e">
        <f>TableMPI[[#This Row],[Avg]]+$U$2*TableMPI[[#This Row],[StdDev]]</f>
        <v>#N/A</v>
      </c>
      <c r="S101" t="e">
        <f>IF(AND(TableMPI[[#This Row],[total_time]]&gt;=TableMPI[[#This Row],[Low]], TableMPI[[#This Row],[total_time]]&lt;=TableMPI[[#This Row],[High]]),1,0)</f>
        <v>#N/A</v>
      </c>
    </row>
    <row r="102" spans="1:19" x14ac:dyDescent="0.25">
      <c r="A102" t="s">
        <v>15</v>
      </c>
      <c r="B102">
        <v>25000</v>
      </c>
      <c r="C102">
        <v>100</v>
      </c>
      <c r="D102">
        <v>100000</v>
      </c>
      <c r="E102">
        <v>6</v>
      </c>
      <c r="F102">
        <v>1</v>
      </c>
      <c r="G102">
        <v>346.274833</v>
      </c>
      <c r="H102">
        <v>1.688963</v>
      </c>
      <c r="I102">
        <v>4.4350560000000003</v>
      </c>
      <c r="J102">
        <v>0.88701099999999999</v>
      </c>
      <c r="K102" t="str">
        <f t="shared" si="4"/>
        <v>0</v>
      </c>
      <c r="L102" t="s">
        <v>43</v>
      </c>
      <c r="M102" t="s">
        <v>44</v>
      </c>
      <c r="N1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</v>
      </c>
      <c r="O102" t="e">
        <f>VLOOKUP(TableMPI[[#This Row],[Label]],TableAvg[],2,FALSE)</f>
        <v>#N/A</v>
      </c>
      <c r="P102" t="e">
        <f>VLOOKUP(TableMPI[[#This Row],[Label]],TableAvg[],3,FALSE)</f>
        <v>#N/A</v>
      </c>
      <c r="Q102" t="e">
        <f>TableMPI[[#This Row],[Avg]]-$U$2*TableMPI[[#This Row],[StdDev]]</f>
        <v>#N/A</v>
      </c>
      <c r="R102" t="e">
        <f>TableMPI[[#This Row],[Avg]]+$U$2*TableMPI[[#This Row],[StdDev]]</f>
        <v>#N/A</v>
      </c>
      <c r="S102" t="e">
        <f>IF(AND(TableMPI[[#This Row],[total_time]]&gt;=TableMPI[[#This Row],[Low]], TableMPI[[#This Row],[total_time]]&lt;=TableMPI[[#This Row],[High]]),1,0)</f>
        <v>#N/A</v>
      </c>
    </row>
    <row r="103" spans="1:19" x14ac:dyDescent="0.25">
      <c r="A103" t="s">
        <v>15</v>
      </c>
      <c r="B103">
        <v>25000</v>
      </c>
      <c r="C103">
        <v>100</v>
      </c>
      <c r="D103">
        <v>100000</v>
      </c>
      <c r="E103">
        <v>5</v>
      </c>
      <c r="F103">
        <v>1</v>
      </c>
      <c r="G103">
        <v>414.10621800000001</v>
      </c>
      <c r="H103">
        <v>1.6587400000000001</v>
      </c>
      <c r="I103">
        <v>3.477833</v>
      </c>
      <c r="J103">
        <v>0.86945799999999995</v>
      </c>
      <c r="K103" t="str">
        <f t="shared" si="4"/>
        <v>0</v>
      </c>
      <c r="L103" t="s">
        <v>43</v>
      </c>
      <c r="M103" t="s">
        <v>44</v>
      </c>
      <c r="N1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</v>
      </c>
      <c r="O103" t="e">
        <f>VLOOKUP(TableMPI[[#This Row],[Label]],TableAvg[],2,FALSE)</f>
        <v>#N/A</v>
      </c>
      <c r="P103" t="e">
        <f>VLOOKUP(TableMPI[[#This Row],[Label]],TableAvg[],3,FALSE)</f>
        <v>#N/A</v>
      </c>
      <c r="Q103" t="e">
        <f>TableMPI[[#This Row],[Avg]]-$U$2*TableMPI[[#This Row],[StdDev]]</f>
        <v>#N/A</v>
      </c>
      <c r="R103" t="e">
        <f>TableMPI[[#This Row],[Avg]]+$U$2*TableMPI[[#This Row],[StdDev]]</f>
        <v>#N/A</v>
      </c>
      <c r="S103" t="e">
        <f>IF(AND(TableMPI[[#This Row],[total_time]]&gt;=TableMPI[[#This Row],[Low]], TableMPI[[#This Row],[total_time]]&lt;=TableMPI[[#This Row],[High]]),1,0)</f>
        <v>#N/A</v>
      </c>
    </row>
    <row r="104" spans="1:19" x14ac:dyDescent="0.25">
      <c r="A104" t="s">
        <v>15</v>
      </c>
      <c r="B104">
        <v>25000</v>
      </c>
      <c r="C104">
        <v>100</v>
      </c>
      <c r="D104">
        <v>100000</v>
      </c>
      <c r="E104">
        <v>4</v>
      </c>
      <c r="F104">
        <v>1</v>
      </c>
      <c r="G104">
        <v>517.03048899999999</v>
      </c>
      <c r="H104">
        <v>1.673916</v>
      </c>
      <c r="I104">
        <v>2.6705549999999998</v>
      </c>
      <c r="J104">
        <v>0.890185</v>
      </c>
      <c r="K104" t="str">
        <f t="shared" si="4"/>
        <v>0</v>
      </c>
      <c r="L104" t="s">
        <v>43</v>
      </c>
      <c r="M104" t="s">
        <v>44</v>
      </c>
      <c r="N1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</v>
      </c>
      <c r="O104" t="e">
        <f>VLOOKUP(TableMPI[[#This Row],[Label]],TableAvg[],2,FALSE)</f>
        <v>#N/A</v>
      </c>
      <c r="P104" t="e">
        <f>VLOOKUP(TableMPI[[#This Row],[Label]],TableAvg[],3,FALSE)</f>
        <v>#N/A</v>
      </c>
      <c r="Q104" t="e">
        <f>TableMPI[[#This Row],[Avg]]-$U$2*TableMPI[[#This Row],[StdDev]]</f>
        <v>#N/A</v>
      </c>
      <c r="R104" t="e">
        <f>TableMPI[[#This Row],[Avg]]+$U$2*TableMPI[[#This Row],[StdDev]]</f>
        <v>#N/A</v>
      </c>
      <c r="S104" t="e">
        <f>IF(AND(TableMPI[[#This Row],[total_time]]&gt;=TableMPI[[#This Row],[Low]], TableMPI[[#This Row],[total_time]]&lt;=TableMPI[[#This Row],[High]]),1,0)</f>
        <v>#N/A</v>
      </c>
    </row>
    <row r="105" spans="1:19" x14ac:dyDescent="0.25">
      <c r="A105" t="s">
        <v>15</v>
      </c>
      <c r="B105">
        <v>25000</v>
      </c>
      <c r="C105">
        <v>100</v>
      </c>
      <c r="D105">
        <v>100000</v>
      </c>
      <c r="E105">
        <v>3</v>
      </c>
      <c r="F105">
        <v>1</v>
      </c>
      <c r="G105">
        <v>689.58723399999997</v>
      </c>
      <c r="H105">
        <v>1.8491949999999999</v>
      </c>
      <c r="I105">
        <v>2.1084179999999999</v>
      </c>
      <c r="J105">
        <v>1.054209</v>
      </c>
      <c r="K105" t="str">
        <f t="shared" si="4"/>
        <v>0</v>
      </c>
      <c r="L105" t="s">
        <v>43</v>
      </c>
      <c r="M105" t="s">
        <v>44</v>
      </c>
      <c r="N1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</v>
      </c>
      <c r="O105" t="e">
        <f>VLOOKUP(TableMPI[[#This Row],[Label]],TableAvg[],2,FALSE)</f>
        <v>#N/A</v>
      </c>
      <c r="P105" t="e">
        <f>VLOOKUP(TableMPI[[#This Row],[Label]],TableAvg[],3,FALSE)</f>
        <v>#N/A</v>
      </c>
      <c r="Q105" t="e">
        <f>TableMPI[[#This Row],[Avg]]-$U$2*TableMPI[[#This Row],[StdDev]]</f>
        <v>#N/A</v>
      </c>
      <c r="R105" t="e">
        <f>TableMPI[[#This Row],[Avg]]+$U$2*TableMPI[[#This Row],[StdDev]]</f>
        <v>#N/A</v>
      </c>
      <c r="S105" t="e">
        <f>IF(AND(TableMPI[[#This Row],[total_time]]&gt;=TableMPI[[#This Row],[Low]], TableMPI[[#This Row],[total_time]]&lt;=TableMPI[[#This Row],[High]]),1,0)</f>
        <v>#N/A</v>
      </c>
    </row>
    <row r="106" spans="1:19" x14ac:dyDescent="0.25">
      <c r="A106" t="s">
        <v>15</v>
      </c>
      <c r="B106">
        <v>25000</v>
      </c>
      <c r="C106">
        <v>100</v>
      </c>
      <c r="D106">
        <v>100000</v>
      </c>
      <c r="E106">
        <v>2</v>
      </c>
      <c r="F106">
        <v>1</v>
      </c>
      <c r="G106">
        <v>1033.768284</v>
      </c>
      <c r="H106">
        <v>1.9633769999999999</v>
      </c>
      <c r="I106">
        <v>1.197254</v>
      </c>
      <c r="J106">
        <v>1.197254</v>
      </c>
      <c r="K106" t="str">
        <f t="shared" si="4"/>
        <v>0</v>
      </c>
      <c r="L106" t="s">
        <v>43</v>
      </c>
      <c r="M106" t="s">
        <v>44</v>
      </c>
      <c r="N1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</v>
      </c>
      <c r="O106" t="e">
        <f>VLOOKUP(TableMPI[[#This Row],[Label]],TableAvg[],2,FALSE)</f>
        <v>#N/A</v>
      </c>
      <c r="P106" t="e">
        <f>VLOOKUP(TableMPI[[#This Row],[Label]],TableAvg[],3,FALSE)</f>
        <v>#N/A</v>
      </c>
      <c r="Q106" t="e">
        <f>TableMPI[[#This Row],[Avg]]-$U$2*TableMPI[[#This Row],[StdDev]]</f>
        <v>#N/A</v>
      </c>
      <c r="R106" t="e">
        <f>TableMPI[[#This Row],[Avg]]+$U$2*TableMPI[[#This Row],[StdDev]]</f>
        <v>#N/A</v>
      </c>
      <c r="S106" t="e">
        <f>IF(AND(TableMPI[[#This Row],[total_time]]&gt;=TableMPI[[#This Row],[Low]], TableMPI[[#This Row],[total_time]]&lt;=TableMPI[[#This Row],[High]]),1,0)</f>
        <v>#N/A</v>
      </c>
    </row>
    <row r="107" spans="1:19" x14ac:dyDescent="0.25">
      <c r="A107" t="s">
        <v>15</v>
      </c>
      <c r="B107">
        <v>25000</v>
      </c>
      <c r="C107">
        <v>100</v>
      </c>
      <c r="D107">
        <v>100000</v>
      </c>
      <c r="E107">
        <v>1</v>
      </c>
      <c r="F107">
        <v>1</v>
      </c>
      <c r="G107">
        <v>2083.919367</v>
      </c>
      <c r="H107">
        <v>1.7890459999999999</v>
      </c>
      <c r="I107">
        <v>0</v>
      </c>
      <c r="J107">
        <v>0</v>
      </c>
      <c r="K107" t="str">
        <f t="shared" si="4"/>
        <v>0</v>
      </c>
      <c r="L107" t="s">
        <v>43</v>
      </c>
      <c r="M107" t="s">
        <v>44</v>
      </c>
      <c r="N1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</v>
      </c>
      <c r="O107" t="e">
        <f>VLOOKUP(TableMPI[[#This Row],[Label]],TableAvg[],2,FALSE)</f>
        <v>#N/A</v>
      </c>
      <c r="P107" t="e">
        <f>VLOOKUP(TableMPI[[#This Row],[Label]],TableAvg[],3,FALSE)</f>
        <v>#N/A</v>
      </c>
      <c r="Q107" t="e">
        <f>TableMPI[[#This Row],[Avg]]-$U$2*TableMPI[[#This Row],[StdDev]]</f>
        <v>#N/A</v>
      </c>
      <c r="R107" t="e">
        <f>TableMPI[[#This Row],[Avg]]+$U$2*TableMPI[[#This Row],[StdDev]]</f>
        <v>#N/A</v>
      </c>
      <c r="S107" t="e">
        <f>IF(AND(TableMPI[[#This Row],[total_time]]&gt;=TableMPI[[#This Row],[Low]], TableMPI[[#This Row],[total_time]]&lt;=TableMPI[[#This Row],[High]]),1,0)</f>
        <v>#N/A</v>
      </c>
    </row>
    <row r="108" spans="1:19" x14ac:dyDescent="0.25">
      <c r="A108" t="s">
        <v>15</v>
      </c>
      <c r="B108">
        <v>25000</v>
      </c>
      <c r="C108">
        <v>100</v>
      </c>
      <c r="D108">
        <v>100000</v>
      </c>
      <c r="E108">
        <v>12</v>
      </c>
      <c r="F108">
        <v>1</v>
      </c>
      <c r="G108">
        <v>174.773799</v>
      </c>
      <c r="H108">
        <v>1.6614420000000001</v>
      </c>
      <c r="I108">
        <v>9.8379689999999993</v>
      </c>
      <c r="J108">
        <v>0.89436099999999996</v>
      </c>
      <c r="K108" t="str">
        <f t="shared" si="4"/>
        <v>0</v>
      </c>
      <c r="L108" t="s">
        <v>43</v>
      </c>
      <c r="M108" t="s">
        <v>44</v>
      </c>
      <c r="N1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108" t="e">
        <f>VLOOKUP(TableMPI[[#This Row],[Label]],TableAvg[],2,FALSE)</f>
        <v>#N/A</v>
      </c>
      <c r="P108" t="e">
        <f>VLOOKUP(TableMPI[[#This Row],[Label]],TableAvg[],3,FALSE)</f>
        <v>#N/A</v>
      </c>
      <c r="Q108" t="e">
        <f>TableMPI[[#This Row],[Avg]]-$U$2*TableMPI[[#This Row],[StdDev]]</f>
        <v>#N/A</v>
      </c>
      <c r="R108" t="e">
        <f>TableMPI[[#This Row],[Avg]]+$U$2*TableMPI[[#This Row],[StdDev]]</f>
        <v>#N/A</v>
      </c>
      <c r="S108" t="e">
        <f>IF(AND(TableMPI[[#This Row],[total_time]]&gt;=TableMPI[[#This Row],[Low]], TableMPI[[#This Row],[total_time]]&lt;=TableMPI[[#This Row],[High]]),1,0)</f>
        <v>#N/A</v>
      </c>
    </row>
    <row r="109" spans="1:19" x14ac:dyDescent="0.25">
      <c r="A109" t="s">
        <v>15</v>
      </c>
      <c r="B109">
        <v>25000</v>
      </c>
      <c r="C109">
        <v>100</v>
      </c>
      <c r="D109">
        <v>100000</v>
      </c>
      <c r="E109">
        <v>11</v>
      </c>
      <c r="F109">
        <v>1</v>
      </c>
      <c r="G109">
        <v>191.38270199999999</v>
      </c>
      <c r="H109">
        <v>2.547485</v>
      </c>
      <c r="I109">
        <v>18.086653999999999</v>
      </c>
      <c r="J109">
        <v>1.808665</v>
      </c>
      <c r="K109" t="str">
        <f t="shared" si="4"/>
        <v>0</v>
      </c>
      <c r="L109" t="s">
        <v>43</v>
      </c>
      <c r="M109" t="s">
        <v>44</v>
      </c>
      <c r="N1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109" t="e">
        <f>VLOOKUP(TableMPI[[#This Row],[Label]],TableAvg[],2,FALSE)</f>
        <v>#N/A</v>
      </c>
      <c r="P109" t="e">
        <f>VLOOKUP(TableMPI[[#This Row],[Label]],TableAvg[],3,FALSE)</f>
        <v>#N/A</v>
      </c>
      <c r="Q109" t="e">
        <f>TableMPI[[#This Row],[Avg]]-$U$2*TableMPI[[#This Row],[StdDev]]</f>
        <v>#N/A</v>
      </c>
      <c r="R109" t="e">
        <f>TableMPI[[#This Row],[Avg]]+$U$2*TableMPI[[#This Row],[StdDev]]</f>
        <v>#N/A</v>
      </c>
      <c r="S109" t="e">
        <f>IF(AND(TableMPI[[#This Row],[total_time]]&gt;=TableMPI[[#This Row],[Low]], TableMPI[[#This Row],[total_time]]&lt;=TableMPI[[#This Row],[High]]),1,0)</f>
        <v>#N/A</v>
      </c>
    </row>
    <row r="110" spans="1:19" x14ac:dyDescent="0.25">
      <c r="A110" t="s">
        <v>15</v>
      </c>
      <c r="B110">
        <v>25000</v>
      </c>
      <c r="C110">
        <v>100</v>
      </c>
      <c r="D110">
        <v>100000</v>
      </c>
      <c r="E110">
        <v>10</v>
      </c>
      <c r="F110">
        <v>1</v>
      </c>
      <c r="G110">
        <v>209.24739500000001</v>
      </c>
      <c r="H110">
        <v>1.7009590000000001</v>
      </c>
      <c r="I110">
        <v>8.0980380000000007</v>
      </c>
      <c r="J110">
        <v>0.89978199999999997</v>
      </c>
      <c r="K110" t="str">
        <f t="shared" si="4"/>
        <v>0</v>
      </c>
      <c r="L110" t="s">
        <v>43</v>
      </c>
      <c r="M110" t="s">
        <v>44</v>
      </c>
      <c r="N1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110" t="e">
        <f>VLOOKUP(TableMPI[[#This Row],[Label]],TableAvg[],2,FALSE)</f>
        <v>#N/A</v>
      </c>
      <c r="P110" t="e">
        <f>VLOOKUP(TableMPI[[#This Row],[Label]],TableAvg[],3,FALSE)</f>
        <v>#N/A</v>
      </c>
      <c r="Q110" t="e">
        <f>TableMPI[[#This Row],[Avg]]-$U$2*TableMPI[[#This Row],[StdDev]]</f>
        <v>#N/A</v>
      </c>
      <c r="R110" t="e">
        <f>TableMPI[[#This Row],[Avg]]+$U$2*TableMPI[[#This Row],[StdDev]]</f>
        <v>#N/A</v>
      </c>
      <c r="S110" t="e">
        <f>IF(AND(TableMPI[[#This Row],[total_time]]&gt;=TableMPI[[#This Row],[Low]], TableMPI[[#This Row],[total_time]]&lt;=TableMPI[[#This Row],[High]]),1,0)</f>
        <v>#N/A</v>
      </c>
    </row>
    <row r="111" spans="1:19" x14ac:dyDescent="0.25">
      <c r="A111" t="s">
        <v>15</v>
      </c>
      <c r="B111">
        <v>20000</v>
      </c>
      <c r="C111">
        <v>100</v>
      </c>
      <c r="D111">
        <v>100000</v>
      </c>
      <c r="E111">
        <v>12</v>
      </c>
      <c r="F111">
        <v>1</v>
      </c>
      <c r="G111">
        <v>112.090598</v>
      </c>
      <c r="H111">
        <v>1.107094</v>
      </c>
      <c r="I111">
        <v>6.1681119999999998</v>
      </c>
      <c r="J111">
        <v>0.56073700000000004</v>
      </c>
      <c r="K111" t="str">
        <f>MID(M111,22,1)</f>
        <v>8</v>
      </c>
      <c r="L111" t="s">
        <v>45</v>
      </c>
      <c r="M111" t="s">
        <v>46</v>
      </c>
      <c r="N1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11" t="e">
        <f>VLOOKUP(TableMPI[[#This Row],[Label]],TableAvg[],2,FALSE)</f>
        <v>#N/A</v>
      </c>
      <c r="P111" t="e">
        <f>VLOOKUP(TableMPI[[#This Row],[Label]],TableAvg[],3,FALSE)</f>
        <v>#N/A</v>
      </c>
      <c r="Q111" t="e">
        <f>TableMPI[[#This Row],[Avg]]-$U$2*TableMPI[[#This Row],[StdDev]]</f>
        <v>#N/A</v>
      </c>
      <c r="R111" t="e">
        <f>TableMPI[[#This Row],[Avg]]+$U$2*TableMPI[[#This Row],[StdDev]]</f>
        <v>#N/A</v>
      </c>
      <c r="S111" t="e">
        <f>IF(AND(TableMPI[[#This Row],[total_time]]&gt;=TableMPI[[#This Row],[Low]], TableMPI[[#This Row],[total_time]]&lt;=TableMPI[[#This Row],[High]]),1,0)</f>
        <v>#N/A</v>
      </c>
    </row>
    <row r="112" spans="1:19" x14ac:dyDescent="0.25">
      <c r="A112" t="s">
        <v>15</v>
      </c>
      <c r="B112">
        <v>20000</v>
      </c>
      <c r="C112">
        <v>100</v>
      </c>
      <c r="D112">
        <v>100000</v>
      </c>
      <c r="E112">
        <v>11</v>
      </c>
      <c r="F112">
        <v>1</v>
      </c>
      <c r="G112">
        <v>122.01280300000001</v>
      </c>
      <c r="H112">
        <v>1.0845229999999999</v>
      </c>
      <c r="I112">
        <v>5.1833429999999998</v>
      </c>
      <c r="J112">
        <v>0.51833399999999996</v>
      </c>
      <c r="K112" t="str">
        <f t="shared" ref="K112:K133" si="5">MID(M112,22,1)</f>
        <v>8</v>
      </c>
      <c r="L112" t="s">
        <v>45</v>
      </c>
      <c r="M112" t="s">
        <v>46</v>
      </c>
      <c r="N1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12" t="e">
        <f>VLOOKUP(TableMPI[[#This Row],[Label]],TableAvg[],2,FALSE)</f>
        <v>#N/A</v>
      </c>
      <c r="P112" t="e">
        <f>VLOOKUP(TableMPI[[#This Row],[Label]],TableAvg[],3,FALSE)</f>
        <v>#N/A</v>
      </c>
      <c r="Q112" t="e">
        <f>TableMPI[[#This Row],[Avg]]-$U$2*TableMPI[[#This Row],[StdDev]]</f>
        <v>#N/A</v>
      </c>
      <c r="R112" t="e">
        <f>TableMPI[[#This Row],[Avg]]+$U$2*TableMPI[[#This Row],[StdDev]]</f>
        <v>#N/A</v>
      </c>
      <c r="S112" t="e">
        <f>IF(AND(TableMPI[[#This Row],[total_time]]&gt;=TableMPI[[#This Row],[Low]], TableMPI[[#This Row],[total_time]]&lt;=TableMPI[[#This Row],[High]]),1,0)</f>
        <v>#N/A</v>
      </c>
    </row>
    <row r="113" spans="1:19" x14ac:dyDescent="0.25">
      <c r="A113" t="s">
        <v>15</v>
      </c>
      <c r="B113">
        <v>20000</v>
      </c>
      <c r="C113">
        <v>100</v>
      </c>
      <c r="D113">
        <v>100000</v>
      </c>
      <c r="E113">
        <v>10</v>
      </c>
      <c r="F113">
        <v>1</v>
      </c>
      <c r="G113">
        <v>133.84437</v>
      </c>
      <c r="H113">
        <v>1.027925</v>
      </c>
      <c r="I113">
        <v>4.5331910000000004</v>
      </c>
      <c r="J113">
        <v>0.50368800000000002</v>
      </c>
      <c r="K113" t="str">
        <f t="shared" si="5"/>
        <v>8</v>
      </c>
      <c r="L113" t="s">
        <v>45</v>
      </c>
      <c r="M113" t="s">
        <v>46</v>
      </c>
      <c r="N1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13" t="e">
        <f>VLOOKUP(TableMPI[[#This Row],[Label]],TableAvg[],2,FALSE)</f>
        <v>#N/A</v>
      </c>
      <c r="P113" t="e">
        <f>VLOOKUP(TableMPI[[#This Row],[Label]],TableAvg[],3,FALSE)</f>
        <v>#N/A</v>
      </c>
      <c r="Q113" t="e">
        <f>TableMPI[[#This Row],[Avg]]-$U$2*TableMPI[[#This Row],[StdDev]]</f>
        <v>#N/A</v>
      </c>
      <c r="R113" t="e">
        <f>TableMPI[[#This Row],[Avg]]+$U$2*TableMPI[[#This Row],[StdDev]]</f>
        <v>#N/A</v>
      </c>
      <c r="S113" t="e">
        <f>IF(AND(TableMPI[[#This Row],[total_time]]&gt;=TableMPI[[#This Row],[Low]], TableMPI[[#This Row],[total_time]]&lt;=TableMPI[[#This Row],[High]]),1,0)</f>
        <v>#N/A</v>
      </c>
    </row>
    <row r="114" spans="1:19" x14ac:dyDescent="0.25">
      <c r="A114" t="s">
        <v>15</v>
      </c>
      <c r="B114">
        <v>20000</v>
      </c>
      <c r="C114">
        <v>100</v>
      </c>
      <c r="D114">
        <v>100000</v>
      </c>
      <c r="E114">
        <v>9</v>
      </c>
      <c r="F114">
        <v>1</v>
      </c>
      <c r="G114">
        <v>148.64705599999999</v>
      </c>
      <c r="H114">
        <v>1.203505</v>
      </c>
      <c r="I114">
        <v>5.4078030000000004</v>
      </c>
      <c r="J114">
        <v>0.67597499999999999</v>
      </c>
      <c r="K114" t="str">
        <f t="shared" si="5"/>
        <v>8</v>
      </c>
      <c r="L114" t="s">
        <v>45</v>
      </c>
      <c r="M114" t="s">
        <v>46</v>
      </c>
      <c r="N1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14" t="e">
        <f>VLOOKUP(TableMPI[[#This Row],[Label]],TableAvg[],2,FALSE)</f>
        <v>#N/A</v>
      </c>
      <c r="P114" t="e">
        <f>VLOOKUP(TableMPI[[#This Row],[Label]],TableAvg[],3,FALSE)</f>
        <v>#N/A</v>
      </c>
      <c r="Q114" t="e">
        <f>TableMPI[[#This Row],[Avg]]-$U$2*TableMPI[[#This Row],[StdDev]]</f>
        <v>#N/A</v>
      </c>
      <c r="R114" t="e">
        <f>TableMPI[[#This Row],[Avg]]+$U$2*TableMPI[[#This Row],[StdDev]]</f>
        <v>#N/A</v>
      </c>
      <c r="S114" t="e">
        <f>IF(AND(TableMPI[[#This Row],[total_time]]&gt;=TableMPI[[#This Row],[Low]], TableMPI[[#This Row],[total_time]]&lt;=TableMPI[[#This Row],[High]]),1,0)</f>
        <v>#N/A</v>
      </c>
    </row>
    <row r="115" spans="1:19" x14ac:dyDescent="0.25">
      <c r="A115" t="s">
        <v>15</v>
      </c>
      <c r="B115">
        <v>20000</v>
      </c>
      <c r="C115">
        <v>100</v>
      </c>
      <c r="D115">
        <v>100000</v>
      </c>
      <c r="E115">
        <v>8</v>
      </c>
      <c r="F115">
        <v>1</v>
      </c>
      <c r="G115">
        <v>166.70779200000001</v>
      </c>
      <c r="H115">
        <v>1.113407</v>
      </c>
      <c r="I115">
        <v>4.0008929999999996</v>
      </c>
      <c r="J115">
        <v>0.57155599999999995</v>
      </c>
      <c r="K115" t="str">
        <f t="shared" si="5"/>
        <v>8</v>
      </c>
      <c r="L115" t="s">
        <v>45</v>
      </c>
      <c r="M115" t="s">
        <v>46</v>
      </c>
      <c r="N1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15" t="e">
        <f>VLOOKUP(TableMPI[[#This Row],[Label]],TableAvg[],2,FALSE)</f>
        <v>#N/A</v>
      </c>
      <c r="P115" t="e">
        <f>VLOOKUP(TableMPI[[#This Row],[Label]],TableAvg[],3,FALSE)</f>
        <v>#N/A</v>
      </c>
      <c r="Q115" t="e">
        <f>TableMPI[[#This Row],[Avg]]-$U$2*TableMPI[[#This Row],[StdDev]]</f>
        <v>#N/A</v>
      </c>
      <c r="R115" t="e">
        <f>TableMPI[[#This Row],[Avg]]+$U$2*TableMPI[[#This Row],[StdDev]]</f>
        <v>#N/A</v>
      </c>
      <c r="S115" t="e">
        <f>IF(AND(TableMPI[[#This Row],[total_time]]&gt;=TableMPI[[#This Row],[Low]], TableMPI[[#This Row],[total_time]]&lt;=TableMPI[[#This Row],[High]]),1,0)</f>
        <v>#N/A</v>
      </c>
    </row>
    <row r="116" spans="1:19" x14ac:dyDescent="0.25">
      <c r="A116" t="s">
        <v>15</v>
      </c>
      <c r="B116">
        <v>20000</v>
      </c>
      <c r="C116">
        <v>100</v>
      </c>
      <c r="D116">
        <v>100000</v>
      </c>
      <c r="E116">
        <v>7</v>
      </c>
      <c r="F116">
        <v>1</v>
      </c>
      <c r="G116">
        <v>190.21880400000001</v>
      </c>
      <c r="H116">
        <v>1.0548029999999999</v>
      </c>
      <c r="I116">
        <v>3.1371669999999998</v>
      </c>
      <c r="J116">
        <v>0.52286100000000002</v>
      </c>
      <c r="K116" t="str">
        <f t="shared" si="5"/>
        <v>8</v>
      </c>
      <c r="L116" t="s">
        <v>45</v>
      </c>
      <c r="M116" t="s">
        <v>46</v>
      </c>
      <c r="N1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16" t="e">
        <f>VLOOKUP(TableMPI[[#This Row],[Label]],TableAvg[],2,FALSE)</f>
        <v>#N/A</v>
      </c>
      <c r="P116" t="e">
        <f>VLOOKUP(TableMPI[[#This Row],[Label]],TableAvg[],3,FALSE)</f>
        <v>#N/A</v>
      </c>
      <c r="Q116" t="e">
        <f>TableMPI[[#This Row],[Avg]]-$U$2*TableMPI[[#This Row],[StdDev]]</f>
        <v>#N/A</v>
      </c>
      <c r="R116" t="e">
        <f>TableMPI[[#This Row],[Avg]]+$U$2*TableMPI[[#This Row],[StdDev]]</f>
        <v>#N/A</v>
      </c>
      <c r="S116" t="e">
        <f>IF(AND(TableMPI[[#This Row],[total_time]]&gt;=TableMPI[[#This Row],[Low]], TableMPI[[#This Row],[total_time]]&lt;=TableMPI[[#This Row],[High]]),1,0)</f>
        <v>#N/A</v>
      </c>
    </row>
    <row r="117" spans="1:19" x14ac:dyDescent="0.25">
      <c r="A117" t="s">
        <v>15</v>
      </c>
      <c r="B117">
        <v>20000</v>
      </c>
      <c r="C117">
        <v>100</v>
      </c>
      <c r="D117">
        <v>100000</v>
      </c>
      <c r="E117">
        <v>6</v>
      </c>
      <c r="F117">
        <v>1</v>
      </c>
      <c r="G117">
        <v>221.52852999999999</v>
      </c>
      <c r="H117">
        <v>1.0776840000000001</v>
      </c>
      <c r="I117">
        <v>2.6769099999999999</v>
      </c>
      <c r="J117">
        <v>0.53538200000000002</v>
      </c>
      <c r="K117" t="str">
        <f t="shared" si="5"/>
        <v>8</v>
      </c>
      <c r="L117" t="s">
        <v>45</v>
      </c>
      <c r="M117" t="s">
        <v>46</v>
      </c>
      <c r="N1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17" t="e">
        <f>VLOOKUP(TableMPI[[#This Row],[Label]],TableAvg[],2,FALSE)</f>
        <v>#N/A</v>
      </c>
      <c r="P117" t="e">
        <f>VLOOKUP(TableMPI[[#This Row],[Label]],TableAvg[],3,FALSE)</f>
        <v>#N/A</v>
      </c>
      <c r="Q117" t="e">
        <f>TableMPI[[#This Row],[Avg]]-$U$2*TableMPI[[#This Row],[StdDev]]</f>
        <v>#N/A</v>
      </c>
      <c r="R117" t="e">
        <f>TableMPI[[#This Row],[Avg]]+$U$2*TableMPI[[#This Row],[StdDev]]</f>
        <v>#N/A</v>
      </c>
      <c r="S117" t="e">
        <f>IF(AND(TableMPI[[#This Row],[total_time]]&gt;=TableMPI[[#This Row],[Low]], TableMPI[[#This Row],[total_time]]&lt;=TableMPI[[#This Row],[High]]),1,0)</f>
        <v>#N/A</v>
      </c>
    </row>
    <row r="118" spans="1:19" x14ac:dyDescent="0.25">
      <c r="A118" t="s">
        <v>15</v>
      </c>
      <c r="B118">
        <v>20000</v>
      </c>
      <c r="C118">
        <v>100</v>
      </c>
      <c r="D118">
        <v>100000</v>
      </c>
      <c r="E118">
        <v>5</v>
      </c>
      <c r="F118">
        <v>1</v>
      </c>
      <c r="G118">
        <v>265.47931299999999</v>
      </c>
      <c r="H118">
        <v>1.138066</v>
      </c>
      <c r="I118">
        <v>2.4023059999999998</v>
      </c>
      <c r="J118">
        <v>0.600576</v>
      </c>
      <c r="K118" t="str">
        <f t="shared" si="5"/>
        <v>8</v>
      </c>
      <c r="L118" t="s">
        <v>45</v>
      </c>
      <c r="M118" t="s">
        <v>46</v>
      </c>
      <c r="N1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18" t="e">
        <f>VLOOKUP(TableMPI[[#This Row],[Label]],TableAvg[],2,FALSE)</f>
        <v>#N/A</v>
      </c>
      <c r="P118" t="e">
        <f>VLOOKUP(TableMPI[[#This Row],[Label]],TableAvg[],3,FALSE)</f>
        <v>#N/A</v>
      </c>
      <c r="Q118" t="e">
        <f>TableMPI[[#This Row],[Avg]]-$U$2*TableMPI[[#This Row],[StdDev]]</f>
        <v>#N/A</v>
      </c>
      <c r="R118" t="e">
        <f>TableMPI[[#This Row],[Avg]]+$U$2*TableMPI[[#This Row],[StdDev]]</f>
        <v>#N/A</v>
      </c>
      <c r="S118" t="e">
        <f>IF(AND(TableMPI[[#This Row],[total_time]]&gt;=TableMPI[[#This Row],[Low]], TableMPI[[#This Row],[total_time]]&lt;=TableMPI[[#This Row],[High]]),1,0)</f>
        <v>#N/A</v>
      </c>
    </row>
    <row r="119" spans="1:19" x14ac:dyDescent="0.25">
      <c r="A119" t="s">
        <v>15</v>
      </c>
      <c r="B119">
        <v>20000</v>
      </c>
      <c r="C119">
        <v>100</v>
      </c>
      <c r="D119">
        <v>100000</v>
      </c>
      <c r="E119">
        <v>4</v>
      </c>
      <c r="F119">
        <v>1</v>
      </c>
      <c r="G119">
        <v>331.66394200000002</v>
      </c>
      <c r="H119">
        <v>1.054095</v>
      </c>
      <c r="I119">
        <v>1.5860259999999999</v>
      </c>
      <c r="J119">
        <v>0.52867500000000001</v>
      </c>
      <c r="K119" t="str">
        <f t="shared" si="5"/>
        <v>8</v>
      </c>
      <c r="L119" t="s">
        <v>45</v>
      </c>
      <c r="M119" t="s">
        <v>46</v>
      </c>
      <c r="N1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19" t="e">
        <f>VLOOKUP(TableMPI[[#This Row],[Label]],TableAvg[],2,FALSE)</f>
        <v>#N/A</v>
      </c>
      <c r="P119" t="e">
        <f>VLOOKUP(TableMPI[[#This Row],[Label]],TableAvg[],3,FALSE)</f>
        <v>#N/A</v>
      </c>
      <c r="Q119" t="e">
        <f>TableMPI[[#This Row],[Avg]]-$U$2*TableMPI[[#This Row],[StdDev]]</f>
        <v>#N/A</v>
      </c>
      <c r="R119" t="e">
        <f>TableMPI[[#This Row],[Avg]]+$U$2*TableMPI[[#This Row],[StdDev]]</f>
        <v>#N/A</v>
      </c>
      <c r="S119" t="e">
        <f>IF(AND(TableMPI[[#This Row],[total_time]]&gt;=TableMPI[[#This Row],[Low]], TableMPI[[#This Row],[total_time]]&lt;=TableMPI[[#This Row],[High]]),1,0)</f>
        <v>#N/A</v>
      </c>
    </row>
    <row r="120" spans="1:19" x14ac:dyDescent="0.25">
      <c r="A120" t="s">
        <v>15</v>
      </c>
      <c r="B120">
        <v>20000</v>
      </c>
      <c r="C120">
        <v>100</v>
      </c>
      <c r="D120">
        <v>100000</v>
      </c>
      <c r="E120">
        <v>3</v>
      </c>
      <c r="F120">
        <v>1</v>
      </c>
      <c r="G120">
        <v>440.74057599999998</v>
      </c>
      <c r="H120">
        <v>1.130414</v>
      </c>
      <c r="I120">
        <v>1.1998690000000001</v>
      </c>
      <c r="J120">
        <v>0.599935</v>
      </c>
      <c r="K120" t="str">
        <f t="shared" si="5"/>
        <v>8</v>
      </c>
      <c r="L120" t="s">
        <v>45</v>
      </c>
      <c r="M120" t="s">
        <v>46</v>
      </c>
      <c r="N1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20" t="e">
        <f>VLOOKUP(TableMPI[[#This Row],[Label]],TableAvg[],2,FALSE)</f>
        <v>#N/A</v>
      </c>
      <c r="P120" t="e">
        <f>VLOOKUP(TableMPI[[#This Row],[Label]],TableAvg[],3,FALSE)</f>
        <v>#N/A</v>
      </c>
      <c r="Q120" t="e">
        <f>TableMPI[[#This Row],[Avg]]-$U$2*TableMPI[[#This Row],[StdDev]]</f>
        <v>#N/A</v>
      </c>
      <c r="R120" t="e">
        <f>TableMPI[[#This Row],[Avg]]+$U$2*TableMPI[[#This Row],[StdDev]]</f>
        <v>#N/A</v>
      </c>
      <c r="S120" t="e">
        <f>IF(AND(TableMPI[[#This Row],[total_time]]&gt;=TableMPI[[#This Row],[Low]], TableMPI[[#This Row],[total_time]]&lt;=TableMPI[[#This Row],[High]]),1,0)</f>
        <v>#N/A</v>
      </c>
    </row>
    <row r="121" spans="1:19" x14ac:dyDescent="0.25">
      <c r="A121" t="s">
        <v>15</v>
      </c>
      <c r="B121">
        <v>20000</v>
      </c>
      <c r="C121">
        <v>100</v>
      </c>
      <c r="D121">
        <v>100000</v>
      </c>
      <c r="E121">
        <v>2</v>
      </c>
      <c r="F121">
        <v>1</v>
      </c>
      <c r="G121">
        <v>660.91788899999995</v>
      </c>
      <c r="H121">
        <v>1.1765810000000001</v>
      </c>
      <c r="I121">
        <v>0.63987799999999995</v>
      </c>
      <c r="J121">
        <v>0.63987799999999995</v>
      </c>
      <c r="K121" t="str">
        <f t="shared" si="5"/>
        <v>8</v>
      </c>
      <c r="L121" t="s">
        <v>45</v>
      </c>
      <c r="M121" t="s">
        <v>46</v>
      </c>
      <c r="N1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21" t="e">
        <f>VLOOKUP(TableMPI[[#This Row],[Label]],TableAvg[],2,FALSE)</f>
        <v>#N/A</v>
      </c>
      <c r="P121" t="e">
        <f>VLOOKUP(TableMPI[[#This Row],[Label]],TableAvg[],3,FALSE)</f>
        <v>#N/A</v>
      </c>
      <c r="Q121" t="e">
        <f>TableMPI[[#This Row],[Avg]]-$U$2*TableMPI[[#This Row],[StdDev]]</f>
        <v>#N/A</v>
      </c>
      <c r="R121" t="e">
        <f>TableMPI[[#This Row],[Avg]]+$U$2*TableMPI[[#This Row],[StdDev]]</f>
        <v>#N/A</v>
      </c>
      <c r="S121" t="e">
        <f>IF(AND(TableMPI[[#This Row],[total_time]]&gt;=TableMPI[[#This Row],[Low]], TableMPI[[#This Row],[total_time]]&lt;=TableMPI[[#This Row],[High]]),1,0)</f>
        <v>#N/A</v>
      </c>
    </row>
    <row r="122" spans="1:19" x14ac:dyDescent="0.25">
      <c r="A122" t="s">
        <v>15</v>
      </c>
      <c r="B122">
        <v>20000</v>
      </c>
      <c r="C122">
        <v>100</v>
      </c>
      <c r="D122">
        <v>100000</v>
      </c>
      <c r="E122">
        <v>1</v>
      </c>
      <c r="F122">
        <v>1</v>
      </c>
      <c r="G122">
        <v>1327.9632320000001</v>
      </c>
      <c r="H122">
        <v>1.044386</v>
      </c>
      <c r="I122">
        <v>0</v>
      </c>
      <c r="J122">
        <v>0</v>
      </c>
      <c r="K122" t="str">
        <f t="shared" si="5"/>
        <v>8</v>
      </c>
      <c r="L122" t="s">
        <v>45</v>
      </c>
      <c r="M122" t="s">
        <v>46</v>
      </c>
      <c r="N1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</v>
      </c>
      <c r="O122" t="e">
        <f>VLOOKUP(TableMPI[[#This Row],[Label]],TableAvg[],2,FALSE)</f>
        <v>#N/A</v>
      </c>
      <c r="P122" t="e">
        <f>VLOOKUP(TableMPI[[#This Row],[Label]],TableAvg[],3,FALSE)</f>
        <v>#N/A</v>
      </c>
      <c r="Q122" t="e">
        <f>TableMPI[[#This Row],[Avg]]-$U$2*TableMPI[[#This Row],[StdDev]]</f>
        <v>#N/A</v>
      </c>
      <c r="R122" t="e">
        <f>TableMPI[[#This Row],[Avg]]+$U$2*TableMPI[[#This Row],[StdDev]]</f>
        <v>#N/A</v>
      </c>
      <c r="S122" t="e">
        <f>IF(AND(TableMPI[[#This Row],[total_time]]&gt;=TableMPI[[#This Row],[Low]], TableMPI[[#This Row],[total_time]]&lt;=TableMPI[[#This Row],[High]]),1,0)</f>
        <v>#N/A</v>
      </c>
    </row>
    <row r="123" spans="1:19" x14ac:dyDescent="0.25">
      <c r="A123" t="s">
        <v>15</v>
      </c>
      <c r="B123">
        <v>20000</v>
      </c>
      <c r="C123">
        <v>100</v>
      </c>
      <c r="D123">
        <v>100000</v>
      </c>
      <c r="E123">
        <v>12</v>
      </c>
      <c r="F123">
        <v>1</v>
      </c>
      <c r="G123">
        <v>112.125495</v>
      </c>
      <c r="H123">
        <v>1.057871</v>
      </c>
      <c r="I123">
        <v>5.7380170000000001</v>
      </c>
      <c r="J123">
        <v>0.52163800000000005</v>
      </c>
      <c r="K123" t="str">
        <f t="shared" si="5"/>
        <v>8</v>
      </c>
      <c r="L123" t="s">
        <v>45</v>
      </c>
      <c r="M123" t="s">
        <v>46</v>
      </c>
      <c r="N1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23" t="e">
        <f>VLOOKUP(TableMPI[[#This Row],[Label]],TableAvg[],2,FALSE)</f>
        <v>#N/A</v>
      </c>
      <c r="P123" t="e">
        <f>VLOOKUP(TableMPI[[#This Row],[Label]],TableAvg[],3,FALSE)</f>
        <v>#N/A</v>
      </c>
      <c r="Q123" t="e">
        <f>TableMPI[[#This Row],[Avg]]-$U$2*TableMPI[[#This Row],[StdDev]]</f>
        <v>#N/A</v>
      </c>
      <c r="R123" t="e">
        <f>TableMPI[[#This Row],[Avg]]+$U$2*TableMPI[[#This Row],[StdDev]]</f>
        <v>#N/A</v>
      </c>
      <c r="S123" t="e">
        <f>IF(AND(TableMPI[[#This Row],[total_time]]&gt;=TableMPI[[#This Row],[Low]], TableMPI[[#This Row],[total_time]]&lt;=TableMPI[[#This Row],[High]]),1,0)</f>
        <v>#N/A</v>
      </c>
    </row>
    <row r="124" spans="1:19" x14ac:dyDescent="0.25">
      <c r="A124" t="s">
        <v>15</v>
      </c>
      <c r="B124">
        <v>20000</v>
      </c>
      <c r="C124">
        <v>100</v>
      </c>
      <c r="D124">
        <v>100000</v>
      </c>
      <c r="E124">
        <v>11</v>
      </c>
      <c r="F124">
        <v>1</v>
      </c>
      <c r="G124">
        <v>122.469656</v>
      </c>
      <c r="H124">
        <v>1.3388139999999999</v>
      </c>
      <c r="I124">
        <v>8.1831340000000008</v>
      </c>
      <c r="J124">
        <v>0.81831299999999996</v>
      </c>
      <c r="K124" t="str">
        <f t="shared" si="5"/>
        <v>8</v>
      </c>
      <c r="L124" t="s">
        <v>45</v>
      </c>
      <c r="M124" t="s">
        <v>46</v>
      </c>
      <c r="N1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24" t="e">
        <f>VLOOKUP(TableMPI[[#This Row],[Label]],TableAvg[],2,FALSE)</f>
        <v>#N/A</v>
      </c>
      <c r="P124" t="e">
        <f>VLOOKUP(TableMPI[[#This Row],[Label]],TableAvg[],3,FALSE)</f>
        <v>#N/A</v>
      </c>
      <c r="Q124" t="e">
        <f>TableMPI[[#This Row],[Avg]]-$U$2*TableMPI[[#This Row],[StdDev]]</f>
        <v>#N/A</v>
      </c>
      <c r="R124" t="e">
        <f>TableMPI[[#This Row],[Avg]]+$U$2*TableMPI[[#This Row],[StdDev]]</f>
        <v>#N/A</v>
      </c>
      <c r="S124" t="e">
        <f>IF(AND(TableMPI[[#This Row],[total_time]]&gt;=TableMPI[[#This Row],[Low]], TableMPI[[#This Row],[total_time]]&lt;=TableMPI[[#This Row],[High]]),1,0)</f>
        <v>#N/A</v>
      </c>
    </row>
    <row r="125" spans="1:19" x14ac:dyDescent="0.25">
      <c r="A125" t="s">
        <v>15</v>
      </c>
      <c r="B125">
        <v>20000</v>
      </c>
      <c r="C125">
        <v>100</v>
      </c>
      <c r="D125">
        <v>100000</v>
      </c>
      <c r="E125">
        <v>10</v>
      </c>
      <c r="F125">
        <v>1</v>
      </c>
      <c r="G125">
        <v>134.369181</v>
      </c>
      <c r="H125">
        <v>1.2999719999999999</v>
      </c>
      <c r="I125">
        <v>6.9367099999999997</v>
      </c>
      <c r="J125">
        <v>0.77074600000000004</v>
      </c>
      <c r="K125" t="str">
        <f t="shared" si="5"/>
        <v>8</v>
      </c>
      <c r="L125" t="s">
        <v>45</v>
      </c>
      <c r="M125" t="s">
        <v>46</v>
      </c>
      <c r="N1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25" t="e">
        <f>VLOOKUP(TableMPI[[#This Row],[Label]],TableAvg[],2,FALSE)</f>
        <v>#N/A</v>
      </c>
      <c r="P125" t="e">
        <f>VLOOKUP(TableMPI[[#This Row],[Label]],TableAvg[],3,FALSE)</f>
        <v>#N/A</v>
      </c>
      <c r="Q125" t="e">
        <f>TableMPI[[#This Row],[Avg]]-$U$2*TableMPI[[#This Row],[StdDev]]</f>
        <v>#N/A</v>
      </c>
      <c r="R125" t="e">
        <f>TableMPI[[#This Row],[Avg]]+$U$2*TableMPI[[#This Row],[StdDev]]</f>
        <v>#N/A</v>
      </c>
      <c r="S125" t="e">
        <f>IF(AND(TableMPI[[#This Row],[total_time]]&gt;=TableMPI[[#This Row],[Low]], TableMPI[[#This Row],[total_time]]&lt;=TableMPI[[#This Row],[High]]),1,0)</f>
        <v>#N/A</v>
      </c>
    </row>
    <row r="126" spans="1:19" x14ac:dyDescent="0.25">
      <c r="A126" t="s">
        <v>15</v>
      </c>
      <c r="B126">
        <v>20000</v>
      </c>
      <c r="C126">
        <v>100</v>
      </c>
      <c r="D126">
        <v>100000</v>
      </c>
      <c r="E126">
        <v>9</v>
      </c>
      <c r="F126">
        <v>1</v>
      </c>
      <c r="G126">
        <v>148.37838099999999</v>
      </c>
      <c r="H126">
        <v>1.0344199999999999</v>
      </c>
      <c r="I126">
        <v>4.0334289999999999</v>
      </c>
      <c r="J126">
        <v>0.50417900000000004</v>
      </c>
      <c r="K126" t="str">
        <f t="shared" si="5"/>
        <v>8</v>
      </c>
      <c r="L126" t="s">
        <v>45</v>
      </c>
      <c r="M126" t="s">
        <v>46</v>
      </c>
      <c r="N1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26" t="e">
        <f>VLOOKUP(TableMPI[[#This Row],[Label]],TableAvg[],2,FALSE)</f>
        <v>#N/A</v>
      </c>
      <c r="P126" t="e">
        <f>VLOOKUP(TableMPI[[#This Row],[Label]],TableAvg[],3,FALSE)</f>
        <v>#N/A</v>
      </c>
      <c r="Q126" t="e">
        <f>TableMPI[[#This Row],[Avg]]-$U$2*TableMPI[[#This Row],[StdDev]]</f>
        <v>#N/A</v>
      </c>
      <c r="R126" t="e">
        <f>TableMPI[[#This Row],[Avg]]+$U$2*TableMPI[[#This Row],[StdDev]]</f>
        <v>#N/A</v>
      </c>
      <c r="S126" t="e">
        <f>IF(AND(TableMPI[[#This Row],[total_time]]&gt;=TableMPI[[#This Row],[Low]], TableMPI[[#This Row],[total_time]]&lt;=TableMPI[[#This Row],[High]]),1,0)</f>
        <v>#N/A</v>
      </c>
    </row>
    <row r="127" spans="1:19" x14ac:dyDescent="0.25">
      <c r="A127" t="s">
        <v>15</v>
      </c>
      <c r="B127">
        <v>20000</v>
      </c>
      <c r="C127">
        <v>100</v>
      </c>
      <c r="D127">
        <v>100000</v>
      </c>
      <c r="E127">
        <v>8</v>
      </c>
      <c r="F127">
        <v>1</v>
      </c>
      <c r="G127">
        <v>166.71628000000001</v>
      </c>
      <c r="H127">
        <v>1.0854349999999999</v>
      </c>
      <c r="I127">
        <v>3.966618</v>
      </c>
      <c r="J127">
        <v>0.56666000000000005</v>
      </c>
      <c r="K127" t="str">
        <f t="shared" si="5"/>
        <v>8</v>
      </c>
      <c r="L127" t="s">
        <v>45</v>
      </c>
      <c r="M127" t="s">
        <v>46</v>
      </c>
      <c r="N1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27" t="e">
        <f>VLOOKUP(TableMPI[[#This Row],[Label]],TableAvg[],2,FALSE)</f>
        <v>#N/A</v>
      </c>
      <c r="P127" t="e">
        <f>VLOOKUP(TableMPI[[#This Row],[Label]],TableAvg[],3,FALSE)</f>
        <v>#N/A</v>
      </c>
      <c r="Q127" t="e">
        <f>TableMPI[[#This Row],[Avg]]-$U$2*TableMPI[[#This Row],[StdDev]]</f>
        <v>#N/A</v>
      </c>
      <c r="R127" t="e">
        <f>TableMPI[[#This Row],[Avg]]+$U$2*TableMPI[[#This Row],[StdDev]]</f>
        <v>#N/A</v>
      </c>
      <c r="S127" t="e">
        <f>IF(AND(TableMPI[[#This Row],[total_time]]&gt;=TableMPI[[#This Row],[Low]], TableMPI[[#This Row],[total_time]]&lt;=TableMPI[[#This Row],[High]]),1,0)</f>
        <v>#N/A</v>
      </c>
    </row>
    <row r="128" spans="1:19" x14ac:dyDescent="0.25">
      <c r="A128" t="s">
        <v>15</v>
      </c>
      <c r="B128">
        <v>20000</v>
      </c>
      <c r="C128">
        <v>100</v>
      </c>
      <c r="D128">
        <v>100000</v>
      </c>
      <c r="E128">
        <v>7</v>
      </c>
      <c r="F128">
        <v>1</v>
      </c>
      <c r="G128">
        <v>190.25153</v>
      </c>
      <c r="H128">
        <v>1.127759</v>
      </c>
      <c r="I128">
        <v>3.62914</v>
      </c>
      <c r="J128">
        <v>0.60485699999999998</v>
      </c>
      <c r="K128" t="str">
        <f t="shared" si="5"/>
        <v>8</v>
      </c>
      <c r="L128" t="s">
        <v>45</v>
      </c>
      <c r="M128" t="s">
        <v>46</v>
      </c>
      <c r="N1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28" t="e">
        <f>VLOOKUP(TableMPI[[#This Row],[Label]],TableAvg[],2,FALSE)</f>
        <v>#N/A</v>
      </c>
      <c r="P128" t="e">
        <f>VLOOKUP(TableMPI[[#This Row],[Label]],TableAvg[],3,FALSE)</f>
        <v>#N/A</v>
      </c>
      <c r="Q128" t="e">
        <f>TableMPI[[#This Row],[Avg]]-$U$2*TableMPI[[#This Row],[StdDev]]</f>
        <v>#N/A</v>
      </c>
      <c r="R128" t="e">
        <f>TableMPI[[#This Row],[Avg]]+$U$2*TableMPI[[#This Row],[StdDev]]</f>
        <v>#N/A</v>
      </c>
      <c r="S128" t="e">
        <f>IF(AND(TableMPI[[#This Row],[total_time]]&gt;=TableMPI[[#This Row],[Low]], TableMPI[[#This Row],[total_time]]&lt;=TableMPI[[#This Row],[High]]),1,0)</f>
        <v>#N/A</v>
      </c>
    </row>
    <row r="129" spans="1:19" x14ac:dyDescent="0.25">
      <c r="A129" t="s">
        <v>15</v>
      </c>
      <c r="B129">
        <v>20000</v>
      </c>
      <c r="C129">
        <v>100</v>
      </c>
      <c r="D129">
        <v>100000</v>
      </c>
      <c r="E129">
        <v>6</v>
      </c>
      <c r="F129">
        <v>1</v>
      </c>
      <c r="G129">
        <v>221.62670800000001</v>
      </c>
      <c r="H129">
        <v>1.1269990000000001</v>
      </c>
      <c r="I129">
        <v>3.0596739999999998</v>
      </c>
      <c r="J129">
        <v>0.61193500000000001</v>
      </c>
      <c r="K129" t="str">
        <f t="shared" si="5"/>
        <v>8</v>
      </c>
      <c r="L129" t="s">
        <v>45</v>
      </c>
      <c r="M129" t="s">
        <v>46</v>
      </c>
      <c r="N1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29" t="e">
        <f>VLOOKUP(TableMPI[[#This Row],[Label]],TableAvg[],2,FALSE)</f>
        <v>#N/A</v>
      </c>
      <c r="P129" t="e">
        <f>VLOOKUP(TableMPI[[#This Row],[Label]],TableAvg[],3,FALSE)</f>
        <v>#N/A</v>
      </c>
      <c r="Q129" t="e">
        <f>TableMPI[[#This Row],[Avg]]-$U$2*TableMPI[[#This Row],[StdDev]]</f>
        <v>#N/A</v>
      </c>
      <c r="R129" t="e">
        <f>TableMPI[[#This Row],[Avg]]+$U$2*TableMPI[[#This Row],[StdDev]]</f>
        <v>#N/A</v>
      </c>
      <c r="S129" t="e">
        <f>IF(AND(TableMPI[[#This Row],[total_time]]&gt;=TableMPI[[#This Row],[Low]], TableMPI[[#This Row],[total_time]]&lt;=TableMPI[[#This Row],[High]]),1,0)</f>
        <v>#N/A</v>
      </c>
    </row>
    <row r="130" spans="1:19" x14ac:dyDescent="0.25">
      <c r="A130" t="s">
        <v>15</v>
      </c>
      <c r="B130">
        <v>20000</v>
      </c>
      <c r="C130">
        <v>100</v>
      </c>
      <c r="D130">
        <v>100000</v>
      </c>
      <c r="E130">
        <v>5</v>
      </c>
      <c r="F130">
        <v>1</v>
      </c>
      <c r="G130">
        <v>265.48445600000002</v>
      </c>
      <c r="H130">
        <v>1.134612</v>
      </c>
      <c r="I130">
        <v>2.4334210000000001</v>
      </c>
      <c r="J130">
        <v>0.60835499999999998</v>
      </c>
      <c r="K130" t="str">
        <f t="shared" si="5"/>
        <v>8</v>
      </c>
      <c r="L130" t="s">
        <v>45</v>
      </c>
      <c r="M130" t="s">
        <v>46</v>
      </c>
      <c r="N1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30" t="e">
        <f>VLOOKUP(TableMPI[[#This Row],[Label]],TableAvg[],2,FALSE)</f>
        <v>#N/A</v>
      </c>
      <c r="P130" t="e">
        <f>VLOOKUP(TableMPI[[#This Row],[Label]],TableAvg[],3,FALSE)</f>
        <v>#N/A</v>
      </c>
      <c r="Q130" t="e">
        <f>TableMPI[[#This Row],[Avg]]-$U$2*TableMPI[[#This Row],[StdDev]]</f>
        <v>#N/A</v>
      </c>
      <c r="R130" t="e">
        <f>TableMPI[[#This Row],[Avg]]+$U$2*TableMPI[[#This Row],[StdDev]]</f>
        <v>#N/A</v>
      </c>
      <c r="S130" t="e">
        <f>IF(AND(TableMPI[[#This Row],[total_time]]&gt;=TableMPI[[#This Row],[Low]], TableMPI[[#This Row],[total_time]]&lt;=TableMPI[[#This Row],[High]]),1,0)</f>
        <v>#N/A</v>
      </c>
    </row>
    <row r="131" spans="1:19" x14ac:dyDescent="0.25">
      <c r="A131" t="s">
        <v>15</v>
      </c>
      <c r="B131">
        <v>20000</v>
      </c>
      <c r="C131">
        <v>100</v>
      </c>
      <c r="D131">
        <v>100000</v>
      </c>
      <c r="E131">
        <v>4</v>
      </c>
      <c r="F131">
        <v>1</v>
      </c>
      <c r="G131">
        <v>331.67536999999999</v>
      </c>
      <c r="H131">
        <v>1.1857789999999999</v>
      </c>
      <c r="I131">
        <v>1.9679120000000001</v>
      </c>
      <c r="J131">
        <v>0.65597099999999997</v>
      </c>
      <c r="K131" t="str">
        <f t="shared" si="5"/>
        <v>8</v>
      </c>
      <c r="L131" t="s">
        <v>45</v>
      </c>
      <c r="M131" t="s">
        <v>46</v>
      </c>
      <c r="N1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31" t="e">
        <f>VLOOKUP(TableMPI[[#This Row],[Label]],TableAvg[],2,FALSE)</f>
        <v>#N/A</v>
      </c>
      <c r="P131" t="e">
        <f>VLOOKUP(TableMPI[[#This Row],[Label]],TableAvg[],3,FALSE)</f>
        <v>#N/A</v>
      </c>
      <c r="Q131" t="e">
        <f>TableMPI[[#This Row],[Avg]]-$U$2*TableMPI[[#This Row],[StdDev]]</f>
        <v>#N/A</v>
      </c>
      <c r="R131" t="e">
        <f>TableMPI[[#This Row],[Avg]]+$U$2*TableMPI[[#This Row],[StdDev]]</f>
        <v>#N/A</v>
      </c>
      <c r="S131" t="e">
        <f>IF(AND(TableMPI[[#This Row],[total_time]]&gt;=TableMPI[[#This Row],[Low]], TableMPI[[#This Row],[total_time]]&lt;=TableMPI[[#This Row],[High]]),1,0)</f>
        <v>#N/A</v>
      </c>
    </row>
    <row r="132" spans="1:19" x14ac:dyDescent="0.25">
      <c r="A132" t="s">
        <v>15</v>
      </c>
      <c r="B132">
        <v>20000</v>
      </c>
      <c r="C132">
        <v>100</v>
      </c>
      <c r="D132">
        <v>100000</v>
      </c>
      <c r="E132">
        <v>3</v>
      </c>
      <c r="F132">
        <v>1</v>
      </c>
      <c r="G132">
        <v>440.88680099999999</v>
      </c>
      <c r="H132">
        <v>1.1503810000000001</v>
      </c>
      <c r="I132">
        <v>1.2626740000000001</v>
      </c>
      <c r="J132">
        <v>0.63133700000000004</v>
      </c>
      <c r="K132" t="str">
        <f t="shared" si="5"/>
        <v>8</v>
      </c>
      <c r="L132" t="s">
        <v>45</v>
      </c>
      <c r="M132" t="s">
        <v>46</v>
      </c>
      <c r="N1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32" t="e">
        <f>VLOOKUP(TableMPI[[#This Row],[Label]],TableAvg[],2,FALSE)</f>
        <v>#N/A</v>
      </c>
      <c r="P132" t="e">
        <f>VLOOKUP(TableMPI[[#This Row],[Label]],TableAvg[],3,FALSE)</f>
        <v>#N/A</v>
      </c>
      <c r="Q132" t="e">
        <f>TableMPI[[#This Row],[Avg]]-$U$2*TableMPI[[#This Row],[StdDev]]</f>
        <v>#N/A</v>
      </c>
      <c r="R132" t="e">
        <f>TableMPI[[#This Row],[Avg]]+$U$2*TableMPI[[#This Row],[StdDev]]</f>
        <v>#N/A</v>
      </c>
      <c r="S132" t="e">
        <f>IF(AND(TableMPI[[#This Row],[total_time]]&gt;=TableMPI[[#This Row],[Low]], TableMPI[[#This Row],[total_time]]&lt;=TableMPI[[#This Row],[High]]),1,0)</f>
        <v>#N/A</v>
      </c>
    </row>
    <row r="133" spans="1:19" x14ac:dyDescent="0.25">
      <c r="A133" t="s">
        <v>15</v>
      </c>
      <c r="B133">
        <v>20000</v>
      </c>
      <c r="C133">
        <v>100</v>
      </c>
      <c r="D133">
        <v>100000</v>
      </c>
      <c r="E133">
        <v>2</v>
      </c>
      <c r="F133">
        <v>1</v>
      </c>
      <c r="G133">
        <v>661.28946499999995</v>
      </c>
      <c r="H133">
        <v>1.6378140000000001</v>
      </c>
      <c r="I133">
        <v>1.121928</v>
      </c>
      <c r="J133">
        <v>1.121928</v>
      </c>
      <c r="K133" t="str">
        <f t="shared" si="5"/>
        <v>8</v>
      </c>
      <c r="L133" t="s">
        <v>45</v>
      </c>
      <c r="M133" t="s">
        <v>46</v>
      </c>
      <c r="N1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33" t="e">
        <f>VLOOKUP(TableMPI[[#This Row],[Label]],TableAvg[],2,FALSE)</f>
        <v>#N/A</v>
      </c>
      <c r="P133" t="e">
        <f>VLOOKUP(TableMPI[[#This Row],[Label]],TableAvg[],3,FALSE)</f>
        <v>#N/A</v>
      </c>
      <c r="Q133" t="e">
        <f>TableMPI[[#This Row],[Avg]]-$U$2*TableMPI[[#This Row],[StdDev]]</f>
        <v>#N/A</v>
      </c>
      <c r="R133" t="e">
        <f>TableMPI[[#This Row],[Avg]]+$U$2*TableMPI[[#This Row],[StdDev]]</f>
        <v>#N/A</v>
      </c>
      <c r="S133" t="e">
        <f>IF(AND(TableMPI[[#This Row],[total_time]]&gt;=TableMPI[[#This Row],[Low]], TableMPI[[#This Row],[total_time]]&lt;=TableMPI[[#This Row],[High]]),1,0)</f>
        <v>#N/A</v>
      </c>
    </row>
    <row r="134" spans="1:19" x14ac:dyDescent="0.25">
      <c r="A134" t="s">
        <v>15</v>
      </c>
      <c r="B134">
        <v>15000</v>
      </c>
      <c r="C134">
        <v>100</v>
      </c>
      <c r="D134">
        <v>100000</v>
      </c>
      <c r="E134">
        <v>12</v>
      </c>
      <c r="F134">
        <v>1</v>
      </c>
      <c r="G134">
        <v>63.647257000000003</v>
      </c>
      <c r="H134">
        <v>0.75073900000000005</v>
      </c>
      <c r="I134">
        <v>4.718788</v>
      </c>
      <c r="J134">
        <v>0.428981</v>
      </c>
      <c r="K134" t="str">
        <f>MID(M134,22,1)</f>
        <v>7</v>
      </c>
      <c r="L134" t="s">
        <v>48</v>
      </c>
      <c r="M134" t="s">
        <v>49</v>
      </c>
      <c r="N1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34" t="e">
        <f>VLOOKUP(TableMPI[[#This Row],[Label]],TableAvg[],2,FALSE)</f>
        <v>#N/A</v>
      </c>
      <c r="P134" t="e">
        <f>VLOOKUP(TableMPI[[#This Row],[Label]],TableAvg[],3,FALSE)</f>
        <v>#N/A</v>
      </c>
      <c r="Q134" t="e">
        <f>TableMPI[[#This Row],[Avg]]-$U$2*TableMPI[[#This Row],[StdDev]]</f>
        <v>#N/A</v>
      </c>
      <c r="R134" t="e">
        <f>TableMPI[[#This Row],[Avg]]+$U$2*TableMPI[[#This Row],[StdDev]]</f>
        <v>#N/A</v>
      </c>
      <c r="S134" t="e">
        <f>IF(AND(TableMPI[[#This Row],[total_time]]&gt;=TableMPI[[#This Row],[Low]], TableMPI[[#This Row],[total_time]]&lt;=TableMPI[[#This Row],[High]]),1,0)</f>
        <v>#N/A</v>
      </c>
    </row>
    <row r="135" spans="1:19" x14ac:dyDescent="0.25">
      <c r="A135" t="s">
        <v>15</v>
      </c>
      <c r="B135">
        <v>15000</v>
      </c>
      <c r="C135">
        <v>100</v>
      </c>
      <c r="D135">
        <v>100000</v>
      </c>
      <c r="E135">
        <v>11</v>
      </c>
      <c r="F135">
        <v>1</v>
      </c>
      <c r="G135">
        <v>69.282742999999996</v>
      </c>
      <c r="H135">
        <v>0.72019599999999995</v>
      </c>
      <c r="I135">
        <v>3.9716320000000001</v>
      </c>
      <c r="J135">
        <v>0.39716299999999999</v>
      </c>
      <c r="K135" t="str">
        <f t="shared" ref="K135:K171" si="6">MID(M135,22,1)</f>
        <v>7</v>
      </c>
      <c r="L135" t="s">
        <v>48</v>
      </c>
      <c r="M135" t="s">
        <v>49</v>
      </c>
      <c r="N1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35" t="e">
        <f>VLOOKUP(TableMPI[[#This Row],[Label]],TableAvg[],2,FALSE)</f>
        <v>#N/A</v>
      </c>
      <c r="P135" t="e">
        <f>VLOOKUP(TableMPI[[#This Row],[Label]],TableAvg[],3,FALSE)</f>
        <v>#N/A</v>
      </c>
      <c r="Q135" t="e">
        <f>TableMPI[[#This Row],[Avg]]-$U$2*TableMPI[[#This Row],[StdDev]]</f>
        <v>#N/A</v>
      </c>
      <c r="R135" t="e">
        <f>TableMPI[[#This Row],[Avg]]+$U$2*TableMPI[[#This Row],[StdDev]]</f>
        <v>#N/A</v>
      </c>
      <c r="S135" t="e">
        <f>IF(AND(TableMPI[[#This Row],[total_time]]&gt;=TableMPI[[#This Row],[Low]], TableMPI[[#This Row],[total_time]]&lt;=TableMPI[[#This Row],[High]]),1,0)</f>
        <v>#N/A</v>
      </c>
    </row>
    <row r="136" spans="1:19" x14ac:dyDescent="0.25">
      <c r="A136" t="s">
        <v>15</v>
      </c>
      <c r="B136">
        <v>15000</v>
      </c>
      <c r="C136">
        <v>100</v>
      </c>
      <c r="D136">
        <v>100000</v>
      </c>
      <c r="E136">
        <v>10</v>
      </c>
      <c r="F136">
        <v>1</v>
      </c>
      <c r="G136">
        <v>76.029518999999993</v>
      </c>
      <c r="H136">
        <v>0.75750700000000004</v>
      </c>
      <c r="I136">
        <v>3.9947219999999999</v>
      </c>
      <c r="J136">
        <v>0.44385799999999997</v>
      </c>
      <c r="K136" t="str">
        <f t="shared" si="6"/>
        <v>7</v>
      </c>
      <c r="L136" t="s">
        <v>48</v>
      </c>
      <c r="M136" t="s">
        <v>49</v>
      </c>
      <c r="N1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36" t="e">
        <f>VLOOKUP(TableMPI[[#This Row],[Label]],TableAvg[],2,FALSE)</f>
        <v>#N/A</v>
      </c>
      <c r="P136" t="e">
        <f>VLOOKUP(TableMPI[[#This Row],[Label]],TableAvg[],3,FALSE)</f>
        <v>#N/A</v>
      </c>
      <c r="Q136" t="e">
        <f>TableMPI[[#This Row],[Avg]]-$U$2*TableMPI[[#This Row],[StdDev]]</f>
        <v>#N/A</v>
      </c>
      <c r="R136" t="e">
        <f>TableMPI[[#This Row],[Avg]]+$U$2*TableMPI[[#This Row],[StdDev]]</f>
        <v>#N/A</v>
      </c>
      <c r="S136" t="e">
        <f>IF(AND(TableMPI[[#This Row],[total_time]]&gt;=TableMPI[[#This Row],[Low]], TableMPI[[#This Row],[total_time]]&lt;=TableMPI[[#This Row],[High]]),1,0)</f>
        <v>#N/A</v>
      </c>
    </row>
    <row r="137" spans="1:19" x14ac:dyDescent="0.25">
      <c r="A137" t="s">
        <v>15</v>
      </c>
      <c r="B137">
        <v>15000</v>
      </c>
      <c r="C137">
        <v>100</v>
      </c>
      <c r="D137">
        <v>100000</v>
      </c>
      <c r="E137">
        <v>9</v>
      </c>
      <c r="F137">
        <v>1</v>
      </c>
      <c r="G137">
        <v>84.210616000000002</v>
      </c>
      <c r="H137">
        <v>0.69301400000000002</v>
      </c>
      <c r="I137">
        <v>3.0136419999999999</v>
      </c>
      <c r="J137">
        <v>0.37670500000000001</v>
      </c>
      <c r="K137" t="str">
        <f t="shared" si="6"/>
        <v>7</v>
      </c>
      <c r="L137" t="s">
        <v>48</v>
      </c>
      <c r="M137" t="s">
        <v>49</v>
      </c>
      <c r="N1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37" t="e">
        <f>VLOOKUP(TableMPI[[#This Row],[Label]],TableAvg[],2,FALSE)</f>
        <v>#N/A</v>
      </c>
      <c r="P137" t="e">
        <f>VLOOKUP(TableMPI[[#This Row],[Label]],TableAvg[],3,FALSE)</f>
        <v>#N/A</v>
      </c>
      <c r="Q137" t="e">
        <f>TableMPI[[#This Row],[Avg]]-$U$2*TableMPI[[#This Row],[StdDev]]</f>
        <v>#N/A</v>
      </c>
      <c r="R137" t="e">
        <f>TableMPI[[#This Row],[Avg]]+$U$2*TableMPI[[#This Row],[StdDev]]</f>
        <v>#N/A</v>
      </c>
      <c r="S137" t="e">
        <f>IF(AND(TableMPI[[#This Row],[total_time]]&gt;=TableMPI[[#This Row],[Low]], TableMPI[[#This Row],[total_time]]&lt;=TableMPI[[#This Row],[High]]),1,0)</f>
        <v>#N/A</v>
      </c>
    </row>
    <row r="138" spans="1:19" x14ac:dyDescent="0.25">
      <c r="A138" t="s">
        <v>15</v>
      </c>
      <c r="B138">
        <v>15000</v>
      </c>
      <c r="C138">
        <v>100</v>
      </c>
      <c r="D138">
        <v>100000</v>
      </c>
      <c r="E138">
        <v>8</v>
      </c>
      <c r="F138">
        <v>1</v>
      </c>
      <c r="G138">
        <v>94.729451999999995</v>
      </c>
      <c r="H138">
        <v>0.88112599999999996</v>
      </c>
      <c r="I138">
        <v>3.94069</v>
      </c>
      <c r="J138">
        <v>0.56295600000000001</v>
      </c>
      <c r="K138" t="str">
        <f t="shared" si="6"/>
        <v>7</v>
      </c>
      <c r="L138" t="s">
        <v>48</v>
      </c>
      <c r="M138" t="s">
        <v>49</v>
      </c>
      <c r="N1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38" t="e">
        <f>VLOOKUP(TableMPI[[#This Row],[Label]],TableAvg[],2,FALSE)</f>
        <v>#N/A</v>
      </c>
      <c r="P138" t="e">
        <f>VLOOKUP(TableMPI[[#This Row],[Label]],TableAvg[],3,FALSE)</f>
        <v>#N/A</v>
      </c>
      <c r="Q138" t="e">
        <f>TableMPI[[#This Row],[Avg]]-$U$2*TableMPI[[#This Row],[StdDev]]</f>
        <v>#N/A</v>
      </c>
      <c r="R138" t="e">
        <f>TableMPI[[#This Row],[Avg]]+$U$2*TableMPI[[#This Row],[StdDev]]</f>
        <v>#N/A</v>
      </c>
      <c r="S138" t="e">
        <f>IF(AND(TableMPI[[#This Row],[total_time]]&gt;=TableMPI[[#This Row],[Low]], TableMPI[[#This Row],[total_time]]&lt;=TableMPI[[#This Row],[High]]),1,0)</f>
        <v>#N/A</v>
      </c>
    </row>
    <row r="139" spans="1:19" x14ac:dyDescent="0.25">
      <c r="A139" t="s">
        <v>15</v>
      </c>
      <c r="B139">
        <v>15000</v>
      </c>
      <c r="C139">
        <v>100</v>
      </c>
      <c r="D139">
        <v>100000</v>
      </c>
      <c r="E139">
        <v>7</v>
      </c>
      <c r="F139">
        <v>1</v>
      </c>
      <c r="G139">
        <v>107.872383</v>
      </c>
      <c r="H139">
        <v>0.81456700000000004</v>
      </c>
      <c r="I139">
        <v>2.8946610000000002</v>
      </c>
      <c r="J139">
        <v>0.48244399999999998</v>
      </c>
      <c r="K139" t="str">
        <f t="shared" si="6"/>
        <v>7</v>
      </c>
      <c r="L139" t="s">
        <v>48</v>
      </c>
      <c r="M139" t="s">
        <v>49</v>
      </c>
      <c r="N1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39" t="e">
        <f>VLOOKUP(TableMPI[[#This Row],[Label]],TableAvg[],2,FALSE)</f>
        <v>#N/A</v>
      </c>
      <c r="P139" t="e">
        <f>VLOOKUP(TableMPI[[#This Row],[Label]],TableAvg[],3,FALSE)</f>
        <v>#N/A</v>
      </c>
      <c r="Q139" t="e">
        <f>TableMPI[[#This Row],[Avg]]-$U$2*TableMPI[[#This Row],[StdDev]]</f>
        <v>#N/A</v>
      </c>
      <c r="R139" t="e">
        <f>TableMPI[[#This Row],[Avg]]+$U$2*TableMPI[[#This Row],[StdDev]]</f>
        <v>#N/A</v>
      </c>
      <c r="S139" t="e">
        <f>IF(AND(TableMPI[[#This Row],[total_time]]&gt;=TableMPI[[#This Row],[Low]], TableMPI[[#This Row],[total_time]]&lt;=TableMPI[[#This Row],[High]]),1,0)</f>
        <v>#N/A</v>
      </c>
    </row>
    <row r="140" spans="1:19" x14ac:dyDescent="0.25">
      <c r="A140" t="s">
        <v>15</v>
      </c>
      <c r="B140">
        <v>15000</v>
      </c>
      <c r="C140">
        <v>100</v>
      </c>
      <c r="D140">
        <v>100000</v>
      </c>
      <c r="E140">
        <v>6</v>
      </c>
      <c r="F140">
        <v>1</v>
      </c>
      <c r="G140">
        <v>125.21723299999999</v>
      </c>
      <c r="H140">
        <v>0.72794000000000003</v>
      </c>
      <c r="I140">
        <v>2.0234079999999999</v>
      </c>
      <c r="J140">
        <v>0.40468199999999999</v>
      </c>
      <c r="K140" t="str">
        <f t="shared" si="6"/>
        <v>7</v>
      </c>
      <c r="L140" t="s">
        <v>48</v>
      </c>
      <c r="M140" t="s">
        <v>49</v>
      </c>
      <c r="N1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40" t="e">
        <f>VLOOKUP(TableMPI[[#This Row],[Label]],TableAvg[],2,FALSE)</f>
        <v>#N/A</v>
      </c>
      <c r="P140" t="e">
        <f>VLOOKUP(TableMPI[[#This Row],[Label]],TableAvg[],3,FALSE)</f>
        <v>#N/A</v>
      </c>
      <c r="Q140" t="e">
        <f>TableMPI[[#This Row],[Avg]]-$U$2*TableMPI[[#This Row],[StdDev]]</f>
        <v>#N/A</v>
      </c>
      <c r="R140" t="e">
        <f>TableMPI[[#This Row],[Avg]]+$U$2*TableMPI[[#This Row],[StdDev]]</f>
        <v>#N/A</v>
      </c>
      <c r="S140" t="e">
        <f>IF(AND(TableMPI[[#This Row],[total_time]]&gt;=TableMPI[[#This Row],[Low]], TableMPI[[#This Row],[total_time]]&lt;=TableMPI[[#This Row],[High]]),1,0)</f>
        <v>#N/A</v>
      </c>
    </row>
    <row r="141" spans="1:19" x14ac:dyDescent="0.25">
      <c r="A141" t="s">
        <v>15</v>
      </c>
      <c r="B141">
        <v>15000</v>
      </c>
      <c r="C141">
        <v>100</v>
      </c>
      <c r="D141">
        <v>100000</v>
      </c>
      <c r="E141">
        <v>5</v>
      </c>
      <c r="F141">
        <v>1</v>
      </c>
      <c r="G141">
        <v>150.001395</v>
      </c>
      <c r="H141">
        <v>0.821326</v>
      </c>
      <c r="I141">
        <v>1.9949410000000001</v>
      </c>
      <c r="J141">
        <v>0.49873499999999998</v>
      </c>
      <c r="K141" t="str">
        <f t="shared" si="6"/>
        <v>7</v>
      </c>
      <c r="L141" t="s">
        <v>48</v>
      </c>
      <c r="M141" t="s">
        <v>49</v>
      </c>
      <c r="N1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41" t="e">
        <f>VLOOKUP(TableMPI[[#This Row],[Label]],TableAvg[],2,FALSE)</f>
        <v>#N/A</v>
      </c>
      <c r="P141" t="e">
        <f>VLOOKUP(TableMPI[[#This Row],[Label]],TableAvg[],3,FALSE)</f>
        <v>#N/A</v>
      </c>
      <c r="Q141" t="e">
        <f>TableMPI[[#This Row],[Avg]]-$U$2*TableMPI[[#This Row],[StdDev]]</f>
        <v>#N/A</v>
      </c>
      <c r="R141" t="e">
        <f>TableMPI[[#This Row],[Avg]]+$U$2*TableMPI[[#This Row],[StdDev]]</f>
        <v>#N/A</v>
      </c>
      <c r="S141" t="e">
        <f>IF(AND(TableMPI[[#This Row],[total_time]]&gt;=TableMPI[[#This Row],[Low]], TableMPI[[#This Row],[total_time]]&lt;=TableMPI[[#This Row],[High]]),1,0)</f>
        <v>#N/A</v>
      </c>
    </row>
    <row r="142" spans="1:19" x14ac:dyDescent="0.25">
      <c r="A142" t="s">
        <v>15</v>
      </c>
      <c r="B142">
        <v>15000</v>
      </c>
      <c r="C142">
        <v>100</v>
      </c>
      <c r="D142">
        <v>100000</v>
      </c>
      <c r="E142">
        <v>4</v>
      </c>
      <c r="F142">
        <v>1</v>
      </c>
      <c r="G142">
        <v>187.28791000000001</v>
      </c>
      <c r="H142">
        <v>0.79975099999999999</v>
      </c>
      <c r="I142">
        <v>1.4046160000000001</v>
      </c>
      <c r="J142">
        <v>0.46820499999999998</v>
      </c>
      <c r="K142" t="str">
        <f t="shared" si="6"/>
        <v>7</v>
      </c>
      <c r="L142" t="s">
        <v>48</v>
      </c>
      <c r="M142" t="s">
        <v>49</v>
      </c>
      <c r="N1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42" t="e">
        <f>VLOOKUP(TableMPI[[#This Row],[Label]],TableAvg[],2,FALSE)</f>
        <v>#N/A</v>
      </c>
      <c r="P142" t="e">
        <f>VLOOKUP(TableMPI[[#This Row],[Label]],TableAvg[],3,FALSE)</f>
        <v>#N/A</v>
      </c>
      <c r="Q142" t="e">
        <f>TableMPI[[#This Row],[Avg]]-$U$2*TableMPI[[#This Row],[StdDev]]</f>
        <v>#N/A</v>
      </c>
      <c r="R142" t="e">
        <f>TableMPI[[#This Row],[Avg]]+$U$2*TableMPI[[#This Row],[StdDev]]</f>
        <v>#N/A</v>
      </c>
      <c r="S142" t="e">
        <f>IF(AND(TableMPI[[#This Row],[total_time]]&gt;=TableMPI[[#This Row],[Low]], TableMPI[[#This Row],[total_time]]&lt;=TableMPI[[#This Row],[High]]),1,0)</f>
        <v>#N/A</v>
      </c>
    </row>
    <row r="143" spans="1:19" x14ac:dyDescent="0.25">
      <c r="A143" t="s">
        <v>15</v>
      </c>
      <c r="B143">
        <v>15000</v>
      </c>
      <c r="C143">
        <v>100</v>
      </c>
      <c r="D143">
        <v>100000</v>
      </c>
      <c r="E143">
        <v>3</v>
      </c>
      <c r="F143">
        <v>1</v>
      </c>
      <c r="G143">
        <v>248.934968</v>
      </c>
      <c r="H143">
        <v>0.96450400000000003</v>
      </c>
      <c r="I143">
        <v>1.273712</v>
      </c>
      <c r="J143">
        <v>0.63685599999999998</v>
      </c>
      <c r="K143" t="str">
        <f t="shared" si="6"/>
        <v>7</v>
      </c>
      <c r="L143" t="s">
        <v>48</v>
      </c>
      <c r="M143" t="s">
        <v>49</v>
      </c>
      <c r="N1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43" t="e">
        <f>VLOOKUP(TableMPI[[#This Row],[Label]],TableAvg[],2,FALSE)</f>
        <v>#N/A</v>
      </c>
      <c r="P143" t="e">
        <f>VLOOKUP(TableMPI[[#This Row],[Label]],TableAvg[],3,FALSE)</f>
        <v>#N/A</v>
      </c>
      <c r="Q143" t="e">
        <f>TableMPI[[#This Row],[Avg]]-$U$2*TableMPI[[#This Row],[StdDev]]</f>
        <v>#N/A</v>
      </c>
      <c r="R143" t="e">
        <f>TableMPI[[#This Row],[Avg]]+$U$2*TableMPI[[#This Row],[StdDev]]</f>
        <v>#N/A</v>
      </c>
      <c r="S143" t="e">
        <f>IF(AND(TableMPI[[#This Row],[total_time]]&gt;=TableMPI[[#This Row],[Low]], TableMPI[[#This Row],[total_time]]&lt;=TableMPI[[#This Row],[High]]),1,0)</f>
        <v>#N/A</v>
      </c>
    </row>
    <row r="144" spans="1:19" x14ac:dyDescent="0.25">
      <c r="A144" t="s">
        <v>15</v>
      </c>
      <c r="B144">
        <v>15000</v>
      </c>
      <c r="C144">
        <v>100</v>
      </c>
      <c r="D144">
        <v>100000</v>
      </c>
      <c r="E144">
        <v>2</v>
      </c>
      <c r="F144">
        <v>1</v>
      </c>
      <c r="G144">
        <v>372.78839699999997</v>
      </c>
      <c r="H144">
        <v>0.84537300000000004</v>
      </c>
      <c r="I144">
        <v>0.50827900000000004</v>
      </c>
      <c r="J144">
        <v>0.50827900000000004</v>
      </c>
      <c r="K144" t="str">
        <f t="shared" si="6"/>
        <v>7</v>
      </c>
      <c r="L144" t="s">
        <v>48</v>
      </c>
      <c r="M144" t="s">
        <v>49</v>
      </c>
      <c r="N1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44" t="e">
        <f>VLOOKUP(TableMPI[[#This Row],[Label]],TableAvg[],2,FALSE)</f>
        <v>#N/A</v>
      </c>
      <c r="P144" t="e">
        <f>VLOOKUP(TableMPI[[#This Row],[Label]],TableAvg[],3,FALSE)</f>
        <v>#N/A</v>
      </c>
      <c r="Q144" t="e">
        <f>TableMPI[[#This Row],[Avg]]-$U$2*TableMPI[[#This Row],[StdDev]]</f>
        <v>#N/A</v>
      </c>
      <c r="R144" t="e">
        <f>TableMPI[[#This Row],[Avg]]+$U$2*TableMPI[[#This Row],[StdDev]]</f>
        <v>#N/A</v>
      </c>
      <c r="S144" t="e">
        <f>IF(AND(TableMPI[[#This Row],[total_time]]&gt;=TableMPI[[#This Row],[Low]], TableMPI[[#This Row],[total_time]]&lt;=TableMPI[[#This Row],[High]]),1,0)</f>
        <v>#N/A</v>
      </c>
    </row>
    <row r="145" spans="1:19" x14ac:dyDescent="0.25">
      <c r="A145" t="s">
        <v>15</v>
      </c>
      <c r="B145">
        <v>15000</v>
      </c>
      <c r="C145">
        <v>100</v>
      </c>
      <c r="D145">
        <v>100000</v>
      </c>
      <c r="E145">
        <v>1</v>
      </c>
      <c r="F145">
        <v>1</v>
      </c>
      <c r="G145">
        <v>748.35875299999998</v>
      </c>
      <c r="H145">
        <v>0.80066800000000005</v>
      </c>
      <c r="I145">
        <v>0</v>
      </c>
      <c r="J145">
        <v>0</v>
      </c>
      <c r="K145" t="str">
        <f t="shared" si="6"/>
        <v>7</v>
      </c>
      <c r="L145" t="s">
        <v>48</v>
      </c>
      <c r="M145" t="s">
        <v>49</v>
      </c>
      <c r="N1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45" t="e">
        <f>VLOOKUP(TableMPI[[#This Row],[Label]],TableAvg[],2,FALSE)</f>
        <v>#N/A</v>
      </c>
      <c r="P145" t="e">
        <f>VLOOKUP(TableMPI[[#This Row],[Label]],TableAvg[],3,FALSE)</f>
        <v>#N/A</v>
      </c>
      <c r="Q145" t="e">
        <f>TableMPI[[#This Row],[Avg]]-$U$2*TableMPI[[#This Row],[StdDev]]</f>
        <v>#N/A</v>
      </c>
      <c r="R145" t="e">
        <f>TableMPI[[#This Row],[Avg]]+$U$2*TableMPI[[#This Row],[StdDev]]</f>
        <v>#N/A</v>
      </c>
      <c r="S145" t="e">
        <f>IF(AND(TableMPI[[#This Row],[total_time]]&gt;=TableMPI[[#This Row],[Low]], TableMPI[[#This Row],[total_time]]&lt;=TableMPI[[#This Row],[High]]),1,0)</f>
        <v>#N/A</v>
      </c>
    </row>
    <row r="146" spans="1:19" x14ac:dyDescent="0.25">
      <c r="A146" t="s">
        <v>15</v>
      </c>
      <c r="B146">
        <v>15000</v>
      </c>
      <c r="C146">
        <v>100</v>
      </c>
      <c r="D146">
        <v>100000</v>
      </c>
      <c r="E146">
        <v>12</v>
      </c>
      <c r="F146">
        <v>1</v>
      </c>
      <c r="G146">
        <v>63.677934</v>
      </c>
      <c r="H146">
        <v>0.72780400000000001</v>
      </c>
      <c r="I146">
        <v>4.425319</v>
      </c>
      <c r="J146">
        <v>0.40230199999999999</v>
      </c>
      <c r="K146" t="str">
        <f t="shared" si="6"/>
        <v>7</v>
      </c>
      <c r="L146" t="s">
        <v>48</v>
      </c>
      <c r="M146" t="s">
        <v>49</v>
      </c>
      <c r="N1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46" t="e">
        <f>VLOOKUP(TableMPI[[#This Row],[Label]],TableAvg[],2,FALSE)</f>
        <v>#N/A</v>
      </c>
      <c r="P146" t="e">
        <f>VLOOKUP(TableMPI[[#This Row],[Label]],TableAvg[],3,FALSE)</f>
        <v>#N/A</v>
      </c>
      <c r="Q146" t="e">
        <f>TableMPI[[#This Row],[Avg]]-$U$2*TableMPI[[#This Row],[StdDev]]</f>
        <v>#N/A</v>
      </c>
      <c r="R146" t="e">
        <f>TableMPI[[#This Row],[Avg]]+$U$2*TableMPI[[#This Row],[StdDev]]</f>
        <v>#N/A</v>
      </c>
      <c r="S146" t="e">
        <f>IF(AND(TableMPI[[#This Row],[total_time]]&gt;=TableMPI[[#This Row],[Low]], TableMPI[[#This Row],[total_time]]&lt;=TableMPI[[#This Row],[High]]),1,0)</f>
        <v>#N/A</v>
      </c>
    </row>
    <row r="147" spans="1:19" x14ac:dyDescent="0.25">
      <c r="A147" t="s">
        <v>15</v>
      </c>
      <c r="B147">
        <v>15000</v>
      </c>
      <c r="C147">
        <v>100</v>
      </c>
      <c r="D147">
        <v>100000</v>
      </c>
      <c r="E147">
        <v>11</v>
      </c>
      <c r="F147">
        <v>1</v>
      </c>
      <c r="G147">
        <v>69.324301000000006</v>
      </c>
      <c r="H147">
        <v>0.72217900000000002</v>
      </c>
      <c r="I147">
        <v>4.0255280000000004</v>
      </c>
      <c r="J147">
        <v>0.40255299999999999</v>
      </c>
      <c r="K147" t="str">
        <f t="shared" si="6"/>
        <v>7</v>
      </c>
      <c r="L147" t="s">
        <v>48</v>
      </c>
      <c r="M147" t="s">
        <v>49</v>
      </c>
      <c r="N1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47" t="e">
        <f>VLOOKUP(TableMPI[[#This Row],[Label]],TableAvg[],2,FALSE)</f>
        <v>#N/A</v>
      </c>
      <c r="P147" t="e">
        <f>VLOOKUP(TableMPI[[#This Row],[Label]],TableAvg[],3,FALSE)</f>
        <v>#N/A</v>
      </c>
      <c r="Q147" t="e">
        <f>TableMPI[[#This Row],[Avg]]-$U$2*TableMPI[[#This Row],[StdDev]]</f>
        <v>#N/A</v>
      </c>
      <c r="R147" t="e">
        <f>TableMPI[[#This Row],[Avg]]+$U$2*TableMPI[[#This Row],[StdDev]]</f>
        <v>#N/A</v>
      </c>
      <c r="S147" t="e">
        <f>IF(AND(TableMPI[[#This Row],[total_time]]&gt;=TableMPI[[#This Row],[Low]], TableMPI[[#This Row],[total_time]]&lt;=TableMPI[[#This Row],[High]]),1,0)</f>
        <v>#N/A</v>
      </c>
    </row>
    <row r="148" spans="1:19" x14ac:dyDescent="0.25">
      <c r="A148" t="s">
        <v>15</v>
      </c>
      <c r="B148">
        <v>15000</v>
      </c>
      <c r="C148">
        <v>100</v>
      </c>
      <c r="D148">
        <v>100000</v>
      </c>
      <c r="E148">
        <v>10</v>
      </c>
      <c r="F148">
        <v>1</v>
      </c>
      <c r="G148">
        <v>76.032658999999995</v>
      </c>
      <c r="H148">
        <v>0.71612500000000001</v>
      </c>
      <c r="I148">
        <v>3.4839989999999998</v>
      </c>
      <c r="J148">
        <v>0.38711099999999998</v>
      </c>
      <c r="K148" t="str">
        <f t="shared" si="6"/>
        <v>7</v>
      </c>
      <c r="L148" t="s">
        <v>48</v>
      </c>
      <c r="M148" t="s">
        <v>49</v>
      </c>
      <c r="N1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48" t="e">
        <f>VLOOKUP(TableMPI[[#This Row],[Label]],TableAvg[],2,FALSE)</f>
        <v>#N/A</v>
      </c>
      <c r="P148" t="e">
        <f>VLOOKUP(TableMPI[[#This Row],[Label]],TableAvg[],3,FALSE)</f>
        <v>#N/A</v>
      </c>
      <c r="Q148" t="e">
        <f>TableMPI[[#This Row],[Avg]]-$U$2*TableMPI[[#This Row],[StdDev]]</f>
        <v>#N/A</v>
      </c>
      <c r="R148" t="e">
        <f>TableMPI[[#This Row],[Avg]]+$U$2*TableMPI[[#This Row],[StdDev]]</f>
        <v>#N/A</v>
      </c>
      <c r="S148" t="e">
        <f>IF(AND(TableMPI[[#This Row],[total_time]]&gt;=TableMPI[[#This Row],[Low]], TableMPI[[#This Row],[total_time]]&lt;=TableMPI[[#This Row],[High]]),1,0)</f>
        <v>#N/A</v>
      </c>
    </row>
    <row r="149" spans="1:19" x14ac:dyDescent="0.25">
      <c r="A149" t="s">
        <v>15</v>
      </c>
      <c r="B149">
        <v>15000</v>
      </c>
      <c r="C149">
        <v>100</v>
      </c>
      <c r="D149">
        <v>100000</v>
      </c>
      <c r="E149">
        <v>9</v>
      </c>
      <c r="F149">
        <v>1</v>
      </c>
      <c r="G149">
        <v>84.245012000000003</v>
      </c>
      <c r="H149">
        <v>0.74690800000000002</v>
      </c>
      <c r="I149">
        <v>3.3833890000000002</v>
      </c>
      <c r="J149">
        <v>0.42292400000000002</v>
      </c>
      <c r="K149" t="str">
        <f t="shared" si="6"/>
        <v>7</v>
      </c>
      <c r="L149" t="s">
        <v>48</v>
      </c>
      <c r="M149" t="s">
        <v>49</v>
      </c>
      <c r="N1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49" t="e">
        <f>VLOOKUP(TableMPI[[#This Row],[Label]],TableAvg[],2,FALSE)</f>
        <v>#N/A</v>
      </c>
      <c r="P149" t="e">
        <f>VLOOKUP(TableMPI[[#This Row],[Label]],TableAvg[],3,FALSE)</f>
        <v>#N/A</v>
      </c>
      <c r="Q149" t="e">
        <f>TableMPI[[#This Row],[Avg]]-$U$2*TableMPI[[#This Row],[StdDev]]</f>
        <v>#N/A</v>
      </c>
      <c r="R149" t="e">
        <f>TableMPI[[#This Row],[Avg]]+$U$2*TableMPI[[#This Row],[StdDev]]</f>
        <v>#N/A</v>
      </c>
      <c r="S149" t="e">
        <f>IF(AND(TableMPI[[#This Row],[total_time]]&gt;=TableMPI[[#This Row],[Low]], TableMPI[[#This Row],[total_time]]&lt;=TableMPI[[#This Row],[High]]),1,0)</f>
        <v>#N/A</v>
      </c>
    </row>
    <row r="150" spans="1:19" x14ac:dyDescent="0.25">
      <c r="A150" t="s">
        <v>15</v>
      </c>
      <c r="B150">
        <v>15000</v>
      </c>
      <c r="C150">
        <v>100</v>
      </c>
      <c r="D150">
        <v>100000</v>
      </c>
      <c r="E150">
        <v>8</v>
      </c>
      <c r="F150">
        <v>1</v>
      </c>
      <c r="G150">
        <v>94.518929</v>
      </c>
      <c r="H150">
        <v>0.68192600000000003</v>
      </c>
      <c r="I150">
        <v>2.4807109999999999</v>
      </c>
      <c r="J150">
        <v>0.35438700000000001</v>
      </c>
      <c r="K150" t="str">
        <f t="shared" si="6"/>
        <v>7</v>
      </c>
      <c r="L150" t="s">
        <v>48</v>
      </c>
      <c r="M150" t="s">
        <v>49</v>
      </c>
      <c r="N1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50" t="e">
        <f>VLOOKUP(TableMPI[[#This Row],[Label]],TableAvg[],2,FALSE)</f>
        <v>#N/A</v>
      </c>
      <c r="P150" t="e">
        <f>VLOOKUP(TableMPI[[#This Row],[Label]],TableAvg[],3,FALSE)</f>
        <v>#N/A</v>
      </c>
      <c r="Q150" t="e">
        <f>TableMPI[[#This Row],[Avg]]-$U$2*TableMPI[[#This Row],[StdDev]]</f>
        <v>#N/A</v>
      </c>
      <c r="R150" t="e">
        <f>TableMPI[[#This Row],[Avg]]+$U$2*TableMPI[[#This Row],[StdDev]]</f>
        <v>#N/A</v>
      </c>
      <c r="S150" t="e">
        <f>IF(AND(TableMPI[[#This Row],[total_time]]&gt;=TableMPI[[#This Row],[Low]], TableMPI[[#This Row],[total_time]]&lt;=TableMPI[[#This Row],[High]]),1,0)</f>
        <v>#N/A</v>
      </c>
    </row>
    <row r="151" spans="1:19" x14ac:dyDescent="0.25">
      <c r="A151" t="s">
        <v>15</v>
      </c>
      <c r="B151">
        <v>15000</v>
      </c>
      <c r="C151">
        <v>100</v>
      </c>
      <c r="D151">
        <v>100000</v>
      </c>
      <c r="E151">
        <v>7</v>
      </c>
      <c r="F151">
        <v>1</v>
      </c>
      <c r="G151">
        <v>108.129336</v>
      </c>
      <c r="H151">
        <v>1.0702240000000001</v>
      </c>
      <c r="I151">
        <v>4.4553880000000001</v>
      </c>
      <c r="J151">
        <v>0.74256500000000003</v>
      </c>
      <c r="K151" t="str">
        <f t="shared" si="6"/>
        <v>7</v>
      </c>
      <c r="L151" t="s">
        <v>48</v>
      </c>
      <c r="M151" t="s">
        <v>49</v>
      </c>
      <c r="N1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51" t="e">
        <f>VLOOKUP(TableMPI[[#This Row],[Label]],TableAvg[],2,FALSE)</f>
        <v>#N/A</v>
      </c>
      <c r="P151" t="e">
        <f>VLOOKUP(TableMPI[[#This Row],[Label]],TableAvg[],3,FALSE)</f>
        <v>#N/A</v>
      </c>
      <c r="Q151" t="e">
        <f>TableMPI[[#This Row],[Avg]]-$U$2*TableMPI[[#This Row],[StdDev]]</f>
        <v>#N/A</v>
      </c>
      <c r="R151" t="e">
        <f>TableMPI[[#This Row],[Avg]]+$U$2*TableMPI[[#This Row],[StdDev]]</f>
        <v>#N/A</v>
      </c>
      <c r="S151" t="e">
        <f>IF(AND(TableMPI[[#This Row],[total_time]]&gt;=TableMPI[[#This Row],[Low]], TableMPI[[#This Row],[total_time]]&lt;=TableMPI[[#This Row],[High]]),1,0)</f>
        <v>#N/A</v>
      </c>
    </row>
    <row r="152" spans="1:19" x14ac:dyDescent="0.25">
      <c r="A152" t="s">
        <v>15</v>
      </c>
      <c r="B152">
        <v>15000</v>
      </c>
      <c r="C152">
        <v>100</v>
      </c>
      <c r="D152">
        <v>100000</v>
      </c>
      <c r="E152">
        <v>6</v>
      </c>
      <c r="F152">
        <v>1</v>
      </c>
      <c r="G152">
        <v>125.40236899999999</v>
      </c>
      <c r="H152">
        <v>0.87749900000000003</v>
      </c>
      <c r="I152">
        <v>2.6057739999999998</v>
      </c>
      <c r="J152">
        <v>0.52115500000000003</v>
      </c>
      <c r="K152" t="str">
        <f t="shared" si="6"/>
        <v>7</v>
      </c>
      <c r="L152" t="s">
        <v>48</v>
      </c>
      <c r="M152" t="s">
        <v>49</v>
      </c>
      <c r="N1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52" t="e">
        <f>VLOOKUP(TableMPI[[#This Row],[Label]],TableAvg[],2,FALSE)</f>
        <v>#N/A</v>
      </c>
      <c r="P152" t="e">
        <f>VLOOKUP(TableMPI[[#This Row],[Label]],TableAvg[],3,FALSE)</f>
        <v>#N/A</v>
      </c>
      <c r="Q152" t="e">
        <f>TableMPI[[#This Row],[Avg]]-$U$2*TableMPI[[#This Row],[StdDev]]</f>
        <v>#N/A</v>
      </c>
      <c r="R152" t="e">
        <f>TableMPI[[#This Row],[Avg]]+$U$2*TableMPI[[#This Row],[StdDev]]</f>
        <v>#N/A</v>
      </c>
      <c r="S152" t="e">
        <f>IF(AND(TableMPI[[#This Row],[total_time]]&gt;=TableMPI[[#This Row],[Low]], TableMPI[[#This Row],[total_time]]&lt;=TableMPI[[#This Row],[High]]),1,0)</f>
        <v>#N/A</v>
      </c>
    </row>
    <row r="153" spans="1:19" x14ac:dyDescent="0.25">
      <c r="A153" t="s">
        <v>15</v>
      </c>
      <c r="B153">
        <v>15000</v>
      </c>
      <c r="C153">
        <v>100</v>
      </c>
      <c r="D153">
        <v>100000</v>
      </c>
      <c r="E153">
        <v>5</v>
      </c>
      <c r="F153">
        <v>1</v>
      </c>
      <c r="G153">
        <v>149.99707000000001</v>
      </c>
      <c r="H153">
        <v>0.83594299999999999</v>
      </c>
      <c r="I153">
        <v>2.0927859999999998</v>
      </c>
      <c r="J153">
        <v>0.52319700000000002</v>
      </c>
      <c r="K153" t="str">
        <f t="shared" si="6"/>
        <v>7</v>
      </c>
      <c r="L153" t="s">
        <v>48</v>
      </c>
      <c r="M153" t="s">
        <v>49</v>
      </c>
      <c r="N1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53" t="e">
        <f>VLOOKUP(TableMPI[[#This Row],[Label]],TableAvg[],2,FALSE)</f>
        <v>#N/A</v>
      </c>
      <c r="P153" t="e">
        <f>VLOOKUP(TableMPI[[#This Row],[Label]],TableAvg[],3,FALSE)</f>
        <v>#N/A</v>
      </c>
      <c r="Q153" t="e">
        <f>TableMPI[[#This Row],[Avg]]-$U$2*TableMPI[[#This Row],[StdDev]]</f>
        <v>#N/A</v>
      </c>
      <c r="R153" t="e">
        <f>TableMPI[[#This Row],[Avg]]+$U$2*TableMPI[[#This Row],[StdDev]]</f>
        <v>#N/A</v>
      </c>
      <c r="S153" t="e">
        <f>IF(AND(TableMPI[[#This Row],[total_time]]&gt;=TableMPI[[#This Row],[Low]], TableMPI[[#This Row],[total_time]]&lt;=TableMPI[[#This Row],[High]]),1,0)</f>
        <v>#N/A</v>
      </c>
    </row>
    <row r="154" spans="1:19" x14ac:dyDescent="0.25">
      <c r="A154" t="s">
        <v>15</v>
      </c>
      <c r="B154">
        <v>15000</v>
      </c>
      <c r="C154">
        <v>100</v>
      </c>
      <c r="D154">
        <v>100000</v>
      </c>
      <c r="E154">
        <v>4</v>
      </c>
      <c r="F154">
        <v>1</v>
      </c>
      <c r="G154">
        <v>186.96413200000001</v>
      </c>
      <c r="H154">
        <v>0.772702</v>
      </c>
      <c r="I154">
        <v>1.3789260000000001</v>
      </c>
      <c r="J154">
        <v>0.459642</v>
      </c>
      <c r="K154" t="str">
        <f t="shared" si="6"/>
        <v>7</v>
      </c>
      <c r="L154" t="s">
        <v>48</v>
      </c>
      <c r="M154" t="s">
        <v>49</v>
      </c>
      <c r="N1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54" t="e">
        <f>VLOOKUP(TableMPI[[#This Row],[Label]],TableAvg[],2,FALSE)</f>
        <v>#N/A</v>
      </c>
      <c r="P154" t="e">
        <f>VLOOKUP(TableMPI[[#This Row],[Label]],TableAvg[],3,FALSE)</f>
        <v>#N/A</v>
      </c>
      <c r="Q154" t="e">
        <f>TableMPI[[#This Row],[Avg]]-$U$2*TableMPI[[#This Row],[StdDev]]</f>
        <v>#N/A</v>
      </c>
      <c r="R154" t="e">
        <f>TableMPI[[#This Row],[Avg]]+$U$2*TableMPI[[#This Row],[StdDev]]</f>
        <v>#N/A</v>
      </c>
      <c r="S154" t="e">
        <f>IF(AND(TableMPI[[#This Row],[total_time]]&gt;=TableMPI[[#This Row],[Low]], TableMPI[[#This Row],[total_time]]&lt;=TableMPI[[#This Row],[High]]),1,0)</f>
        <v>#N/A</v>
      </c>
    </row>
    <row r="155" spans="1:19" x14ac:dyDescent="0.25">
      <c r="A155" t="s">
        <v>15</v>
      </c>
      <c r="B155">
        <v>15000</v>
      </c>
      <c r="C155">
        <v>100</v>
      </c>
      <c r="D155">
        <v>100000</v>
      </c>
      <c r="E155">
        <v>3</v>
      </c>
      <c r="F155">
        <v>1</v>
      </c>
      <c r="G155">
        <v>248.856166</v>
      </c>
      <c r="H155">
        <v>0.81580299999999994</v>
      </c>
      <c r="I155">
        <v>0.97820700000000005</v>
      </c>
      <c r="J155">
        <v>0.48910399999999998</v>
      </c>
      <c r="K155" t="str">
        <f t="shared" si="6"/>
        <v>7</v>
      </c>
      <c r="L155" t="s">
        <v>48</v>
      </c>
      <c r="M155" t="s">
        <v>49</v>
      </c>
      <c r="N1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55" t="e">
        <f>VLOOKUP(TableMPI[[#This Row],[Label]],TableAvg[],2,FALSE)</f>
        <v>#N/A</v>
      </c>
      <c r="P155" t="e">
        <f>VLOOKUP(TableMPI[[#This Row],[Label]],TableAvg[],3,FALSE)</f>
        <v>#N/A</v>
      </c>
      <c r="Q155" t="e">
        <f>TableMPI[[#This Row],[Avg]]-$U$2*TableMPI[[#This Row],[StdDev]]</f>
        <v>#N/A</v>
      </c>
      <c r="R155" t="e">
        <f>TableMPI[[#This Row],[Avg]]+$U$2*TableMPI[[#This Row],[StdDev]]</f>
        <v>#N/A</v>
      </c>
      <c r="S155" t="e">
        <f>IF(AND(TableMPI[[#This Row],[total_time]]&gt;=TableMPI[[#This Row],[Low]], TableMPI[[#This Row],[total_time]]&lt;=TableMPI[[#This Row],[High]]),1,0)</f>
        <v>#N/A</v>
      </c>
    </row>
    <row r="156" spans="1:19" x14ac:dyDescent="0.25">
      <c r="A156" t="s">
        <v>15</v>
      </c>
      <c r="B156">
        <v>15000</v>
      </c>
      <c r="C156">
        <v>100</v>
      </c>
      <c r="D156">
        <v>100000</v>
      </c>
      <c r="E156">
        <v>2</v>
      </c>
      <c r="F156">
        <v>1</v>
      </c>
      <c r="G156">
        <v>372.005064</v>
      </c>
      <c r="H156">
        <v>0.86716099999999996</v>
      </c>
      <c r="I156">
        <v>0.54313</v>
      </c>
      <c r="J156">
        <v>0.54313</v>
      </c>
      <c r="K156" t="str">
        <f t="shared" si="6"/>
        <v>7</v>
      </c>
      <c r="L156" t="s">
        <v>48</v>
      </c>
      <c r="M156" t="s">
        <v>49</v>
      </c>
      <c r="N1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56" t="e">
        <f>VLOOKUP(TableMPI[[#This Row],[Label]],TableAvg[],2,FALSE)</f>
        <v>#N/A</v>
      </c>
      <c r="P156" t="e">
        <f>VLOOKUP(TableMPI[[#This Row],[Label]],TableAvg[],3,FALSE)</f>
        <v>#N/A</v>
      </c>
      <c r="Q156" t="e">
        <f>TableMPI[[#This Row],[Avg]]-$U$2*TableMPI[[#This Row],[StdDev]]</f>
        <v>#N/A</v>
      </c>
      <c r="R156" t="e">
        <f>TableMPI[[#This Row],[Avg]]+$U$2*TableMPI[[#This Row],[StdDev]]</f>
        <v>#N/A</v>
      </c>
      <c r="S156" t="e">
        <f>IF(AND(TableMPI[[#This Row],[total_time]]&gt;=TableMPI[[#This Row],[Low]], TableMPI[[#This Row],[total_time]]&lt;=TableMPI[[#This Row],[High]]),1,0)</f>
        <v>#N/A</v>
      </c>
    </row>
    <row r="157" spans="1:19" x14ac:dyDescent="0.25">
      <c r="A157" t="s">
        <v>15</v>
      </c>
      <c r="B157">
        <v>15000</v>
      </c>
      <c r="C157">
        <v>100</v>
      </c>
      <c r="D157">
        <v>100000</v>
      </c>
      <c r="E157">
        <v>1</v>
      </c>
      <c r="F157">
        <v>1</v>
      </c>
      <c r="G157">
        <v>748.20587699999999</v>
      </c>
      <c r="H157">
        <v>0.80955500000000002</v>
      </c>
      <c r="I157">
        <v>0</v>
      </c>
      <c r="J157">
        <v>0</v>
      </c>
      <c r="K157" t="str">
        <f t="shared" si="6"/>
        <v>7</v>
      </c>
      <c r="L157" t="s">
        <v>48</v>
      </c>
      <c r="M157" t="s">
        <v>49</v>
      </c>
      <c r="N1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57" t="e">
        <f>VLOOKUP(TableMPI[[#This Row],[Label]],TableAvg[],2,FALSE)</f>
        <v>#N/A</v>
      </c>
      <c r="P157" t="e">
        <f>VLOOKUP(TableMPI[[#This Row],[Label]],TableAvg[],3,FALSE)</f>
        <v>#N/A</v>
      </c>
      <c r="Q157" t="e">
        <f>TableMPI[[#This Row],[Avg]]-$U$2*TableMPI[[#This Row],[StdDev]]</f>
        <v>#N/A</v>
      </c>
      <c r="R157" t="e">
        <f>TableMPI[[#This Row],[Avg]]+$U$2*TableMPI[[#This Row],[StdDev]]</f>
        <v>#N/A</v>
      </c>
      <c r="S157" t="e">
        <f>IF(AND(TableMPI[[#This Row],[total_time]]&gt;=TableMPI[[#This Row],[Low]], TableMPI[[#This Row],[total_time]]&lt;=TableMPI[[#This Row],[High]]),1,0)</f>
        <v>#N/A</v>
      </c>
    </row>
    <row r="158" spans="1:19" x14ac:dyDescent="0.25">
      <c r="A158" t="s">
        <v>15</v>
      </c>
      <c r="B158">
        <v>15000</v>
      </c>
      <c r="C158">
        <v>100</v>
      </c>
      <c r="D158">
        <v>100000</v>
      </c>
      <c r="E158">
        <v>12</v>
      </c>
      <c r="F158">
        <v>1</v>
      </c>
      <c r="G158">
        <v>63.710208000000002</v>
      </c>
      <c r="H158">
        <v>0.750444</v>
      </c>
      <c r="I158">
        <v>4.7882389999999999</v>
      </c>
      <c r="J158">
        <v>0.43529400000000001</v>
      </c>
      <c r="K158" t="str">
        <f t="shared" si="6"/>
        <v>7</v>
      </c>
      <c r="L158" t="s">
        <v>48</v>
      </c>
      <c r="M158" t="s">
        <v>49</v>
      </c>
      <c r="N1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58" t="e">
        <f>VLOOKUP(TableMPI[[#This Row],[Label]],TableAvg[],2,FALSE)</f>
        <v>#N/A</v>
      </c>
      <c r="P158" t="e">
        <f>VLOOKUP(TableMPI[[#This Row],[Label]],TableAvg[],3,FALSE)</f>
        <v>#N/A</v>
      </c>
      <c r="Q158" t="e">
        <f>TableMPI[[#This Row],[Avg]]-$U$2*TableMPI[[#This Row],[StdDev]]</f>
        <v>#N/A</v>
      </c>
      <c r="R158" t="e">
        <f>TableMPI[[#This Row],[Avg]]+$U$2*TableMPI[[#This Row],[StdDev]]</f>
        <v>#N/A</v>
      </c>
      <c r="S158" t="e">
        <f>IF(AND(TableMPI[[#This Row],[total_time]]&gt;=TableMPI[[#This Row],[Low]], TableMPI[[#This Row],[total_time]]&lt;=TableMPI[[#This Row],[High]]),1,0)</f>
        <v>#N/A</v>
      </c>
    </row>
    <row r="159" spans="1:19" x14ac:dyDescent="0.25">
      <c r="A159" t="s">
        <v>15</v>
      </c>
      <c r="B159">
        <v>15000</v>
      </c>
      <c r="C159">
        <v>100</v>
      </c>
      <c r="D159">
        <v>100000</v>
      </c>
      <c r="E159">
        <v>11</v>
      </c>
      <c r="F159">
        <v>1</v>
      </c>
      <c r="G159">
        <v>69.279736</v>
      </c>
      <c r="H159">
        <v>0.74124699999999999</v>
      </c>
      <c r="I159">
        <v>4.0889449999999998</v>
      </c>
      <c r="J159">
        <v>0.40889500000000001</v>
      </c>
      <c r="K159" t="str">
        <f t="shared" si="6"/>
        <v>7</v>
      </c>
      <c r="L159" t="s">
        <v>48</v>
      </c>
      <c r="M159" t="s">
        <v>49</v>
      </c>
      <c r="N1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59" t="e">
        <f>VLOOKUP(TableMPI[[#This Row],[Label]],TableAvg[],2,FALSE)</f>
        <v>#N/A</v>
      </c>
      <c r="P159" t="e">
        <f>VLOOKUP(TableMPI[[#This Row],[Label]],TableAvg[],3,FALSE)</f>
        <v>#N/A</v>
      </c>
      <c r="Q159" t="e">
        <f>TableMPI[[#This Row],[Avg]]-$U$2*TableMPI[[#This Row],[StdDev]]</f>
        <v>#N/A</v>
      </c>
      <c r="R159" t="e">
        <f>TableMPI[[#This Row],[Avg]]+$U$2*TableMPI[[#This Row],[StdDev]]</f>
        <v>#N/A</v>
      </c>
      <c r="S159" t="e">
        <f>IF(AND(TableMPI[[#This Row],[total_time]]&gt;=TableMPI[[#This Row],[Low]], TableMPI[[#This Row],[total_time]]&lt;=TableMPI[[#This Row],[High]]),1,0)</f>
        <v>#N/A</v>
      </c>
    </row>
    <row r="160" spans="1:19" x14ac:dyDescent="0.25">
      <c r="A160" t="s">
        <v>15</v>
      </c>
      <c r="B160">
        <v>15000</v>
      </c>
      <c r="C160">
        <v>100</v>
      </c>
      <c r="D160">
        <v>100000</v>
      </c>
      <c r="E160">
        <v>10</v>
      </c>
      <c r="F160">
        <v>1</v>
      </c>
      <c r="G160">
        <v>75.996630999999994</v>
      </c>
      <c r="H160">
        <v>0.685832</v>
      </c>
      <c r="I160">
        <v>3.2567249999999999</v>
      </c>
      <c r="J160">
        <v>0.36185800000000001</v>
      </c>
      <c r="K160" t="str">
        <f t="shared" si="6"/>
        <v>7</v>
      </c>
      <c r="L160" t="s">
        <v>48</v>
      </c>
      <c r="M160" t="s">
        <v>49</v>
      </c>
      <c r="N1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60" t="e">
        <f>VLOOKUP(TableMPI[[#This Row],[Label]],TableAvg[],2,FALSE)</f>
        <v>#N/A</v>
      </c>
      <c r="P160" t="e">
        <f>VLOOKUP(TableMPI[[#This Row],[Label]],TableAvg[],3,FALSE)</f>
        <v>#N/A</v>
      </c>
      <c r="Q160" t="e">
        <f>TableMPI[[#This Row],[Avg]]-$U$2*TableMPI[[#This Row],[StdDev]]</f>
        <v>#N/A</v>
      </c>
      <c r="R160" t="e">
        <f>TableMPI[[#This Row],[Avg]]+$U$2*TableMPI[[#This Row],[StdDev]]</f>
        <v>#N/A</v>
      </c>
      <c r="S160" t="e">
        <f>IF(AND(TableMPI[[#This Row],[total_time]]&gt;=TableMPI[[#This Row],[Low]], TableMPI[[#This Row],[total_time]]&lt;=TableMPI[[#This Row],[High]]),1,0)</f>
        <v>#N/A</v>
      </c>
    </row>
    <row r="161" spans="1:19" x14ac:dyDescent="0.25">
      <c r="A161" t="s">
        <v>15</v>
      </c>
      <c r="B161">
        <v>15000</v>
      </c>
      <c r="C161">
        <v>100</v>
      </c>
      <c r="D161">
        <v>100000</v>
      </c>
      <c r="E161">
        <v>9</v>
      </c>
      <c r="F161">
        <v>1</v>
      </c>
      <c r="G161">
        <v>84.239825999999994</v>
      </c>
      <c r="H161">
        <v>0.72999400000000003</v>
      </c>
      <c r="I161">
        <v>3.2554090000000002</v>
      </c>
      <c r="J161">
        <v>0.40692600000000001</v>
      </c>
      <c r="K161" t="str">
        <f t="shared" si="6"/>
        <v>7</v>
      </c>
      <c r="L161" t="s">
        <v>48</v>
      </c>
      <c r="M161" t="s">
        <v>49</v>
      </c>
      <c r="N1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61" t="e">
        <f>VLOOKUP(TableMPI[[#This Row],[Label]],TableAvg[],2,FALSE)</f>
        <v>#N/A</v>
      </c>
      <c r="P161" t="e">
        <f>VLOOKUP(TableMPI[[#This Row],[Label]],TableAvg[],3,FALSE)</f>
        <v>#N/A</v>
      </c>
      <c r="Q161" t="e">
        <f>TableMPI[[#This Row],[Avg]]-$U$2*TableMPI[[#This Row],[StdDev]]</f>
        <v>#N/A</v>
      </c>
      <c r="R161" t="e">
        <f>TableMPI[[#This Row],[Avg]]+$U$2*TableMPI[[#This Row],[StdDev]]</f>
        <v>#N/A</v>
      </c>
      <c r="S161" t="e">
        <f>IF(AND(TableMPI[[#This Row],[total_time]]&gt;=TableMPI[[#This Row],[Low]], TableMPI[[#This Row],[total_time]]&lt;=TableMPI[[#This Row],[High]]),1,0)</f>
        <v>#N/A</v>
      </c>
    </row>
    <row r="162" spans="1:19" x14ac:dyDescent="0.25">
      <c r="A162" t="s">
        <v>15</v>
      </c>
      <c r="B162">
        <v>15000</v>
      </c>
      <c r="C162">
        <v>100</v>
      </c>
      <c r="D162">
        <v>100000</v>
      </c>
      <c r="E162">
        <v>8</v>
      </c>
      <c r="F162">
        <v>1</v>
      </c>
      <c r="G162">
        <v>94.542985000000002</v>
      </c>
      <c r="H162">
        <v>0.69934600000000002</v>
      </c>
      <c r="I162">
        <v>2.6644299999999999</v>
      </c>
      <c r="J162">
        <v>0.380633</v>
      </c>
      <c r="K162" t="str">
        <f t="shared" si="6"/>
        <v>7</v>
      </c>
      <c r="L162" t="s">
        <v>48</v>
      </c>
      <c r="M162" t="s">
        <v>49</v>
      </c>
      <c r="N1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62" t="e">
        <f>VLOOKUP(TableMPI[[#This Row],[Label]],TableAvg[],2,FALSE)</f>
        <v>#N/A</v>
      </c>
      <c r="P162" t="e">
        <f>VLOOKUP(TableMPI[[#This Row],[Label]],TableAvg[],3,FALSE)</f>
        <v>#N/A</v>
      </c>
      <c r="Q162" t="e">
        <f>TableMPI[[#This Row],[Avg]]-$U$2*TableMPI[[#This Row],[StdDev]]</f>
        <v>#N/A</v>
      </c>
      <c r="R162" t="e">
        <f>TableMPI[[#This Row],[Avg]]+$U$2*TableMPI[[#This Row],[StdDev]]</f>
        <v>#N/A</v>
      </c>
      <c r="S162" t="e">
        <f>IF(AND(TableMPI[[#This Row],[total_time]]&gt;=TableMPI[[#This Row],[Low]], TableMPI[[#This Row],[total_time]]&lt;=TableMPI[[#This Row],[High]]),1,0)</f>
        <v>#N/A</v>
      </c>
    </row>
    <row r="163" spans="1:19" x14ac:dyDescent="0.25">
      <c r="A163" t="s">
        <v>15</v>
      </c>
      <c r="B163">
        <v>15000</v>
      </c>
      <c r="C163">
        <v>100</v>
      </c>
      <c r="D163">
        <v>100000</v>
      </c>
      <c r="E163">
        <v>7</v>
      </c>
      <c r="F163">
        <v>1</v>
      </c>
      <c r="G163">
        <v>107.76008400000001</v>
      </c>
      <c r="H163">
        <v>0.77266800000000002</v>
      </c>
      <c r="I163">
        <v>2.578881</v>
      </c>
      <c r="J163">
        <v>0.42981399999999997</v>
      </c>
      <c r="K163" t="str">
        <f t="shared" si="6"/>
        <v>7</v>
      </c>
      <c r="L163" t="s">
        <v>48</v>
      </c>
      <c r="M163" t="s">
        <v>49</v>
      </c>
      <c r="N1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63" t="e">
        <f>VLOOKUP(TableMPI[[#This Row],[Label]],TableAvg[],2,FALSE)</f>
        <v>#N/A</v>
      </c>
      <c r="P163" t="e">
        <f>VLOOKUP(TableMPI[[#This Row],[Label]],TableAvg[],3,FALSE)</f>
        <v>#N/A</v>
      </c>
      <c r="Q163" t="e">
        <f>TableMPI[[#This Row],[Avg]]-$U$2*TableMPI[[#This Row],[StdDev]]</f>
        <v>#N/A</v>
      </c>
      <c r="R163" t="e">
        <f>TableMPI[[#This Row],[Avg]]+$U$2*TableMPI[[#This Row],[StdDev]]</f>
        <v>#N/A</v>
      </c>
      <c r="S163" t="e">
        <f>IF(AND(TableMPI[[#This Row],[total_time]]&gt;=TableMPI[[#This Row],[Low]], TableMPI[[#This Row],[total_time]]&lt;=TableMPI[[#This Row],[High]]),1,0)</f>
        <v>#N/A</v>
      </c>
    </row>
    <row r="164" spans="1:19" x14ac:dyDescent="0.25">
      <c r="A164" t="s">
        <v>15</v>
      </c>
      <c r="B164">
        <v>15000</v>
      </c>
      <c r="C164">
        <v>100</v>
      </c>
      <c r="D164">
        <v>100000</v>
      </c>
      <c r="E164">
        <v>6</v>
      </c>
      <c r="F164">
        <v>1</v>
      </c>
      <c r="G164">
        <v>125.274522</v>
      </c>
      <c r="H164">
        <v>0.80828199999999994</v>
      </c>
      <c r="I164">
        <v>2.447568</v>
      </c>
      <c r="J164">
        <v>0.489514</v>
      </c>
      <c r="K164" t="str">
        <f t="shared" si="6"/>
        <v>7</v>
      </c>
      <c r="L164" t="s">
        <v>48</v>
      </c>
      <c r="M164" t="s">
        <v>49</v>
      </c>
      <c r="N1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64" t="e">
        <f>VLOOKUP(TableMPI[[#This Row],[Label]],TableAvg[],2,FALSE)</f>
        <v>#N/A</v>
      </c>
      <c r="P164" t="e">
        <f>VLOOKUP(TableMPI[[#This Row],[Label]],TableAvg[],3,FALSE)</f>
        <v>#N/A</v>
      </c>
      <c r="Q164" t="e">
        <f>TableMPI[[#This Row],[Avg]]-$U$2*TableMPI[[#This Row],[StdDev]]</f>
        <v>#N/A</v>
      </c>
      <c r="R164" t="e">
        <f>TableMPI[[#This Row],[Avg]]+$U$2*TableMPI[[#This Row],[StdDev]]</f>
        <v>#N/A</v>
      </c>
      <c r="S164" t="e">
        <f>IF(AND(TableMPI[[#This Row],[total_time]]&gt;=TableMPI[[#This Row],[Low]], TableMPI[[#This Row],[total_time]]&lt;=TableMPI[[#This Row],[High]]),1,0)</f>
        <v>#N/A</v>
      </c>
    </row>
    <row r="165" spans="1:19" x14ac:dyDescent="0.25">
      <c r="A165" t="s">
        <v>15</v>
      </c>
      <c r="B165">
        <v>15000</v>
      </c>
      <c r="C165">
        <v>100</v>
      </c>
      <c r="D165">
        <v>100000</v>
      </c>
      <c r="E165">
        <v>5</v>
      </c>
      <c r="F165">
        <v>1</v>
      </c>
      <c r="G165">
        <v>149.999584</v>
      </c>
      <c r="H165">
        <v>0.85377899999999995</v>
      </c>
      <c r="I165">
        <v>2.1529090000000002</v>
      </c>
      <c r="J165">
        <v>0.53822700000000001</v>
      </c>
      <c r="K165" t="str">
        <f t="shared" si="6"/>
        <v>7</v>
      </c>
      <c r="L165" t="s">
        <v>48</v>
      </c>
      <c r="M165" t="s">
        <v>49</v>
      </c>
      <c r="N1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65" t="e">
        <f>VLOOKUP(TableMPI[[#This Row],[Label]],TableAvg[],2,FALSE)</f>
        <v>#N/A</v>
      </c>
      <c r="P165" t="e">
        <f>VLOOKUP(TableMPI[[#This Row],[Label]],TableAvg[],3,FALSE)</f>
        <v>#N/A</v>
      </c>
      <c r="Q165" t="e">
        <f>TableMPI[[#This Row],[Avg]]-$U$2*TableMPI[[#This Row],[StdDev]]</f>
        <v>#N/A</v>
      </c>
      <c r="R165" t="e">
        <f>TableMPI[[#This Row],[Avg]]+$U$2*TableMPI[[#This Row],[StdDev]]</f>
        <v>#N/A</v>
      </c>
      <c r="S165" t="e">
        <f>IF(AND(TableMPI[[#This Row],[total_time]]&gt;=TableMPI[[#This Row],[Low]], TableMPI[[#This Row],[total_time]]&lt;=TableMPI[[#This Row],[High]]),1,0)</f>
        <v>#N/A</v>
      </c>
    </row>
    <row r="166" spans="1:19" x14ac:dyDescent="0.25">
      <c r="A166" t="s">
        <v>15</v>
      </c>
      <c r="B166">
        <v>15000</v>
      </c>
      <c r="C166">
        <v>100</v>
      </c>
      <c r="D166">
        <v>100000</v>
      </c>
      <c r="E166">
        <v>4</v>
      </c>
      <c r="F166">
        <v>1</v>
      </c>
      <c r="G166">
        <v>186.85764499999999</v>
      </c>
      <c r="H166">
        <v>0.74872099999999997</v>
      </c>
      <c r="I166">
        <v>1.307355</v>
      </c>
      <c r="J166">
        <v>0.43578499999999998</v>
      </c>
      <c r="K166" t="str">
        <f t="shared" si="6"/>
        <v>7</v>
      </c>
      <c r="L166" t="s">
        <v>48</v>
      </c>
      <c r="M166" t="s">
        <v>49</v>
      </c>
      <c r="N1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66" t="e">
        <f>VLOOKUP(TableMPI[[#This Row],[Label]],TableAvg[],2,FALSE)</f>
        <v>#N/A</v>
      </c>
      <c r="P166" t="e">
        <f>VLOOKUP(TableMPI[[#This Row],[Label]],TableAvg[],3,FALSE)</f>
        <v>#N/A</v>
      </c>
      <c r="Q166" t="e">
        <f>TableMPI[[#This Row],[Avg]]-$U$2*TableMPI[[#This Row],[StdDev]]</f>
        <v>#N/A</v>
      </c>
      <c r="R166" t="e">
        <f>TableMPI[[#This Row],[Avg]]+$U$2*TableMPI[[#This Row],[StdDev]]</f>
        <v>#N/A</v>
      </c>
      <c r="S166" t="e">
        <f>IF(AND(TableMPI[[#This Row],[total_time]]&gt;=TableMPI[[#This Row],[Low]], TableMPI[[#This Row],[total_time]]&lt;=TableMPI[[#This Row],[High]]),1,0)</f>
        <v>#N/A</v>
      </c>
    </row>
    <row r="167" spans="1:19" x14ac:dyDescent="0.25">
      <c r="A167" t="s">
        <v>15</v>
      </c>
      <c r="B167">
        <v>15000</v>
      </c>
      <c r="C167">
        <v>100</v>
      </c>
      <c r="D167">
        <v>100000</v>
      </c>
      <c r="E167">
        <v>3</v>
      </c>
      <c r="F167">
        <v>1</v>
      </c>
      <c r="G167">
        <v>248.88679200000001</v>
      </c>
      <c r="H167">
        <v>0.93676700000000002</v>
      </c>
      <c r="I167">
        <v>1.217252</v>
      </c>
      <c r="J167">
        <v>0.608626</v>
      </c>
      <c r="K167" t="str">
        <f t="shared" si="6"/>
        <v>7</v>
      </c>
      <c r="L167" t="s">
        <v>48</v>
      </c>
      <c r="M167" t="s">
        <v>49</v>
      </c>
      <c r="N1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67" t="e">
        <f>VLOOKUP(TableMPI[[#This Row],[Label]],TableAvg[],2,FALSE)</f>
        <v>#N/A</v>
      </c>
      <c r="P167" t="e">
        <f>VLOOKUP(TableMPI[[#This Row],[Label]],TableAvg[],3,FALSE)</f>
        <v>#N/A</v>
      </c>
      <c r="Q167" t="e">
        <f>TableMPI[[#This Row],[Avg]]-$U$2*TableMPI[[#This Row],[StdDev]]</f>
        <v>#N/A</v>
      </c>
      <c r="R167" t="e">
        <f>TableMPI[[#This Row],[Avg]]+$U$2*TableMPI[[#This Row],[StdDev]]</f>
        <v>#N/A</v>
      </c>
      <c r="S167" t="e">
        <f>IF(AND(TableMPI[[#This Row],[total_time]]&gt;=TableMPI[[#This Row],[Low]], TableMPI[[#This Row],[total_time]]&lt;=TableMPI[[#This Row],[High]]),1,0)</f>
        <v>#N/A</v>
      </c>
    </row>
    <row r="168" spans="1:19" x14ac:dyDescent="0.25">
      <c r="A168" t="s">
        <v>15</v>
      </c>
      <c r="B168">
        <v>15000</v>
      </c>
      <c r="C168">
        <v>100</v>
      </c>
      <c r="D168">
        <v>100000</v>
      </c>
      <c r="E168">
        <v>2</v>
      </c>
      <c r="F168">
        <v>1</v>
      </c>
      <c r="G168">
        <v>372.72415000000001</v>
      </c>
      <c r="H168">
        <v>0.86348000000000003</v>
      </c>
      <c r="I168">
        <v>0.53729400000000005</v>
      </c>
      <c r="J168">
        <v>0.53729400000000005</v>
      </c>
      <c r="K168" t="str">
        <f t="shared" si="6"/>
        <v>7</v>
      </c>
      <c r="L168" t="s">
        <v>48</v>
      </c>
      <c r="M168" t="s">
        <v>49</v>
      </c>
      <c r="N1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68" t="e">
        <f>VLOOKUP(TableMPI[[#This Row],[Label]],TableAvg[],2,FALSE)</f>
        <v>#N/A</v>
      </c>
      <c r="P168" t="e">
        <f>VLOOKUP(TableMPI[[#This Row],[Label]],TableAvg[],3,FALSE)</f>
        <v>#N/A</v>
      </c>
      <c r="Q168" t="e">
        <f>TableMPI[[#This Row],[Avg]]-$U$2*TableMPI[[#This Row],[StdDev]]</f>
        <v>#N/A</v>
      </c>
      <c r="R168" t="e">
        <f>TableMPI[[#This Row],[Avg]]+$U$2*TableMPI[[#This Row],[StdDev]]</f>
        <v>#N/A</v>
      </c>
      <c r="S168" t="e">
        <f>IF(AND(TableMPI[[#This Row],[total_time]]&gt;=TableMPI[[#This Row],[Low]], TableMPI[[#This Row],[total_time]]&lt;=TableMPI[[#This Row],[High]]),1,0)</f>
        <v>#N/A</v>
      </c>
    </row>
    <row r="169" spans="1:19" x14ac:dyDescent="0.25">
      <c r="A169" t="s">
        <v>15</v>
      </c>
      <c r="B169">
        <v>15000</v>
      </c>
      <c r="C169">
        <v>100</v>
      </c>
      <c r="D169">
        <v>100000</v>
      </c>
      <c r="E169">
        <v>1</v>
      </c>
      <c r="F169">
        <v>1</v>
      </c>
      <c r="G169">
        <v>748.11405300000001</v>
      </c>
      <c r="H169">
        <v>0.73136999999999996</v>
      </c>
      <c r="I169">
        <v>0</v>
      </c>
      <c r="J169">
        <v>0</v>
      </c>
      <c r="K169" t="str">
        <f t="shared" si="6"/>
        <v>7</v>
      </c>
      <c r="L169" t="s">
        <v>48</v>
      </c>
      <c r="M169" t="s">
        <v>49</v>
      </c>
      <c r="N1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69" t="e">
        <f>VLOOKUP(TableMPI[[#This Row],[Label]],TableAvg[],2,FALSE)</f>
        <v>#N/A</v>
      </c>
      <c r="P169" t="e">
        <f>VLOOKUP(TableMPI[[#This Row],[Label]],TableAvg[],3,FALSE)</f>
        <v>#N/A</v>
      </c>
      <c r="Q169" t="e">
        <f>TableMPI[[#This Row],[Avg]]-$U$2*TableMPI[[#This Row],[StdDev]]</f>
        <v>#N/A</v>
      </c>
      <c r="R169" t="e">
        <f>TableMPI[[#This Row],[Avg]]+$U$2*TableMPI[[#This Row],[StdDev]]</f>
        <v>#N/A</v>
      </c>
      <c r="S169" t="e">
        <f>IF(AND(TableMPI[[#This Row],[total_time]]&gt;=TableMPI[[#This Row],[Low]], TableMPI[[#This Row],[total_time]]&lt;=TableMPI[[#This Row],[High]]),1,0)</f>
        <v>#N/A</v>
      </c>
    </row>
    <row r="170" spans="1:19" x14ac:dyDescent="0.25">
      <c r="A170" t="s">
        <v>15</v>
      </c>
      <c r="B170">
        <v>15000</v>
      </c>
      <c r="C170">
        <v>100</v>
      </c>
      <c r="D170">
        <v>100000</v>
      </c>
      <c r="E170">
        <v>12</v>
      </c>
      <c r="F170">
        <v>1</v>
      </c>
      <c r="G170">
        <v>63.653674000000002</v>
      </c>
      <c r="H170">
        <v>0.70229299999999995</v>
      </c>
      <c r="I170">
        <v>4.2684559999999996</v>
      </c>
      <c r="J170">
        <v>0.38804100000000002</v>
      </c>
      <c r="K170" t="str">
        <f t="shared" si="6"/>
        <v>7</v>
      </c>
      <c r="L170" t="s">
        <v>48</v>
      </c>
      <c r="M170" t="s">
        <v>49</v>
      </c>
      <c r="N1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70" t="e">
        <f>VLOOKUP(TableMPI[[#This Row],[Label]],TableAvg[],2,FALSE)</f>
        <v>#N/A</v>
      </c>
      <c r="P170" t="e">
        <f>VLOOKUP(TableMPI[[#This Row],[Label]],TableAvg[],3,FALSE)</f>
        <v>#N/A</v>
      </c>
      <c r="Q170" t="e">
        <f>TableMPI[[#This Row],[Avg]]-$U$2*TableMPI[[#This Row],[StdDev]]</f>
        <v>#N/A</v>
      </c>
      <c r="R170" t="e">
        <f>TableMPI[[#This Row],[Avg]]+$U$2*TableMPI[[#This Row],[StdDev]]</f>
        <v>#N/A</v>
      </c>
      <c r="S170" t="e">
        <f>IF(AND(TableMPI[[#This Row],[total_time]]&gt;=TableMPI[[#This Row],[Low]], TableMPI[[#This Row],[total_time]]&lt;=TableMPI[[#This Row],[High]]),1,0)</f>
        <v>#N/A</v>
      </c>
    </row>
    <row r="171" spans="1:19" x14ac:dyDescent="0.25">
      <c r="A171" t="s">
        <v>15</v>
      </c>
      <c r="B171">
        <v>15000</v>
      </c>
      <c r="C171">
        <v>100</v>
      </c>
      <c r="D171">
        <v>100000</v>
      </c>
      <c r="E171">
        <v>11</v>
      </c>
      <c r="F171">
        <v>1</v>
      </c>
      <c r="G171">
        <v>69.362504000000001</v>
      </c>
      <c r="H171">
        <v>0.79647500000000004</v>
      </c>
      <c r="I171">
        <v>4.772265</v>
      </c>
      <c r="J171">
        <v>0.47722700000000001</v>
      </c>
      <c r="K171" t="str">
        <f t="shared" si="6"/>
        <v>7</v>
      </c>
      <c r="L171" t="s">
        <v>48</v>
      </c>
      <c r="M171" t="s">
        <v>49</v>
      </c>
      <c r="N1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71" t="e">
        <f>VLOOKUP(TableMPI[[#This Row],[Label]],TableAvg[],2,FALSE)</f>
        <v>#N/A</v>
      </c>
      <c r="P171" t="e">
        <f>VLOOKUP(TableMPI[[#This Row],[Label]],TableAvg[],3,FALSE)</f>
        <v>#N/A</v>
      </c>
      <c r="Q171" t="e">
        <f>TableMPI[[#This Row],[Avg]]-$U$2*TableMPI[[#This Row],[StdDev]]</f>
        <v>#N/A</v>
      </c>
      <c r="R171" t="e">
        <f>TableMPI[[#This Row],[Avg]]+$U$2*TableMPI[[#This Row],[StdDev]]</f>
        <v>#N/A</v>
      </c>
      <c r="S171" t="e">
        <f>IF(AND(TableMPI[[#This Row],[total_time]]&gt;=TableMPI[[#This Row],[Low]], TableMPI[[#This Row],[total_time]]&lt;=TableMPI[[#This Row],[High]]),1,0)</f>
        <v>#N/A</v>
      </c>
    </row>
    <row r="172" spans="1:19" x14ac:dyDescent="0.25">
      <c r="A172" t="s">
        <v>15</v>
      </c>
      <c r="B172">
        <v>10000</v>
      </c>
      <c r="C172">
        <v>100</v>
      </c>
      <c r="D172">
        <v>100000</v>
      </c>
      <c r="E172">
        <v>12</v>
      </c>
      <c r="F172">
        <v>1</v>
      </c>
      <c r="G172">
        <v>28.728828</v>
      </c>
      <c r="H172">
        <v>0.38972200000000001</v>
      </c>
      <c r="I172">
        <v>2.4102209999999999</v>
      </c>
      <c r="J172">
        <v>0.219111</v>
      </c>
      <c r="K172" t="str">
        <f>MID(M172,22,1)</f>
        <v>0</v>
      </c>
      <c r="L172" t="s">
        <v>50</v>
      </c>
      <c r="M172" t="s">
        <v>51</v>
      </c>
      <c r="N1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72">
        <f>VLOOKUP(TableMPI[[#This Row],[Label]],TableAvg[],2,FALSE)</f>
        <v>174.82682649999998</v>
      </c>
      <c r="P172">
        <f>VLOOKUP(TableMPI[[#This Row],[Label]],TableAvg[],3,FALSE)</f>
        <v>5.3027500048680586E-2</v>
      </c>
      <c r="Q172">
        <f>TableMPI[[#This Row],[Avg]]-$U$2*TableMPI[[#This Row],[StdDev]]</f>
        <v>174.72077149990261</v>
      </c>
      <c r="R172">
        <f>TableMPI[[#This Row],[Avg]]+$U$2*TableMPI[[#This Row],[StdDev]]</f>
        <v>174.93288150009735</v>
      </c>
      <c r="S172">
        <v>1</v>
      </c>
    </row>
    <row r="173" spans="1:19" x14ac:dyDescent="0.25">
      <c r="A173" t="s">
        <v>15</v>
      </c>
      <c r="B173">
        <v>10000</v>
      </c>
      <c r="C173">
        <v>100</v>
      </c>
      <c r="D173">
        <v>100000</v>
      </c>
      <c r="E173">
        <v>11</v>
      </c>
      <c r="F173">
        <v>1</v>
      </c>
      <c r="G173">
        <v>31.111304000000001</v>
      </c>
      <c r="H173">
        <v>0.16952400000000001</v>
      </c>
      <c r="I173">
        <v>0.45892300000000003</v>
      </c>
      <c r="J173">
        <v>4.5892000000000002E-2</v>
      </c>
      <c r="K173" t="str">
        <f t="shared" ref="K173:K204" si="7">MID(M173,22,1)</f>
        <v>0</v>
      </c>
      <c r="L173" t="s">
        <v>50</v>
      </c>
      <c r="M173" t="s">
        <v>51</v>
      </c>
      <c r="N1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73">
        <f>VLOOKUP(TableMPI[[#This Row],[Label]],TableAvg[],2,FALSE)</f>
        <v>190.876362</v>
      </c>
      <c r="P173">
        <f>VLOOKUP(TableMPI[[#This Row],[Label]],TableAvg[],3,FALSE)</f>
        <v>0.50633999999848645</v>
      </c>
      <c r="Q173">
        <f>TableMPI[[#This Row],[Avg]]-$U$2*TableMPI[[#This Row],[StdDev]]</f>
        <v>189.86368200000302</v>
      </c>
      <c r="R173">
        <f>TableMPI[[#This Row],[Avg]]+$U$2*TableMPI[[#This Row],[StdDev]]</f>
        <v>191.88904199999698</v>
      </c>
      <c r="S173">
        <v>1</v>
      </c>
    </row>
    <row r="174" spans="1:19" x14ac:dyDescent="0.25">
      <c r="A174" t="s">
        <v>15</v>
      </c>
      <c r="B174">
        <v>10000</v>
      </c>
      <c r="C174">
        <v>100</v>
      </c>
      <c r="D174">
        <v>100000</v>
      </c>
      <c r="E174">
        <v>10</v>
      </c>
      <c r="F174">
        <v>1</v>
      </c>
      <c r="G174">
        <v>34.228538</v>
      </c>
      <c r="H174">
        <v>0.43195699999999998</v>
      </c>
      <c r="I174">
        <v>2.4026169999999998</v>
      </c>
      <c r="J174">
        <v>0.266957</v>
      </c>
      <c r="K174" t="str">
        <f t="shared" si="7"/>
        <v>0</v>
      </c>
      <c r="L174" t="s">
        <v>50</v>
      </c>
      <c r="M174" t="s">
        <v>51</v>
      </c>
      <c r="N1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74">
        <f>VLOOKUP(TableMPI[[#This Row],[Label]],TableAvg[],2,FALSE)</f>
        <v>209.11237700000001</v>
      </c>
      <c r="P174">
        <f>VLOOKUP(TableMPI[[#This Row],[Label]],TableAvg[],3,FALSE)</f>
        <v>0.13501800000346789</v>
      </c>
      <c r="Q174">
        <f>TableMPI[[#This Row],[Avg]]-$U$2*TableMPI[[#This Row],[StdDev]]</f>
        <v>208.84234099999307</v>
      </c>
      <c r="R174">
        <f>TableMPI[[#This Row],[Avg]]+$U$2*TableMPI[[#This Row],[StdDev]]</f>
        <v>209.38241300000695</v>
      </c>
      <c r="S174">
        <v>1</v>
      </c>
    </row>
    <row r="175" spans="1:19" x14ac:dyDescent="0.25">
      <c r="A175" t="s">
        <v>15</v>
      </c>
      <c r="B175">
        <v>10000</v>
      </c>
      <c r="C175">
        <v>100</v>
      </c>
      <c r="D175">
        <v>100000</v>
      </c>
      <c r="E175">
        <v>9</v>
      </c>
      <c r="F175">
        <v>1</v>
      </c>
      <c r="G175">
        <v>37.808267999999998</v>
      </c>
      <c r="H175">
        <v>0.39437</v>
      </c>
      <c r="I175">
        <v>1.8219129999999999</v>
      </c>
      <c r="J175">
        <v>0.227739</v>
      </c>
      <c r="K175" t="str">
        <f t="shared" si="7"/>
        <v>0</v>
      </c>
      <c r="L175" t="s">
        <v>50</v>
      </c>
      <c r="M175" t="s">
        <v>51</v>
      </c>
      <c r="N1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5">
        <f>VLOOKUP(TableMPI[[#This Row],[Label]],TableAvg[],2,FALSE)</f>
        <v>232.02580399999999</v>
      </c>
      <c r="P175">
        <f>VLOOKUP(TableMPI[[#This Row],[Label]],TableAvg[],3,FALSE)</f>
        <v>0</v>
      </c>
      <c r="Q175">
        <f>TableMPI[[#This Row],[Avg]]-$U$2*TableMPI[[#This Row],[StdDev]]</f>
        <v>232.02580399999999</v>
      </c>
      <c r="R175">
        <f>TableMPI[[#This Row],[Avg]]+$U$2*TableMPI[[#This Row],[StdDev]]</f>
        <v>232.02580399999999</v>
      </c>
      <c r="S175">
        <v>1</v>
      </c>
    </row>
    <row r="176" spans="1:19" x14ac:dyDescent="0.25">
      <c r="A176" t="s">
        <v>15</v>
      </c>
      <c r="B176">
        <v>10000</v>
      </c>
      <c r="C176">
        <v>100</v>
      </c>
      <c r="D176">
        <v>100000</v>
      </c>
      <c r="E176">
        <v>8</v>
      </c>
      <c r="F176">
        <v>1</v>
      </c>
      <c r="G176">
        <v>42.314611999999997</v>
      </c>
      <c r="H176">
        <v>0.39472299999999999</v>
      </c>
      <c r="I176">
        <v>1.582613</v>
      </c>
      <c r="J176">
        <v>0.22608800000000001</v>
      </c>
      <c r="K176" t="str">
        <f t="shared" si="7"/>
        <v>0</v>
      </c>
      <c r="L176" t="s">
        <v>50</v>
      </c>
      <c r="M176" t="s">
        <v>51</v>
      </c>
      <c r="N1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76">
        <f>VLOOKUP(TableMPI[[#This Row],[Label]],TableAvg[],2,FALSE)</f>
        <v>260.09294599999998</v>
      </c>
      <c r="P176">
        <f>VLOOKUP(TableMPI[[#This Row],[Label]],TableAvg[],3,FALSE)</f>
        <v>0</v>
      </c>
      <c r="Q176">
        <f>TableMPI[[#This Row],[Avg]]-$U$2*TableMPI[[#This Row],[StdDev]]</f>
        <v>260.09294599999998</v>
      </c>
      <c r="R176">
        <f>TableMPI[[#This Row],[Avg]]+$U$2*TableMPI[[#This Row],[StdDev]]</f>
        <v>260.09294599999998</v>
      </c>
      <c r="S176">
        <v>1</v>
      </c>
    </row>
    <row r="177" spans="1:19" x14ac:dyDescent="0.25">
      <c r="A177" t="s">
        <v>15</v>
      </c>
      <c r="B177">
        <v>10000</v>
      </c>
      <c r="C177">
        <v>100</v>
      </c>
      <c r="D177">
        <v>100000</v>
      </c>
      <c r="E177">
        <v>7</v>
      </c>
      <c r="F177">
        <v>1</v>
      </c>
      <c r="G177">
        <v>48.180221000000003</v>
      </c>
      <c r="H177">
        <v>0.39926299999999998</v>
      </c>
      <c r="I177">
        <v>1.362628</v>
      </c>
      <c r="J177">
        <v>0.227105</v>
      </c>
      <c r="K177" t="str">
        <f t="shared" si="7"/>
        <v>0</v>
      </c>
      <c r="L177" t="s">
        <v>50</v>
      </c>
      <c r="M177" t="s">
        <v>51</v>
      </c>
      <c r="N1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77">
        <f>VLOOKUP(TableMPI[[#This Row],[Label]],TableAvg[],2,FALSE)</f>
        <v>297.04386299999999</v>
      </c>
      <c r="P177">
        <f>VLOOKUP(TableMPI[[#This Row],[Label]],TableAvg[],3,FALSE)</f>
        <v>0</v>
      </c>
      <c r="Q177">
        <f>TableMPI[[#This Row],[Avg]]-$U$2*TableMPI[[#This Row],[StdDev]]</f>
        <v>297.04386299999999</v>
      </c>
      <c r="R177">
        <f>TableMPI[[#This Row],[Avg]]+$U$2*TableMPI[[#This Row],[StdDev]]</f>
        <v>297.04386299999999</v>
      </c>
      <c r="S177">
        <v>1</v>
      </c>
    </row>
    <row r="178" spans="1:19" x14ac:dyDescent="0.25">
      <c r="A178" t="s">
        <v>15</v>
      </c>
      <c r="B178">
        <v>10000</v>
      </c>
      <c r="C178">
        <v>100</v>
      </c>
      <c r="D178">
        <v>100000</v>
      </c>
      <c r="E178">
        <v>6</v>
      </c>
      <c r="F178">
        <v>1</v>
      </c>
      <c r="G178">
        <v>55.990797999999998</v>
      </c>
      <c r="H178">
        <v>0.402084</v>
      </c>
      <c r="I178">
        <v>1.1568320000000001</v>
      </c>
      <c r="J178">
        <v>0.23136599999999999</v>
      </c>
      <c r="K178" t="str">
        <f t="shared" si="7"/>
        <v>0</v>
      </c>
      <c r="L178" t="s">
        <v>50</v>
      </c>
      <c r="M178" t="s">
        <v>51</v>
      </c>
      <c r="N1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78">
        <f>VLOOKUP(TableMPI[[#This Row],[Label]],TableAvg[],2,FALSE)</f>
        <v>346.274833</v>
      </c>
      <c r="P178">
        <f>VLOOKUP(TableMPI[[#This Row],[Label]],TableAvg[],3,FALSE)</f>
        <v>0</v>
      </c>
      <c r="Q178">
        <f>TableMPI[[#This Row],[Avg]]-$U$2*TableMPI[[#This Row],[StdDev]]</f>
        <v>346.274833</v>
      </c>
      <c r="R178">
        <f>TableMPI[[#This Row],[Avg]]+$U$2*TableMPI[[#This Row],[StdDev]]</f>
        <v>346.274833</v>
      </c>
      <c r="S178">
        <v>1</v>
      </c>
    </row>
    <row r="179" spans="1:19" x14ac:dyDescent="0.25">
      <c r="A179" t="s">
        <v>15</v>
      </c>
      <c r="B179">
        <v>10000</v>
      </c>
      <c r="C179">
        <v>100</v>
      </c>
      <c r="D179">
        <v>100000</v>
      </c>
      <c r="E179">
        <v>5</v>
      </c>
      <c r="F179">
        <v>1</v>
      </c>
      <c r="G179">
        <v>67.419809000000001</v>
      </c>
      <c r="H179">
        <v>0.42325800000000002</v>
      </c>
      <c r="I179">
        <v>0.99687199999999998</v>
      </c>
      <c r="J179">
        <v>0.249218</v>
      </c>
      <c r="K179" t="str">
        <f t="shared" si="7"/>
        <v>0</v>
      </c>
      <c r="L179" t="s">
        <v>50</v>
      </c>
      <c r="M179" t="s">
        <v>51</v>
      </c>
      <c r="N1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79">
        <f>VLOOKUP(TableMPI[[#This Row],[Label]],TableAvg[],2,FALSE)</f>
        <v>414.10621800000001</v>
      </c>
      <c r="P179">
        <f>VLOOKUP(TableMPI[[#This Row],[Label]],TableAvg[],3,FALSE)</f>
        <v>0</v>
      </c>
      <c r="Q179">
        <f>TableMPI[[#This Row],[Avg]]-$U$2*TableMPI[[#This Row],[StdDev]]</f>
        <v>414.10621800000001</v>
      </c>
      <c r="R179">
        <f>TableMPI[[#This Row],[Avg]]+$U$2*TableMPI[[#This Row],[StdDev]]</f>
        <v>414.10621800000001</v>
      </c>
      <c r="S179">
        <v>1</v>
      </c>
    </row>
    <row r="180" spans="1:19" x14ac:dyDescent="0.25">
      <c r="A180" t="s">
        <v>15</v>
      </c>
      <c r="B180">
        <v>10000</v>
      </c>
      <c r="C180">
        <v>100</v>
      </c>
      <c r="D180">
        <v>100000</v>
      </c>
      <c r="E180">
        <v>4</v>
      </c>
      <c r="F180">
        <v>1</v>
      </c>
      <c r="G180">
        <v>83.922882999999999</v>
      </c>
      <c r="H180">
        <v>0.47181099999999998</v>
      </c>
      <c r="I180">
        <v>0.86312199999999994</v>
      </c>
      <c r="J180">
        <v>0.28770699999999999</v>
      </c>
      <c r="K180" t="str">
        <f t="shared" si="7"/>
        <v>0</v>
      </c>
      <c r="L180" t="s">
        <v>50</v>
      </c>
      <c r="M180" t="s">
        <v>51</v>
      </c>
      <c r="N1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80">
        <f>VLOOKUP(TableMPI[[#This Row],[Label]],TableAvg[],2,FALSE)</f>
        <v>517.03048899999999</v>
      </c>
      <c r="P180">
        <f>VLOOKUP(TableMPI[[#This Row],[Label]],TableAvg[],3,FALSE)</f>
        <v>0</v>
      </c>
      <c r="Q180">
        <f>TableMPI[[#This Row],[Avg]]-$U$2*TableMPI[[#This Row],[StdDev]]</f>
        <v>517.03048899999999</v>
      </c>
      <c r="R180">
        <f>TableMPI[[#This Row],[Avg]]+$U$2*TableMPI[[#This Row],[StdDev]]</f>
        <v>517.03048899999999</v>
      </c>
      <c r="S180">
        <v>1</v>
      </c>
    </row>
    <row r="181" spans="1:19" x14ac:dyDescent="0.25">
      <c r="A181" t="s">
        <v>15</v>
      </c>
      <c r="B181">
        <v>10000</v>
      </c>
      <c r="C181">
        <v>100</v>
      </c>
      <c r="D181">
        <v>100000</v>
      </c>
      <c r="E181">
        <v>3</v>
      </c>
      <c r="F181">
        <v>1</v>
      </c>
      <c r="G181">
        <v>111.216052</v>
      </c>
      <c r="H181">
        <v>0.45261499999999999</v>
      </c>
      <c r="I181">
        <v>0.55625199999999997</v>
      </c>
      <c r="J181">
        <v>0.27812599999999998</v>
      </c>
      <c r="K181" t="str">
        <f t="shared" si="7"/>
        <v>0</v>
      </c>
      <c r="L181" t="s">
        <v>50</v>
      </c>
      <c r="M181" t="s">
        <v>51</v>
      </c>
      <c r="N1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81">
        <f>VLOOKUP(TableMPI[[#This Row],[Label]],TableAvg[],2,FALSE)</f>
        <v>689.58723399999997</v>
      </c>
      <c r="P181">
        <f>VLOOKUP(TableMPI[[#This Row],[Label]],TableAvg[],3,FALSE)</f>
        <v>0</v>
      </c>
      <c r="Q181">
        <f>TableMPI[[#This Row],[Avg]]-$U$2*TableMPI[[#This Row],[StdDev]]</f>
        <v>689.58723399999997</v>
      </c>
      <c r="R181">
        <f>TableMPI[[#This Row],[Avg]]+$U$2*TableMPI[[#This Row],[StdDev]]</f>
        <v>689.58723399999997</v>
      </c>
      <c r="S181">
        <v>1</v>
      </c>
    </row>
    <row r="182" spans="1:19" x14ac:dyDescent="0.25">
      <c r="A182" t="s">
        <v>15</v>
      </c>
      <c r="B182">
        <v>10000</v>
      </c>
      <c r="C182">
        <v>100</v>
      </c>
      <c r="D182">
        <v>100000</v>
      </c>
      <c r="E182">
        <v>2</v>
      </c>
      <c r="F182">
        <v>1</v>
      </c>
      <c r="G182">
        <v>166.129311</v>
      </c>
      <c r="H182">
        <v>0.45860899999999999</v>
      </c>
      <c r="I182">
        <v>0.27858899999999998</v>
      </c>
      <c r="J182">
        <v>0.27858899999999998</v>
      </c>
      <c r="K182" t="str">
        <f t="shared" si="7"/>
        <v>0</v>
      </c>
      <c r="L182" t="s">
        <v>50</v>
      </c>
      <c r="M182" t="s">
        <v>51</v>
      </c>
      <c r="N1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82">
        <f>VLOOKUP(TableMPI[[#This Row],[Label]],TableAvg[],2,FALSE)</f>
        <v>1033.768284</v>
      </c>
      <c r="P182">
        <f>VLOOKUP(TableMPI[[#This Row],[Label]],TableAvg[],3,FALSE)</f>
        <v>0</v>
      </c>
      <c r="Q182">
        <f>TableMPI[[#This Row],[Avg]]-$U$2*TableMPI[[#This Row],[StdDev]]</f>
        <v>1033.768284</v>
      </c>
      <c r="R182">
        <f>TableMPI[[#This Row],[Avg]]+$U$2*TableMPI[[#This Row],[StdDev]]</f>
        <v>1033.768284</v>
      </c>
      <c r="S182">
        <v>1</v>
      </c>
    </row>
    <row r="183" spans="1:19" x14ac:dyDescent="0.25">
      <c r="A183" t="s">
        <v>15</v>
      </c>
      <c r="B183">
        <v>10000</v>
      </c>
      <c r="C183">
        <v>100</v>
      </c>
      <c r="D183">
        <v>100000</v>
      </c>
      <c r="E183">
        <v>1</v>
      </c>
      <c r="F183">
        <v>1</v>
      </c>
      <c r="G183">
        <v>333.19854700000002</v>
      </c>
      <c r="H183">
        <v>0.39658500000000002</v>
      </c>
      <c r="I183">
        <v>0</v>
      </c>
      <c r="J183">
        <v>0</v>
      </c>
      <c r="K183" t="str">
        <f t="shared" si="7"/>
        <v>0</v>
      </c>
      <c r="L183" t="s">
        <v>50</v>
      </c>
      <c r="M183" t="s">
        <v>51</v>
      </c>
      <c r="N1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83">
        <f>VLOOKUP(TableMPI[[#This Row],[Label]],TableAvg[],2,FALSE)</f>
        <v>2083.919367</v>
      </c>
      <c r="P183">
        <f>VLOOKUP(TableMPI[[#This Row],[Label]],TableAvg[],3,FALSE)</f>
        <v>0</v>
      </c>
      <c r="Q183">
        <f>TableMPI[[#This Row],[Avg]]-$U$2*TableMPI[[#This Row],[StdDev]]</f>
        <v>2083.919367</v>
      </c>
      <c r="R183">
        <f>TableMPI[[#This Row],[Avg]]+$U$2*TableMPI[[#This Row],[StdDev]]</f>
        <v>2083.919367</v>
      </c>
      <c r="S183">
        <v>1</v>
      </c>
    </row>
    <row r="184" spans="1:19" x14ac:dyDescent="0.25">
      <c r="A184" t="s">
        <v>15</v>
      </c>
      <c r="B184">
        <v>10000</v>
      </c>
      <c r="C184">
        <v>100</v>
      </c>
      <c r="D184">
        <v>100000</v>
      </c>
      <c r="E184">
        <v>12</v>
      </c>
      <c r="F184">
        <v>1</v>
      </c>
      <c r="G184">
        <v>28.767319000000001</v>
      </c>
      <c r="H184">
        <v>0.40538400000000002</v>
      </c>
      <c r="I184">
        <v>2.5942669999999999</v>
      </c>
      <c r="J184">
        <v>0.235842</v>
      </c>
      <c r="K184" t="str">
        <f t="shared" si="7"/>
        <v>0</v>
      </c>
      <c r="L184" t="s">
        <v>50</v>
      </c>
      <c r="M184" t="s">
        <v>51</v>
      </c>
      <c r="N1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84">
        <f>VLOOKUP(TableMPI[[#This Row],[Label]],TableAvg[],2,FALSE)</f>
        <v>174.82682649999998</v>
      </c>
      <c r="P184">
        <f>VLOOKUP(TableMPI[[#This Row],[Label]],TableAvg[],3,FALSE)</f>
        <v>5.3027500048680586E-2</v>
      </c>
      <c r="Q184">
        <f>TableMPI[[#This Row],[Avg]]-$U$2*TableMPI[[#This Row],[StdDev]]</f>
        <v>174.72077149990261</v>
      </c>
      <c r="R184">
        <f>TableMPI[[#This Row],[Avg]]+$U$2*TableMPI[[#This Row],[StdDev]]</f>
        <v>174.93288150009735</v>
      </c>
      <c r="S184">
        <v>1</v>
      </c>
    </row>
    <row r="185" spans="1:19" x14ac:dyDescent="0.25">
      <c r="A185" t="s">
        <v>15</v>
      </c>
      <c r="B185">
        <v>10000</v>
      </c>
      <c r="C185">
        <v>100</v>
      </c>
      <c r="D185">
        <v>100000</v>
      </c>
      <c r="E185">
        <v>11</v>
      </c>
      <c r="F185">
        <v>1</v>
      </c>
      <c r="G185">
        <v>31.036504999999998</v>
      </c>
      <c r="H185">
        <v>0.15987100000000001</v>
      </c>
      <c r="I185">
        <v>0.38412800000000002</v>
      </c>
      <c r="J185">
        <v>3.8413000000000003E-2</v>
      </c>
      <c r="K185" t="str">
        <f t="shared" si="7"/>
        <v>0</v>
      </c>
      <c r="L185" t="s">
        <v>50</v>
      </c>
      <c r="M185" t="s">
        <v>51</v>
      </c>
      <c r="N1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85">
        <f>VLOOKUP(TableMPI[[#This Row],[Label]],TableAvg[],2,FALSE)</f>
        <v>190.876362</v>
      </c>
      <c r="P185">
        <f>VLOOKUP(TableMPI[[#This Row],[Label]],TableAvg[],3,FALSE)</f>
        <v>0.50633999999848645</v>
      </c>
      <c r="Q185">
        <f>TableMPI[[#This Row],[Avg]]-$U$2*TableMPI[[#This Row],[StdDev]]</f>
        <v>189.86368200000302</v>
      </c>
      <c r="R185">
        <f>TableMPI[[#This Row],[Avg]]+$U$2*TableMPI[[#This Row],[StdDev]]</f>
        <v>191.88904199999698</v>
      </c>
      <c r="S185">
        <v>1</v>
      </c>
    </row>
    <row r="186" spans="1:19" x14ac:dyDescent="0.25">
      <c r="A186" t="s">
        <v>15</v>
      </c>
      <c r="B186">
        <v>10000</v>
      </c>
      <c r="C186">
        <v>100</v>
      </c>
      <c r="D186">
        <v>100000</v>
      </c>
      <c r="E186">
        <v>10</v>
      </c>
      <c r="F186">
        <v>1</v>
      </c>
      <c r="G186">
        <v>34.037925999999999</v>
      </c>
      <c r="H186">
        <v>0.15765599999999999</v>
      </c>
      <c r="I186">
        <v>0.31402400000000003</v>
      </c>
      <c r="J186">
        <v>3.4891999999999999E-2</v>
      </c>
      <c r="K186" t="str">
        <f t="shared" si="7"/>
        <v>0</v>
      </c>
      <c r="L186" t="s">
        <v>50</v>
      </c>
      <c r="M186" t="s">
        <v>51</v>
      </c>
      <c r="N1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86">
        <f>VLOOKUP(TableMPI[[#This Row],[Label]],TableAvg[],2,FALSE)</f>
        <v>209.11237700000001</v>
      </c>
      <c r="P186">
        <f>VLOOKUP(TableMPI[[#This Row],[Label]],TableAvg[],3,FALSE)</f>
        <v>0.13501800000346789</v>
      </c>
      <c r="Q186">
        <f>TableMPI[[#This Row],[Avg]]-$U$2*TableMPI[[#This Row],[StdDev]]</f>
        <v>208.84234099999307</v>
      </c>
      <c r="R186">
        <f>TableMPI[[#This Row],[Avg]]+$U$2*TableMPI[[#This Row],[StdDev]]</f>
        <v>209.38241300000695</v>
      </c>
      <c r="S186">
        <v>1</v>
      </c>
    </row>
    <row r="187" spans="1:19" x14ac:dyDescent="0.25">
      <c r="A187" t="s">
        <v>15</v>
      </c>
      <c r="B187">
        <v>10000</v>
      </c>
      <c r="C187">
        <v>100</v>
      </c>
      <c r="D187">
        <v>100000</v>
      </c>
      <c r="E187">
        <v>9</v>
      </c>
      <c r="F187">
        <v>1</v>
      </c>
      <c r="G187">
        <v>37.816355999999999</v>
      </c>
      <c r="H187">
        <v>0.35999399999999998</v>
      </c>
      <c r="I187">
        <v>1.5399780000000001</v>
      </c>
      <c r="J187">
        <v>0.192497</v>
      </c>
      <c r="K187" t="str">
        <f t="shared" si="7"/>
        <v>0</v>
      </c>
      <c r="L187" t="s">
        <v>50</v>
      </c>
      <c r="M187" t="s">
        <v>51</v>
      </c>
      <c r="N1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87">
        <f>VLOOKUP(TableMPI[[#This Row],[Label]],TableAvg[],2,FALSE)</f>
        <v>232.02580399999999</v>
      </c>
      <c r="P187">
        <f>VLOOKUP(TableMPI[[#This Row],[Label]],TableAvg[],3,FALSE)</f>
        <v>0</v>
      </c>
      <c r="Q187">
        <f>TableMPI[[#This Row],[Avg]]-$U$2*TableMPI[[#This Row],[StdDev]]</f>
        <v>232.02580399999999</v>
      </c>
      <c r="R187">
        <f>TableMPI[[#This Row],[Avg]]+$U$2*TableMPI[[#This Row],[StdDev]]</f>
        <v>232.02580399999999</v>
      </c>
      <c r="S187">
        <v>1</v>
      </c>
    </row>
    <row r="188" spans="1:19" x14ac:dyDescent="0.25">
      <c r="A188" t="s">
        <v>15</v>
      </c>
      <c r="B188">
        <v>10000</v>
      </c>
      <c r="C188">
        <v>100</v>
      </c>
      <c r="D188">
        <v>100000</v>
      </c>
      <c r="E188">
        <v>8</v>
      </c>
      <c r="F188">
        <v>1</v>
      </c>
      <c r="G188">
        <v>42.379863999999998</v>
      </c>
      <c r="H188">
        <v>0.42107099999999997</v>
      </c>
      <c r="I188">
        <v>1.6845239999999999</v>
      </c>
      <c r="J188">
        <v>0.240646</v>
      </c>
      <c r="K188" t="str">
        <f t="shared" si="7"/>
        <v>0</v>
      </c>
      <c r="L188" t="s">
        <v>50</v>
      </c>
      <c r="M188" t="s">
        <v>51</v>
      </c>
      <c r="N1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8">
        <f>VLOOKUP(TableMPI[[#This Row],[Label]],TableAvg[],2,FALSE)</f>
        <v>260.09294599999998</v>
      </c>
      <c r="P188">
        <f>VLOOKUP(TableMPI[[#This Row],[Label]],TableAvg[],3,FALSE)</f>
        <v>0</v>
      </c>
      <c r="Q188">
        <f>TableMPI[[#This Row],[Avg]]-$U$2*TableMPI[[#This Row],[StdDev]]</f>
        <v>260.09294599999998</v>
      </c>
      <c r="R188">
        <f>TableMPI[[#This Row],[Avg]]+$U$2*TableMPI[[#This Row],[StdDev]]</f>
        <v>260.09294599999998</v>
      </c>
      <c r="S188">
        <v>1</v>
      </c>
    </row>
    <row r="189" spans="1:19" x14ac:dyDescent="0.25">
      <c r="A189" t="s">
        <v>15</v>
      </c>
      <c r="B189">
        <v>10000</v>
      </c>
      <c r="C189">
        <v>100</v>
      </c>
      <c r="D189">
        <v>100000</v>
      </c>
      <c r="E189">
        <v>7</v>
      </c>
      <c r="F189">
        <v>1</v>
      </c>
      <c r="G189">
        <v>48.211205999999997</v>
      </c>
      <c r="H189">
        <v>0.37966899999999998</v>
      </c>
      <c r="I189">
        <v>1.2459119999999999</v>
      </c>
      <c r="J189">
        <v>0.207652</v>
      </c>
      <c r="K189" t="str">
        <f t="shared" si="7"/>
        <v>0</v>
      </c>
      <c r="L189" t="s">
        <v>50</v>
      </c>
      <c r="M189" t="s">
        <v>51</v>
      </c>
      <c r="N1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89">
        <f>VLOOKUP(TableMPI[[#This Row],[Label]],TableAvg[],2,FALSE)</f>
        <v>297.04386299999999</v>
      </c>
      <c r="P189">
        <f>VLOOKUP(TableMPI[[#This Row],[Label]],TableAvg[],3,FALSE)</f>
        <v>0</v>
      </c>
      <c r="Q189">
        <f>TableMPI[[#This Row],[Avg]]-$U$2*TableMPI[[#This Row],[StdDev]]</f>
        <v>297.04386299999999</v>
      </c>
      <c r="R189">
        <f>TableMPI[[#This Row],[Avg]]+$U$2*TableMPI[[#This Row],[StdDev]]</f>
        <v>297.04386299999999</v>
      </c>
      <c r="S189">
        <v>1</v>
      </c>
    </row>
    <row r="190" spans="1:19" x14ac:dyDescent="0.25">
      <c r="A190" t="s">
        <v>15</v>
      </c>
      <c r="B190">
        <v>10000</v>
      </c>
      <c r="C190">
        <v>100</v>
      </c>
      <c r="D190">
        <v>100000</v>
      </c>
      <c r="E190">
        <v>6</v>
      </c>
      <c r="F190">
        <v>1</v>
      </c>
      <c r="G190">
        <v>55.971321000000003</v>
      </c>
      <c r="H190">
        <v>0.37440699999999999</v>
      </c>
      <c r="I190">
        <v>1.043911</v>
      </c>
      <c r="J190">
        <v>0.208782</v>
      </c>
      <c r="K190" t="str">
        <f t="shared" si="7"/>
        <v>0</v>
      </c>
      <c r="L190" t="s">
        <v>50</v>
      </c>
      <c r="M190" t="s">
        <v>51</v>
      </c>
      <c r="N1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90">
        <f>VLOOKUP(TableMPI[[#This Row],[Label]],TableAvg[],2,FALSE)</f>
        <v>346.274833</v>
      </c>
      <c r="P190">
        <f>VLOOKUP(TableMPI[[#This Row],[Label]],TableAvg[],3,FALSE)</f>
        <v>0</v>
      </c>
      <c r="Q190">
        <f>TableMPI[[#This Row],[Avg]]-$U$2*TableMPI[[#This Row],[StdDev]]</f>
        <v>346.274833</v>
      </c>
      <c r="R190">
        <f>TableMPI[[#This Row],[Avg]]+$U$2*TableMPI[[#This Row],[StdDev]]</f>
        <v>346.274833</v>
      </c>
      <c r="S190">
        <v>1</v>
      </c>
    </row>
    <row r="191" spans="1:19" x14ac:dyDescent="0.25">
      <c r="A191" t="s">
        <v>15</v>
      </c>
      <c r="B191">
        <v>10000</v>
      </c>
      <c r="C191">
        <v>100</v>
      </c>
      <c r="D191">
        <v>100000</v>
      </c>
      <c r="E191">
        <v>5</v>
      </c>
      <c r="F191">
        <v>1</v>
      </c>
      <c r="G191">
        <v>67.422456999999994</v>
      </c>
      <c r="H191">
        <v>0.40642800000000001</v>
      </c>
      <c r="I191">
        <v>0.97072000000000003</v>
      </c>
      <c r="J191">
        <v>0.24268000000000001</v>
      </c>
      <c r="K191" t="str">
        <f t="shared" si="7"/>
        <v>0</v>
      </c>
      <c r="L191" t="s">
        <v>50</v>
      </c>
      <c r="M191" t="s">
        <v>51</v>
      </c>
      <c r="N1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91">
        <f>VLOOKUP(TableMPI[[#This Row],[Label]],TableAvg[],2,FALSE)</f>
        <v>414.10621800000001</v>
      </c>
      <c r="P191">
        <f>VLOOKUP(TableMPI[[#This Row],[Label]],TableAvg[],3,FALSE)</f>
        <v>0</v>
      </c>
      <c r="Q191">
        <f>TableMPI[[#This Row],[Avg]]-$U$2*TableMPI[[#This Row],[StdDev]]</f>
        <v>414.10621800000001</v>
      </c>
      <c r="R191">
        <f>TableMPI[[#This Row],[Avg]]+$U$2*TableMPI[[#This Row],[StdDev]]</f>
        <v>414.10621800000001</v>
      </c>
      <c r="S191">
        <v>1</v>
      </c>
    </row>
    <row r="192" spans="1:19" x14ac:dyDescent="0.25">
      <c r="A192" t="s">
        <v>15</v>
      </c>
      <c r="B192">
        <v>10000</v>
      </c>
      <c r="C192">
        <v>100</v>
      </c>
      <c r="D192">
        <v>100000</v>
      </c>
      <c r="E192">
        <v>4</v>
      </c>
      <c r="F192">
        <v>1</v>
      </c>
      <c r="G192">
        <v>83.881264000000002</v>
      </c>
      <c r="H192">
        <v>0.41937400000000002</v>
      </c>
      <c r="I192">
        <v>0.70057499999999995</v>
      </c>
      <c r="J192">
        <v>0.23352500000000001</v>
      </c>
      <c r="K192" t="str">
        <f t="shared" si="7"/>
        <v>0</v>
      </c>
      <c r="L192" t="s">
        <v>50</v>
      </c>
      <c r="M192" t="s">
        <v>51</v>
      </c>
      <c r="N1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92">
        <f>VLOOKUP(TableMPI[[#This Row],[Label]],TableAvg[],2,FALSE)</f>
        <v>517.03048899999999</v>
      </c>
      <c r="P192">
        <f>VLOOKUP(TableMPI[[#This Row],[Label]],TableAvg[],3,FALSE)</f>
        <v>0</v>
      </c>
      <c r="Q192">
        <f>TableMPI[[#This Row],[Avg]]-$U$2*TableMPI[[#This Row],[StdDev]]</f>
        <v>517.03048899999999</v>
      </c>
      <c r="R192">
        <f>TableMPI[[#This Row],[Avg]]+$U$2*TableMPI[[#This Row],[StdDev]]</f>
        <v>517.03048899999999</v>
      </c>
      <c r="S192">
        <v>1</v>
      </c>
    </row>
    <row r="193" spans="1:19" x14ac:dyDescent="0.25">
      <c r="A193" t="s">
        <v>15</v>
      </c>
      <c r="B193">
        <v>10000</v>
      </c>
      <c r="C193">
        <v>100</v>
      </c>
      <c r="D193">
        <v>100000</v>
      </c>
      <c r="E193">
        <v>3</v>
      </c>
      <c r="F193">
        <v>1</v>
      </c>
      <c r="G193">
        <v>111.404545</v>
      </c>
      <c r="H193">
        <v>0.42229299999999997</v>
      </c>
      <c r="I193">
        <v>0.488404</v>
      </c>
      <c r="J193">
        <v>0.244202</v>
      </c>
      <c r="K193" t="str">
        <f t="shared" si="7"/>
        <v>0</v>
      </c>
      <c r="L193" t="s">
        <v>50</v>
      </c>
      <c r="M193" t="s">
        <v>51</v>
      </c>
      <c r="N1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93">
        <f>VLOOKUP(TableMPI[[#This Row],[Label]],TableAvg[],2,FALSE)</f>
        <v>689.58723399999997</v>
      </c>
      <c r="P193">
        <f>VLOOKUP(TableMPI[[#This Row],[Label]],TableAvg[],3,FALSE)</f>
        <v>0</v>
      </c>
      <c r="Q193">
        <f>TableMPI[[#This Row],[Avg]]-$U$2*TableMPI[[#This Row],[StdDev]]</f>
        <v>689.58723399999997</v>
      </c>
      <c r="R193">
        <f>TableMPI[[#This Row],[Avg]]+$U$2*TableMPI[[#This Row],[StdDev]]</f>
        <v>689.58723399999997</v>
      </c>
      <c r="S193">
        <v>1</v>
      </c>
    </row>
    <row r="194" spans="1:19" x14ac:dyDescent="0.25">
      <c r="A194" t="s">
        <v>15</v>
      </c>
      <c r="B194">
        <v>10000</v>
      </c>
      <c r="C194">
        <v>100</v>
      </c>
      <c r="D194">
        <v>100000</v>
      </c>
      <c r="E194">
        <v>2</v>
      </c>
      <c r="F194">
        <v>1</v>
      </c>
      <c r="G194">
        <v>166.12338299999999</v>
      </c>
      <c r="H194">
        <v>0.44250099999999998</v>
      </c>
      <c r="I194">
        <v>0.26725500000000002</v>
      </c>
      <c r="J194">
        <v>0.26725500000000002</v>
      </c>
      <c r="K194" t="str">
        <f t="shared" si="7"/>
        <v>0</v>
      </c>
      <c r="L194" t="s">
        <v>50</v>
      </c>
      <c r="M194" t="s">
        <v>51</v>
      </c>
      <c r="N1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94">
        <f>VLOOKUP(TableMPI[[#This Row],[Label]],TableAvg[],2,FALSE)</f>
        <v>1033.768284</v>
      </c>
      <c r="P194">
        <f>VLOOKUP(TableMPI[[#This Row],[Label]],TableAvg[],3,FALSE)</f>
        <v>0</v>
      </c>
      <c r="Q194">
        <f>TableMPI[[#This Row],[Avg]]-$U$2*TableMPI[[#This Row],[StdDev]]</f>
        <v>1033.768284</v>
      </c>
      <c r="R194">
        <f>TableMPI[[#This Row],[Avg]]+$U$2*TableMPI[[#This Row],[StdDev]]</f>
        <v>1033.768284</v>
      </c>
      <c r="S194">
        <v>1</v>
      </c>
    </row>
    <row r="195" spans="1:19" x14ac:dyDescent="0.25">
      <c r="A195" t="s">
        <v>15</v>
      </c>
      <c r="B195">
        <v>10000</v>
      </c>
      <c r="C195">
        <v>100</v>
      </c>
      <c r="D195">
        <v>100000</v>
      </c>
      <c r="E195">
        <v>1</v>
      </c>
      <c r="F195">
        <v>1</v>
      </c>
      <c r="G195">
        <v>333.18265000000002</v>
      </c>
      <c r="H195">
        <v>0.38553999999999999</v>
      </c>
      <c r="I195">
        <v>0</v>
      </c>
      <c r="J195">
        <v>0</v>
      </c>
      <c r="K195" t="str">
        <f t="shared" si="7"/>
        <v>0</v>
      </c>
      <c r="L195" t="s">
        <v>50</v>
      </c>
      <c r="M195" t="s">
        <v>51</v>
      </c>
      <c r="N1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95">
        <f>VLOOKUP(TableMPI[[#This Row],[Label]],TableAvg[],2,FALSE)</f>
        <v>2083.919367</v>
      </c>
      <c r="P195">
        <f>VLOOKUP(TableMPI[[#This Row],[Label]],TableAvg[],3,FALSE)</f>
        <v>0</v>
      </c>
      <c r="Q195">
        <f>TableMPI[[#This Row],[Avg]]-$U$2*TableMPI[[#This Row],[StdDev]]</f>
        <v>2083.919367</v>
      </c>
      <c r="R195">
        <f>TableMPI[[#This Row],[Avg]]+$U$2*TableMPI[[#This Row],[StdDev]]</f>
        <v>2083.919367</v>
      </c>
      <c r="S195">
        <v>1</v>
      </c>
    </row>
    <row r="196" spans="1:19" x14ac:dyDescent="0.25">
      <c r="A196" t="s">
        <v>15</v>
      </c>
      <c r="B196">
        <v>10000</v>
      </c>
      <c r="C196">
        <v>100</v>
      </c>
      <c r="D196">
        <v>100000</v>
      </c>
      <c r="E196">
        <v>12</v>
      </c>
      <c r="F196">
        <v>1</v>
      </c>
      <c r="G196">
        <v>28.725581999999999</v>
      </c>
      <c r="H196">
        <v>0.35609400000000002</v>
      </c>
      <c r="I196">
        <v>2.1412209999999998</v>
      </c>
      <c r="J196">
        <v>0.194656</v>
      </c>
      <c r="K196" t="str">
        <f t="shared" si="7"/>
        <v>0</v>
      </c>
      <c r="L196" t="s">
        <v>50</v>
      </c>
      <c r="M196" t="s">
        <v>51</v>
      </c>
      <c r="N1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96">
        <f>VLOOKUP(TableMPI[[#This Row],[Label]],TableAvg[],2,FALSE)</f>
        <v>174.82682649999998</v>
      </c>
      <c r="P196">
        <f>VLOOKUP(TableMPI[[#This Row],[Label]],TableAvg[],3,FALSE)</f>
        <v>5.3027500048680586E-2</v>
      </c>
      <c r="Q196">
        <f>TableMPI[[#This Row],[Avg]]-$U$2*TableMPI[[#This Row],[StdDev]]</f>
        <v>174.72077149990261</v>
      </c>
      <c r="R196">
        <f>TableMPI[[#This Row],[Avg]]+$U$2*TableMPI[[#This Row],[StdDev]]</f>
        <v>174.93288150009735</v>
      </c>
      <c r="S196">
        <v>1</v>
      </c>
    </row>
    <row r="197" spans="1:19" x14ac:dyDescent="0.25">
      <c r="A197" t="s">
        <v>15</v>
      </c>
      <c r="B197">
        <v>10000</v>
      </c>
      <c r="C197">
        <v>100</v>
      </c>
      <c r="D197">
        <v>100000</v>
      </c>
      <c r="E197">
        <v>11</v>
      </c>
      <c r="F197">
        <v>1</v>
      </c>
      <c r="G197">
        <v>31.063811999999999</v>
      </c>
      <c r="H197">
        <v>0.16037699999999999</v>
      </c>
      <c r="I197">
        <v>0.39844000000000002</v>
      </c>
      <c r="J197">
        <v>3.9843999999999997E-2</v>
      </c>
      <c r="K197" t="str">
        <f t="shared" si="7"/>
        <v>0</v>
      </c>
      <c r="L197" t="s">
        <v>50</v>
      </c>
      <c r="M197" t="s">
        <v>51</v>
      </c>
      <c r="N1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97">
        <f>VLOOKUP(TableMPI[[#This Row],[Label]],TableAvg[],2,FALSE)</f>
        <v>190.876362</v>
      </c>
      <c r="P197">
        <f>VLOOKUP(TableMPI[[#This Row],[Label]],TableAvg[],3,FALSE)</f>
        <v>0.50633999999848645</v>
      </c>
      <c r="Q197">
        <f>TableMPI[[#This Row],[Avg]]-$U$2*TableMPI[[#This Row],[StdDev]]</f>
        <v>189.86368200000302</v>
      </c>
      <c r="R197">
        <f>TableMPI[[#This Row],[Avg]]+$U$2*TableMPI[[#This Row],[StdDev]]</f>
        <v>191.88904199999698</v>
      </c>
      <c r="S197">
        <v>1</v>
      </c>
    </row>
    <row r="198" spans="1:19" x14ac:dyDescent="0.25">
      <c r="A198" t="s">
        <v>15</v>
      </c>
      <c r="B198">
        <v>10000</v>
      </c>
      <c r="C198">
        <v>100</v>
      </c>
      <c r="D198">
        <v>100000</v>
      </c>
      <c r="E198">
        <v>10</v>
      </c>
      <c r="F198">
        <v>1</v>
      </c>
      <c r="G198">
        <v>33.964512999999997</v>
      </c>
      <c r="H198">
        <v>0.15252599999999999</v>
      </c>
      <c r="I198">
        <v>0.276223</v>
      </c>
      <c r="J198">
        <v>3.0691E-2</v>
      </c>
      <c r="K198" t="str">
        <f t="shared" si="7"/>
        <v>0</v>
      </c>
      <c r="L198" t="s">
        <v>50</v>
      </c>
      <c r="M198" t="s">
        <v>51</v>
      </c>
      <c r="N1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98">
        <f>VLOOKUP(TableMPI[[#This Row],[Label]],TableAvg[],2,FALSE)</f>
        <v>209.11237700000001</v>
      </c>
      <c r="P198">
        <f>VLOOKUP(TableMPI[[#This Row],[Label]],TableAvg[],3,FALSE)</f>
        <v>0.13501800000346789</v>
      </c>
      <c r="Q198">
        <f>TableMPI[[#This Row],[Avg]]-$U$2*TableMPI[[#This Row],[StdDev]]</f>
        <v>208.84234099999307</v>
      </c>
      <c r="R198">
        <f>TableMPI[[#This Row],[Avg]]+$U$2*TableMPI[[#This Row],[StdDev]]</f>
        <v>209.38241300000695</v>
      </c>
      <c r="S198">
        <v>1</v>
      </c>
    </row>
    <row r="199" spans="1:19" x14ac:dyDescent="0.25">
      <c r="A199" t="s">
        <v>15</v>
      </c>
      <c r="B199">
        <v>10000</v>
      </c>
      <c r="C199">
        <v>100</v>
      </c>
      <c r="D199">
        <v>100000</v>
      </c>
      <c r="E199">
        <v>9</v>
      </c>
      <c r="F199">
        <v>1</v>
      </c>
      <c r="G199">
        <v>37.84646</v>
      </c>
      <c r="H199">
        <v>0.42188100000000001</v>
      </c>
      <c r="I199">
        <v>1.988083</v>
      </c>
      <c r="J199">
        <v>0.24851000000000001</v>
      </c>
      <c r="K199" t="str">
        <f t="shared" si="7"/>
        <v>0</v>
      </c>
      <c r="L199" t="s">
        <v>50</v>
      </c>
      <c r="M199" t="s">
        <v>51</v>
      </c>
      <c r="N1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99">
        <f>VLOOKUP(TableMPI[[#This Row],[Label]],TableAvg[],2,FALSE)</f>
        <v>232.02580399999999</v>
      </c>
      <c r="P199">
        <f>VLOOKUP(TableMPI[[#This Row],[Label]],TableAvg[],3,FALSE)</f>
        <v>0</v>
      </c>
      <c r="Q199">
        <f>TableMPI[[#This Row],[Avg]]-$U$2*TableMPI[[#This Row],[StdDev]]</f>
        <v>232.02580399999999</v>
      </c>
      <c r="R199">
        <f>TableMPI[[#This Row],[Avg]]+$U$2*TableMPI[[#This Row],[StdDev]]</f>
        <v>232.02580399999999</v>
      </c>
      <c r="S199">
        <v>1</v>
      </c>
    </row>
    <row r="200" spans="1:19" x14ac:dyDescent="0.25">
      <c r="A200" t="s">
        <v>15</v>
      </c>
      <c r="B200">
        <v>10000</v>
      </c>
      <c r="C200">
        <v>100</v>
      </c>
      <c r="D200">
        <v>100000</v>
      </c>
      <c r="E200">
        <v>8</v>
      </c>
      <c r="F200">
        <v>1</v>
      </c>
      <c r="G200">
        <v>42.326920000000001</v>
      </c>
      <c r="H200">
        <v>0.40034900000000001</v>
      </c>
      <c r="I200">
        <v>1.584662</v>
      </c>
      <c r="J200">
        <v>0.22638</v>
      </c>
      <c r="K200" t="str">
        <f t="shared" si="7"/>
        <v>0</v>
      </c>
      <c r="L200" t="s">
        <v>50</v>
      </c>
      <c r="M200" t="s">
        <v>51</v>
      </c>
      <c r="N2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00">
        <f>VLOOKUP(TableMPI[[#This Row],[Label]],TableAvg[],2,FALSE)</f>
        <v>260.09294599999998</v>
      </c>
      <c r="P200">
        <f>VLOOKUP(TableMPI[[#This Row],[Label]],TableAvg[],3,FALSE)</f>
        <v>0</v>
      </c>
      <c r="Q200">
        <f>TableMPI[[#This Row],[Avg]]-$U$2*TableMPI[[#This Row],[StdDev]]</f>
        <v>260.09294599999998</v>
      </c>
      <c r="R200">
        <f>TableMPI[[#This Row],[Avg]]+$U$2*TableMPI[[#This Row],[StdDev]]</f>
        <v>260.09294599999998</v>
      </c>
      <c r="S200">
        <v>1</v>
      </c>
    </row>
    <row r="201" spans="1:19" x14ac:dyDescent="0.25">
      <c r="A201" t="s">
        <v>15</v>
      </c>
      <c r="B201">
        <v>10000</v>
      </c>
      <c r="C201">
        <v>100</v>
      </c>
      <c r="D201">
        <v>100000</v>
      </c>
      <c r="E201">
        <v>7</v>
      </c>
      <c r="F201">
        <v>1</v>
      </c>
      <c r="G201">
        <v>48.166907000000002</v>
      </c>
      <c r="H201">
        <v>0.37578</v>
      </c>
      <c r="I201">
        <v>1.1703889999999999</v>
      </c>
      <c r="J201">
        <v>0.19506499999999999</v>
      </c>
      <c r="K201" t="str">
        <f t="shared" si="7"/>
        <v>0</v>
      </c>
      <c r="L201" t="s">
        <v>50</v>
      </c>
      <c r="M201" t="s">
        <v>51</v>
      </c>
      <c r="N2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01">
        <f>VLOOKUP(TableMPI[[#This Row],[Label]],TableAvg[],2,FALSE)</f>
        <v>297.04386299999999</v>
      </c>
      <c r="P201">
        <f>VLOOKUP(TableMPI[[#This Row],[Label]],TableAvg[],3,FALSE)</f>
        <v>0</v>
      </c>
      <c r="Q201">
        <f>TableMPI[[#This Row],[Avg]]-$U$2*TableMPI[[#This Row],[StdDev]]</f>
        <v>297.04386299999999</v>
      </c>
      <c r="R201">
        <f>TableMPI[[#This Row],[Avg]]+$U$2*TableMPI[[#This Row],[StdDev]]</f>
        <v>297.04386299999999</v>
      </c>
      <c r="S201">
        <v>1</v>
      </c>
    </row>
    <row r="202" spans="1:19" x14ac:dyDescent="0.25">
      <c r="A202" t="s">
        <v>15</v>
      </c>
      <c r="B202">
        <v>10000</v>
      </c>
      <c r="C202">
        <v>100</v>
      </c>
      <c r="D202">
        <v>100000</v>
      </c>
      <c r="E202">
        <v>6</v>
      </c>
      <c r="F202">
        <v>1</v>
      </c>
      <c r="G202">
        <v>55.985415000000003</v>
      </c>
      <c r="H202">
        <v>0.40559600000000001</v>
      </c>
      <c r="I202">
        <v>1.2077469999999999</v>
      </c>
      <c r="J202">
        <v>0.24154900000000001</v>
      </c>
      <c r="K202" t="str">
        <f t="shared" si="7"/>
        <v>0</v>
      </c>
      <c r="L202" t="s">
        <v>50</v>
      </c>
      <c r="M202" t="s">
        <v>51</v>
      </c>
      <c r="N2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2">
        <f>VLOOKUP(TableMPI[[#This Row],[Label]],TableAvg[],2,FALSE)</f>
        <v>346.274833</v>
      </c>
      <c r="P202">
        <f>VLOOKUP(TableMPI[[#This Row],[Label]],TableAvg[],3,FALSE)</f>
        <v>0</v>
      </c>
      <c r="Q202">
        <f>TableMPI[[#This Row],[Avg]]-$U$2*TableMPI[[#This Row],[StdDev]]</f>
        <v>346.274833</v>
      </c>
      <c r="R202">
        <f>TableMPI[[#This Row],[Avg]]+$U$2*TableMPI[[#This Row],[StdDev]]</f>
        <v>346.274833</v>
      </c>
      <c r="S202">
        <v>1</v>
      </c>
    </row>
    <row r="203" spans="1:19" x14ac:dyDescent="0.25">
      <c r="A203" t="s">
        <v>15</v>
      </c>
      <c r="B203">
        <v>10000</v>
      </c>
      <c r="C203">
        <v>100</v>
      </c>
      <c r="D203">
        <v>100000</v>
      </c>
      <c r="E203">
        <v>5</v>
      </c>
      <c r="F203">
        <v>1</v>
      </c>
      <c r="G203">
        <v>67.406092999999998</v>
      </c>
      <c r="H203">
        <v>0.43226599999999998</v>
      </c>
      <c r="I203">
        <v>1.0407500000000001</v>
      </c>
      <c r="J203">
        <v>0.26018799999999997</v>
      </c>
      <c r="K203" t="str">
        <f t="shared" si="7"/>
        <v>0</v>
      </c>
      <c r="L203" t="s">
        <v>50</v>
      </c>
      <c r="M203" t="s">
        <v>51</v>
      </c>
      <c r="N2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03">
        <f>VLOOKUP(TableMPI[[#This Row],[Label]],TableAvg[],2,FALSE)</f>
        <v>414.10621800000001</v>
      </c>
      <c r="P203">
        <f>VLOOKUP(TableMPI[[#This Row],[Label]],TableAvg[],3,FALSE)</f>
        <v>0</v>
      </c>
      <c r="Q203">
        <f>TableMPI[[#This Row],[Avg]]-$U$2*TableMPI[[#This Row],[StdDev]]</f>
        <v>414.10621800000001</v>
      </c>
      <c r="R203">
        <f>TableMPI[[#This Row],[Avg]]+$U$2*TableMPI[[#This Row],[StdDev]]</f>
        <v>414.10621800000001</v>
      </c>
      <c r="S203">
        <v>1</v>
      </c>
    </row>
    <row r="204" spans="1:19" x14ac:dyDescent="0.25">
      <c r="A204" t="s">
        <v>15</v>
      </c>
      <c r="B204">
        <v>10000</v>
      </c>
      <c r="C204">
        <v>100</v>
      </c>
      <c r="D204">
        <v>100000</v>
      </c>
      <c r="E204">
        <v>4</v>
      </c>
      <c r="F204">
        <v>1</v>
      </c>
      <c r="G204">
        <v>83.886071999999999</v>
      </c>
      <c r="H204">
        <v>0.39102100000000001</v>
      </c>
      <c r="I204">
        <v>0.64995199999999997</v>
      </c>
      <c r="J204">
        <v>0.21665100000000001</v>
      </c>
      <c r="K204" t="str">
        <f t="shared" si="7"/>
        <v>0</v>
      </c>
      <c r="L204" t="s">
        <v>50</v>
      </c>
      <c r="M204" t="s">
        <v>51</v>
      </c>
      <c r="N2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04">
        <f>VLOOKUP(TableMPI[[#This Row],[Label]],TableAvg[],2,FALSE)</f>
        <v>517.03048899999999</v>
      </c>
      <c r="P204">
        <f>VLOOKUP(TableMPI[[#This Row],[Label]],TableAvg[],3,FALSE)</f>
        <v>0</v>
      </c>
      <c r="Q204">
        <f>TableMPI[[#This Row],[Avg]]-$U$2*TableMPI[[#This Row],[StdDev]]</f>
        <v>517.03048899999999</v>
      </c>
      <c r="R204">
        <f>TableMPI[[#This Row],[Avg]]+$U$2*TableMPI[[#This Row],[StdDev]]</f>
        <v>517.03048899999999</v>
      </c>
      <c r="S204">
        <v>1</v>
      </c>
    </row>
    <row r="205" spans="1:19" x14ac:dyDescent="0.25">
      <c r="A205" t="s">
        <v>15</v>
      </c>
      <c r="B205">
        <v>10000</v>
      </c>
      <c r="C205">
        <v>100</v>
      </c>
      <c r="D205">
        <v>100000</v>
      </c>
      <c r="E205">
        <v>3</v>
      </c>
      <c r="F205">
        <v>1</v>
      </c>
      <c r="G205">
        <v>111.394764</v>
      </c>
      <c r="H205">
        <v>0.42630699999999999</v>
      </c>
      <c r="I205">
        <v>0.52844599999999997</v>
      </c>
      <c r="J205">
        <v>0.26422299999999999</v>
      </c>
      <c r="K205" t="str">
        <f t="shared" ref="K205:K236" si="8">MID(M205,22,1)</f>
        <v>0</v>
      </c>
      <c r="L205" t="s">
        <v>50</v>
      </c>
      <c r="M205" t="s">
        <v>51</v>
      </c>
      <c r="N2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05">
        <f>VLOOKUP(TableMPI[[#This Row],[Label]],TableAvg[],2,FALSE)</f>
        <v>689.58723399999997</v>
      </c>
      <c r="P205">
        <f>VLOOKUP(TableMPI[[#This Row],[Label]],TableAvg[],3,FALSE)</f>
        <v>0</v>
      </c>
      <c r="Q205">
        <f>TableMPI[[#This Row],[Avg]]-$U$2*TableMPI[[#This Row],[StdDev]]</f>
        <v>689.58723399999997</v>
      </c>
      <c r="R205">
        <f>TableMPI[[#This Row],[Avg]]+$U$2*TableMPI[[#This Row],[StdDev]]</f>
        <v>689.58723399999997</v>
      </c>
      <c r="S205">
        <v>1</v>
      </c>
    </row>
    <row r="206" spans="1:19" x14ac:dyDescent="0.25">
      <c r="A206" t="s">
        <v>15</v>
      </c>
      <c r="B206">
        <v>10000</v>
      </c>
      <c r="C206">
        <v>100</v>
      </c>
      <c r="D206">
        <v>100000</v>
      </c>
      <c r="E206">
        <v>2</v>
      </c>
      <c r="F206">
        <v>1</v>
      </c>
      <c r="G206">
        <v>166.10439099999999</v>
      </c>
      <c r="H206">
        <v>0.43374000000000001</v>
      </c>
      <c r="I206">
        <v>0.25438899999999998</v>
      </c>
      <c r="J206">
        <v>0.25438899999999998</v>
      </c>
      <c r="K206" t="str">
        <f t="shared" si="8"/>
        <v>0</v>
      </c>
      <c r="L206" t="s">
        <v>50</v>
      </c>
      <c r="M206" t="s">
        <v>51</v>
      </c>
      <c r="N2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06">
        <f>VLOOKUP(TableMPI[[#This Row],[Label]],TableAvg[],2,FALSE)</f>
        <v>1033.768284</v>
      </c>
      <c r="P206">
        <f>VLOOKUP(TableMPI[[#This Row],[Label]],TableAvg[],3,FALSE)</f>
        <v>0</v>
      </c>
      <c r="Q206">
        <f>TableMPI[[#This Row],[Avg]]-$U$2*TableMPI[[#This Row],[StdDev]]</f>
        <v>1033.768284</v>
      </c>
      <c r="R206">
        <f>TableMPI[[#This Row],[Avg]]+$U$2*TableMPI[[#This Row],[StdDev]]</f>
        <v>1033.768284</v>
      </c>
      <c r="S206">
        <v>1</v>
      </c>
    </row>
    <row r="207" spans="1:19" x14ac:dyDescent="0.25">
      <c r="A207" t="s">
        <v>15</v>
      </c>
      <c r="B207">
        <v>10000</v>
      </c>
      <c r="C207">
        <v>100</v>
      </c>
      <c r="D207">
        <v>100000</v>
      </c>
      <c r="E207">
        <v>1</v>
      </c>
      <c r="F207">
        <v>1</v>
      </c>
      <c r="G207">
        <v>332.92208399999998</v>
      </c>
      <c r="H207">
        <v>0.396928</v>
      </c>
      <c r="I207">
        <v>0</v>
      </c>
      <c r="J207">
        <v>0</v>
      </c>
      <c r="K207" t="str">
        <f t="shared" si="8"/>
        <v>0</v>
      </c>
      <c r="L207" t="s">
        <v>50</v>
      </c>
      <c r="M207" t="s">
        <v>51</v>
      </c>
      <c r="N2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07">
        <f>VLOOKUP(TableMPI[[#This Row],[Label]],TableAvg[],2,FALSE)</f>
        <v>2083.919367</v>
      </c>
      <c r="P207">
        <f>VLOOKUP(TableMPI[[#This Row],[Label]],TableAvg[],3,FALSE)</f>
        <v>0</v>
      </c>
      <c r="Q207">
        <f>TableMPI[[#This Row],[Avg]]-$U$2*TableMPI[[#This Row],[StdDev]]</f>
        <v>2083.919367</v>
      </c>
      <c r="R207">
        <f>TableMPI[[#This Row],[Avg]]+$U$2*TableMPI[[#This Row],[StdDev]]</f>
        <v>2083.919367</v>
      </c>
      <c r="S207">
        <v>1</v>
      </c>
    </row>
    <row r="208" spans="1:19" x14ac:dyDescent="0.25">
      <c r="A208" t="s">
        <v>15</v>
      </c>
      <c r="B208">
        <v>10000</v>
      </c>
      <c r="C208">
        <v>100</v>
      </c>
      <c r="D208">
        <v>100000</v>
      </c>
      <c r="E208">
        <v>12</v>
      </c>
      <c r="F208">
        <v>1</v>
      </c>
      <c r="G208">
        <v>28.802772999999998</v>
      </c>
      <c r="H208">
        <v>0.46610299999999999</v>
      </c>
      <c r="I208">
        <v>3.1950609999999999</v>
      </c>
      <c r="J208">
        <v>0.29046</v>
      </c>
      <c r="K208" t="str">
        <f t="shared" si="8"/>
        <v>0</v>
      </c>
      <c r="L208" t="s">
        <v>50</v>
      </c>
      <c r="M208" t="s">
        <v>51</v>
      </c>
      <c r="N2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08">
        <f>VLOOKUP(TableMPI[[#This Row],[Label]],TableAvg[],2,FALSE)</f>
        <v>174.82682649999998</v>
      </c>
      <c r="P208">
        <f>VLOOKUP(TableMPI[[#This Row],[Label]],TableAvg[],3,FALSE)</f>
        <v>5.3027500048680586E-2</v>
      </c>
      <c r="Q208">
        <f>TableMPI[[#This Row],[Avg]]-$U$2*TableMPI[[#This Row],[StdDev]]</f>
        <v>174.72077149990261</v>
      </c>
      <c r="R208">
        <f>TableMPI[[#This Row],[Avg]]+$U$2*TableMPI[[#This Row],[StdDev]]</f>
        <v>174.93288150009735</v>
      </c>
      <c r="S208">
        <v>1</v>
      </c>
    </row>
    <row r="209" spans="1:19" x14ac:dyDescent="0.25">
      <c r="A209" t="s">
        <v>15</v>
      </c>
      <c r="B209">
        <v>10000</v>
      </c>
      <c r="C209">
        <v>100</v>
      </c>
      <c r="D209">
        <v>100000</v>
      </c>
      <c r="E209">
        <v>11</v>
      </c>
      <c r="F209">
        <v>1</v>
      </c>
      <c r="G209">
        <v>31.058263</v>
      </c>
      <c r="H209">
        <v>0.15859200000000001</v>
      </c>
      <c r="I209">
        <v>0.36264200000000002</v>
      </c>
      <c r="J209">
        <v>3.6263999999999998E-2</v>
      </c>
      <c r="K209" t="str">
        <f t="shared" si="8"/>
        <v>0</v>
      </c>
      <c r="L209" t="s">
        <v>50</v>
      </c>
      <c r="M209" t="s">
        <v>51</v>
      </c>
      <c r="N2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09">
        <f>VLOOKUP(TableMPI[[#This Row],[Label]],TableAvg[],2,FALSE)</f>
        <v>190.876362</v>
      </c>
      <c r="P209">
        <f>VLOOKUP(TableMPI[[#This Row],[Label]],TableAvg[],3,FALSE)</f>
        <v>0.50633999999848645</v>
      </c>
      <c r="Q209">
        <f>TableMPI[[#This Row],[Avg]]-$U$2*TableMPI[[#This Row],[StdDev]]</f>
        <v>189.86368200000302</v>
      </c>
      <c r="R209">
        <f>TableMPI[[#This Row],[Avg]]+$U$2*TableMPI[[#This Row],[StdDev]]</f>
        <v>191.88904199999698</v>
      </c>
      <c r="S209">
        <v>1</v>
      </c>
    </row>
    <row r="210" spans="1:19" x14ac:dyDescent="0.25">
      <c r="A210" t="s">
        <v>15</v>
      </c>
      <c r="B210">
        <v>10000</v>
      </c>
      <c r="C210">
        <v>100</v>
      </c>
      <c r="D210">
        <v>100000</v>
      </c>
      <c r="E210">
        <v>10</v>
      </c>
      <c r="F210">
        <v>1</v>
      </c>
      <c r="G210">
        <v>34.018873999999997</v>
      </c>
      <c r="H210">
        <v>0.15384300000000001</v>
      </c>
      <c r="I210">
        <v>0.28367799999999999</v>
      </c>
      <c r="J210">
        <v>3.1519999999999999E-2</v>
      </c>
      <c r="K210" t="str">
        <f t="shared" si="8"/>
        <v>0</v>
      </c>
      <c r="L210" t="s">
        <v>50</v>
      </c>
      <c r="M210" t="s">
        <v>51</v>
      </c>
      <c r="N2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10">
        <f>VLOOKUP(TableMPI[[#This Row],[Label]],TableAvg[],2,FALSE)</f>
        <v>209.11237700000001</v>
      </c>
      <c r="P210">
        <f>VLOOKUP(TableMPI[[#This Row],[Label]],TableAvg[],3,FALSE)</f>
        <v>0.13501800000346789</v>
      </c>
      <c r="Q210">
        <f>TableMPI[[#This Row],[Avg]]-$U$2*TableMPI[[#This Row],[StdDev]]</f>
        <v>208.84234099999307</v>
      </c>
      <c r="R210">
        <f>TableMPI[[#This Row],[Avg]]+$U$2*TableMPI[[#This Row],[StdDev]]</f>
        <v>209.38241300000695</v>
      </c>
      <c r="S210">
        <v>1</v>
      </c>
    </row>
    <row r="211" spans="1:19" x14ac:dyDescent="0.25">
      <c r="A211" t="s">
        <v>15</v>
      </c>
      <c r="B211">
        <v>10000</v>
      </c>
      <c r="C211">
        <v>100</v>
      </c>
      <c r="D211">
        <v>100000</v>
      </c>
      <c r="E211">
        <v>9</v>
      </c>
      <c r="F211">
        <v>1</v>
      </c>
      <c r="G211">
        <v>37.810811999999999</v>
      </c>
      <c r="H211">
        <v>0.382384</v>
      </c>
      <c r="I211">
        <v>1.7062660000000001</v>
      </c>
      <c r="J211">
        <v>0.213283</v>
      </c>
      <c r="K211" t="str">
        <f t="shared" si="8"/>
        <v>0</v>
      </c>
      <c r="L211" t="s">
        <v>50</v>
      </c>
      <c r="M211" t="s">
        <v>51</v>
      </c>
      <c r="N2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11">
        <f>VLOOKUP(TableMPI[[#This Row],[Label]],TableAvg[],2,FALSE)</f>
        <v>232.02580399999999</v>
      </c>
      <c r="P211">
        <f>VLOOKUP(TableMPI[[#This Row],[Label]],TableAvg[],3,FALSE)</f>
        <v>0</v>
      </c>
      <c r="Q211">
        <f>TableMPI[[#This Row],[Avg]]-$U$2*TableMPI[[#This Row],[StdDev]]</f>
        <v>232.02580399999999</v>
      </c>
      <c r="R211">
        <f>TableMPI[[#This Row],[Avg]]+$U$2*TableMPI[[#This Row],[StdDev]]</f>
        <v>232.02580399999999</v>
      </c>
      <c r="S211">
        <v>1</v>
      </c>
    </row>
    <row r="212" spans="1:19" x14ac:dyDescent="0.25">
      <c r="A212" t="s">
        <v>15</v>
      </c>
      <c r="B212">
        <v>10000</v>
      </c>
      <c r="C212">
        <v>100</v>
      </c>
      <c r="D212">
        <v>100000</v>
      </c>
      <c r="E212">
        <v>8</v>
      </c>
      <c r="F212">
        <v>1</v>
      </c>
      <c r="G212">
        <v>42.342574999999997</v>
      </c>
      <c r="H212">
        <v>0.415968</v>
      </c>
      <c r="I212">
        <v>1.671951</v>
      </c>
      <c r="J212">
        <v>0.23885000000000001</v>
      </c>
      <c r="K212" t="str">
        <f t="shared" si="8"/>
        <v>0</v>
      </c>
      <c r="L212" t="s">
        <v>50</v>
      </c>
      <c r="M212" t="s">
        <v>51</v>
      </c>
      <c r="N2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12">
        <f>VLOOKUP(TableMPI[[#This Row],[Label]],TableAvg[],2,FALSE)</f>
        <v>260.09294599999998</v>
      </c>
      <c r="P212">
        <f>VLOOKUP(TableMPI[[#This Row],[Label]],TableAvg[],3,FALSE)</f>
        <v>0</v>
      </c>
      <c r="Q212">
        <f>TableMPI[[#This Row],[Avg]]-$U$2*TableMPI[[#This Row],[StdDev]]</f>
        <v>260.09294599999998</v>
      </c>
      <c r="R212">
        <f>TableMPI[[#This Row],[Avg]]+$U$2*TableMPI[[#This Row],[StdDev]]</f>
        <v>260.09294599999998</v>
      </c>
      <c r="S212">
        <v>1</v>
      </c>
    </row>
    <row r="213" spans="1:19" x14ac:dyDescent="0.25">
      <c r="A213" t="s">
        <v>15</v>
      </c>
      <c r="B213">
        <v>10000</v>
      </c>
      <c r="C213">
        <v>100</v>
      </c>
      <c r="D213">
        <v>100000</v>
      </c>
      <c r="E213">
        <v>7</v>
      </c>
      <c r="F213">
        <v>1</v>
      </c>
      <c r="G213">
        <v>48.169384999999998</v>
      </c>
      <c r="H213">
        <v>0.38488299999999998</v>
      </c>
      <c r="I213">
        <v>1.2738830000000001</v>
      </c>
      <c r="J213">
        <v>0.212314</v>
      </c>
      <c r="K213" t="str">
        <f t="shared" si="8"/>
        <v>0</v>
      </c>
      <c r="L213" t="s">
        <v>50</v>
      </c>
      <c r="M213" t="s">
        <v>51</v>
      </c>
      <c r="N2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13">
        <f>VLOOKUP(TableMPI[[#This Row],[Label]],TableAvg[],2,FALSE)</f>
        <v>297.04386299999999</v>
      </c>
      <c r="P213">
        <f>VLOOKUP(TableMPI[[#This Row],[Label]],TableAvg[],3,FALSE)</f>
        <v>0</v>
      </c>
      <c r="Q213">
        <f>TableMPI[[#This Row],[Avg]]-$U$2*TableMPI[[#This Row],[StdDev]]</f>
        <v>297.04386299999999</v>
      </c>
      <c r="R213">
        <f>TableMPI[[#This Row],[Avg]]+$U$2*TableMPI[[#This Row],[StdDev]]</f>
        <v>297.04386299999999</v>
      </c>
      <c r="S213">
        <v>1</v>
      </c>
    </row>
    <row r="214" spans="1:19" x14ac:dyDescent="0.25">
      <c r="A214" t="s">
        <v>15</v>
      </c>
      <c r="B214">
        <v>10000</v>
      </c>
      <c r="C214">
        <v>100</v>
      </c>
      <c r="D214">
        <v>100000</v>
      </c>
      <c r="E214">
        <v>6</v>
      </c>
      <c r="F214">
        <v>1</v>
      </c>
      <c r="G214">
        <v>55.953719</v>
      </c>
      <c r="H214">
        <v>0.37465799999999999</v>
      </c>
      <c r="I214">
        <v>1.006947</v>
      </c>
      <c r="J214">
        <v>0.20138900000000001</v>
      </c>
      <c r="K214" t="str">
        <f t="shared" si="8"/>
        <v>0</v>
      </c>
      <c r="L214" t="s">
        <v>50</v>
      </c>
      <c r="M214" t="s">
        <v>51</v>
      </c>
      <c r="N2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14">
        <f>VLOOKUP(TableMPI[[#This Row],[Label]],TableAvg[],2,FALSE)</f>
        <v>346.274833</v>
      </c>
      <c r="P214">
        <f>VLOOKUP(TableMPI[[#This Row],[Label]],TableAvg[],3,FALSE)</f>
        <v>0</v>
      </c>
      <c r="Q214">
        <f>TableMPI[[#This Row],[Avg]]-$U$2*TableMPI[[#This Row],[StdDev]]</f>
        <v>346.274833</v>
      </c>
      <c r="R214">
        <f>TableMPI[[#This Row],[Avg]]+$U$2*TableMPI[[#This Row],[StdDev]]</f>
        <v>346.274833</v>
      </c>
      <c r="S214">
        <v>1</v>
      </c>
    </row>
    <row r="215" spans="1:19" x14ac:dyDescent="0.25">
      <c r="A215" t="s">
        <v>15</v>
      </c>
      <c r="B215">
        <v>10000</v>
      </c>
      <c r="C215">
        <v>100</v>
      </c>
      <c r="D215">
        <v>100000</v>
      </c>
      <c r="E215">
        <v>5</v>
      </c>
      <c r="F215">
        <v>1</v>
      </c>
      <c r="G215">
        <v>67.474376000000007</v>
      </c>
      <c r="H215">
        <v>0.44832899999999998</v>
      </c>
      <c r="I215">
        <v>1.1068519999999999</v>
      </c>
      <c r="J215">
        <v>0.27671299999999999</v>
      </c>
      <c r="K215" t="str">
        <f t="shared" si="8"/>
        <v>0</v>
      </c>
      <c r="L215" t="s">
        <v>50</v>
      </c>
      <c r="M215" t="s">
        <v>51</v>
      </c>
      <c r="N2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5">
        <f>VLOOKUP(TableMPI[[#This Row],[Label]],TableAvg[],2,FALSE)</f>
        <v>414.10621800000001</v>
      </c>
      <c r="P215">
        <f>VLOOKUP(TableMPI[[#This Row],[Label]],TableAvg[],3,FALSE)</f>
        <v>0</v>
      </c>
      <c r="Q215">
        <f>TableMPI[[#This Row],[Avg]]-$U$2*TableMPI[[#This Row],[StdDev]]</f>
        <v>414.10621800000001</v>
      </c>
      <c r="R215">
        <f>TableMPI[[#This Row],[Avg]]+$U$2*TableMPI[[#This Row],[StdDev]]</f>
        <v>414.10621800000001</v>
      </c>
      <c r="S215">
        <v>1</v>
      </c>
    </row>
    <row r="216" spans="1:19" x14ac:dyDescent="0.25">
      <c r="A216" t="s">
        <v>15</v>
      </c>
      <c r="B216">
        <v>10000</v>
      </c>
      <c r="C216">
        <v>100</v>
      </c>
      <c r="D216">
        <v>100000</v>
      </c>
      <c r="E216">
        <v>4</v>
      </c>
      <c r="F216">
        <v>1</v>
      </c>
      <c r="G216">
        <v>83.867260999999999</v>
      </c>
      <c r="H216">
        <v>0.38418600000000003</v>
      </c>
      <c r="I216">
        <v>0.63935900000000001</v>
      </c>
      <c r="J216">
        <v>0.21312</v>
      </c>
      <c r="K216" t="str">
        <f t="shared" si="8"/>
        <v>0</v>
      </c>
      <c r="L216" t="s">
        <v>50</v>
      </c>
      <c r="M216" t="s">
        <v>51</v>
      </c>
      <c r="N2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16">
        <f>VLOOKUP(TableMPI[[#This Row],[Label]],TableAvg[],2,FALSE)</f>
        <v>517.03048899999999</v>
      </c>
      <c r="P216">
        <f>VLOOKUP(TableMPI[[#This Row],[Label]],TableAvg[],3,FALSE)</f>
        <v>0</v>
      </c>
      <c r="Q216">
        <f>TableMPI[[#This Row],[Avg]]-$U$2*TableMPI[[#This Row],[StdDev]]</f>
        <v>517.03048899999999</v>
      </c>
      <c r="R216">
        <f>TableMPI[[#This Row],[Avg]]+$U$2*TableMPI[[#This Row],[StdDev]]</f>
        <v>517.03048899999999</v>
      </c>
      <c r="S216">
        <v>1</v>
      </c>
    </row>
    <row r="217" spans="1:19" x14ac:dyDescent="0.25">
      <c r="A217" t="s">
        <v>15</v>
      </c>
      <c r="B217">
        <v>10000</v>
      </c>
      <c r="C217">
        <v>100</v>
      </c>
      <c r="D217">
        <v>100000</v>
      </c>
      <c r="E217">
        <v>3</v>
      </c>
      <c r="F217">
        <v>1</v>
      </c>
      <c r="G217">
        <v>111.43797499999999</v>
      </c>
      <c r="H217">
        <v>0.47351100000000002</v>
      </c>
      <c r="I217">
        <v>0.58668200000000004</v>
      </c>
      <c r="J217">
        <v>0.29334100000000002</v>
      </c>
      <c r="K217" t="str">
        <f t="shared" si="8"/>
        <v>0</v>
      </c>
      <c r="L217" t="s">
        <v>50</v>
      </c>
      <c r="M217" t="s">
        <v>51</v>
      </c>
      <c r="N2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17">
        <f>VLOOKUP(TableMPI[[#This Row],[Label]],TableAvg[],2,FALSE)</f>
        <v>689.58723399999997</v>
      </c>
      <c r="P217">
        <f>VLOOKUP(TableMPI[[#This Row],[Label]],TableAvg[],3,FALSE)</f>
        <v>0</v>
      </c>
      <c r="Q217">
        <f>TableMPI[[#This Row],[Avg]]-$U$2*TableMPI[[#This Row],[StdDev]]</f>
        <v>689.58723399999997</v>
      </c>
      <c r="R217">
        <f>TableMPI[[#This Row],[Avg]]+$U$2*TableMPI[[#This Row],[StdDev]]</f>
        <v>689.58723399999997</v>
      </c>
      <c r="S217">
        <v>1</v>
      </c>
    </row>
    <row r="218" spans="1:19" x14ac:dyDescent="0.25">
      <c r="A218" t="s">
        <v>15</v>
      </c>
      <c r="B218">
        <v>10000</v>
      </c>
      <c r="C218">
        <v>100</v>
      </c>
      <c r="D218">
        <v>100000</v>
      </c>
      <c r="E218">
        <v>2</v>
      </c>
      <c r="F218">
        <v>1</v>
      </c>
      <c r="G218">
        <v>166.22775799999999</v>
      </c>
      <c r="H218">
        <v>0.50262899999999999</v>
      </c>
      <c r="I218">
        <v>0.32875599999999999</v>
      </c>
      <c r="J218">
        <v>0.32875599999999999</v>
      </c>
      <c r="K218" t="str">
        <f t="shared" si="8"/>
        <v>0</v>
      </c>
      <c r="L218" t="s">
        <v>50</v>
      </c>
      <c r="M218" t="s">
        <v>51</v>
      </c>
      <c r="N2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18">
        <f>VLOOKUP(TableMPI[[#This Row],[Label]],TableAvg[],2,FALSE)</f>
        <v>1033.768284</v>
      </c>
      <c r="P218">
        <f>VLOOKUP(TableMPI[[#This Row],[Label]],TableAvg[],3,FALSE)</f>
        <v>0</v>
      </c>
      <c r="Q218">
        <f>TableMPI[[#This Row],[Avg]]-$U$2*TableMPI[[#This Row],[StdDev]]</f>
        <v>1033.768284</v>
      </c>
      <c r="R218">
        <f>TableMPI[[#This Row],[Avg]]+$U$2*TableMPI[[#This Row],[StdDev]]</f>
        <v>1033.768284</v>
      </c>
      <c r="S218">
        <v>1</v>
      </c>
    </row>
    <row r="219" spans="1:19" x14ac:dyDescent="0.25">
      <c r="A219" t="s">
        <v>15</v>
      </c>
      <c r="B219">
        <v>10000</v>
      </c>
      <c r="C219">
        <v>100</v>
      </c>
      <c r="D219">
        <v>100000</v>
      </c>
      <c r="E219">
        <v>1</v>
      </c>
      <c r="F219">
        <v>1</v>
      </c>
      <c r="G219">
        <v>333.22610200000003</v>
      </c>
      <c r="H219">
        <v>0.457235</v>
      </c>
      <c r="I219">
        <v>0</v>
      </c>
      <c r="J219">
        <v>0</v>
      </c>
      <c r="K219" t="str">
        <f t="shared" si="8"/>
        <v>0</v>
      </c>
      <c r="L219" t="s">
        <v>50</v>
      </c>
      <c r="M219" t="s">
        <v>51</v>
      </c>
      <c r="N2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19">
        <f>VLOOKUP(TableMPI[[#This Row],[Label]],TableAvg[],2,FALSE)</f>
        <v>2083.919367</v>
      </c>
      <c r="P219">
        <f>VLOOKUP(TableMPI[[#This Row],[Label]],TableAvg[],3,FALSE)</f>
        <v>0</v>
      </c>
      <c r="Q219">
        <f>TableMPI[[#This Row],[Avg]]-$U$2*TableMPI[[#This Row],[StdDev]]</f>
        <v>2083.919367</v>
      </c>
      <c r="R219">
        <f>TableMPI[[#This Row],[Avg]]+$U$2*TableMPI[[#This Row],[StdDev]]</f>
        <v>2083.919367</v>
      </c>
      <c r="S219">
        <v>1</v>
      </c>
    </row>
    <row r="220" spans="1:19" x14ac:dyDescent="0.25">
      <c r="A220" t="s">
        <v>15</v>
      </c>
      <c r="B220">
        <v>10000</v>
      </c>
      <c r="C220">
        <v>100</v>
      </c>
      <c r="D220">
        <v>100000</v>
      </c>
      <c r="E220">
        <v>12</v>
      </c>
      <c r="F220">
        <v>1</v>
      </c>
      <c r="G220">
        <v>28.825664</v>
      </c>
      <c r="H220">
        <v>0.46112900000000001</v>
      </c>
      <c r="I220">
        <v>3.0254080000000001</v>
      </c>
      <c r="J220">
        <v>0.27503699999999998</v>
      </c>
      <c r="K220" t="str">
        <f t="shared" si="8"/>
        <v>0</v>
      </c>
      <c r="L220" t="s">
        <v>50</v>
      </c>
      <c r="M220" t="s">
        <v>51</v>
      </c>
      <c r="N2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20">
        <f>VLOOKUP(TableMPI[[#This Row],[Label]],TableAvg[],2,FALSE)</f>
        <v>174.82682649999998</v>
      </c>
      <c r="P220">
        <f>VLOOKUP(TableMPI[[#This Row],[Label]],TableAvg[],3,FALSE)</f>
        <v>5.3027500048680586E-2</v>
      </c>
      <c r="Q220">
        <f>TableMPI[[#This Row],[Avg]]-$U$2*TableMPI[[#This Row],[StdDev]]</f>
        <v>174.72077149990261</v>
      </c>
      <c r="R220">
        <f>TableMPI[[#This Row],[Avg]]+$U$2*TableMPI[[#This Row],[StdDev]]</f>
        <v>174.93288150009735</v>
      </c>
      <c r="S220">
        <v>1</v>
      </c>
    </row>
    <row r="221" spans="1:19" x14ac:dyDescent="0.25">
      <c r="A221" t="s">
        <v>15</v>
      </c>
      <c r="B221">
        <v>10000</v>
      </c>
      <c r="C221">
        <v>100</v>
      </c>
      <c r="D221">
        <v>100000</v>
      </c>
      <c r="E221">
        <v>11</v>
      </c>
      <c r="F221">
        <v>1</v>
      </c>
      <c r="G221">
        <v>30.976027999999999</v>
      </c>
      <c r="H221">
        <v>0.15554699999999999</v>
      </c>
      <c r="I221">
        <v>0.34511199999999997</v>
      </c>
      <c r="J221">
        <v>3.4511E-2</v>
      </c>
      <c r="K221" t="str">
        <f t="shared" si="8"/>
        <v>0</v>
      </c>
      <c r="L221" t="s">
        <v>50</v>
      </c>
      <c r="M221" t="s">
        <v>51</v>
      </c>
      <c r="N2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21">
        <f>VLOOKUP(TableMPI[[#This Row],[Label]],TableAvg[],2,FALSE)</f>
        <v>190.876362</v>
      </c>
      <c r="P221">
        <f>VLOOKUP(TableMPI[[#This Row],[Label]],TableAvg[],3,FALSE)</f>
        <v>0.50633999999848645</v>
      </c>
      <c r="Q221">
        <f>TableMPI[[#This Row],[Avg]]-$U$2*TableMPI[[#This Row],[StdDev]]</f>
        <v>189.86368200000302</v>
      </c>
      <c r="R221">
        <f>TableMPI[[#This Row],[Avg]]+$U$2*TableMPI[[#This Row],[StdDev]]</f>
        <v>191.88904199999698</v>
      </c>
      <c r="S221">
        <v>1</v>
      </c>
    </row>
    <row r="222" spans="1:19" x14ac:dyDescent="0.25">
      <c r="A222" t="s">
        <v>15</v>
      </c>
      <c r="B222">
        <v>10000</v>
      </c>
      <c r="C222">
        <v>100</v>
      </c>
      <c r="D222">
        <v>100000</v>
      </c>
      <c r="E222">
        <v>10</v>
      </c>
      <c r="F222">
        <v>1</v>
      </c>
      <c r="G222">
        <v>33.907505999999998</v>
      </c>
      <c r="H222">
        <v>0.15620899999999999</v>
      </c>
      <c r="I222">
        <v>0.29391699999999998</v>
      </c>
      <c r="J222">
        <v>3.2656999999999999E-2</v>
      </c>
      <c r="K222" t="str">
        <f t="shared" si="8"/>
        <v>0</v>
      </c>
      <c r="L222" t="s">
        <v>50</v>
      </c>
      <c r="M222" t="s">
        <v>51</v>
      </c>
      <c r="N2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22">
        <f>VLOOKUP(TableMPI[[#This Row],[Label]],TableAvg[],2,FALSE)</f>
        <v>209.11237700000001</v>
      </c>
      <c r="P222">
        <f>VLOOKUP(TableMPI[[#This Row],[Label]],TableAvg[],3,FALSE)</f>
        <v>0.13501800000346789</v>
      </c>
      <c r="Q222">
        <f>TableMPI[[#This Row],[Avg]]-$U$2*TableMPI[[#This Row],[StdDev]]</f>
        <v>208.84234099999307</v>
      </c>
      <c r="R222">
        <f>TableMPI[[#This Row],[Avg]]+$U$2*TableMPI[[#This Row],[StdDev]]</f>
        <v>209.38241300000695</v>
      </c>
      <c r="S222">
        <v>1</v>
      </c>
    </row>
    <row r="223" spans="1:19" x14ac:dyDescent="0.25">
      <c r="A223" t="s">
        <v>15</v>
      </c>
      <c r="B223">
        <v>10000</v>
      </c>
      <c r="C223">
        <v>100</v>
      </c>
      <c r="D223">
        <v>100000</v>
      </c>
      <c r="E223">
        <v>9</v>
      </c>
      <c r="F223">
        <v>1</v>
      </c>
      <c r="G223">
        <v>37.776515000000003</v>
      </c>
      <c r="H223">
        <v>0.38075300000000001</v>
      </c>
      <c r="I223">
        <v>1.5922609999999999</v>
      </c>
      <c r="J223">
        <v>0.19903299999999999</v>
      </c>
      <c r="K223" t="str">
        <f t="shared" si="8"/>
        <v>0</v>
      </c>
      <c r="L223" t="s">
        <v>50</v>
      </c>
      <c r="M223" t="s">
        <v>51</v>
      </c>
      <c r="N2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23">
        <f>VLOOKUP(TableMPI[[#This Row],[Label]],TableAvg[],2,FALSE)</f>
        <v>232.02580399999999</v>
      </c>
      <c r="P223">
        <f>VLOOKUP(TableMPI[[#This Row],[Label]],TableAvg[],3,FALSE)</f>
        <v>0</v>
      </c>
      <c r="Q223">
        <f>TableMPI[[#This Row],[Avg]]-$U$2*TableMPI[[#This Row],[StdDev]]</f>
        <v>232.02580399999999</v>
      </c>
      <c r="R223">
        <f>TableMPI[[#This Row],[Avg]]+$U$2*TableMPI[[#This Row],[StdDev]]</f>
        <v>232.02580399999999</v>
      </c>
      <c r="S223">
        <v>1</v>
      </c>
    </row>
    <row r="224" spans="1:19" x14ac:dyDescent="0.25">
      <c r="A224" t="s">
        <v>15</v>
      </c>
      <c r="B224">
        <v>10000</v>
      </c>
      <c r="C224">
        <v>100</v>
      </c>
      <c r="D224">
        <v>100000</v>
      </c>
      <c r="E224">
        <v>8</v>
      </c>
      <c r="F224">
        <v>1</v>
      </c>
      <c r="G224">
        <v>42.358466999999997</v>
      </c>
      <c r="H224">
        <v>0.43571700000000002</v>
      </c>
      <c r="I224">
        <v>1.813672</v>
      </c>
      <c r="J224">
        <v>0.25909599999999999</v>
      </c>
      <c r="K224" t="str">
        <f t="shared" si="8"/>
        <v>0</v>
      </c>
      <c r="L224" t="s">
        <v>50</v>
      </c>
      <c r="M224" t="s">
        <v>51</v>
      </c>
      <c r="N2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24">
        <f>VLOOKUP(TableMPI[[#This Row],[Label]],TableAvg[],2,FALSE)</f>
        <v>260.09294599999998</v>
      </c>
      <c r="P224">
        <f>VLOOKUP(TableMPI[[#This Row],[Label]],TableAvg[],3,FALSE)</f>
        <v>0</v>
      </c>
      <c r="Q224">
        <f>TableMPI[[#This Row],[Avg]]-$U$2*TableMPI[[#This Row],[StdDev]]</f>
        <v>260.09294599999998</v>
      </c>
      <c r="R224">
        <f>TableMPI[[#This Row],[Avg]]+$U$2*TableMPI[[#This Row],[StdDev]]</f>
        <v>260.09294599999998</v>
      </c>
      <c r="S224">
        <v>1</v>
      </c>
    </row>
    <row r="225" spans="1:19" x14ac:dyDescent="0.25">
      <c r="A225" t="s">
        <v>15</v>
      </c>
      <c r="B225">
        <v>10000</v>
      </c>
      <c r="C225">
        <v>100</v>
      </c>
      <c r="D225">
        <v>100000</v>
      </c>
      <c r="E225">
        <v>7</v>
      </c>
      <c r="F225">
        <v>1</v>
      </c>
      <c r="G225">
        <v>48.172395000000002</v>
      </c>
      <c r="H225">
        <v>0.37699100000000002</v>
      </c>
      <c r="I225">
        <v>1.172479</v>
      </c>
      <c r="J225">
        <v>0.195413</v>
      </c>
      <c r="K225" t="str">
        <f t="shared" si="8"/>
        <v>0</v>
      </c>
      <c r="L225" t="s">
        <v>50</v>
      </c>
      <c r="M225" t="s">
        <v>51</v>
      </c>
      <c r="N2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25">
        <f>VLOOKUP(TableMPI[[#This Row],[Label]],TableAvg[],2,FALSE)</f>
        <v>297.04386299999999</v>
      </c>
      <c r="P225">
        <f>VLOOKUP(TableMPI[[#This Row],[Label]],TableAvg[],3,FALSE)</f>
        <v>0</v>
      </c>
      <c r="Q225">
        <f>TableMPI[[#This Row],[Avg]]-$U$2*TableMPI[[#This Row],[StdDev]]</f>
        <v>297.04386299999999</v>
      </c>
      <c r="R225">
        <f>TableMPI[[#This Row],[Avg]]+$U$2*TableMPI[[#This Row],[StdDev]]</f>
        <v>297.04386299999999</v>
      </c>
      <c r="S225">
        <v>1</v>
      </c>
    </row>
    <row r="226" spans="1:19" x14ac:dyDescent="0.25">
      <c r="A226" t="s">
        <v>15</v>
      </c>
      <c r="B226">
        <v>10000</v>
      </c>
      <c r="C226">
        <v>100</v>
      </c>
      <c r="D226">
        <v>100000</v>
      </c>
      <c r="E226">
        <v>6</v>
      </c>
      <c r="F226">
        <v>1</v>
      </c>
      <c r="G226">
        <v>55.933872999999998</v>
      </c>
      <c r="H226">
        <v>0.37264599999999998</v>
      </c>
      <c r="I226">
        <v>0.97949900000000001</v>
      </c>
      <c r="J226">
        <v>0.19589999999999999</v>
      </c>
      <c r="K226" t="str">
        <f t="shared" si="8"/>
        <v>0</v>
      </c>
      <c r="L226" t="s">
        <v>50</v>
      </c>
      <c r="M226" t="s">
        <v>51</v>
      </c>
      <c r="N2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26">
        <f>VLOOKUP(TableMPI[[#This Row],[Label]],TableAvg[],2,FALSE)</f>
        <v>346.274833</v>
      </c>
      <c r="P226">
        <f>VLOOKUP(TableMPI[[#This Row],[Label]],TableAvg[],3,FALSE)</f>
        <v>0</v>
      </c>
      <c r="Q226">
        <f>TableMPI[[#This Row],[Avg]]-$U$2*TableMPI[[#This Row],[StdDev]]</f>
        <v>346.274833</v>
      </c>
      <c r="R226">
        <f>TableMPI[[#This Row],[Avg]]+$U$2*TableMPI[[#This Row],[StdDev]]</f>
        <v>346.274833</v>
      </c>
      <c r="S226">
        <v>1</v>
      </c>
    </row>
    <row r="227" spans="1:19" x14ac:dyDescent="0.25">
      <c r="A227" t="s">
        <v>15</v>
      </c>
      <c r="B227">
        <v>10000</v>
      </c>
      <c r="C227">
        <v>100</v>
      </c>
      <c r="D227">
        <v>100000</v>
      </c>
      <c r="E227">
        <v>5</v>
      </c>
      <c r="F227">
        <v>1</v>
      </c>
      <c r="G227">
        <v>67.349238999999997</v>
      </c>
      <c r="H227">
        <v>0.44891900000000001</v>
      </c>
      <c r="I227">
        <v>1.0977889999999999</v>
      </c>
      <c r="J227">
        <v>0.274447</v>
      </c>
      <c r="K227" t="str">
        <f t="shared" si="8"/>
        <v>0</v>
      </c>
      <c r="L227" t="s">
        <v>50</v>
      </c>
      <c r="M227" t="s">
        <v>51</v>
      </c>
      <c r="N2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27">
        <f>VLOOKUP(TableMPI[[#This Row],[Label]],TableAvg[],2,FALSE)</f>
        <v>414.10621800000001</v>
      </c>
      <c r="P227">
        <f>VLOOKUP(TableMPI[[#This Row],[Label]],TableAvg[],3,FALSE)</f>
        <v>0</v>
      </c>
      <c r="Q227">
        <f>TableMPI[[#This Row],[Avg]]-$U$2*TableMPI[[#This Row],[StdDev]]</f>
        <v>414.10621800000001</v>
      </c>
      <c r="R227">
        <f>TableMPI[[#This Row],[Avg]]+$U$2*TableMPI[[#This Row],[StdDev]]</f>
        <v>414.10621800000001</v>
      </c>
      <c r="S227">
        <v>1</v>
      </c>
    </row>
    <row r="228" spans="1:19" x14ac:dyDescent="0.25">
      <c r="A228" t="s">
        <v>15</v>
      </c>
      <c r="B228">
        <v>10000</v>
      </c>
      <c r="C228">
        <v>100</v>
      </c>
      <c r="D228">
        <v>100000</v>
      </c>
      <c r="E228">
        <v>4</v>
      </c>
      <c r="F228">
        <v>1</v>
      </c>
      <c r="G228">
        <v>83.882840999999999</v>
      </c>
      <c r="H228">
        <v>0.42401499999999998</v>
      </c>
      <c r="I228">
        <v>0.73849299999999996</v>
      </c>
      <c r="J228">
        <v>0.24616399999999999</v>
      </c>
      <c r="K228" t="str">
        <f t="shared" si="8"/>
        <v>0</v>
      </c>
      <c r="L228" t="s">
        <v>50</v>
      </c>
      <c r="M228" t="s">
        <v>51</v>
      </c>
      <c r="N2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8">
        <f>VLOOKUP(TableMPI[[#This Row],[Label]],TableAvg[],2,FALSE)</f>
        <v>517.03048899999999</v>
      </c>
      <c r="P228">
        <f>VLOOKUP(TableMPI[[#This Row],[Label]],TableAvg[],3,FALSE)</f>
        <v>0</v>
      </c>
      <c r="Q228">
        <f>TableMPI[[#This Row],[Avg]]-$U$2*TableMPI[[#This Row],[StdDev]]</f>
        <v>517.03048899999999</v>
      </c>
      <c r="R228">
        <f>TableMPI[[#This Row],[Avg]]+$U$2*TableMPI[[#This Row],[StdDev]]</f>
        <v>517.03048899999999</v>
      </c>
      <c r="S228">
        <v>1</v>
      </c>
    </row>
    <row r="229" spans="1:19" x14ac:dyDescent="0.25">
      <c r="A229" t="s">
        <v>15</v>
      </c>
      <c r="B229">
        <v>10000</v>
      </c>
      <c r="C229">
        <v>100</v>
      </c>
      <c r="D229">
        <v>100000</v>
      </c>
      <c r="E229">
        <v>3</v>
      </c>
      <c r="F229">
        <v>1</v>
      </c>
      <c r="G229">
        <v>111.434459</v>
      </c>
      <c r="H229">
        <v>0.466476</v>
      </c>
      <c r="I229">
        <v>0.57427600000000001</v>
      </c>
      <c r="J229">
        <v>0.287138</v>
      </c>
      <c r="K229" t="str">
        <f t="shared" si="8"/>
        <v>0</v>
      </c>
      <c r="L229" t="s">
        <v>50</v>
      </c>
      <c r="M229" t="s">
        <v>51</v>
      </c>
      <c r="N2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29">
        <f>VLOOKUP(TableMPI[[#This Row],[Label]],TableAvg[],2,FALSE)</f>
        <v>689.58723399999997</v>
      </c>
      <c r="P229">
        <f>VLOOKUP(TableMPI[[#This Row],[Label]],TableAvg[],3,FALSE)</f>
        <v>0</v>
      </c>
      <c r="Q229">
        <f>TableMPI[[#This Row],[Avg]]-$U$2*TableMPI[[#This Row],[StdDev]]</f>
        <v>689.58723399999997</v>
      </c>
      <c r="R229">
        <f>TableMPI[[#This Row],[Avg]]+$U$2*TableMPI[[#This Row],[StdDev]]</f>
        <v>689.58723399999997</v>
      </c>
      <c r="S229">
        <v>1</v>
      </c>
    </row>
    <row r="230" spans="1:19" x14ac:dyDescent="0.25">
      <c r="A230" t="s">
        <v>15</v>
      </c>
      <c r="B230">
        <v>10000</v>
      </c>
      <c r="C230">
        <v>100</v>
      </c>
      <c r="D230">
        <v>100000</v>
      </c>
      <c r="E230">
        <v>2</v>
      </c>
      <c r="F230">
        <v>1</v>
      </c>
      <c r="G230">
        <v>166.14235400000001</v>
      </c>
      <c r="H230">
        <v>0.45920299999999997</v>
      </c>
      <c r="I230">
        <v>0.28134500000000001</v>
      </c>
      <c r="J230">
        <v>0.28134500000000001</v>
      </c>
      <c r="K230" t="str">
        <f t="shared" si="8"/>
        <v>0</v>
      </c>
      <c r="L230" t="s">
        <v>50</v>
      </c>
      <c r="M230" t="s">
        <v>51</v>
      </c>
      <c r="N2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30">
        <f>VLOOKUP(TableMPI[[#This Row],[Label]],TableAvg[],2,FALSE)</f>
        <v>1033.768284</v>
      </c>
      <c r="P230">
        <f>VLOOKUP(TableMPI[[#This Row],[Label]],TableAvg[],3,FALSE)</f>
        <v>0</v>
      </c>
      <c r="Q230">
        <f>TableMPI[[#This Row],[Avg]]-$U$2*TableMPI[[#This Row],[StdDev]]</f>
        <v>1033.768284</v>
      </c>
      <c r="R230">
        <f>TableMPI[[#This Row],[Avg]]+$U$2*TableMPI[[#This Row],[StdDev]]</f>
        <v>1033.768284</v>
      </c>
      <c r="S230">
        <v>1</v>
      </c>
    </row>
    <row r="231" spans="1:19" x14ac:dyDescent="0.25">
      <c r="A231" t="s">
        <v>15</v>
      </c>
      <c r="B231">
        <v>10000</v>
      </c>
      <c r="C231">
        <v>100</v>
      </c>
      <c r="D231">
        <v>100000</v>
      </c>
      <c r="E231">
        <v>1</v>
      </c>
      <c r="F231">
        <v>1</v>
      </c>
      <c r="G231">
        <v>332.91243700000001</v>
      </c>
      <c r="H231">
        <v>0.39746300000000001</v>
      </c>
      <c r="I231">
        <v>0</v>
      </c>
      <c r="J231">
        <v>0</v>
      </c>
      <c r="K231" t="str">
        <f t="shared" si="8"/>
        <v>0</v>
      </c>
      <c r="L231" t="s">
        <v>50</v>
      </c>
      <c r="M231" t="s">
        <v>51</v>
      </c>
      <c r="N2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31">
        <f>VLOOKUP(TableMPI[[#This Row],[Label]],TableAvg[],2,FALSE)</f>
        <v>2083.919367</v>
      </c>
      <c r="P231">
        <f>VLOOKUP(TableMPI[[#This Row],[Label]],TableAvg[],3,FALSE)</f>
        <v>0</v>
      </c>
      <c r="Q231">
        <f>TableMPI[[#This Row],[Avg]]-$U$2*TableMPI[[#This Row],[StdDev]]</f>
        <v>2083.919367</v>
      </c>
      <c r="R231">
        <f>TableMPI[[#This Row],[Avg]]+$U$2*TableMPI[[#This Row],[StdDev]]</f>
        <v>2083.919367</v>
      </c>
      <c r="S231">
        <v>1</v>
      </c>
    </row>
    <row r="232" spans="1:19" x14ac:dyDescent="0.25">
      <c r="A232" t="s">
        <v>15</v>
      </c>
      <c r="B232">
        <v>10000</v>
      </c>
      <c r="C232">
        <v>100</v>
      </c>
      <c r="D232">
        <v>100000</v>
      </c>
      <c r="E232">
        <v>12</v>
      </c>
      <c r="F232">
        <v>1</v>
      </c>
      <c r="G232">
        <v>28.698485000000002</v>
      </c>
      <c r="H232">
        <v>0.36478100000000002</v>
      </c>
      <c r="I232">
        <v>2.1829100000000001</v>
      </c>
      <c r="J232">
        <v>0.19844600000000001</v>
      </c>
      <c r="K232" t="str">
        <f t="shared" si="8"/>
        <v>0</v>
      </c>
      <c r="L232" t="s">
        <v>50</v>
      </c>
      <c r="M232" t="s">
        <v>51</v>
      </c>
      <c r="N2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32">
        <f>VLOOKUP(TableMPI[[#This Row],[Label]],TableAvg[],2,FALSE)</f>
        <v>174.82682649999998</v>
      </c>
      <c r="P232">
        <f>VLOOKUP(TableMPI[[#This Row],[Label]],TableAvg[],3,FALSE)</f>
        <v>5.3027500048680586E-2</v>
      </c>
      <c r="Q232">
        <f>TableMPI[[#This Row],[Avg]]-$U$2*TableMPI[[#This Row],[StdDev]]</f>
        <v>174.72077149990261</v>
      </c>
      <c r="R232">
        <f>TableMPI[[#This Row],[Avg]]+$U$2*TableMPI[[#This Row],[StdDev]]</f>
        <v>174.93288150009735</v>
      </c>
      <c r="S232">
        <v>1</v>
      </c>
    </row>
    <row r="233" spans="1:19" x14ac:dyDescent="0.25">
      <c r="A233" t="s">
        <v>15</v>
      </c>
      <c r="B233">
        <v>10000</v>
      </c>
      <c r="C233">
        <v>100</v>
      </c>
      <c r="D233">
        <v>100000</v>
      </c>
      <c r="E233">
        <v>11</v>
      </c>
      <c r="F233">
        <v>1</v>
      </c>
      <c r="G233">
        <v>30.989152000000001</v>
      </c>
      <c r="H233">
        <v>0.15317900000000001</v>
      </c>
      <c r="I233">
        <v>0.33714699999999997</v>
      </c>
      <c r="J233">
        <v>3.3715000000000002E-2</v>
      </c>
      <c r="K233" t="str">
        <f t="shared" si="8"/>
        <v>0</v>
      </c>
      <c r="L233" t="s">
        <v>50</v>
      </c>
      <c r="M233" t="s">
        <v>51</v>
      </c>
      <c r="N2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33">
        <f>VLOOKUP(TableMPI[[#This Row],[Label]],TableAvg[],2,FALSE)</f>
        <v>190.876362</v>
      </c>
      <c r="P233">
        <f>VLOOKUP(TableMPI[[#This Row],[Label]],TableAvg[],3,FALSE)</f>
        <v>0.50633999999848645</v>
      </c>
      <c r="Q233">
        <f>TableMPI[[#This Row],[Avg]]-$U$2*TableMPI[[#This Row],[StdDev]]</f>
        <v>189.86368200000302</v>
      </c>
      <c r="R233">
        <f>TableMPI[[#This Row],[Avg]]+$U$2*TableMPI[[#This Row],[StdDev]]</f>
        <v>191.88904199999698</v>
      </c>
      <c r="S233">
        <v>1</v>
      </c>
    </row>
    <row r="234" spans="1:19" x14ac:dyDescent="0.25">
      <c r="A234" t="s">
        <v>15</v>
      </c>
      <c r="B234">
        <v>10000</v>
      </c>
      <c r="C234">
        <v>100</v>
      </c>
      <c r="D234">
        <v>100000</v>
      </c>
      <c r="E234">
        <v>10</v>
      </c>
      <c r="F234">
        <v>1</v>
      </c>
      <c r="G234">
        <v>34.224727000000001</v>
      </c>
      <c r="H234">
        <v>0.46753800000000001</v>
      </c>
      <c r="I234">
        <v>2.4321709999999999</v>
      </c>
      <c r="J234">
        <v>0.27024100000000001</v>
      </c>
      <c r="K234" t="str">
        <f t="shared" si="8"/>
        <v>0</v>
      </c>
      <c r="L234" t="s">
        <v>50</v>
      </c>
      <c r="M234" t="s">
        <v>51</v>
      </c>
      <c r="N2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34">
        <f>VLOOKUP(TableMPI[[#This Row],[Label]],TableAvg[],2,FALSE)</f>
        <v>209.11237700000001</v>
      </c>
      <c r="P234">
        <f>VLOOKUP(TableMPI[[#This Row],[Label]],TableAvg[],3,FALSE)</f>
        <v>0.13501800000346789</v>
      </c>
      <c r="Q234">
        <f>TableMPI[[#This Row],[Avg]]-$U$2*TableMPI[[#This Row],[StdDev]]</f>
        <v>208.84234099999307</v>
      </c>
      <c r="R234">
        <f>TableMPI[[#This Row],[Avg]]+$U$2*TableMPI[[#This Row],[StdDev]]</f>
        <v>209.38241300000695</v>
      </c>
      <c r="S234">
        <v>1</v>
      </c>
    </row>
    <row r="235" spans="1:19" x14ac:dyDescent="0.25">
      <c r="A235" t="s">
        <v>15</v>
      </c>
      <c r="B235">
        <v>10000</v>
      </c>
      <c r="C235">
        <v>100</v>
      </c>
      <c r="D235">
        <v>100000</v>
      </c>
      <c r="E235">
        <v>9</v>
      </c>
      <c r="F235">
        <v>1</v>
      </c>
      <c r="G235">
        <v>37.927317000000002</v>
      </c>
      <c r="H235">
        <v>0.45358399999999999</v>
      </c>
      <c r="I235">
        <v>2.2490359999999998</v>
      </c>
      <c r="J235">
        <v>0.28112900000000002</v>
      </c>
      <c r="K235" t="str">
        <f t="shared" si="8"/>
        <v>0</v>
      </c>
      <c r="L235" t="s">
        <v>50</v>
      </c>
      <c r="M235" t="s">
        <v>51</v>
      </c>
      <c r="N2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35">
        <f>VLOOKUP(TableMPI[[#This Row],[Label]],TableAvg[],2,FALSE)</f>
        <v>232.02580399999999</v>
      </c>
      <c r="P235">
        <f>VLOOKUP(TableMPI[[#This Row],[Label]],TableAvg[],3,FALSE)</f>
        <v>0</v>
      </c>
      <c r="Q235">
        <f>TableMPI[[#This Row],[Avg]]-$U$2*TableMPI[[#This Row],[StdDev]]</f>
        <v>232.02580399999999</v>
      </c>
      <c r="R235">
        <f>TableMPI[[#This Row],[Avg]]+$U$2*TableMPI[[#This Row],[StdDev]]</f>
        <v>232.02580399999999</v>
      </c>
      <c r="S235">
        <v>1</v>
      </c>
    </row>
    <row r="236" spans="1:19" x14ac:dyDescent="0.25">
      <c r="A236" t="s">
        <v>15</v>
      </c>
      <c r="B236">
        <v>10000</v>
      </c>
      <c r="C236">
        <v>100</v>
      </c>
      <c r="D236">
        <v>100000</v>
      </c>
      <c r="E236">
        <v>8</v>
      </c>
      <c r="F236">
        <v>1</v>
      </c>
      <c r="G236">
        <v>42.333976999999997</v>
      </c>
      <c r="H236">
        <v>0.38351800000000003</v>
      </c>
      <c r="I236">
        <v>1.3541799999999999</v>
      </c>
      <c r="J236">
        <v>0.19345399999999999</v>
      </c>
      <c r="K236" t="str">
        <f t="shared" si="8"/>
        <v>0</v>
      </c>
      <c r="L236" t="s">
        <v>50</v>
      </c>
      <c r="M236" t="s">
        <v>51</v>
      </c>
      <c r="N2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36">
        <f>VLOOKUP(TableMPI[[#This Row],[Label]],TableAvg[],2,FALSE)</f>
        <v>260.09294599999998</v>
      </c>
      <c r="P236">
        <f>VLOOKUP(TableMPI[[#This Row],[Label]],TableAvg[],3,FALSE)</f>
        <v>0</v>
      </c>
      <c r="Q236">
        <f>TableMPI[[#This Row],[Avg]]-$U$2*TableMPI[[#This Row],[StdDev]]</f>
        <v>260.09294599999998</v>
      </c>
      <c r="R236">
        <f>TableMPI[[#This Row],[Avg]]+$U$2*TableMPI[[#This Row],[StdDev]]</f>
        <v>260.09294599999998</v>
      </c>
      <c r="S236">
        <v>1</v>
      </c>
    </row>
    <row r="237" spans="1:19" x14ac:dyDescent="0.25">
      <c r="A237" t="s">
        <v>15</v>
      </c>
      <c r="B237">
        <v>10000</v>
      </c>
      <c r="C237">
        <v>100</v>
      </c>
      <c r="D237">
        <v>100000</v>
      </c>
      <c r="E237">
        <v>7</v>
      </c>
      <c r="F237">
        <v>1</v>
      </c>
      <c r="G237">
        <v>48.192591</v>
      </c>
      <c r="H237">
        <v>0.47715400000000002</v>
      </c>
      <c r="I237">
        <v>1.8435630000000001</v>
      </c>
      <c r="J237">
        <v>0.30726100000000001</v>
      </c>
      <c r="K237" t="str">
        <f t="shared" ref="K237:K254" si="9">MID(M237,22,1)</f>
        <v>0</v>
      </c>
      <c r="L237" t="s">
        <v>50</v>
      </c>
      <c r="M237" t="s">
        <v>51</v>
      </c>
      <c r="N2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37">
        <f>VLOOKUP(TableMPI[[#This Row],[Label]],TableAvg[],2,FALSE)</f>
        <v>297.04386299999999</v>
      </c>
      <c r="P237">
        <f>VLOOKUP(TableMPI[[#This Row],[Label]],TableAvg[],3,FALSE)</f>
        <v>0</v>
      </c>
      <c r="Q237">
        <f>TableMPI[[#This Row],[Avg]]-$U$2*TableMPI[[#This Row],[StdDev]]</f>
        <v>297.04386299999999</v>
      </c>
      <c r="R237">
        <f>TableMPI[[#This Row],[Avg]]+$U$2*TableMPI[[#This Row],[StdDev]]</f>
        <v>297.04386299999999</v>
      </c>
      <c r="S237">
        <v>1</v>
      </c>
    </row>
    <row r="238" spans="1:19" x14ac:dyDescent="0.25">
      <c r="A238" t="s">
        <v>15</v>
      </c>
      <c r="B238">
        <v>10000</v>
      </c>
      <c r="C238">
        <v>100</v>
      </c>
      <c r="D238">
        <v>100000</v>
      </c>
      <c r="E238">
        <v>6</v>
      </c>
      <c r="F238">
        <v>1</v>
      </c>
      <c r="G238">
        <v>56.030371000000002</v>
      </c>
      <c r="H238">
        <v>0.44309799999999999</v>
      </c>
      <c r="I238">
        <v>1.383219</v>
      </c>
      <c r="J238">
        <v>0.276644</v>
      </c>
      <c r="K238" t="str">
        <f t="shared" si="9"/>
        <v>0</v>
      </c>
      <c r="L238" t="s">
        <v>50</v>
      </c>
      <c r="M238" t="s">
        <v>51</v>
      </c>
      <c r="N2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38">
        <f>VLOOKUP(TableMPI[[#This Row],[Label]],TableAvg[],2,FALSE)</f>
        <v>346.274833</v>
      </c>
      <c r="P238">
        <f>VLOOKUP(TableMPI[[#This Row],[Label]],TableAvg[],3,FALSE)</f>
        <v>0</v>
      </c>
      <c r="Q238">
        <f>TableMPI[[#This Row],[Avg]]-$U$2*TableMPI[[#This Row],[StdDev]]</f>
        <v>346.274833</v>
      </c>
      <c r="R238">
        <f>TableMPI[[#This Row],[Avg]]+$U$2*TableMPI[[#This Row],[StdDev]]</f>
        <v>346.274833</v>
      </c>
      <c r="S238">
        <v>1</v>
      </c>
    </row>
    <row r="239" spans="1:19" x14ac:dyDescent="0.25">
      <c r="A239" t="s">
        <v>15</v>
      </c>
      <c r="B239">
        <v>10000</v>
      </c>
      <c r="C239">
        <v>100</v>
      </c>
      <c r="D239">
        <v>100000</v>
      </c>
      <c r="E239">
        <v>5</v>
      </c>
      <c r="F239">
        <v>1</v>
      </c>
      <c r="G239">
        <v>67.390135999999998</v>
      </c>
      <c r="H239">
        <v>0.40636699999999998</v>
      </c>
      <c r="I239">
        <v>0.96080900000000002</v>
      </c>
      <c r="J239">
        <v>0.240202</v>
      </c>
      <c r="K239" t="str">
        <f t="shared" si="9"/>
        <v>0</v>
      </c>
      <c r="L239" t="s">
        <v>50</v>
      </c>
      <c r="M239" t="s">
        <v>51</v>
      </c>
      <c r="N2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39">
        <f>VLOOKUP(TableMPI[[#This Row],[Label]],TableAvg[],2,FALSE)</f>
        <v>414.10621800000001</v>
      </c>
      <c r="P239">
        <f>VLOOKUP(TableMPI[[#This Row],[Label]],TableAvg[],3,FALSE)</f>
        <v>0</v>
      </c>
      <c r="Q239">
        <f>TableMPI[[#This Row],[Avg]]-$U$2*TableMPI[[#This Row],[StdDev]]</f>
        <v>414.10621800000001</v>
      </c>
      <c r="R239">
        <f>TableMPI[[#This Row],[Avg]]+$U$2*TableMPI[[#This Row],[StdDev]]</f>
        <v>414.10621800000001</v>
      </c>
      <c r="S239">
        <v>1</v>
      </c>
    </row>
    <row r="240" spans="1:19" x14ac:dyDescent="0.25">
      <c r="A240" t="s">
        <v>15</v>
      </c>
      <c r="B240">
        <v>10000</v>
      </c>
      <c r="C240">
        <v>100</v>
      </c>
      <c r="D240">
        <v>100000</v>
      </c>
      <c r="E240">
        <v>4</v>
      </c>
      <c r="F240">
        <v>1</v>
      </c>
      <c r="G240">
        <v>83.885442999999995</v>
      </c>
      <c r="H240">
        <v>0.42500199999999999</v>
      </c>
      <c r="I240">
        <v>0.76475099999999996</v>
      </c>
      <c r="J240">
        <v>0.254917</v>
      </c>
      <c r="K240" t="str">
        <f t="shared" si="9"/>
        <v>0</v>
      </c>
      <c r="L240" t="s">
        <v>50</v>
      </c>
      <c r="M240" t="s">
        <v>51</v>
      </c>
      <c r="N2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40">
        <f>VLOOKUP(TableMPI[[#This Row],[Label]],TableAvg[],2,FALSE)</f>
        <v>517.03048899999999</v>
      </c>
      <c r="P240">
        <f>VLOOKUP(TableMPI[[#This Row],[Label]],TableAvg[],3,FALSE)</f>
        <v>0</v>
      </c>
      <c r="Q240">
        <f>TableMPI[[#This Row],[Avg]]-$U$2*TableMPI[[#This Row],[StdDev]]</f>
        <v>517.03048899999999</v>
      </c>
      <c r="R240">
        <f>TableMPI[[#This Row],[Avg]]+$U$2*TableMPI[[#This Row],[StdDev]]</f>
        <v>517.03048899999999</v>
      </c>
      <c r="S240">
        <v>1</v>
      </c>
    </row>
    <row r="241" spans="1:19" x14ac:dyDescent="0.25">
      <c r="A241" t="s">
        <v>15</v>
      </c>
      <c r="B241">
        <v>10000</v>
      </c>
      <c r="C241">
        <v>100</v>
      </c>
      <c r="D241">
        <v>100000</v>
      </c>
      <c r="E241">
        <v>3</v>
      </c>
      <c r="F241">
        <v>1</v>
      </c>
      <c r="G241">
        <v>111.43715400000001</v>
      </c>
      <c r="H241">
        <v>0.43650699999999998</v>
      </c>
      <c r="I241">
        <v>0.53571199999999997</v>
      </c>
      <c r="J241">
        <v>0.26785599999999998</v>
      </c>
      <c r="K241" t="str">
        <f t="shared" si="9"/>
        <v>0</v>
      </c>
      <c r="L241" t="s">
        <v>50</v>
      </c>
      <c r="M241" t="s">
        <v>51</v>
      </c>
      <c r="N2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41">
        <f>VLOOKUP(TableMPI[[#This Row],[Label]],TableAvg[],2,FALSE)</f>
        <v>689.58723399999997</v>
      </c>
      <c r="P241">
        <f>VLOOKUP(TableMPI[[#This Row],[Label]],TableAvg[],3,FALSE)</f>
        <v>0</v>
      </c>
      <c r="Q241">
        <f>TableMPI[[#This Row],[Avg]]-$U$2*TableMPI[[#This Row],[StdDev]]</f>
        <v>689.58723399999997</v>
      </c>
      <c r="R241">
        <f>TableMPI[[#This Row],[Avg]]+$U$2*TableMPI[[#This Row],[StdDev]]</f>
        <v>689.58723399999997</v>
      </c>
      <c r="S241">
        <v>1</v>
      </c>
    </row>
    <row r="242" spans="1:19" x14ac:dyDescent="0.25">
      <c r="A242" t="s">
        <v>15</v>
      </c>
      <c r="B242">
        <v>10000</v>
      </c>
      <c r="C242">
        <v>100</v>
      </c>
      <c r="D242">
        <v>100000</v>
      </c>
      <c r="E242">
        <v>2</v>
      </c>
      <c r="F242">
        <v>1</v>
      </c>
      <c r="G242">
        <v>166.11434700000001</v>
      </c>
      <c r="H242">
        <v>0.43150699999999997</v>
      </c>
      <c r="I242">
        <v>0.25581300000000001</v>
      </c>
      <c r="J242">
        <v>0.25581300000000001</v>
      </c>
      <c r="K242" t="str">
        <f t="shared" si="9"/>
        <v>0</v>
      </c>
      <c r="L242" t="s">
        <v>50</v>
      </c>
      <c r="M242" t="s">
        <v>51</v>
      </c>
      <c r="N2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2">
        <f>VLOOKUP(TableMPI[[#This Row],[Label]],TableAvg[],2,FALSE)</f>
        <v>1033.768284</v>
      </c>
      <c r="P242">
        <f>VLOOKUP(TableMPI[[#This Row],[Label]],TableAvg[],3,FALSE)</f>
        <v>0</v>
      </c>
      <c r="Q242">
        <f>TableMPI[[#This Row],[Avg]]-$U$2*TableMPI[[#This Row],[StdDev]]</f>
        <v>1033.768284</v>
      </c>
      <c r="R242">
        <f>TableMPI[[#This Row],[Avg]]+$U$2*TableMPI[[#This Row],[StdDev]]</f>
        <v>1033.768284</v>
      </c>
      <c r="S242">
        <v>1</v>
      </c>
    </row>
    <row r="243" spans="1:19" x14ac:dyDescent="0.25">
      <c r="A243" t="s">
        <v>15</v>
      </c>
      <c r="B243">
        <v>10000</v>
      </c>
      <c r="C243">
        <v>100</v>
      </c>
      <c r="D243">
        <v>100000</v>
      </c>
      <c r="E243">
        <v>1</v>
      </c>
      <c r="F243">
        <v>1</v>
      </c>
      <c r="G243">
        <v>332.87940600000002</v>
      </c>
      <c r="H243">
        <v>0.36384899999999998</v>
      </c>
      <c r="I243">
        <v>0</v>
      </c>
      <c r="J243">
        <v>0</v>
      </c>
      <c r="K243" t="str">
        <f t="shared" si="9"/>
        <v>0</v>
      </c>
      <c r="L243" t="s">
        <v>50</v>
      </c>
      <c r="M243" t="s">
        <v>51</v>
      </c>
      <c r="N2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43">
        <f>VLOOKUP(TableMPI[[#This Row],[Label]],TableAvg[],2,FALSE)</f>
        <v>2083.919367</v>
      </c>
      <c r="P243">
        <f>VLOOKUP(TableMPI[[#This Row],[Label]],TableAvg[],3,FALSE)</f>
        <v>0</v>
      </c>
      <c r="Q243">
        <f>TableMPI[[#This Row],[Avg]]-$U$2*TableMPI[[#This Row],[StdDev]]</f>
        <v>2083.919367</v>
      </c>
      <c r="R243">
        <f>TableMPI[[#This Row],[Avg]]+$U$2*TableMPI[[#This Row],[StdDev]]</f>
        <v>2083.919367</v>
      </c>
      <c r="S243">
        <v>1</v>
      </c>
    </row>
    <row r="244" spans="1:19" x14ac:dyDescent="0.25">
      <c r="A244" t="s">
        <v>15</v>
      </c>
      <c r="B244">
        <v>10000</v>
      </c>
      <c r="C244">
        <v>100</v>
      </c>
      <c r="D244">
        <v>100000</v>
      </c>
      <c r="E244">
        <v>12</v>
      </c>
      <c r="F244">
        <v>1</v>
      </c>
      <c r="G244">
        <v>28.720770999999999</v>
      </c>
      <c r="H244">
        <v>0.381243</v>
      </c>
      <c r="I244">
        <v>2.4056769999999998</v>
      </c>
      <c r="J244">
        <v>0.218698</v>
      </c>
      <c r="K244" t="str">
        <f t="shared" si="9"/>
        <v>0</v>
      </c>
      <c r="L244" t="s">
        <v>50</v>
      </c>
      <c r="M244" t="s">
        <v>51</v>
      </c>
      <c r="N2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44">
        <f>VLOOKUP(TableMPI[[#This Row],[Label]],TableAvg[],2,FALSE)</f>
        <v>174.82682649999998</v>
      </c>
      <c r="P244">
        <f>VLOOKUP(TableMPI[[#This Row],[Label]],TableAvg[],3,FALSE)</f>
        <v>5.3027500048680586E-2</v>
      </c>
      <c r="Q244">
        <f>TableMPI[[#This Row],[Avg]]-$U$2*TableMPI[[#This Row],[StdDev]]</f>
        <v>174.72077149990261</v>
      </c>
      <c r="R244">
        <f>TableMPI[[#This Row],[Avg]]+$U$2*TableMPI[[#This Row],[StdDev]]</f>
        <v>174.93288150009735</v>
      </c>
      <c r="S244">
        <v>1</v>
      </c>
    </row>
    <row r="245" spans="1:19" x14ac:dyDescent="0.25">
      <c r="A245" t="s">
        <v>15</v>
      </c>
      <c r="B245">
        <v>10000</v>
      </c>
      <c r="C245">
        <v>100</v>
      </c>
      <c r="D245">
        <v>100000</v>
      </c>
      <c r="E245">
        <v>11</v>
      </c>
      <c r="F245">
        <v>1</v>
      </c>
      <c r="G245">
        <v>31.063171000000001</v>
      </c>
      <c r="H245">
        <v>0.16491900000000001</v>
      </c>
      <c r="I245">
        <v>0.44955499999999998</v>
      </c>
      <c r="J245">
        <v>4.4955000000000002E-2</v>
      </c>
      <c r="K245" t="str">
        <f t="shared" si="9"/>
        <v>0</v>
      </c>
      <c r="L245" t="s">
        <v>50</v>
      </c>
      <c r="M245" t="s">
        <v>51</v>
      </c>
      <c r="N2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45">
        <f>VLOOKUP(TableMPI[[#This Row],[Label]],TableAvg[],2,FALSE)</f>
        <v>190.876362</v>
      </c>
      <c r="P245">
        <f>VLOOKUP(TableMPI[[#This Row],[Label]],TableAvg[],3,FALSE)</f>
        <v>0.50633999999848645</v>
      </c>
      <c r="Q245">
        <f>TableMPI[[#This Row],[Avg]]-$U$2*TableMPI[[#This Row],[StdDev]]</f>
        <v>189.86368200000302</v>
      </c>
      <c r="R245">
        <f>TableMPI[[#This Row],[Avg]]+$U$2*TableMPI[[#This Row],[StdDev]]</f>
        <v>191.88904199999698</v>
      </c>
      <c r="S245">
        <v>1</v>
      </c>
    </row>
    <row r="246" spans="1:19" x14ac:dyDescent="0.25">
      <c r="A246" t="s">
        <v>15</v>
      </c>
      <c r="B246">
        <v>10000</v>
      </c>
      <c r="C246">
        <v>100</v>
      </c>
      <c r="D246">
        <v>100000</v>
      </c>
      <c r="E246">
        <v>10</v>
      </c>
      <c r="F246">
        <v>1</v>
      </c>
      <c r="G246">
        <v>33.978467000000002</v>
      </c>
      <c r="H246">
        <v>0.15982299999999999</v>
      </c>
      <c r="I246">
        <v>0.28253</v>
      </c>
      <c r="J246">
        <v>3.1392000000000003E-2</v>
      </c>
      <c r="K246" t="str">
        <f t="shared" si="9"/>
        <v>0</v>
      </c>
      <c r="L246" t="s">
        <v>50</v>
      </c>
      <c r="M246" t="s">
        <v>51</v>
      </c>
      <c r="N2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46">
        <f>VLOOKUP(TableMPI[[#This Row],[Label]],TableAvg[],2,FALSE)</f>
        <v>209.11237700000001</v>
      </c>
      <c r="P246">
        <f>VLOOKUP(TableMPI[[#This Row],[Label]],TableAvg[],3,FALSE)</f>
        <v>0.13501800000346789</v>
      </c>
      <c r="Q246">
        <f>TableMPI[[#This Row],[Avg]]-$U$2*TableMPI[[#This Row],[StdDev]]</f>
        <v>208.84234099999307</v>
      </c>
      <c r="R246">
        <f>TableMPI[[#This Row],[Avg]]+$U$2*TableMPI[[#This Row],[StdDev]]</f>
        <v>209.38241300000695</v>
      </c>
      <c r="S246">
        <v>1</v>
      </c>
    </row>
    <row r="247" spans="1:19" x14ac:dyDescent="0.25">
      <c r="A247" t="s">
        <v>15</v>
      </c>
      <c r="B247">
        <v>10000</v>
      </c>
      <c r="C247">
        <v>100</v>
      </c>
      <c r="D247">
        <v>100000</v>
      </c>
      <c r="E247">
        <v>9</v>
      </c>
      <c r="F247">
        <v>1</v>
      </c>
      <c r="G247">
        <v>37.996242000000002</v>
      </c>
      <c r="H247">
        <v>0.54437999999999998</v>
      </c>
      <c r="I247">
        <v>3.0760429999999999</v>
      </c>
      <c r="J247">
        <v>0.38450499999999999</v>
      </c>
      <c r="K247" t="str">
        <f t="shared" si="9"/>
        <v>0</v>
      </c>
      <c r="L247" t="s">
        <v>50</v>
      </c>
      <c r="M247" t="s">
        <v>51</v>
      </c>
      <c r="N2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47">
        <f>VLOOKUP(TableMPI[[#This Row],[Label]],TableAvg[],2,FALSE)</f>
        <v>232.02580399999999</v>
      </c>
      <c r="P247">
        <f>VLOOKUP(TableMPI[[#This Row],[Label]],TableAvg[],3,FALSE)</f>
        <v>0</v>
      </c>
      <c r="Q247">
        <f>TableMPI[[#This Row],[Avg]]-$U$2*TableMPI[[#This Row],[StdDev]]</f>
        <v>232.02580399999999</v>
      </c>
      <c r="R247">
        <f>TableMPI[[#This Row],[Avg]]+$U$2*TableMPI[[#This Row],[StdDev]]</f>
        <v>232.02580399999999</v>
      </c>
      <c r="S247">
        <v>1</v>
      </c>
    </row>
    <row r="248" spans="1:19" x14ac:dyDescent="0.25">
      <c r="A248" t="s">
        <v>15</v>
      </c>
      <c r="B248">
        <v>10000</v>
      </c>
      <c r="C248">
        <v>100</v>
      </c>
      <c r="D248">
        <v>100000</v>
      </c>
      <c r="E248">
        <v>8</v>
      </c>
      <c r="F248">
        <v>1</v>
      </c>
      <c r="G248">
        <v>42.323732999999997</v>
      </c>
      <c r="H248">
        <v>0.36995499999999998</v>
      </c>
      <c r="I248">
        <v>1.4401219999999999</v>
      </c>
      <c r="J248">
        <v>0.205732</v>
      </c>
      <c r="K248" t="str">
        <f t="shared" si="9"/>
        <v>0</v>
      </c>
      <c r="L248" t="s">
        <v>50</v>
      </c>
      <c r="M248" t="s">
        <v>51</v>
      </c>
      <c r="N2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48">
        <f>VLOOKUP(TableMPI[[#This Row],[Label]],TableAvg[],2,FALSE)</f>
        <v>260.09294599999998</v>
      </c>
      <c r="P248">
        <f>VLOOKUP(TableMPI[[#This Row],[Label]],TableAvg[],3,FALSE)</f>
        <v>0</v>
      </c>
      <c r="Q248">
        <f>TableMPI[[#This Row],[Avg]]-$U$2*TableMPI[[#This Row],[StdDev]]</f>
        <v>260.09294599999998</v>
      </c>
      <c r="R248">
        <f>TableMPI[[#This Row],[Avg]]+$U$2*TableMPI[[#This Row],[StdDev]]</f>
        <v>260.09294599999998</v>
      </c>
      <c r="S248">
        <v>1</v>
      </c>
    </row>
    <row r="249" spans="1:19" x14ac:dyDescent="0.25">
      <c r="A249" t="s">
        <v>15</v>
      </c>
      <c r="B249">
        <v>10000</v>
      </c>
      <c r="C249">
        <v>100</v>
      </c>
      <c r="D249">
        <v>100000</v>
      </c>
      <c r="E249">
        <v>7</v>
      </c>
      <c r="F249">
        <v>1</v>
      </c>
      <c r="G249">
        <v>48.175257000000002</v>
      </c>
      <c r="H249">
        <v>0.38969399999999998</v>
      </c>
      <c r="I249">
        <v>1.3219700000000001</v>
      </c>
      <c r="J249">
        <v>0.220328</v>
      </c>
      <c r="K249" t="str">
        <f t="shared" si="9"/>
        <v>0</v>
      </c>
      <c r="L249" t="s">
        <v>50</v>
      </c>
      <c r="M249" t="s">
        <v>51</v>
      </c>
      <c r="N2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49">
        <f>VLOOKUP(TableMPI[[#This Row],[Label]],TableAvg[],2,FALSE)</f>
        <v>297.04386299999999</v>
      </c>
      <c r="P249">
        <f>VLOOKUP(TableMPI[[#This Row],[Label]],TableAvg[],3,FALSE)</f>
        <v>0</v>
      </c>
      <c r="Q249">
        <f>TableMPI[[#This Row],[Avg]]-$U$2*TableMPI[[#This Row],[StdDev]]</f>
        <v>297.04386299999999</v>
      </c>
      <c r="R249">
        <f>TableMPI[[#This Row],[Avg]]+$U$2*TableMPI[[#This Row],[StdDev]]</f>
        <v>297.04386299999999</v>
      </c>
      <c r="S249">
        <v>1</v>
      </c>
    </row>
    <row r="250" spans="1:19" x14ac:dyDescent="0.25">
      <c r="A250" t="s">
        <v>15</v>
      </c>
      <c r="B250">
        <v>10000</v>
      </c>
      <c r="C250">
        <v>100</v>
      </c>
      <c r="D250">
        <v>100000</v>
      </c>
      <c r="E250">
        <v>6</v>
      </c>
      <c r="F250">
        <v>1</v>
      </c>
      <c r="G250">
        <v>55.972352999999998</v>
      </c>
      <c r="H250">
        <v>0.411825</v>
      </c>
      <c r="I250">
        <v>1.2186650000000001</v>
      </c>
      <c r="J250">
        <v>0.24373300000000001</v>
      </c>
      <c r="K250" t="str">
        <f t="shared" si="9"/>
        <v>0</v>
      </c>
      <c r="L250" t="s">
        <v>50</v>
      </c>
      <c r="M250" t="s">
        <v>51</v>
      </c>
      <c r="N2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50">
        <f>VLOOKUP(TableMPI[[#This Row],[Label]],TableAvg[],2,FALSE)</f>
        <v>346.274833</v>
      </c>
      <c r="P250">
        <f>VLOOKUP(TableMPI[[#This Row],[Label]],TableAvg[],3,FALSE)</f>
        <v>0</v>
      </c>
      <c r="Q250">
        <f>TableMPI[[#This Row],[Avg]]-$U$2*TableMPI[[#This Row],[StdDev]]</f>
        <v>346.274833</v>
      </c>
      <c r="R250">
        <f>TableMPI[[#This Row],[Avg]]+$U$2*TableMPI[[#This Row],[StdDev]]</f>
        <v>346.274833</v>
      </c>
      <c r="S250">
        <v>1</v>
      </c>
    </row>
    <row r="251" spans="1:19" x14ac:dyDescent="0.25">
      <c r="A251" t="s">
        <v>15</v>
      </c>
      <c r="B251">
        <v>10000</v>
      </c>
      <c r="C251">
        <v>100</v>
      </c>
      <c r="D251">
        <v>100000</v>
      </c>
      <c r="E251">
        <v>5</v>
      </c>
      <c r="F251">
        <v>1</v>
      </c>
      <c r="G251">
        <v>67.444866000000005</v>
      </c>
      <c r="H251">
        <v>0.43845800000000001</v>
      </c>
      <c r="I251">
        <v>1.054529</v>
      </c>
      <c r="J251">
        <v>0.26363199999999998</v>
      </c>
      <c r="K251" t="str">
        <f t="shared" si="9"/>
        <v>0</v>
      </c>
      <c r="L251" t="s">
        <v>50</v>
      </c>
      <c r="M251" t="s">
        <v>51</v>
      </c>
      <c r="N2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51">
        <f>VLOOKUP(TableMPI[[#This Row],[Label]],TableAvg[],2,FALSE)</f>
        <v>414.10621800000001</v>
      </c>
      <c r="P251">
        <f>VLOOKUP(TableMPI[[#This Row],[Label]],TableAvg[],3,FALSE)</f>
        <v>0</v>
      </c>
      <c r="Q251">
        <f>TableMPI[[#This Row],[Avg]]-$U$2*TableMPI[[#This Row],[StdDev]]</f>
        <v>414.10621800000001</v>
      </c>
      <c r="R251">
        <f>TableMPI[[#This Row],[Avg]]+$U$2*TableMPI[[#This Row],[StdDev]]</f>
        <v>414.10621800000001</v>
      </c>
      <c r="S251">
        <v>1</v>
      </c>
    </row>
    <row r="252" spans="1:19" x14ac:dyDescent="0.25">
      <c r="A252" t="s">
        <v>15</v>
      </c>
      <c r="B252">
        <v>10000</v>
      </c>
      <c r="C252">
        <v>100</v>
      </c>
      <c r="D252">
        <v>100000</v>
      </c>
      <c r="E252">
        <v>4</v>
      </c>
      <c r="F252">
        <v>1</v>
      </c>
      <c r="G252">
        <v>83.882447999999997</v>
      </c>
      <c r="H252">
        <v>0.43054300000000001</v>
      </c>
      <c r="I252">
        <v>0.74283699999999997</v>
      </c>
      <c r="J252">
        <v>0.247612</v>
      </c>
      <c r="K252" t="str">
        <f t="shared" si="9"/>
        <v>0</v>
      </c>
      <c r="L252" t="s">
        <v>50</v>
      </c>
      <c r="M252" t="s">
        <v>51</v>
      </c>
      <c r="N2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52">
        <f>VLOOKUP(TableMPI[[#This Row],[Label]],TableAvg[],2,FALSE)</f>
        <v>517.03048899999999</v>
      </c>
      <c r="P252">
        <f>VLOOKUP(TableMPI[[#This Row],[Label]],TableAvg[],3,FALSE)</f>
        <v>0</v>
      </c>
      <c r="Q252">
        <f>TableMPI[[#This Row],[Avg]]-$U$2*TableMPI[[#This Row],[StdDev]]</f>
        <v>517.03048899999999</v>
      </c>
      <c r="R252">
        <f>TableMPI[[#This Row],[Avg]]+$U$2*TableMPI[[#This Row],[StdDev]]</f>
        <v>517.03048899999999</v>
      </c>
      <c r="S252">
        <v>1</v>
      </c>
    </row>
    <row r="253" spans="1:19" x14ac:dyDescent="0.25">
      <c r="A253" t="s">
        <v>15</v>
      </c>
      <c r="B253">
        <v>10000</v>
      </c>
      <c r="C253">
        <v>100</v>
      </c>
      <c r="D253">
        <v>100000</v>
      </c>
      <c r="E253">
        <v>3</v>
      </c>
      <c r="F253">
        <v>1</v>
      </c>
      <c r="G253">
        <v>111.362325</v>
      </c>
      <c r="H253">
        <v>0.42005399999999998</v>
      </c>
      <c r="I253">
        <v>0.504687</v>
      </c>
      <c r="J253">
        <v>0.25234400000000001</v>
      </c>
      <c r="K253" t="str">
        <f t="shared" si="9"/>
        <v>0</v>
      </c>
      <c r="L253" t="s">
        <v>50</v>
      </c>
      <c r="M253" t="s">
        <v>51</v>
      </c>
      <c r="N2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53">
        <f>VLOOKUP(TableMPI[[#This Row],[Label]],TableAvg[],2,FALSE)</f>
        <v>689.58723399999997</v>
      </c>
      <c r="P253">
        <f>VLOOKUP(TableMPI[[#This Row],[Label]],TableAvg[],3,FALSE)</f>
        <v>0</v>
      </c>
      <c r="Q253">
        <f>TableMPI[[#This Row],[Avg]]-$U$2*TableMPI[[#This Row],[StdDev]]</f>
        <v>689.58723399999997</v>
      </c>
      <c r="R253">
        <f>TableMPI[[#This Row],[Avg]]+$U$2*TableMPI[[#This Row],[StdDev]]</f>
        <v>689.58723399999997</v>
      </c>
      <c r="S253">
        <v>1</v>
      </c>
    </row>
    <row r="254" spans="1:19" x14ac:dyDescent="0.25">
      <c r="A254" t="s">
        <v>15</v>
      </c>
      <c r="B254">
        <v>10000</v>
      </c>
      <c r="C254">
        <v>100</v>
      </c>
      <c r="D254">
        <v>100000</v>
      </c>
      <c r="E254">
        <v>2</v>
      </c>
      <c r="F254">
        <v>1</v>
      </c>
      <c r="G254">
        <v>166.173867</v>
      </c>
      <c r="H254">
        <v>0.49963800000000003</v>
      </c>
      <c r="I254">
        <v>0.32569500000000001</v>
      </c>
      <c r="J254">
        <v>0.32569500000000001</v>
      </c>
      <c r="K254" t="str">
        <f t="shared" si="9"/>
        <v>0</v>
      </c>
      <c r="L254" t="s">
        <v>50</v>
      </c>
      <c r="M254" t="s">
        <v>51</v>
      </c>
      <c r="N2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54">
        <f>VLOOKUP(TableMPI[[#This Row],[Label]],TableAvg[],2,FALSE)</f>
        <v>1033.768284</v>
      </c>
      <c r="P254">
        <f>VLOOKUP(TableMPI[[#This Row],[Label]],TableAvg[],3,FALSE)</f>
        <v>0</v>
      </c>
      <c r="Q254">
        <f>TableMPI[[#This Row],[Avg]]-$U$2*TableMPI[[#This Row],[StdDev]]</f>
        <v>1033.768284</v>
      </c>
      <c r="R254">
        <f>TableMPI[[#This Row],[Avg]]+$U$2*TableMPI[[#This Row],[StdDev]]</f>
        <v>1033.768284</v>
      </c>
      <c r="S254">
        <v>1</v>
      </c>
    </row>
    <row r="255" spans="1:19" x14ac:dyDescent="0.25">
      <c r="A255" t="s">
        <v>15</v>
      </c>
      <c r="B255">
        <v>30000</v>
      </c>
      <c r="C255">
        <v>100</v>
      </c>
      <c r="D255">
        <v>100000</v>
      </c>
      <c r="E255">
        <v>1</v>
      </c>
      <c r="F255">
        <v>1</v>
      </c>
      <c r="G255">
        <v>3008.7228239999999</v>
      </c>
      <c r="H255">
        <v>2.5085839999999999</v>
      </c>
      <c r="I255">
        <v>0</v>
      </c>
      <c r="J255">
        <v>0</v>
      </c>
      <c r="K255" t="str">
        <f>MID(M255,22,1)</f>
        <v>8</v>
      </c>
      <c r="L255" t="s">
        <v>52</v>
      </c>
      <c r="M255" t="s">
        <v>53</v>
      </c>
      <c r="N2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</v>
      </c>
      <c r="O255" t="e">
        <f>VLOOKUP(TableMPI[[#This Row],[Label]],TableAvg[],2,FALSE)</f>
        <v>#N/A</v>
      </c>
      <c r="P255" t="e">
        <f>VLOOKUP(TableMPI[[#This Row],[Label]],TableAvg[],3,FALSE)</f>
        <v>#N/A</v>
      </c>
      <c r="Q255" t="e">
        <f>TableMPI[[#This Row],[Avg]]-$U$2*TableMPI[[#This Row],[StdDev]]</f>
        <v>#N/A</v>
      </c>
      <c r="R255" t="e">
        <f>TableMPI[[#This Row],[Avg]]+$U$2*TableMPI[[#This Row],[StdDev]]</f>
        <v>#N/A</v>
      </c>
      <c r="S255" t="e">
        <f>IF(AND(TableMPI[[#This Row],[total_time]]&gt;=TableMPI[[#This Row],[Low]], TableMPI[[#This Row],[total_time]]&lt;=TableMPI[[#This Row],[High]]),1,0)</f>
        <v>#N/A</v>
      </c>
    </row>
    <row r="256" spans="1:19" x14ac:dyDescent="0.25">
      <c r="A256" t="s">
        <v>15</v>
      </c>
      <c r="B256">
        <v>30000</v>
      </c>
      <c r="C256">
        <v>100</v>
      </c>
      <c r="D256">
        <v>100000</v>
      </c>
      <c r="E256">
        <v>2</v>
      </c>
      <c r="F256">
        <v>1</v>
      </c>
      <c r="G256">
        <v>1490.0035889999999</v>
      </c>
      <c r="H256">
        <v>2.8398889999999999</v>
      </c>
      <c r="I256">
        <v>1.7276469999999999</v>
      </c>
      <c r="J256">
        <v>1.7276469999999999</v>
      </c>
      <c r="K256" t="str">
        <f>MID(M256,22,1)</f>
        <v>8</v>
      </c>
      <c r="L256" t="s">
        <v>52</v>
      </c>
      <c r="M256" t="s">
        <v>53</v>
      </c>
      <c r="N2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256" t="e">
        <f>VLOOKUP(TableMPI[[#This Row],[Label]],TableAvg[],2,FALSE)</f>
        <v>#N/A</v>
      </c>
      <c r="P256" t="e">
        <f>VLOOKUP(TableMPI[[#This Row],[Label]],TableAvg[],3,FALSE)</f>
        <v>#N/A</v>
      </c>
      <c r="Q256" t="e">
        <f>TableMPI[[#This Row],[Avg]]-$U$2*TableMPI[[#This Row],[StdDev]]</f>
        <v>#N/A</v>
      </c>
      <c r="R256" t="e">
        <f>TableMPI[[#This Row],[Avg]]+$U$2*TableMPI[[#This Row],[StdDev]]</f>
        <v>#N/A</v>
      </c>
      <c r="S256" t="e">
        <f>IF(AND(TableMPI[[#This Row],[total_time]]&gt;=TableMPI[[#This Row],[Low]], TableMPI[[#This Row],[total_time]]&lt;=TableMPI[[#This Row],[High]]),1,0)</f>
        <v>#N/A</v>
      </c>
    </row>
    <row r="257" spans="1:19" x14ac:dyDescent="0.25">
      <c r="A257" t="s">
        <v>15</v>
      </c>
      <c r="B257">
        <v>30000</v>
      </c>
      <c r="C257">
        <v>100</v>
      </c>
      <c r="D257">
        <v>100000</v>
      </c>
      <c r="E257">
        <v>3</v>
      </c>
      <c r="F257">
        <v>1</v>
      </c>
      <c r="G257">
        <v>991.55658900000003</v>
      </c>
      <c r="H257">
        <v>2.3954680000000002</v>
      </c>
      <c r="I257">
        <v>2.6278299999999999</v>
      </c>
      <c r="J257">
        <v>1.3139149999999999</v>
      </c>
      <c r="K257" t="str">
        <f>MID(M257,22,1)</f>
        <v>8</v>
      </c>
      <c r="L257" t="s">
        <v>52</v>
      </c>
      <c r="M257" t="s">
        <v>53</v>
      </c>
      <c r="N2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257" t="e">
        <f>VLOOKUP(TableMPI[[#This Row],[Label]],TableAvg[],2,FALSE)</f>
        <v>#N/A</v>
      </c>
      <c r="P257" t="e">
        <f>VLOOKUP(TableMPI[[#This Row],[Label]],TableAvg[],3,FALSE)</f>
        <v>#N/A</v>
      </c>
      <c r="Q257" t="e">
        <f>TableMPI[[#This Row],[Avg]]-$U$2*TableMPI[[#This Row],[StdDev]]</f>
        <v>#N/A</v>
      </c>
      <c r="R257" t="e">
        <f>TableMPI[[#This Row],[Avg]]+$U$2*TableMPI[[#This Row],[StdDev]]</f>
        <v>#N/A</v>
      </c>
      <c r="S257" t="e">
        <f>IF(AND(TableMPI[[#This Row],[total_time]]&gt;=TableMPI[[#This Row],[Low]], TableMPI[[#This Row],[total_time]]&lt;=TableMPI[[#This Row],[High]]),1,0)</f>
        <v>#N/A</v>
      </c>
    </row>
    <row r="258" spans="1:19" x14ac:dyDescent="0.25">
      <c r="A258" t="s">
        <v>15</v>
      </c>
      <c r="B258">
        <v>30000</v>
      </c>
      <c r="C258">
        <v>100</v>
      </c>
      <c r="D258">
        <v>100000</v>
      </c>
      <c r="E258">
        <v>4</v>
      </c>
      <c r="F258">
        <v>1</v>
      </c>
      <c r="G258">
        <v>744.98545200000001</v>
      </c>
      <c r="H258">
        <v>2.350476</v>
      </c>
      <c r="I258">
        <v>3.7729550000000001</v>
      </c>
      <c r="J258">
        <v>1.257652</v>
      </c>
      <c r="K258" t="str">
        <f>MID(M258,22,1)</f>
        <v>8</v>
      </c>
      <c r="L258" t="s">
        <v>52</v>
      </c>
      <c r="M258" t="s">
        <v>53</v>
      </c>
      <c r="N2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258" t="e">
        <f>VLOOKUP(TableMPI[[#This Row],[Label]],TableAvg[],2,FALSE)</f>
        <v>#N/A</v>
      </c>
      <c r="P258" t="e">
        <f>VLOOKUP(TableMPI[[#This Row],[Label]],TableAvg[],3,FALSE)</f>
        <v>#N/A</v>
      </c>
      <c r="Q258" t="e">
        <f>TableMPI[[#This Row],[Avg]]-$U$2*TableMPI[[#This Row],[StdDev]]</f>
        <v>#N/A</v>
      </c>
      <c r="R258" t="e">
        <f>TableMPI[[#This Row],[Avg]]+$U$2*TableMPI[[#This Row],[StdDev]]</f>
        <v>#N/A</v>
      </c>
      <c r="S258" t="e">
        <f>IF(AND(TableMPI[[#This Row],[total_time]]&gt;=TableMPI[[#This Row],[Low]], TableMPI[[#This Row],[total_time]]&lt;=TableMPI[[#This Row],[High]]),1,0)</f>
        <v>#N/A</v>
      </c>
    </row>
    <row r="259" spans="1:19" x14ac:dyDescent="0.25">
      <c r="A259" t="s">
        <v>15</v>
      </c>
      <c r="B259">
        <v>30000</v>
      </c>
      <c r="C259">
        <v>100</v>
      </c>
      <c r="D259">
        <v>100000</v>
      </c>
      <c r="E259">
        <v>5</v>
      </c>
      <c r="F259">
        <v>1</v>
      </c>
      <c r="G259">
        <v>596.23422500000004</v>
      </c>
      <c r="H259">
        <v>2.3014809999999999</v>
      </c>
      <c r="I259">
        <v>4.8716780000000002</v>
      </c>
      <c r="J259">
        <v>1.2179199999999999</v>
      </c>
      <c r="K259" t="str">
        <f>MID(M259,22,1)</f>
        <v>8</v>
      </c>
      <c r="L259" t="s">
        <v>52</v>
      </c>
      <c r="M259" t="s">
        <v>53</v>
      </c>
      <c r="N2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259" t="e">
        <f>VLOOKUP(TableMPI[[#This Row],[Label]],TableAvg[],2,FALSE)</f>
        <v>#N/A</v>
      </c>
      <c r="P259" t="e">
        <f>VLOOKUP(TableMPI[[#This Row],[Label]],TableAvg[],3,FALSE)</f>
        <v>#N/A</v>
      </c>
      <c r="Q259" t="e">
        <f>TableMPI[[#This Row],[Avg]]-$U$2*TableMPI[[#This Row],[StdDev]]</f>
        <v>#N/A</v>
      </c>
      <c r="R259" t="e">
        <f>TableMPI[[#This Row],[Avg]]+$U$2*TableMPI[[#This Row],[StdDev]]</f>
        <v>#N/A</v>
      </c>
      <c r="S259" t="e">
        <f>IF(AND(TableMPI[[#This Row],[total_time]]&gt;=TableMPI[[#This Row],[Low]], TableMPI[[#This Row],[total_time]]&lt;=TableMPI[[#This Row],[High]]),1,0)</f>
        <v>#N/A</v>
      </c>
    </row>
    <row r="260" spans="1:19" x14ac:dyDescent="0.25">
      <c r="A260" t="s">
        <v>15</v>
      </c>
      <c r="B260">
        <v>30000</v>
      </c>
      <c r="C260">
        <v>100</v>
      </c>
      <c r="D260">
        <v>100000</v>
      </c>
      <c r="E260">
        <v>72</v>
      </c>
      <c r="F260">
        <v>1</v>
      </c>
      <c r="G260">
        <v>70.451221000000004</v>
      </c>
      <c r="H260">
        <v>28.208155999999999</v>
      </c>
      <c r="I260">
        <v>80.981870999999998</v>
      </c>
      <c r="J260">
        <v>1.14059</v>
      </c>
      <c r="K260" t="str">
        <f>MID(M260,22,1)</f>
        <v>7</v>
      </c>
      <c r="L260" t="s">
        <v>60</v>
      </c>
      <c r="M260" t="s">
        <v>61</v>
      </c>
      <c r="N2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260" s="13" t="e">
        <f>VLOOKUP(TableMPI[[#This Row],[Label]],TableAvg[],2,FALSE)</f>
        <v>#N/A</v>
      </c>
      <c r="P260" s="13" t="e">
        <f>VLOOKUP(TableMPI[[#This Row],[Label]],TableAvg[],3,FALSE)</f>
        <v>#N/A</v>
      </c>
      <c r="Q260" s="13" t="e">
        <f>TableMPI[[#This Row],[Avg]]-$U$2*TableMPI[[#This Row],[StdDev]]</f>
        <v>#N/A</v>
      </c>
      <c r="R260" s="13" t="e">
        <f>TableMPI[[#This Row],[Avg]]+$U$2*TableMPI[[#This Row],[StdDev]]</f>
        <v>#N/A</v>
      </c>
      <c r="S260" s="13" t="e">
        <f>IF(AND(TableMPI[[#This Row],[total_time]]&gt;=TableMPI[[#This Row],[Low]], TableMPI[[#This Row],[total_time]]&lt;=TableMPI[[#This Row],[High]]),1,0)</f>
        <v>#N/A</v>
      </c>
    </row>
    <row r="261" spans="1:19" x14ac:dyDescent="0.25">
      <c r="A261" t="s">
        <v>15</v>
      </c>
      <c r="B261">
        <v>30000</v>
      </c>
      <c r="C261">
        <v>100</v>
      </c>
      <c r="D261">
        <v>100000</v>
      </c>
      <c r="E261">
        <v>71</v>
      </c>
      <c r="F261">
        <v>1</v>
      </c>
      <c r="G261">
        <v>69.180012000000005</v>
      </c>
      <c r="H261">
        <v>26.104265999999999</v>
      </c>
      <c r="I261">
        <v>87.637662000000006</v>
      </c>
      <c r="J261">
        <v>1.2519670000000001</v>
      </c>
      <c r="K261" t="str">
        <f t="shared" ref="K261:K292" si="10">MID(M261,22,1)</f>
        <v>7</v>
      </c>
      <c r="L261" t="s">
        <v>60</v>
      </c>
      <c r="M261" t="s">
        <v>61</v>
      </c>
      <c r="N2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261" s="13" t="e">
        <f>VLOOKUP(TableMPI[[#This Row],[Label]],TableAvg[],2,FALSE)</f>
        <v>#N/A</v>
      </c>
      <c r="P261" s="13" t="e">
        <f>VLOOKUP(TableMPI[[#This Row],[Label]],TableAvg[],3,FALSE)</f>
        <v>#N/A</v>
      </c>
      <c r="Q261" s="13" t="e">
        <f>TableMPI[[#This Row],[Avg]]-$U$2*TableMPI[[#This Row],[StdDev]]</f>
        <v>#N/A</v>
      </c>
      <c r="R261" s="13" t="e">
        <f>TableMPI[[#This Row],[Avg]]+$U$2*TableMPI[[#This Row],[StdDev]]</f>
        <v>#N/A</v>
      </c>
      <c r="S261" s="13" t="e">
        <f>IF(AND(TableMPI[[#This Row],[total_time]]&gt;=TableMPI[[#This Row],[Low]], TableMPI[[#This Row],[total_time]]&lt;=TableMPI[[#This Row],[High]]),1,0)</f>
        <v>#N/A</v>
      </c>
    </row>
    <row r="262" spans="1:19" x14ac:dyDescent="0.25">
      <c r="A262" t="s">
        <v>15</v>
      </c>
      <c r="B262">
        <v>30000</v>
      </c>
      <c r="C262">
        <v>100</v>
      </c>
      <c r="D262">
        <v>100000</v>
      </c>
      <c r="E262">
        <v>70</v>
      </c>
      <c r="F262">
        <v>1</v>
      </c>
      <c r="G262">
        <v>69.772124000000005</v>
      </c>
      <c r="H262">
        <v>25.955210999999998</v>
      </c>
      <c r="I262">
        <v>75.485669999999999</v>
      </c>
      <c r="J262">
        <v>1.0939950000000001</v>
      </c>
      <c r="K262" t="str">
        <f t="shared" si="10"/>
        <v>7</v>
      </c>
      <c r="L262" t="s">
        <v>60</v>
      </c>
      <c r="M262" t="s">
        <v>61</v>
      </c>
      <c r="N2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262" s="13" t="e">
        <f>VLOOKUP(TableMPI[[#This Row],[Label]],TableAvg[],2,FALSE)</f>
        <v>#N/A</v>
      </c>
      <c r="P262" s="13" t="e">
        <f>VLOOKUP(TableMPI[[#This Row],[Label]],TableAvg[],3,FALSE)</f>
        <v>#N/A</v>
      </c>
      <c r="Q262" s="13" t="e">
        <f>TableMPI[[#This Row],[Avg]]-$U$2*TableMPI[[#This Row],[StdDev]]</f>
        <v>#N/A</v>
      </c>
      <c r="R262" s="13" t="e">
        <f>TableMPI[[#This Row],[Avg]]+$U$2*TableMPI[[#This Row],[StdDev]]</f>
        <v>#N/A</v>
      </c>
      <c r="S262" s="13" t="e">
        <f>IF(AND(TableMPI[[#This Row],[total_time]]&gt;=TableMPI[[#This Row],[Low]], TableMPI[[#This Row],[total_time]]&lt;=TableMPI[[#This Row],[High]]),1,0)</f>
        <v>#N/A</v>
      </c>
    </row>
    <row r="263" spans="1:19" x14ac:dyDescent="0.25">
      <c r="A263" t="s">
        <v>15</v>
      </c>
      <c r="B263">
        <v>30000</v>
      </c>
      <c r="C263">
        <v>100</v>
      </c>
      <c r="D263">
        <v>100000</v>
      </c>
      <c r="E263">
        <v>69</v>
      </c>
      <c r="F263">
        <v>1</v>
      </c>
      <c r="G263">
        <v>69.250805</v>
      </c>
      <c r="H263">
        <v>24.810896</v>
      </c>
      <c r="I263">
        <v>72.443685000000002</v>
      </c>
      <c r="J263">
        <v>1.065348</v>
      </c>
      <c r="K263" t="str">
        <f t="shared" si="10"/>
        <v>7</v>
      </c>
      <c r="L263" t="s">
        <v>60</v>
      </c>
      <c r="M263" t="s">
        <v>61</v>
      </c>
      <c r="N2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263" s="13" t="e">
        <f>VLOOKUP(TableMPI[[#This Row],[Label]],TableAvg[],2,FALSE)</f>
        <v>#N/A</v>
      </c>
      <c r="P263" s="13" t="e">
        <f>VLOOKUP(TableMPI[[#This Row],[Label]],TableAvg[],3,FALSE)</f>
        <v>#N/A</v>
      </c>
      <c r="Q263" s="13" t="e">
        <f>TableMPI[[#This Row],[Avg]]-$U$2*TableMPI[[#This Row],[StdDev]]</f>
        <v>#N/A</v>
      </c>
      <c r="R263" s="13" t="e">
        <f>TableMPI[[#This Row],[Avg]]+$U$2*TableMPI[[#This Row],[StdDev]]</f>
        <v>#N/A</v>
      </c>
      <c r="S263" s="13" t="e">
        <f>IF(AND(TableMPI[[#This Row],[total_time]]&gt;=TableMPI[[#This Row],[Low]], TableMPI[[#This Row],[total_time]]&lt;=TableMPI[[#This Row],[High]]),1,0)</f>
        <v>#N/A</v>
      </c>
    </row>
    <row r="264" spans="1:19" x14ac:dyDescent="0.25">
      <c r="A264" t="s">
        <v>15</v>
      </c>
      <c r="B264">
        <v>30000</v>
      </c>
      <c r="C264">
        <v>100</v>
      </c>
      <c r="D264">
        <v>100000</v>
      </c>
      <c r="E264">
        <v>68</v>
      </c>
      <c r="F264">
        <v>1</v>
      </c>
      <c r="G264">
        <v>63.831386999999999</v>
      </c>
      <c r="H264">
        <v>18.943463000000001</v>
      </c>
      <c r="I264">
        <v>68.995321000000004</v>
      </c>
      <c r="J264">
        <v>1.0297810000000001</v>
      </c>
      <c r="K264" t="str">
        <f t="shared" si="10"/>
        <v>7</v>
      </c>
      <c r="L264" t="s">
        <v>60</v>
      </c>
      <c r="M264" t="s">
        <v>61</v>
      </c>
      <c r="N2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264" s="13" t="e">
        <f>VLOOKUP(TableMPI[[#This Row],[Label]],TableAvg[],2,FALSE)</f>
        <v>#N/A</v>
      </c>
      <c r="P264" s="13" t="e">
        <f>VLOOKUP(TableMPI[[#This Row],[Label]],TableAvg[],3,FALSE)</f>
        <v>#N/A</v>
      </c>
      <c r="Q264" s="13" t="e">
        <f>TableMPI[[#This Row],[Avg]]-$U$2*TableMPI[[#This Row],[StdDev]]</f>
        <v>#N/A</v>
      </c>
      <c r="R264" s="13" t="e">
        <f>TableMPI[[#This Row],[Avg]]+$U$2*TableMPI[[#This Row],[StdDev]]</f>
        <v>#N/A</v>
      </c>
      <c r="S264" s="13" t="e">
        <f>IF(AND(TableMPI[[#This Row],[total_time]]&gt;=TableMPI[[#This Row],[Low]], TableMPI[[#This Row],[total_time]]&lt;=TableMPI[[#This Row],[High]]),1,0)</f>
        <v>#N/A</v>
      </c>
    </row>
    <row r="265" spans="1:19" x14ac:dyDescent="0.25">
      <c r="A265" t="s">
        <v>15</v>
      </c>
      <c r="B265">
        <v>30000</v>
      </c>
      <c r="C265">
        <v>100</v>
      </c>
      <c r="D265">
        <v>100000</v>
      </c>
      <c r="E265">
        <v>67</v>
      </c>
      <c r="F265">
        <v>1</v>
      </c>
      <c r="G265">
        <v>62.991456999999997</v>
      </c>
      <c r="H265">
        <v>17.53031</v>
      </c>
      <c r="I265">
        <v>76.054792000000006</v>
      </c>
      <c r="J265">
        <v>1.152345</v>
      </c>
      <c r="K265" t="str">
        <f t="shared" si="10"/>
        <v>7</v>
      </c>
      <c r="L265" t="s">
        <v>60</v>
      </c>
      <c r="M265" t="s">
        <v>61</v>
      </c>
      <c r="N2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265" s="13" t="e">
        <f>VLOOKUP(TableMPI[[#This Row],[Label]],TableAvg[],2,FALSE)</f>
        <v>#N/A</v>
      </c>
      <c r="P265" s="13" t="e">
        <f>VLOOKUP(TableMPI[[#This Row],[Label]],TableAvg[],3,FALSE)</f>
        <v>#N/A</v>
      </c>
      <c r="Q265" s="13" t="e">
        <f>TableMPI[[#This Row],[Avg]]-$U$2*TableMPI[[#This Row],[StdDev]]</f>
        <v>#N/A</v>
      </c>
      <c r="R265" s="13" t="e">
        <f>TableMPI[[#This Row],[Avg]]+$U$2*TableMPI[[#This Row],[StdDev]]</f>
        <v>#N/A</v>
      </c>
      <c r="S265" s="13" t="e">
        <f>IF(AND(TableMPI[[#This Row],[total_time]]&gt;=TableMPI[[#This Row],[Low]], TableMPI[[#This Row],[total_time]]&lt;=TableMPI[[#This Row],[High]]),1,0)</f>
        <v>#N/A</v>
      </c>
    </row>
    <row r="266" spans="1:19" x14ac:dyDescent="0.25">
      <c r="A266" t="s">
        <v>15</v>
      </c>
      <c r="B266">
        <v>30000</v>
      </c>
      <c r="C266">
        <v>100</v>
      </c>
      <c r="D266">
        <v>100000</v>
      </c>
      <c r="E266">
        <v>66</v>
      </c>
      <c r="F266">
        <v>1</v>
      </c>
      <c r="G266">
        <v>60.286313</v>
      </c>
      <c r="H266">
        <v>13.975094</v>
      </c>
      <c r="I266">
        <v>76.846536999999998</v>
      </c>
      <c r="J266">
        <v>1.1822539999999999</v>
      </c>
      <c r="K266" t="str">
        <f t="shared" si="10"/>
        <v>7</v>
      </c>
      <c r="L266" t="s">
        <v>60</v>
      </c>
      <c r="M266" t="s">
        <v>61</v>
      </c>
      <c r="N2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266" s="13" t="e">
        <f>VLOOKUP(TableMPI[[#This Row],[Label]],TableAvg[],2,FALSE)</f>
        <v>#N/A</v>
      </c>
      <c r="P266" s="13" t="e">
        <f>VLOOKUP(TableMPI[[#This Row],[Label]],TableAvg[],3,FALSE)</f>
        <v>#N/A</v>
      </c>
      <c r="Q266" s="13" t="e">
        <f>TableMPI[[#This Row],[Avg]]-$U$2*TableMPI[[#This Row],[StdDev]]</f>
        <v>#N/A</v>
      </c>
      <c r="R266" s="13" t="e">
        <f>TableMPI[[#This Row],[Avg]]+$U$2*TableMPI[[#This Row],[StdDev]]</f>
        <v>#N/A</v>
      </c>
      <c r="S266" s="13" t="e">
        <f>IF(AND(TableMPI[[#This Row],[total_time]]&gt;=TableMPI[[#This Row],[Low]], TableMPI[[#This Row],[total_time]]&lt;=TableMPI[[#This Row],[High]]),1,0)</f>
        <v>#N/A</v>
      </c>
    </row>
    <row r="267" spans="1:19" x14ac:dyDescent="0.25">
      <c r="A267" t="s">
        <v>15</v>
      </c>
      <c r="B267">
        <v>30000</v>
      </c>
      <c r="C267">
        <v>100</v>
      </c>
      <c r="D267">
        <v>100000</v>
      </c>
      <c r="E267">
        <v>65</v>
      </c>
      <c r="F267">
        <v>1</v>
      </c>
      <c r="G267">
        <v>75.382459999999995</v>
      </c>
      <c r="H267">
        <v>28.22026</v>
      </c>
      <c r="I267">
        <v>67.592687999999995</v>
      </c>
      <c r="J267">
        <v>1.056136</v>
      </c>
      <c r="K267" t="str">
        <f t="shared" si="10"/>
        <v>7</v>
      </c>
      <c r="L267" t="s">
        <v>60</v>
      </c>
      <c r="M267" t="s">
        <v>61</v>
      </c>
      <c r="N2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267" s="13" t="e">
        <f>VLOOKUP(TableMPI[[#This Row],[Label]],TableAvg[],2,FALSE)</f>
        <v>#N/A</v>
      </c>
      <c r="P267" s="13" t="e">
        <f>VLOOKUP(TableMPI[[#This Row],[Label]],TableAvg[],3,FALSE)</f>
        <v>#N/A</v>
      </c>
      <c r="Q267" s="13" t="e">
        <f>TableMPI[[#This Row],[Avg]]-$U$2*TableMPI[[#This Row],[StdDev]]</f>
        <v>#N/A</v>
      </c>
      <c r="R267" s="13" t="e">
        <f>TableMPI[[#This Row],[Avg]]+$U$2*TableMPI[[#This Row],[StdDev]]</f>
        <v>#N/A</v>
      </c>
      <c r="S267" s="13" t="e">
        <f>IF(AND(TableMPI[[#This Row],[total_time]]&gt;=TableMPI[[#This Row],[Low]], TableMPI[[#This Row],[total_time]]&lt;=TableMPI[[#This Row],[High]]),1,0)</f>
        <v>#N/A</v>
      </c>
    </row>
    <row r="268" spans="1:19" x14ac:dyDescent="0.25">
      <c r="A268" t="s">
        <v>15</v>
      </c>
      <c r="B268">
        <v>30000</v>
      </c>
      <c r="C268">
        <v>100</v>
      </c>
      <c r="D268">
        <v>100000</v>
      </c>
      <c r="E268">
        <v>64</v>
      </c>
      <c r="F268">
        <v>1</v>
      </c>
      <c r="G268">
        <v>71.296051000000006</v>
      </c>
      <c r="H268">
        <v>23.326339000000001</v>
      </c>
      <c r="I268">
        <v>114.980789</v>
      </c>
      <c r="J268">
        <v>1.8250919999999999</v>
      </c>
      <c r="K268" t="str">
        <f t="shared" si="10"/>
        <v>7</v>
      </c>
      <c r="L268" t="s">
        <v>60</v>
      </c>
      <c r="M268" t="s">
        <v>61</v>
      </c>
      <c r="N2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64</v>
      </c>
      <c r="O268" s="13" t="e">
        <f>VLOOKUP(TableMPI[[#This Row],[Label]],TableAvg[],2,FALSE)</f>
        <v>#N/A</v>
      </c>
      <c r="P268" s="13" t="e">
        <f>VLOOKUP(TableMPI[[#This Row],[Label]],TableAvg[],3,FALSE)</f>
        <v>#N/A</v>
      </c>
      <c r="Q268" s="13" t="e">
        <f>TableMPI[[#This Row],[Avg]]-$U$2*TableMPI[[#This Row],[StdDev]]</f>
        <v>#N/A</v>
      </c>
      <c r="R268" s="13" t="e">
        <f>TableMPI[[#This Row],[Avg]]+$U$2*TableMPI[[#This Row],[StdDev]]</f>
        <v>#N/A</v>
      </c>
      <c r="S268" s="13" t="e">
        <f>IF(AND(TableMPI[[#This Row],[total_time]]&gt;=TableMPI[[#This Row],[Low]], TableMPI[[#This Row],[total_time]]&lt;=TableMPI[[#This Row],[High]]),1,0)</f>
        <v>#N/A</v>
      </c>
    </row>
    <row r="269" spans="1:19" x14ac:dyDescent="0.25">
      <c r="A269" t="s">
        <v>15</v>
      </c>
      <c r="B269">
        <v>30000</v>
      </c>
      <c r="C269">
        <v>100</v>
      </c>
      <c r="D269">
        <v>100000</v>
      </c>
      <c r="E269">
        <v>63</v>
      </c>
      <c r="F269">
        <v>1</v>
      </c>
      <c r="G269">
        <v>66.603048999999999</v>
      </c>
      <c r="H269">
        <v>18.067235</v>
      </c>
      <c r="I269">
        <v>68.164911000000004</v>
      </c>
      <c r="J269">
        <v>1.099434</v>
      </c>
      <c r="K269" t="str">
        <f t="shared" si="10"/>
        <v>7</v>
      </c>
      <c r="L269" t="s">
        <v>60</v>
      </c>
      <c r="M269" t="s">
        <v>61</v>
      </c>
      <c r="N2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269" s="13" t="e">
        <f>VLOOKUP(TableMPI[[#This Row],[Label]],TableAvg[],2,FALSE)</f>
        <v>#N/A</v>
      </c>
      <c r="P269" s="13" t="e">
        <f>VLOOKUP(TableMPI[[#This Row],[Label]],TableAvg[],3,FALSE)</f>
        <v>#N/A</v>
      </c>
      <c r="Q269" s="13" t="e">
        <f>TableMPI[[#This Row],[Avg]]-$U$2*TableMPI[[#This Row],[StdDev]]</f>
        <v>#N/A</v>
      </c>
      <c r="R269" s="13" t="e">
        <f>TableMPI[[#This Row],[Avg]]+$U$2*TableMPI[[#This Row],[StdDev]]</f>
        <v>#N/A</v>
      </c>
      <c r="S269" s="13" t="e">
        <f>IF(AND(TableMPI[[#This Row],[total_time]]&gt;=TableMPI[[#This Row],[Low]], TableMPI[[#This Row],[total_time]]&lt;=TableMPI[[#This Row],[High]]),1,0)</f>
        <v>#N/A</v>
      </c>
    </row>
    <row r="270" spans="1:19" x14ac:dyDescent="0.25">
      <c r="A270" t="s">
        <v>15</v>
      </c>
      <c r="B270">
        <v>30000</v>
      </c>
      <c r="C270">
        <v>100</v>
      </c>
      <c r="D270">
        <v>100000</v>
      </c>
      <c r="E270">
        <v>62</v>
      </c>
      <c r="F270">
        <v>1</v>
      </c>
      <c r="G270">
        <v>77.989759000000006</v>
      </c>
      <c r="H270">
        <v>28.824221999999999</v>
      </c>
      <c r="I270">
        <v>62.911095000000003</v>
      </c>
      <c r="J270">
        <v>1.0313289999999999</v>
      </c>
      <c r="K270" t="str">
        <f t="shared" si="10"/>
        <v>7</v>
      </c>
      <c r="L270" t="s">
        <v>60</v>
      </c>
      <c r="M270" t="s">
        <v>61</v>
      </c>
      <c r="N2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62</v>
      </c>
      <c r="O270" s="13" t="e">
        <f>VLOOKUP(TableMPI[[#This Row],[Label]],TableAvg[],2,FALSE)</f>
        <v>#N/A</v>
      </c>
      <c r="P270" s="13" t="e">
        <f>VLOOKUP(TableMPI[[#This Row],[Label]],TableAvg[],3,FALSE)</f>
        <v>#N/A</v>
      </c>
      <c r="Q270" s="13" t="e">
        <f>TableMPI[[#This Row],[Avg]]-$U$2*TableMPI[[#This Row],[StdDev]]</f>
        <v>#N/A</v>
      </c>
      <c r="R270" s="13" t="e">
        <f>TableMPI[[#This Row],[Avg]]+$U$2*TableMPI[[#This Row],[StdDev]]</f>
        <v>#N/A</v>
      </c>
      <c r="S270" s="13" t="e">
        <f>IF(AND(TableMPI[[#This Row],[total_time]]&gt;=TableMPI[[#This Row],[Low]], TableMPI[[#This Row],[total_time]]&lt;=TableMPI[[#This Row],[High]]),1,0)</f>
        <v>#N/A</v>
      </c>
    </row>
    <row r="271" spans="1:19" x14ac:dyDescent="0.25">
      <c r="A271" t="s">
        <v>15</v>
      </c>
      <c r="B271">
        <v>30000</v>
      </c>
      <c r="C271">
        <v>100</v>
      </c>
      <c r="D271">
        <v>100000</v>
      </c>
      <c r="E271">
        <v>61</v>
      </c>
      <c r="F271">
        <v>1</v>
      </c>
      <c r="G271">
        <v>72.263093999999995</v>
      </c>
      <c r="H271">
        <v>22.256115999999999</v>
      </c>
      <c r="I271">
        <v>87.393630999999999</v>
      </c>
      <c r="J271">
        <v>1.456561</v>
      </c>
      <c r="K271" t="str">
        <f t="shared" si="10"/>
        <v>7</v>
      </c>
      <c r="L271" t="s">
        <v>60</v>
      </c>
      <c r="M271" t="s">
        <v>61</v>
      </c>
      <c r="N2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61</v>
      </c>
      <c r="O271" s="13" t="e">
        <f>VLOOKUP(TableMPI[[#This Row],[Label]],TableAvg[],2,FALSE)</f>
        <v>#N/A</v>
      </c>
      <c r="P271" s="13" t="e">
        <f>VLOOKUP(TableMPI[[#This Row],[Label]],TableAvg[],3,FALSE)</f>
        <v>#N/A</v>
      </c>
      <c r="Q271" s="13" t="e">
        <f>TableMPI[[#This Row],[Avg]]-$U$2*TableMPI[[#This Row],[StdDev]]</f>
        <v>#N/A</v>
      </c>
      <c r="R271" s="13" t="e">
        <f>TableMPI[[#This Row],[Avg]]+$U$2*TableMPI[[#This Row],[StdDev]]</f>
        <v>#N/A</v>
      </c>
      <c r="S271" s="13" t="e">
        <f>IF(AND(TableMPI[[#This Row],[total_time]]&gt;=TableMPI[[#This Row],[Low]], TableMPI[[#This Row],[total_time]]&lt;=TableMPI[[#This Row],[High]]),1,0)</f>
        <v>#N/A</v>
      </c>
    </row>
    <row r="272" spans="1:19" x14ac:dyDescent="0.25">
      <c r="A272" t="s">
        <v>15</v>
      </c>
      <c r="B272">
        <v>30000</v>
      </c>
      <c r="C272">
        <v>100</v>
      </c>
      <c r="D272">
        <v>100000</v>
      </c>
      <c r="E272">
        <v>60</v>
      </c>
      <c r="F272">
        <v>1</v>
      </c>
      <c r="G272">
        <v>79.713228000000001</v>
      </c>
      <c r="H272">
        <v>28.669941000000001</v>
      </c>
      <c r="I272">
        <v>66.507671000000002</v>
      </c>
      <c r="J272">
        <v>1.1272489999999999</v>
      </c>
      <c r="K272" t="str">
        <f t="shared" si="10"/>
        <v>7</v>
      </c>
      <c r="L272" t="s">
        <v>60</v>
      </c>
      <c r="M272" t="s">
        <v>61</v>
      </c>
      <c r="N2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272" s="13" t="e">
        <f>VLOOKUP(TableMPI[[#This Row],[Label]],TableAvg[],2,FALSE)</f>
        <v>#N/A</v>
      </c>
      <c r="P272" s="13" t="e">
        <f>VLOOKUP(TableMPI[[#This Row],[Label]],TableAvg[],3,FALSE)</f>
        <v>#N/A</v>
      </c>
      <c r="Q272" s="13" t="e">
        <f>TableMPI[[#This Row],[Avg]]-$U$2*TableMPI[[#This Row],[StdDev]]</f>
        <v>#N/A</v>
      </c>
      <c r="R272" s="13" t="e">
        <f>TableMPI[[#This Row],[Avg]]+$U$2*TableMPI[[#This Row],[StdDev]]</f>
        <v>#N/A</v>
      </c>
      <c r="S272" s="13" t="e">
        <f>IF(AND(TableMPI[[#This Row],[total_time]]&gt;=TableMPI[[#This Row],[Low]], TableMPI[[#This Row],[total_time]]&lt;=TableMPI[[#This Row],[High]]),1,0)</f>
        <v>#N/A</v>
      </c>
    </row>
    <row r="273" spans="1:19" x14ac:dyDescent="0.25">
      <c r="A273" t="s">
        <v>15</v>
      </c>
      <c r="B273">
        <v>30000</v>
      </c>
      <c r="C273">
        <v>100</v>
      </c>
      <c r="D273">
        <v>100000</v>
      </c>
      <c r="E273">
        <v>59</v>
      </c>
      <c r="F273">
        <v>1</v>
      </c>
      <c r="G273">
        <v>80.550257999999999</v>
      </c>
      <c r="H273">
        <v>28.444102000000001</v>
      </c>
      <c r="I273">
        <v>95.359883999999994</v>
      </c>
      <c r="J273">
        <v>1.644136</v>
      </c>
      <c r="K273" t="str">
        <f t="shared" si="10"/>
        <v>7</v>
      </c>
      <c r="L273" t="s">
        <v>60</v>
      </c>
      <c r="M273" t="s">
        <v>61</v>
      </c>
      <c r="N2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59</v>
      </c>
      <c r="O273" s="13" t="e">
        <f>VLOOKUP(TableMPI[[#This Row],[Label]],TableAvg[],2,FALSE)</f>
        <v>#N/A</v>
      </c>
      <c r="P273" s="13" t="e">
        <f>VLOOKUP(TableMPI[[#This Row],[Label]],TableAvg[],3,FALSE)</f>
        <v>#N/A</v>
      </c>
      <c r="Q273" s="13" t="e">
        <f>TableMPI[[#This Row],[Avg]]-$U$2*TableMPI[[#This Row],[StdDev]]</f>
        <v>#N/A</v>
      </c>
      <c r="R273" s="13" t="e">
        <f>TableMPI[[#This Row],[Avg]]+$U$2*TableMPI[[#This Row],[StdDev]]</f>
        <v>#N/A</v>
      </c>
      <c r="S273" s="13" t="e">
        <f>IF(AND(TableMPI[[#This Row],[total_time]]&gt;=TableMPI[[#This Row],[Low]], TableMPI[[#This Row],[total_time]]&lt;=TableMPI[[#This Row],[High]]),1,0)</f>
        <v>#N/A</v>
      </c>
    </row>
    <row r="274" spans="1:19" x14ac:dyDescent="0.25">
      <c r="A274" t="s">
        <v>15</v>
      </c>
      <c r="B274">
        <v>30000</v>
      </c>
      <c r="C274">
        <v>100</v>
      </c>
      <c r="D274">
        <v>100000</v>
      </c>
      <c r="E274">
        <v>58</v>
      </c>
      <c r="F274">
        <v>1</v>
      </c>
      <c r="G274">
        <v>81.383899999999997</v>
      </c>
      <c r="H274">
        <v>28.345506</v>
      </c>
      <c r="I274">
        <v>63.184095999999997</v>
      </c>
      <c r="J274">
        <v>1.108493</v>
      </c>
      <c r="K274" t="str">
        <f t="shared" si="10"/>
        <v>7</v>
      </c>
      <c r="L274" t="s">
        <v>60</v>
      </c>
      <c r="M274" t="s">
        <v>61</v>
      </c>
      <c r="N2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58</v>
      </c>
      <c r="O274" s="13" t="e">
        <f>VLOOKUP(TableMPI[[#This Row],[Label]],TableAvg[],2,FALSE)</f>
        <v>#N/A</v>
      </c>
      <c r="P274" s="13" t="e">
        <f>VLOOKUP(TableMPI[[#This Row],[Label]],TableAvg[],3,FALSE)</f>
        <v>#N/A</v>
      </c>
      <c r="Q274" s="13" t="e">
        <f>TableMPI[[#This Row],[Avg]]-$U$2*TableMPI[[#This Row],[StdDev]]</f>
        <v>#N/A</v>
      </c>
      <c r="R274" s="13" t="e">
        <f>TableMPI[[#This Row],[Avg]]+$U$2*TableMPI[[#This Row],[StdDev]]</f>
        <v>#N/A</v>
      </c>
      <c r="S274" s="13" t="e">
        <f>IF(AND(TableMPI[[#This Row],[total_time]]&gt;=TableMPI[[#This Row],[Low]], TableMPI[[#This Row],[total_time]]&lt;=TableMPI[[#This Row],[High]]),1,0)</f>
        <v>#N/A</v>
      </c>
    </row>
    <row r="275" spans="1:19" x14ac:dyDescent="0.25">
      <c r="A275" t="s">
        <v>15</v>
      </c>
      <c r="B275">
        <v>30000</v>
      </c>
      <c r="C275">
        <v>100</v>
      </c>
      <c r="D275">
        <v>100000</v>
      </c>
      <c r="E275">
        <v>57</v>
      </c>
      <c r="F275">
        <v>1</v>
      </c>
      <c r="G275">
        <v>83.407174999999995</v>
      </c>
      <c r="H275">
        <v>29.947890000000001</v>
      </c>
      <c r="I275">
        <v>79.944214000000002</v>
      </c>
      <c r="J275">
        <v>1.427575</v>
      </c>
      <c r="K275" t="str">
        <f t="shared" si="10"/>
        <v>7</v>
      </c>
      <c r="L275" t="s">
        <v>60</v>
      </c>
      <c r="M275" t="s">
        <v>61</v>
      </c>
      <c r="N2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275" s="13" t="e">
        <f>VLOOKUP(TableMPI[[#This Row],[Label]],TableAvg[],2,FALSE)</f>
        <v>#N/A</v>
      </c>
      <c r="P275" s="13" t="e">
        <f>VLOOKUP(TableMPI[[#This Row],[Label]],TableAvg[],3,FALSE)</f>
        <v>#N/A</v>
      </c>
      <c r="Q275" s="13" t="e">
        <f>TableMPI[[#This Row],[Avg]]-$U$2*TableMPI[[#This Row],[StdDev]]</f>
        <v>#N/A</v>
      </c>
      <c r="R275" s="13" t="e">
        <f>TableMPI[[#This Row],[Avg]]+$U$2*TableMPI[[#This Row],[StdDev]]</f>
        <v>#N/A</v>
      </c>
      <c r="S275" s="13" t="e">
        <f>IF(AND(TableMPI[[#This Row],[total_time]]&gt;=TableMPI[[#This Row],[Low]], TableMPI[[#This Row],[total_time]]&lt;=TableMPI[[#This Row],[High]]),1,0)</f>
        <v>#N/A</v>
      </c>
    </row>
    <row r="276" spans="1:19" x14ac:dyDescent="0.25">
      <c r="A276" t="s">
        <v>15</v>
      </c>
      <c r="B276">
        <v>30000</v>
      </c>
      <c r="C276">
        <v>100</v>
      </c>
      <c r="D276">
        <v>100000</v>
      </c>
      <c r="E276">
        <v>56</v>
      </c>
      <c r="F276">
        <v>1</v>
      </c>
      <c r="G276">
        <v>83.925219999999996</v>
      </c>
      <c r="H276">
        <v>28.942063000000001</v>
      </c>
      <c r="I276">
        <v>60.662731999999998</v>
      </c>
      <c r="J276">
        <v>1.102959</v>
      </c>
      <c r="K276" t="str">
        <f t="shared" si="10"/>
        <v>7</v>
      </c>
      <c r="L276" t="s">
        <v>60</v>
      </c>
      <c r="M276" t="s">
        <v>61</v>
      </c>
      <c r="N2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56</v>
      </c>
      <c r="O276" s="13" t="e">
        <f>VLOOKUP(TableMPI[[#This Row],[Label]],TableAvg[],2,FALSE)</f>
        <v>#N/A</v>
      </c>
      <c r="P276" s="13" t="e">
        <f>VLOOKUP(TableMPI[[#This Row],[Label]],TableAvg[],3,FALSE)</f>
        <v>#N/A</v>
      </c>
      <c r="Q276" s="13" t="e">
        <f>TableMPI[[#This Row],[Avg]]-$U$2*TableMPI[[#This Row],[StdDev]]</f>
        <v>#N/A</v>
      </c>
      <c r="R276" s="13" t="e">
        <f>TableMPI[[#This Row],[Avg]]+$U$2*TableMPI[[#This Row],[StdDev]]</f>
        <v>#N/A</v>
      </c>
      <c r="S276" s="13" t="e">
        <f>IF(AND(TableMPI[[#This Row],[total_time]]&gt;=TableMPI[[#This Row],[Low]], TableMPI[[#This Row],[total_time]]&lt;=TableMPI[[#This Row],[High]]),1,0)</f>
        <v>#N/A</v>
      </c>
    </row>
    <row r="277" spans="1:19" x14ac:dyDescent="0.25">
      <c r="A277" t="s">
        <v>15</v>
      </c>
      <c r="B277">
        <v>30000</v>
      </c>
      <c r="C277">
        <v>100</v>
      </c>
      <c r="D277">
        <v>100000</v>
      </c>
      <c r="E277">
        <v>55</v>
      </c>
      <c r="F277">
        <v>1</v>
      </c>
      <c r="G277">
        <v>84.429963000000001</v>
      </c>
      <c r="H277">
        <v>28.569099000000001</v>
      </c>
      <c r="I277">
        <v>71.097070000000002</v>
      </c>
      <c r="J277">
        <v>1.3166119999999999</v>
      </c>
      <c r="K277" t="str">
        <f t="shared" si="10"/>
        <v>7</v>
      </c>
      <c r="L277" t="s">
        <v>60</v>
      </c>
      <c r="M277" t="s">
        <v>61</v>
      </c>
      <c r="N2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55</v>
      </c>
      <c r="O277" s="13" t="e">
        <f>VLOOKUP(TableMPI[[#This Row],[Label]],TableAvg[],2,FALSE)</f>
        <v>#N/A</v>
      </c>
      <c r="P277" s="13" t="e">
        <f>VLOOKUP(TableMPI[[#This Row],[Label]],TableAvg[],3,FALSE)</f>
        <v>#N/A</v>
      </c>
      <c r="Q277" s="13" t="e">
        <f>TableMPI[[#This Row],[Avg]]-$U$2*TableMPI[[#This Row],[StdDev]]</f>
        <v>#N/A</v>
      </c>
      <c r="R277" s="13" t="e">
        <f>TableMPI[[#This Row],[Avg]]+$U$2*TableMPI[[#This Row],[StdDev]]</f>
        <v>#N/A</v>
      </c>
      <c r="S277" s="13" t="e">
        <f>IF(AND(TableMPI[[#This Row],[total_time]]&gt;=TableMPI[[#This Row],[Low]], TableMPI[[#This Row],[total_time]]&lt;=TableMPI[[#This Row],[High]]),1,0)</f>
        <v>#N/A</v>
      </c>
    </row>
    <row r="278" spans="1:19" x14ac:dyDescent="0.25">
      <c r="A278" t="s">
        <v>15</v>
      </c>
      <c r="B278">
        <v>30000</v>
      </c>
      <c r="C278">
        <v>100</v>
      </c>
      <c r="D278">
        <v>100000</v>
      </c>
      <c r="E278">
        <v>54</v>
      </c>
      <c r="F278">
        <v>1</v>
      </c>
      <c r="G278">
        <v>81.472426999999996</v>
      </c>
      <c r="H278">
        <v>24.627690000000001</v>
      </c>
      <c r="I278">
        <v>92.956585000000004</v>
      </c>
      <c r="J278">
        <v>1.753898</v>
      </c>
      <c r="K278" t="str">
        <f t="shared" si="10"/>
        <v>7</v>
      </c>
      <c r="L278" t="s">
        <v>60</v>
      </c>
      <c r="M278" t="s">
        <v>61</v>
      </c>
      <c r="N2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278" s="13" t="e">
        <f>VLOOKUP(TableMPI[[#This Row],[Label]],TableAvg[],2,FALSE)</f>
        <v>#N/A</v>
      </c>
      <c r="P278" s="13" t="e">
        <f>VLOOKUP(TableMPI[[#This Row],[Label]],TableAvg[],3,FALSE)</f>
        <v>#N/A</v>
      </c>
      <c r="Q278" s="13" t="e">
        <f>TableMPI[[#This Row],[Avg]]-$U$2*TableMPI[[#This Row],[StdDev]]</f>
        <v>#N/A</v>
      </c>
      <c r="R278" s="13" t="e">
        <f>TableMPI[[#This Row],[Avg]]+$U$2*TableMPI[[#This Row],[StdDev]]</f>
        <v>#N/A</v>
      </c>
      <c r="S278" s="13" t="e">
        <f>IF(AND(TableMPI[[#This Row],[total_time]]&gt;=TableMPI[[#This Row],[Low]], TableMPI[[#This Row],[total_time]]&lt;=TableMPI[[#This Row],[High]]),1,0)</f>
        <v>#N/A</v>
      </c>
    </row>
    <row r="279" spans="1:19" x14ac:dyDescent="0.25">
      <c r="A279" t="s">
        <v>15</v>
      </c>
      <c r="B279">
        <v>30000</v>
      </c>
      <c r="C279">
        <v>100</v>
      </c>
      <c r="D279">
        <v>100000</v>
      </c>
      <c r="E279">
        <v>53</v>
      </c>
      <c r="F279">
        <v>1</v>
      </c>
      <c r="G279">
        <v>89.07423</v>
      </c>
      <c r="H279">
        <v>31.223673999999999</v>
      </c>
      <c r="I279">
        <v>62.010005</v>
      </c>
      <c r="J279">
        <v>1.1924999999999999</v>
      </c>
      <c r="K279" t="str">
        <f t="shared" si="10"/>
        <v>7</v>
      </c>
      <c r="L279" t="s">
        <v>60</v>
      </c>
      <c r="M279" t="s">
        <v>61</v>
      </c>
      <c r="N2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53</v>
      </c>
      <c r="O279" s="13" t="e">
        <f>VLOOKUP(TableMPI[[#This Row],[Label]],TableAvg[],2,FALSE)</f>
        <v>#N/A</v>
      </c>
      <c r="P279" s="13" t="e">
        <f>VLOOKUP(TableMPI[[#This Row],[Label]],TableAvg[],3,FALSE)</f>
        <v>#N/A</v>
      </c>
      <c r="Q279" s="13" t="e">
        <f>TableMPI[[#This Row],[Avg]]-$U$2*TableMPI[[#This Row],[StdDev]]</f>
        <v>#N/A</v>
      </c>
      <c r="R279" s="13" t="e">
        <f>TableMPI[[#This Row],[Avg]]+$U$2*TableMPI[[#This Row],[StdDev]]</f>
        <v>#N/A</v>
      </c>
      <c r="S279" s="13" t="e">
        <f>IF(AND(TableMPI[[#This Row],[total_time]]&gt;=TableMPI[[#This Row],[Low]], TableMPI[[#This Row],[total_time]]&lt;=TableMPI[[#This Row],[High]]),1,0)</f>
        <v>#N/A</v>
      </c>
    </row>
    <row r="280" spans="1:19" x14ac:dyDescent="0.25">
      <c r="A280" t="s">
        <v>15</v>
      </c>
      <c r="B280">
        <v>30000</v>
      </c>
      <c r="C280">
        <v>100</v>
      </c>
      <c r="D280">
        <v>100000</v>
      </c>
      <c r="E280">
        <v>52</v>
      </c>
      <c r="F280">
        <v>1</v>
      </c>
      <c r="G280">
        <v>92.73075</v>
      </c>
      <c r="H280">
        <v>33.351900000000001</v>
      </c>
      <c r="I280">
        <v>58.427829000000003</v>
      </c>
      <c r="J280">
        <v>1.1456440000000001</v>
      </c>
      <c r="K280" t="str">
        <f t="shared" si="10"/>
        <v>7</v>
      </c>
      <c r="L280" t="s">
        <v>60</v>
      </c>
      <c r="M280" t="s">
        <v>61</v>
      </c>
      <c r="N2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52</v>
      </c>
      <c r="O280" s="13" t="e">
        <f>VLOOKUP(TableMPI[[#This Row],[Label]],TableAvg[],2,FALSE)</f>
        <v>#N/A</v>
      </c>
      <c r="P280" s="13" t="e">
        <f>VLOOKUP(TableMPI[[#This Row],[Label]],TableAvg[],3,FALSE)</f>
        <v>#N/A</v>
      </c>
      <c r="Q280" s="13" t="e">
        <f>TableMPI[[#This Row],[Avg]]-$U$2*TableMPI[[#This Row],[StdDev]]</f>
        <v>#N/A</v>
      </c>
      <c r="R280" s="13" t="e">
        <f>TableMPI[[#This Row],[Avg]]+$U$2*TableMPI[[#This Row],[StdDev]]</f>
        <v>#N/A</v>
      </c>
      <c r="S280" s="13" t="e">
        <f>IF(AND(TableMPI[[#This Row],[total_time]]&gt;=TableMPI[[#This Row],[Low]], TableMPI[[#This Row],[total_time]]&lt;=TableMPI[[#This Row],[High]]),1,0)</f>
        <v>#N/A</v>
      </c>
    </row>
    <row r="281" spans="1:19" x14ac:dyDescent="0.25">
      <c r="A281" t="s">
        <v>15</v>
      </c>
      <c r="B281">
        <v>30000</v>
      </c>
      <c r="C281">
        <v>100</v>
      </c>
      <c r="D281">
        <v>100000</v>
      </c>
      <c r="E281">
        <v>51</v>
      </c>
      <c r="F281">
        <v>1</v>
      </c>
      <c r="G281">
        <v>92.762094000000005</v>
      </c>
      <c r="H281">
        <v>32.878154000000002</v>
      </c>
      <c r="I281">
        <v>58.184517</v>
      </c>
      <c r="J281">
        <v>1.1636899999999999</v>
      </c>
      <c r="K281" t="str">
        <f t="shared" si="10"/>
        <v>7</v>
      </c>
      <c r="L281" t="s">
        <v>60</v>
      </c>
      <c r="M281" t="s">
        <v>61</v>
      </c>
      <c r="N2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281" s="13" t="e">
        <f>VLOOKUP(TableMPI[[#This Row],[Label]],TableAvg[],2,FALSE)</f>
        <v>#N/A</v>
      </c>
      <c r="P281" s="13" t="e">
        <f>VLOOKUP(TableMPI[[#This Row],[Label]],TableAvg[],3,FALSE)</f>
        <v>#N/A</v>
      </c>
      <c r="Q281" s="13" t="e">
        <f>TableMPI[[#This Row],[Avg]]-$U$2*TableMPI[[#This Row],[StdDev]]</f>
        <v>#N/A</v>
      </c>
      <c r="R281" s="13" t="e">
        <f>TableMPI[[#This Row],[Avg]]+$U$2*TableMPI[[#This Row],[StdDev]]</f>
        <v>#N/A</v>
      </c>
      <c r="S281" s="13" t="e">
        <f>IF(AND(TableMPI[[#This Row],[total_time]]&gt;=TableMPI[[#This Row],[Low]], TableMPI[[#This Row],[total_time]]&lt;=TableMPI[[#This Row],[High]]),1,0)</f>
        <v>#N/A</v>
      </c>
    </row>
    <row r="282" spans="1:19" x14ac:dyDescent="0.25">
      <c r="A282" t="s">
        <v>15</v>
      </c>
      <c r="B282">
        <v>30000</v>
      </c>
      <c r="C282">
        <v>100</v>
      </c>
      <c r="D282">
        <v>100000</v>
      </c>
      <c r="E282">
        <v>50</v>
      </c>
      <c r="F282">
        <v>1</v>
      </c>
      <c r="G282">
        <v>82.374166000000002</v>
      </c>
      <c r="H282">
        <v>20.824902000000002</v>
      </c>
      <c r="I282">
        <v>51.349469999999997</v>
      </c>
      <c r="J282">
        <v>1.0479480000000001</v>
      </c>
      <c r="K282" t="str">
        <f t="shared" si="10"/>
        <v>7</v>
      </c>
      <c r="L282" t="s">
        <v>60</v>
      </c>
      <c r="M282" t="s">
        <v>61</v>
      </c>
      <c r="N2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50</v>
      </c>
      <c r="O282" s="13" t="e">
        <f>VLOOKUP(TableMPI[[#This Row],[Label]],TableAvg[],2,FALSE)</f>
        <v>#N/A</v>
      </c>
      <c r="P282" s="13" t="e">
        <f>VLOOKUP(TableMPI[[#This Row],[Label]],TableAvg[],3,FALSE)</f>
        <v>#N/A</v>
      </c>
      <c r="Q282" s="13" t="e">
        <f>TableMPI[[#This Row],[Avg]]-$U$2*TableMPI[[#This Row],[StdDev]]</f>
        <v>#N/A</v>
      </c>
      <c r="R282" s="13" t="e">
        <f>TableMPI[[#This Row],[Avg]]+$U$2*TableMPI[[#This Row],[StdDev]]</f>
        <v>#N/A</v>
      </c>
      <c r="S282" s="13" t="e">
        <f>IF(AND(TableMPI[[#This Row],[total_time]]&gt;=TableMPI[[#This Row],[Low]], TableMPI[[#This Row],[total_time]]&lt;=TableMPI[[#This Row],[High]]),1,0)</f>
        <v>#N/A</v>
      </c>
    </row>
    <row r="283" spans="1:19" x14ac:dyDescent="0.25">
      <c r="A283" t="s">
        <v>15</v>
      </c>
      <c r="B283">
        <v>30000</v>
      </c>
      <c r="C283">
        <v>100</v>
      </c>
      <c r="D283">
        <v>100000</v>
      </c>
      <c r="E283">
        <v>49</v>
      </c>
      <c r="F283">
        <v>1</v>
      </c>
      <c r="G283">
        <v>87.428740000000005</v>
      </c>
      <c r="H283">
        <v>24.260733999999999</v>
      </c>
      <c r="I283">
        <v>49.990112000000003</v>
      </c>
      <c r="J283">
        <v>1.041461</v>
      </c>
      <c r="K283" t="str">
        <f t="shared" si="10"/>
        <v>7</v>
      </c>
      <c r="L283" t="s">
        <v>60</v>
      </c>
      <c r="M283" t="s">
        <v>61</v>
      </c>
      <c r="N2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49</v>
      </c>
      <c r="O283" s="13" t="e">
        <f>VLOOKUP(TableMPI[[#This Row],[Label]],TableAvg[],2,FALSE)</f>
        <v>#N/A</v>
      </c>
      <c r="P283" s="13" t="e">
        <f>VLOOKUP(TableMPI[[#This Row],[Label]],TableAvg[],3,FALSE)</f>
        <v>#N/A</v>
      </c>
      <c r="Q283" s="13" t="e">
        <f>TableMPI[[#This Row],[Avg]]-$U$2*TableMPI[[#This Row],[StdDev]]</f>
        <v>#N/A</v>
      </c>
      <c r="R283" s="13" t="e">
        <f>TableMPI[[#This Row],[Avg]]+$U$2*TableMPI[[#This Row],[StdDev]]</f>
        <v>#N/A</v>
      </c>
      <c r="S283" s="13" t="e">
        <f>IF(AND(TableMPI[[#This Row],[total_time]]&gt;=TableMPI[[#This Row],[Low]], TableMPI[[#This Row],[total_time]]&lt;=TableMPI[[#This Row],[High]]),1,0)</f>
        <v>#N/A</v>
      </c>
    </row>
    <row r="284" spans="1:19" x14ac:dyDescent="0.25">
      <c r="A284" t="s">
        <v>15</v>
      </c>
      <c r="B284">
        <v>30000</v>
      </c>
      <c r="C284">
        <v>100</v>
      </c>
      <c r="D284">
        <v>100000</v>
      </c>
      <c r="E284">
        <v>48</v>
      </c>
      <c r="F284">
        <v>1</v>
      </c>
      <c r="G284">
        <v>88.434338999999994</v>
      </c>
      <c r="H284">
        <v>24.094467999999999</v>
      </c>
      <c r="I284">
        <v>52.419417000000003</v>
      </c>
      <c r="J284">
        <v>1.115307</v>
      </c>
      <c r="K284" t="str">
        <f t="shared" si="10"/>
        <v>7</v>
      </c>
      <c r="L284" t="s">
        <v>60</v>
      </c>
      <c r="M284" t="s">
        <v>61</v>
      </c>
      <c r="N2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284" s="13" t="e">
        <f>VLOOKUP(TableMPI[[#This Row],[Label]],TableAvg[],2,FALSE)</f>
        <v>#N/A</v>
      </c>
      <c r="P284" s="13" t="e">
        <f>VLOOKUP(TableMPI[[#This Row],[Label]],TableAvg[],3,FALSE)</f>
        <v>#N/A</v>
      </c>
      <c r="Q284" s="13" t="e">
        <f>TableMPI[[#This Row],[Avg]]-$U$2*TableMPI[[#This Row],[StdDev]]</f>
        <v>#N/A</v>
      </c>
      <c r="R284" s="13" t="e">
        <f>TableMPI[[#This Row],[Avg]]+$U$2*TableMPI[[#This Row],[StdDev]]</f>
        <v>#N/A</v>
      </c>
      <c r="S284" s="13" t="e">
        <f>IF(AND(TableMPI[[#This Row],[total_time]]&gt;=TableMPI[[#This Row],[Low]], TableMPI[[#This Row],[total_time]]&lt;=TableMPI[[#This Row],[High]]),1,0)</f>
        <v>#N/A</v>
      </c>
    </row>
    <row r="285" spans="1:19" x14ac:dyDescent="0.25">
      <c r="A285" t="s">
        <v>15</v>
      </c>
      <c r="B285">
        <v>30000</v>
      </c>
      <c r="C285">
        <v>100</v>
      </c>
      <c r="D285">
        <v>100000</v>
      </c>
      <c r="E285">
        <v>47</v>
      </c>
      <c r="F285">
        <v>1</v>
      </c>
      <c r="G285">
        <v>84.768797000000006</v>
      </c>
      <c r="H285">
        <v>19.142453</v>
      </c>
      <c r="I285">
        <v>56.127777000000002</v>
      </c>
      <c r="J285">
        <v>1.2201690000000001</v>
      </c>
      <c r="K285" t="str">
        <f t="shared" si="10"/>
        <v>7</v>
      </c>
      <c r="L285" t="s">
        <v>60</v>
      </c>
      <c r="M285" t="s">
        <v>61</v>
      </c>
      <c r="N2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47</v>
      </c>
      <c r="O285" s="13" t="e">
        <f>VLOOKUP(TableMPI[[#This Row],[Label]],TableAvg[],2,FALSE)</f>
        <v>#N/A</v>
      </c>
      <c r="P285" s="13" t="e">
        <f>VLOOKUP(TableMPI[[#This Row],[Label]],TableAvg[],3,FALSE)</f>
        <v>#N/A</v>
      </c>
      <c r="Q285" s="13" t="e">
        <f>TableMPI[[#This Row],[Avg]]-$U$2*TableMPI[[#This Row],[StdDev]]</f>
        <v>#N/A</v>
      </c>
      <c r="R285" s="13" t="e">
        <f>TableMPI[[#This Row],[Avg]]+$U$2*TableMPI[[#This Row],[StdDev]]</f>
        <v>#N/A</v>
      </c>
      <c r="S285" s="13" t="e">
        <f>IF(AND(TableMPI[[#This Row],[total_time]]&gt;=TableMPI[[#This Row],[Low]], TableMPI[[#This Row],[total_time]]&lt;=TableMPI[[#This Row],[High]]),1,0)</f>
        <v>#N/A</v>
      </c>
    </row>
    <row r="286" spans="1:19" x14ac:dyDescent="0.25">
      <c r="A286" t="s">
        <v>15</v>
      </c>
      <c r="B286">
        <v>30000</v>
      </c>
      <c r="C286">
        <v>100</v>
      </c>
      <c r="D286">
        <v>100000</v>
      </c>
      <c r="E286">
        <v>46</v>
      </c>
      <c r="F286">
        <v>1</v>
      </c>
      <c r="G286">
        <v>96.847545999999994</v>
      </c>
      <c r="H286">
        <v>29.519556999999999</v>
      </c>
      <c r="I286">
        <v>48.52469</v>
      </c>
      <c r="J286">
        <v>1.0783259999999999</v>
      </c>
      <c r="K286" t="str">
        <f t="shared" si="10"/>
        <v>7</v>
      </c>
      <c r="L286" t="s">
        <v>60</v>
      </c>
      <c r="M286" t="s">
        <v>61</v>
      </c>
      <c r="N2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46</v>
      </c>
      <c r="O286" s="13" t="e">
        <f>VLOOKUP(TableMPI[[#This Row],[Label]],TableAvg[],2,FALSE)</f>
        <v>#N/A</v>
      </c>
      <c r="P286" s="13" t="e">
        <f>VLOOKUP(TableMPI[[#This Row],[Label]],TableAvg[],3,FALSE)</f>
        <v>#N/A</v>
      </c>
      <c r="Q286" s="13" t="e">
        <f>TableMPI[[#This Row],[Avg]]-$U$2*TableMPI[[#This Row],[StdDev]]</f>
        <v>#N/A</v>
      </c>
      <c r="R286" s="13" t="e">
        <f>TableMPI[[#This Row],[Avg]]+$U$2*TableMPI[[#This Row],[StdDev]]</f>
        <v>#N/A</v>
      </c>
      <c r="S286" s="13" t="e">
        <f>IF(AND(TableMPI[[#This Row],[total_time]]&gt;=TableMPI[[#This Row],[Low]], TableMPI[[#This Row],[total_time]]&lt;=TableMPI[[#This Row],[High]]),1,0)</f>
        <v>#N/A</v>
      </c>
    </row>
    <row r="287" spans="1:19" x14ac:dyDescent="0.25">
      <c r="A287" t="s">
        <v>15</v>
      </c>
      <c r="B287">
        <v>30000</v>
      </c>
      <c r="C287">
        <v>100</v>
      </c>
      <c r="D287">
        <v>100000</v>
      </c>
      <c r="E287">
        <v>45</v>
      </c>
      <c r="F287">
        <v>1</v>
      </c>
      <c r="G287">
        <v>95.871381</v>
      </c>
      <c r="H287">
        <v>27.171946999999999</v>
      </c>
      <c r="I287">
        <v>50.118315000000003</v>
      </c>
      <c r="J287">
        <v>1.1390530000000001</v>
      </c>
      <c r="K287" t="str">
        <f t="shared" si="10"/>
        <v>7</v>
      </c>
      <c r="L287" t="s">
        <v>60</v>
      </c>
      <c r="M287" t="s">
        <v>61</v>
      </c>
      <c r="N2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287" s="13" t="e">
        <f>VLOOKUP(TableMPI[[#This Row],[Label]],TableAvg[],2,FALSE)</f>
        <v>#N/A</v>
      </c>
      <c r="P287" s="13" t="e">
        <f>VLOOKUP(TableMPI[[#This Row],[Label]],TableAvg[],3,FALSE)</f>
        <v>#N/A</v>
      </c>
      <c r="Q287" s="13" t="e">
        <f>TableMPI[[#This Row],[Avg]]-$U$2*TableMPI[[#This Row],[StdDev]]</f>
        <v>#N/A</v>
      </c>
      <c r="R287" s="13" t="e">
        <f>TableMPI[[#This Row],[Avg]]+$U$2*TableMPI[[#This Row],[StdDev]]</f>
        <v>#N/A</v>
      </c>
      <c r="S287" s="13" t="e">
        <f>IF(AND(TableMPI[[#This Row],[total_time]]&gt;=TableMPI[[#This Row],[Low]], TableMPI[[#This Row],[total_time]]&lt;=TableMPI[[#This Row],[High]]),1,0)</f>
        <v>#N/A</v>
      </c>
    </row>
    <row r="288" spans="1:19" x14ac:dyDescent="0.25">
      <c r="A288" t="s">
        <v>15</v>
      </c>
      <c r="B288">
        <v>30000</v>
      </c>
      <c r="C288">
        <v>100</v>
      </c>
      <c r="D288">
        <v>100000</v>
      </c>
      <c r="E288">
        <v>44</v>
      </c>
      <c r="F288">
        <v>1</v>
      </c>
      <c r="G288">
        <v>95.922841000000005</v>
      </c>
      <c r="H288">
        <v>26.393892000000001</v>
      </c>
      <c r="I288">
        <v>49.197851999999997</v>
      </c>
      <c r="J288">
        <v>1.144136</v>
      </c>
      <c r="K288" t="str">
        <f t="shared" si="10"/>
        <v>7</v>
      </c>
      <c r="L288" t="s">
        <v>60</v>
      </c>
      <c r="M288" t="s">
        <v>61</v>
      </c>
      <c r="N2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44</v>
      </c>
      <c r="O288" s="13" t="e">
        <f>VLOOKUP(TableMPI[[#This Row],[Label]],TableAvg[],2,FALSE)</f>
        <v>#N/A</v>
      </c>
      <c r="P288" s="13" t="e">
        <f>VLOOKUP(TableMPI[[#This Row],[Label]],TableAvg[],3,FALSE)</f>
        <v>#N/A</v>
      </c>
      <c r="Q288" s="13" t="e">
        <f>TableMPI[[#This Row],[Avg]]-$U$2*TableMPI[[#This Row],[StdDev]]</f>
        <v>#N/A</v>
      </c>
      <c r="R288" s="13" t="e">
        <f>TableMPI[[#This Row],[Avg]]+$U$2*TableMPI[[#This Row],[StdDev]]</f>
        <v>#N/A</v>
      </c>
      <c r="S288" s="13" t="e">
        <f>IF(AND(TableMPI[[#This Row],[total_time]]&gt;=TableMPI[[#This Row],[Low]], TableMPI[[#This Row],[total_time]]&lt;=TableMPI[[#This Row],[High]]),1,0)</f>
        <v>#N/A</v>
      </c>
    </row>
    <row r="289" spans="1:19" x14ac:dyDescent="0.25">
      <c r="A289" t="s">
        <v>15</v>
      </c>
      <c r="B289">
        <v>30000</v>
      </c>
      <c r="C289">
        <v>100</v>
      </c>
      <c r="D289">
        <v>100000</v>
      </c>
      <c r="E289">
        <v>43</v>
      </c>
      <c r="F289">
        <v>1</v>
      </c>
      <c r="G289">
        <v>88.537946000000005</v>
      </c>
      <c r="H289">
        <v>16.932939999999999</v>
      </c>
      <c r="I289">
        <v>46.616965999999998</v>
      </c>
      <c r="J289">
        <v>1.109928</v>
      </c>
      <c r="K289" t="str">
        <f t="shared" si="10"/>
        <v>7</v>
      </c>
      <c r="L289" t="s">
        <v>60</v>
      </c>
      <c r="M289" t="s">
        <v>61</v>
      </c>
      <c r="N2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43</v>
      </c>
      <c r="O289" s="13" t="e">
        <f>VLOOKUP(TableMPI[[#This Row],[Label]],TableAvg[],2,FALSE)</f>
        <v>#N/A</v>
      </c>
      <c r="P289" s="13" t="e">
        <f>VLOOKUP(TableMPI[[#This Row],[Label]],TableAvg[],3,FALSE)</f>
        <v>#N/A</v>
      </c>
      <c r="Q289" s="13" t="e">
        <f>TableMPI[[#This Row],[Avg]]-$U$2*TableMPI[[#This Row],[StdDev]]</f>
        <v>#N/A</v>
      </c>
      <c r="R289" s="13" t="e">
        <f>TableMPI[[#This Row],[Avg]]+$U$2*TableMPI[[#This Row],[StdDev]]</f>
        <v>#N/A</v>
      </c>
      <c r="S289" s="13" t="e">
        <f>IF(AND(TableMPI[[#This Row],[total_time]]&gt;=TableMPI[[#This Row],[Low]], TableMPI[[#This Row],[total_time]]&lt;=TableMPI[[#This Row],[High]]),1,0)</f>
        <v>#N/A</v>
      </c>
    </row>
    <row r="290" spans="1:19" x14ac:dyDescent="0.25">
      <c r="A290" t="s">
        <v>15</v>
      </c>
      <c r="B290">
        <v>30000</v>
      </c>
      <c r="C290">
        <v>100</v>
      </c>
      <c r="D290">
        <v>100000</v>
      </c>
      <c r="E290">
        <v>42</v>
      </c>
      <c r="F290">
        <v>1</v>
      </c>
      <c r="G290">
        <v>96.538859000000002</v>
      </c>
      <c r="H290">
        <v>23.955805999999999</v>
      </c>
      <c r="I290">
        <v>47.616101999999998</v>
      </c>
      <c r="J290">
        <v>1.161368</v>
      </c>
      <c r="K290" t="str">
        <f t="shared" si="10"/>
        <v>7</v>
      </c>
      <c r="L290" t="s">
        <v>60</v>
      </c>
      <c r="M290" t="s">
        <v>61</v>
      </c>
      <c r="N2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290" s="13" t="e">
        <f>VLOOKUP(TableMPI[[#This Row],[Label]],TableAvg[],2,FALSE)</f>
        <v>#N/A</v>
      </c>
      <c r="P290" s="13" t="e">
        <f>VLOOKUP(TableMPI[[#This Row],[Label]],TableAvg[],3,FALSE)</f>
        <v>#N/A</v>
      </c>
      <c r="Q290" s="13" t="e">
        <f>TableMPI[[#This Row],[Avg]]-$U$2*TableMPI[[#This Row],[StdDev]]</f>
        <v>#N/A</v>
      </c>
      <c r="R290" s="13" t="e">
        <f>TableMPI[[#This Row],[Avg]]+$U$2*TableMPI[[#This Row],[StdDev]]</f>
        <v>#N/A</v>
      </c>
      <c r="S290" s="13" t="e">
        <f>IF(AND(TableMPI[[#This Row],[total_time]]&gt;=TableMPI[[#This Row],[Low]], TableMPI[[#This Row],[total_time]]&lt;=TableMPI[[#This Row],[High]]),1,0)</f>
        <v>#N/A</v>
      </c>
    </row>
    <row r="291" spans="1:19" x14ac:dyDescent="0.25">
      <c r="A291" t="s">
        <v>15</v>
      </c>
      <c r="B291">
        <v>30000</v>
      </c>
      <c r="C291">
        <v>100</v>
      </c>
      <c r="D291">
        <v>100000</v>
      </c>
      <c r="E291">
        <v>41</v>
      </c>
      <c r="F291">
        <v>1</v>
      </c>
      <c r="G291">
        <v>101.81588499999999</v>
      </c>
      <c r="H291">
        <v>26.696147</v>
      </c>
      <c r="I291">
        <v>58.477693000000002</v>
      </c>
      <c r="J291">
        <v>1.4619420000000001</v>
      </c>
      <c r="K291" t="str">
        <f t="shared" si="10"/>
        <v>7</v>
      </c>
      <c r="L291" t="s">
        <v>60</v>
      </c>
      <c r="M291" t="s">
        <v>61</v>
      </c>
      <c r="N2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41</v>
      </c>
      <c r="O291" s="13" t="e">
        <f>VLOOKUP(TableMPI[[#This Row],[Label]],TableAvg[],2,FALSE)</f>
        <v>#N/A</v>
      </c>
      <c r="P291" s="13" t="e">
        <f>VLOOKUP(TableMPI[[#This Row],[Label]],TableAvg[],3,FALSE)</f>
        <v>#N/A</v>
      </c>
      <c r="Q291" s="13" t="e">
        <f>TableMPI[[#This Row],[Avg]]-$U$2*TableMPI[[#This Row],[StdDev]]</f>
        <v>#N/A</v>
      </c>
      <c r="R291" s="13" t="e">
        <f>TableMPI[[#This Row],[Avg]]+$U$2*TableMPI[[#This Row],[StdDev]]</f>
        <v>#N/A</v>
      </c>
      <c r="S291" s="13" t="e">
        <f>IF(AND(TableMPI[[#This Row],[total_time]]&gt;=TableMPI[[#This Row],[Low]], TableMPI[[#This Row],[total_time]]&lt;=TableMPI[[#This Row],[High]]),1,0)</f>
        <v>#N/A</v>
      </c>
    </row>
    <row r="292" spans="1:19" x14ac:dyDescent="0.25">
      <c r="A292" t="s">
        <v>15</v>
      </c>
      <c r="B292">
        <v>30000</v>
      </c>
      <c r="C292">
        <v>100</v>
      </c>
      <c r="D292">
        <v>100000</v>
      </c>
      <c r="E292">
        <v>40</v>
      </c>
      <c r="F292">
        <v>1</v>
      </c>
      <c r="G292">
        <v>103.221982</v>
      </c>
      <c r="H292">
        <v>26.374374</v>
      </c>
      <c r="I292">
        <v>112.894047</v>
      </c>
      <c r="J292">
        <v>2.8947189999999998</v>
      </c>
      <c r="K292" t="str">
        <f t="shared" si="10"/>
        <v>7</v>
      </c>
      <c r="L292" t="s">
        <v>60</v>
      </c>
      <c r="M292" t="s">
        <v>61</v>
      </c>
      <c r="N2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40</v>
      </c>
      <c r="O292" s="13" t="e">
        <f>VLOOKUP(TableMPI[[#This Row],[Label]],TableAvg[],2,FALSE)</f>
        <v>#N/A</v>
      </c>
      <c r="P292" s="13" t="e">
        <f>VLOOKUP(TableMPI[[#This Row],[Label]],TableAvg[],3,FALSE)</f>
        <v>#N/A</v>
      </c>
      <c r="Q292" s="13" t="e">
        <f>TableMPI[[#This Row],[Avg]]-$U$2*TableMPI[[#This Row],[StdDev]]</f>
        <v>#N/A</v>
      </c>
      <c r="R292" s="13" t="e">
        <f>TableMPI[[#This Row],[Avg]]+$U$2*TableMPI[[#This Row],[StdDev]]</f>
        <v>#N/A</v>
      </c>
      <c r="S292" s="13" t="e">
        <f>IF(AND(TableMPI[[#This Row],[total_time]]&gt;=TableMPI[[#This Row],[Low]], TableMPI[[#This Row],[total_time]]&lt;=TableMPI[[#This Row],[High]]),1,0)</f>
        <v>#N/A</v>
      </c>
    </row>
    <row r="293" spans="1:19" x14ac:dyDescent="0.25">
      <c r="A293" t="s">
        <v>15</v>
      </c>
      <c r="B293">
        <v>30000</v>
      </c>
      <c r="C293">
        <v>100</v>
      </c>
      <c r="D293">
        <v>100000</v>
      </c>
      <c r="E293">
        <v>39</v>
      </c>
      <c r="F293">
        <v>1</v>
      </c>
      <c r="G293">
        <v>97.312822999999995</v>
      </c>
      <c r="H293">
        <v>18.352733000000001</v>
      </c>
      <c r="I293">
        <v>124.435677</v>
      </c>
      <c r="J293">
        <v>3.2746230000000001</v>
      </c>
      <c r="K293" t="str">
        <f t="shared" ref="K293:K327" si="11">MID(M293,22,1)</f>
        <v>7</v>
      </c>
      <c r="L293" t="s">
        <v>60</v>
      </c>
      <c r="M293" t="s">
        <v>61</v>
      </c>
      <c r="N2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293" s="13" t="e">
        <f>VLOOKUP(TableMPI[[#This Row],[Label]],TableAvg[],2,FALSE)</f>
        <v>#N/A</v>
      </c>
      <c r="P293" s="13" t="e">
        <f>VLOOKUP(TableMPI[[#This Row],[Label]],TableAvg[],3,FALSE)</f>
        <v>#N/A</v>
      </c>
      <c r="Q293" s="13" t="e">
        <f>TableMPI[[#This Row],[Avg]]-$U$2*TableMPI[[#This Row],[StdDev]]</f>
        <v>#N/A</v>
      </c>
      <c r="R293" s="13" t="e">
        <f>TableMPI[[#This Row],[Avg]]+$U$2*TableMPI[[#This Row],[StdDev]]</f>
        <v>#N/A</v>
      </c>
      <c r="S293" s="13" t="e">
        <f>IF(AND(TableMPI[[#This Row],[total_time]]&gt;=TableMPI[[#This Row],[Low]], TableMPI[[#This Row],[total_time]]&lt;=TableMPI[[#This Row],[High]]),1,0)</f>
        <v>#N/A</v>
      </c>
    </row>
    <row r="294" spans="1:19" x14ac:dyDescent="0.25">
      <c r="A294" t="s">
        <v>15</v>
      </c>
      <c r="B294">
        <v>30000</v>
      </c>
      <c r="C294">
        <v>100</v>
      </c>
      <c r="D294">
        <v>100000</v>
      </c>
      <c r="E294">
        <v>38</v>
      </c>
      <c r="F294">
        <v>1</v>
      </c>
      <c r="G294">
        <v>97.435497999999995</v>
      </c>
      <c r="H294">
        <v>16.364899000000001</v>
      </c>
      <c r="I294">
        <v>64.077483000000001</v>
      </c>
      <c r="J294">
        <v>1.731824</v>
      </c>
      <c r="K294" t="str">
        <f t="shared" si="11"/>
        <v>7</v>
      </c>
      <c r="L294" t="s">
        <v>60</v>
      </c>
      <c r="M294" t="s">
        <v>61</v>
      </c>
      <c r="N2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38</v>
      </c>
      <c r="O294" s="13" t="e">
        <f>VLOOKUP(TableMPI[[#This Row],[Label]],TableAvg[],2,FALSE)</f>
        <v>#N/A</v>
      </c>
      <c r="P294" s="13" t="e">
        <f>VLOOKUP(TableMPI[[#This Row],[Label]],TableAvg[],3,FALSE)</f>
        <v>#N/A</v>
      </c>
      <c r="Q294" s="13" t="e">
        <f>TableMPI[[#This Row],[Avg]]-$U$2*TableMPI[[#This Row],[StdDev]]</f>
        <v>#N/A</v>
      </c>
      <c r="R294" s="13" t="e">
        <f>TableMPI[[#This Row],[Avg]]+$U$2*TableMPI[[#This Row],[StdDev]]</f>
        <v>#N/A</v>
      </c>
      <c r="S294" s="13" t="e">
        <f>IF(AND(TableMPI[[#This Row],[total_time]]&gt;=TableMPI[[#This Row],[Low]], TableMPI[[#This Row],[total_time]]&lt;=TableMPI[[#This Row],[High]]),1,0)</f>
        <v>#N/A</v>
      </c>
    </row>
    <row r="295" spans="1:19" x14ac:dyDescent="0.25">
      <c r="A295" t="s">
        <v>15</v>
      </c>
      <c r="B295">
        <v>30000</v>
      </c>
      <c r="C295">
        <v>100</v>
      </c>
      <c r="D295">
        <v>100000</v>
      </c>
      <c r="E295">
        <v>37</v>
      </c>
      <c r="F295">
        <v>1</v>
      </c>
      <c r="G295">
        <v>107.867651</v>
      </c>
      <c r="H295">
        <v>25.573340000000002</v>
      </c>
      <c r="I295">
        <v>48.253388999999999</v>
      </c>
      <c r="J295">
        <v>1.3403719999999999</v>
      </c>
      <c r="K295" t="str">
        <f t="shared" si="11"/>
        <v>7</v>
      </c>
      <c r="L295" t="s">
        <v>60</v>
      </c>
      <c r="M295" t="s">
        <v>61</v>
      </c>
      <c r="N2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37</v>
      </c>
      <c r="O295" s="13" t="e">
        <f>VLOOKUP(TableMPI[[#This Row],[Label]],TableAvg[],2,FALSE)</f>
        <v>#N/A</v>
      </c>
      <c r="P295" s="13" t="e">
        <f>VLOOKUP(TableMPI[[#This Row],[Label]],TableAvg[],3,FALSE)</f>
        <v>#N/A</v>
      </c>
      <c r="Q295" s="13" t="e">
        <f>TableMPI[[#This Row],[Avg]]-$U$2*TableMPI[[#This Row],[StdDev]]</f>
        <v>#N/A</v>
      </c>
      <c r="R295" s="13" t="e">
        <f>TableMPI[[#This Row],[Avg]]+$U$2*TableMPI[[#This Row],[StdDev]]</f>
        <v>#N/A</v>
      </c>
      <c r="S295" s="13" t="e">
        <f>IF(AND(TableMPI[[#This Row],[total_time]]&gt;=TableMPI[[#This Row],[Low]], TableMPI[[#This Row],[total_time]]&lt;=TableMPI[[#This Row],[High]]),1,0)</f>
        <v>#N/A</v>
      </c>
    </row>
    <row r="296" spans="1:19" x14ac:dyDescent="0.25">
      <c r="A296" t="s">
        <v>15</v>
      </c>
      <c r="B296">
        <v>30000</v>
      </c>
      <c r="C296">
        <v>100</v>
      </c>
      <c r="D296">
        <v>100000</v>
      </c>
      <c r="E296">
        <v>36</v>
      </c>
      <c r="F296">
        <v>1</v>
      </c>
      <c r="G296">
        <v>102.03892999999999</v>
      </c>
      <c r="H296">
        <v>16.864215000000002</v>
      </c>
      <c r="I296">
        <v>56.614485000000002</v>
      </c>
      <c r="J296">
        <v>1.6175569999999999</v>
      </c>
      <c r="K296" t="str">
        <f t="shared" si="11"/>
        <v>7</v>
      </c>
      <c r="L296" t="s">
        <v>60</v>
      </c>
      <c r="M296" t="s">
        <v>61</v>
      </c>
      <c r="N2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296" s="13" t="e">
        <f>VLOOKUP(TableMPI[[#This Row],[Label]],TableAvg[],2,FALSE)</f>
        <v>#N/A</v>
      </c>
      <c r="P296" s="13" t="e">
        <f>VLOOKUP(TableMPI[[#This Row],[Label]],TableAvg[],3,FALSE)</f>
        <v>#N/A</v>
      </c>
      <c r="Q296" s="13" t="e">
        <f>TableMPI[[#This Row],[Avg]]-$U$2*TableMPI[[#This Row],[StdDev]]</f>
        <v>#N/A</v>
      </c>
      <c r="R296" s="13" t="e">
        <f>TableMPI[[#This Row],[Avg]]+$U$2*TableMPI[[#This Row],[StdDev]]</f>
        <v>#N/A</v>
      </c>
      <c r="S296" s="13" t="e">
        <f>IF(AND(TableMPI[[#This Row],[total_time]]&gt;=TableMPI[[#This Row],[Low]], TableMPI[[#This Row],[total_time]]&lt;=TableMPI[[#This Row],[High]]),1,0)</f>
        <v>#N/A</v>
      </c>
    </row>
    <row r="297" spans="1:19" x14ac:dyDescent="0.25">
      <c r="A297" t="s">
        <v>15</v>
      </c>
      <c r="B297">
        <v>30000</v>
      </c>
      <c r="C297">
        <v>100</v>
      </c>
      <c r="D297">
        <v>100000</v>
      </c>
      <c r="E297">
        <v>35</v>
      </c>
      <c r="F297">
        <v>1</v>
      </c>
      <c r="G297">
        <v>101.626099</v>
      </c>
      <c r="H297">
        <v>14.667740999999999</v>
      </c>
      <c r="I297">
        <v>38.949179999999998</v>
      </c>
      <c r="J297">
        <v>1.145564</v>
      </c>
      <c r="K297" t="str">
        <f t="shared" si="11"/>
        <v>7</v>
      </c>
      <c r="L297" t="s">
        <v>60</v>
      </c>
      <c r="M297" t="s">
        <v>61</v>
      </c>
      <c r="N2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35</v>
      </c>
      <c r="O297" s="13" t="e">
        <f>VLOOKUP(TableMPI[[#This Row],[Label]],TableAvg[],2,FALSE)</f>
        <v>#N/A</v>
      </c>
      <c r="P297" s="13" t="e">
        <f>VLOOKUP(TableMPI[[#This Row],[Label]],TableAvg[],3,FALSE)</f>
        <v>#N/A</v>
      </c>
      <c r="Q297" s="13" t="e">
        <f>TableMPI[[#This Row],[Avg]]-$U$2*TableMPI[[#This Row],[StdDev]]</f>
        <v>#N/A</v>
      </c>
      <c r="R297" s="13" t="e">
        <f>TableMPI[[#This Row],[Avg]]+$U$2*TableMPI[[#This Row],[StdDev]]</f>
        <v>#N/A</v>
      </c>
      <c r="S297" s="13" t="e">
        <f>IF(AND(TableMPI[[#This Row],[total_time]]&gt;=TableMPI[[#This Row],[Low]], TableMPI[[#This Row],[total_time]]&lt;=TableMPI[[#This Row],[High]]),1,0)</f>
        <v>#N/A</v>
      </c>
    </row>
    <row r="298" spans="1:19" x14ac:dyDescent="0.25">
      <c r="A298" t="s">
        <v>15</v>
      </c>
      <c r="B298">
        <v>30000</v>
      </c>
      <c r="C298">
        <v>100</v>
      </c>
      <c r="D298">
        <v>100000</v>
      </c>
      <c r="E298">
        <v>34</v>
      </c>
      <c r="F298">
        <v>1</v>
      </c>
      <c r="G298">
        <v>106.755137</v>
      </c>
      <c r="H298">
        <v>16.270883999999999</v>
      </c>
      <c r="I298">
        <v>45.241300000000003</v>
      </c>
      <c r="J298">
        <v>1.3709480000000001</v>
      </c>
      <c r="K298" t="str">
        <f t="shared" si="11"/>
        <v>7</v>
      </c>
      <c r="L298" t="s">
        <v>60</v>
      </c>
      <c r="M298" t="s">
        <v>61</v>
      </c>
      <c r="N2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34</v>
      </c>
      <c r="O298" s="13" t="e">
        <f>VLOOKUP(TableMPI[[#This Row],[Label]],TableAvg[],2,FALSE)</f>
        <v>#N/A</v>
      </c>
      <c r="P298" s="13" t="e">
        <f>VLOOKUP(TableMPI[[#This Row],[Label]],TableAvg[],3,FALSE)</f>
        <v>#N/A</v>
      </c>
      <c r="Q298" s="13" t="e">
        <f>TableMPI[[#This Row],[Avg]]-$U$2*TableMPI[[#This Row],[StdDev]]</f>
        <v>#N/A</v>
      </c>
      <c r="R298" s="13" t="e">
        <f>TableMPI[[#This Row],[Avg]]+$U$2*TableMPI[[#This Row],[StdDev]]</f>
        <v>#N/A</v>
      </c>
      <c r="S298" s="13" t="e">
        <f>IF(AND(TableMPI[[#This Row],[total_time]]&gt;=TableMPI[[#This Row],[Low]], TableMPI[[#This Row],[total_time]]&lt;=TableMPI[[#This Row],[High]]),1,0)</f>
        <v>#N/A</v>
      </c>
    </row>
    <row r="299" spans="1:19" x14ac:dyDescent="0.25">
      <c r="A299" t="s">
        <v>15</v>
      </c>
      <c r="B299">
        <v>30000</v>
      </c>
      <c r="C299">
        <v>100</v>
      </c>
      <c r="D299">
        <v>100000</v>
      </c>
      <c r="E299">
        <v>33</v>
      </c>
      <c r="F299">
        <v>1</v>
      </c>
      <c r="G299">
        <v>112.66564</v>
      </c>
      <c r="H299">
        <v>20.393578999999999</v>
      </c>
      <c r="I299">
        <v>34.291609000000001</v>
      </c>
      <c r="J299">
        <v>1.0716129999999999</v>
      </c>
      <c r="K299" t="str">
        <f t="shared" si="11"/>
        <v>7</v>
      </c>
      <c r="L299" t="s">
        <v>60</v>
      </c>
      <c r="M299" t="s">
        <v>61</v>
      </c>
      <c r="N2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299" s="13" t="e">
        <f>VLOOKUP(TableMPI[[#This Row],[Label]],TableAvg[],2,FALSE)</f>
        <v>#N/A</v>
      </c>
      <c r="P299" s="13" t="e">
        <f>VLOOKUP(TableMPI[[#This Row],[Label]],TableAvg[],3,FALSE)</f>
        <v>#N/A</v>
      </c>
      <c r="Q299" s="13" t="e">
        <f>TableMPI[[#This Row],[Avg]]-$U$2*TableMPI[[#This Row],[StdDev]]</f>
        <v>#N/A</v>
      </c>
      <c r="R299" s="13" t="e">
        <f>TableMPI[[#This Row],[Avg]]+$U$2*TableMPI[[#This Row],[StdDev]]</f>
        <v>#N/A</v>
      </c>
      <c r="S299" s="13" t="e">
        <f>IF(AND(TableMPI[[#This Row],[total_time]]&gt;=TableMPI[[#This Row],[Low]], TableMPI[[#This Row],[total_time]]&lt;=TableMPI[[#This Row],[High]]),1,0)</f>
        <v>#N/A</v>
      </c>
    </row>
    <row r="300" spans="1:19" x14ac:dyDescent="0.25">
      <c r="A300" t="s">
        <v>15</v>
      </c>
      <c r="B300">
        <v>30000</v>
      </c>
      <c r="C300">
        <v>100</v>
      </c>
      <c r="D300">
        <v>100000</v>
      </c>
      <c r="E300">
        <v>32</v>
      </c>
      <c r="F300">
        <v>1</v>
      </c>
      <c r="G300">
        <v>109.55521899999999</v>
      </c>
      <c r="H300">
        <v>14.727119</v>
      </c>
      <c r="I300">
        <v>45.104880999999999</v>
      </c>
      <c r="J300">
        <v>1.454996</v>
      </c>
      <c r="K300" t="str">
        <f t="shared" si="11"/>
        <v>7</v>
      </c>
      <c r="L300" t="s">
        <v>60</v>
      </c>
      <c r="M300" t="s">
        <v>61</v>
      </c>
      <c r="N3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32</v>
      </c>
      <c r="O300" s="13" t="e">
        <f>VLOOKUP(TableMPI[[#This Row],[Label]],TableAvg[],2,FALSE)</f>
        <v>#N/A</v>
      </c>
      <c r="P300" s="13" t="e">
        <f>VLOOKUP(TableMPI[[#This Row],[Label]],TableAvg[],3,FALSE)</f>
        <v>#N/A</v>
      </c>
      <c r="Q300" s="13" t="e">
        <f>TableMPI[[#This Row],[Avg]]-$U$2*TableMPI[[#This Row],[StdDev]]</f>
        <v>#N/A</v>
      </c>
      <c r="R300" s="13" t="e">
        <f>TableMPI[[#This Row],[Avg]]+$U$2*TableMPI[[#This Row],[StdDev]]</f>
        <v>#N/A</v>
      </c>
      <c r="S300" s="13" t="e">
        <f>IF(AND(TableMPI[[#This Row],[total_time]]&gt;=TableMPI[[#This Row],[Low]], TableMPI[[#This Row],[total_time]]&lt;=TableMPI[[#This Row],[High]]),1,0)</f>
        <v>#N/A</v>
      </c>
    </row>
    <row r="301" spans="1:19" x14ac:dyDescent="0.25">
      <c r="A301" t="s">
        <v>15</v>
      </c>
      <c r="B301">
        <v>30000</v>
      </c>
      <c r="C301">
        <v>100</v>
      </c>
      <c r="D301">
        <v>100000</v>
      </c>
      <c r="E301">
        <v>31</v>
      </c>
      <c r="F301">
        <v>1</v>
      </c>
      <c r="G301">
        <v>113.91307399999999</v>
      </c>
      <c r="H301">
        <v>14.865897</v>
      </c>
      <c r="I301">
        <v>33.717917999999997</v>
      </c>
      <c r="J301">
        <v>1.123931</v>
      </c>
      <c r="K301" t="str">
        <f t="shared" si="11"/>
        <v>7</v>
      </c>
      <c r="L301" t="s">
        <v>60</v>
      </c>
      <c r="M301" t="s">
        <v>61</v>
      </c>
      <c r="N3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31</v>
      </c>
      <c r="O301" s="13" t="e">
        <f>VLOOKUP(TableMPI[[#This Row],[Label]],TableAvg[],2,FALSE)</f>
        <v>#N/A</v>
      </c>
      <c r="P301" s="13" t="e">
        <f>VLOOKUP(TableMPI[[#This Row],[Label]],TableAvg[],3,FALSE)</f>
        <v>#N/A</v>
      </c>
      <c r="Q301" s="13" t="e">
        <f>TableMPI[[#This Row],[Avg]]-$U$2*TableMPI[[#This Row],[StdDev]]</f>
        <v>#N/A</v>
      </c>
      <c r="R301" s="13" t="e">
        <f>TableMPI[[#This Row],[Avg]]+$U$2*TableMPI[[#This Row],[StdDev]]</f>
        <v>#N/A</v>
      </c>
      <c r="S301" s="13" t="e">
        <f>IF(AND(TableMPI[[#This Row],[total_time]]&gt;=TableMPI[[#This Row],[Low]], TableMPI[[#This Row],[total_time]]&lt;=TableMPI[[#This Row],[High]]),1,0)</f>
        <v>#N/A</v>
      </c>
    </row>
    <row r="302" spans="1:19" x14ac:dyDescent="0.25">
      <c r="A302" t="s">
        <v>15</v>
      </c>
      <c r="B302">
        <v>30000</v>
      </c>
      <c r="C302">
        <v>100</v>
      </c>
      <c r="D302">
        <v>100000</v>
      </c>
      <c r="E302">
        <v>30</v>
      </c>
      <c r="F302">
        <v>1</v>
      </c>
      <c r="G302">
        <v>118.28467999999999</v>
      </c>
      <c r="H302">
        <v>16.082455</v>
      </c>
      <c r="I302">
        <v>32.623255999999998</v>
      </c>
      <c r="J302">
        <v>1.1249400000000001</v>
      </c>
      <c r="K302" t="str">
        <f t="shared" si="11"/>
        <v>7</v>
      </c>
      <c r="L302" t="s">
        <v>60</v>
      </c>
      <c r="M302" t="s">
        <v>61</v>
      </c>
      <c r="N3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302" s="13" t="e">
        <f>VLOOKUP(TableMPI[[#This Row],[Label]],TableAvg[],2,FALSE)</f>
        <v>#N/A</v>
      </c>
      <c r="P302" s="13" t="e">
        <f>VLOOKUP(TableMPI[[#This Row],[Label]],TableAvg[],3,FALSE)</f>
        <v>#N/A</v>
      </c>
      <c r="Q302" s="13" t="e">
        <f>TableMPI[[#This Row],[Avg]]-$U$2*TableMPI[[#This Row],[StdDev]]</f>
        <v>#N/A</v>
      </c>
      <c r="R302" s="13" t="e">
        <f>TableMPI[[#This Row],[Avg]]+$U$2*TableMPI[[#This Row],[StdDev]]</f>
        <v>#N/A</v>
      </c>
      <c r="S302" s="13" t="e">
        <f>IF(AND(TableMPI[[#This Row],[total_time]]&gt;=TableMPI[[#This Row],[Low]], TableMPI[[#This Row],[total_time]]&lt;=TableMPI[[#This Row],[High]]),1,0)</f>
        <v>#N/A</v>
      </c>
    </row>
    <row r="303" spans="1:19" x14ac:dyDescent="0.25">
      <c r="A303" t="s">
        <v>15</v>
      </c>
      <c r="B303">
        <v>30000</v>
      </c>
      <c r="C303">
        <v>100</v>
      </c>
      <c r="D303">
        <v>100000</v>
      </c>
      <c r="E303">
        <v>29</v>
      </c>
      <c r="F303">
        <v>1</v>
      </c>
      <c r="G303">
        <v>121.80685099999999</v>
      </c>
      <c r="H303">
        <v>15.986359999999999</v>
      </c>
      <c r="I303">
        <v>31.699853999999998</v>
      </c>
      <c r="J303">
        <v>1.1321380000000001</v>
      </c>
      <c r="K303" t="str">
        <f t="shared" si="11"/>
        <v>7</v>
      </c>
      <c r="L303" t="s">
        <v>60</v>
      </c>
      <c r="M303" t="s">
        <v>61</v>
      </c>
      <c r="N3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29</v>
      </c>
      <c r="O303" s="13" t="e">
        <f>VLOOKUP(TableMPI[[#This Row],[Label]],TableAvg[],2,FALSE)</f>
        <v>#N/A</v>
      </c>
      <c r="P303" s="13" t="e">
        <f>VLOOKUP(TableMPI[[#This Row],[Label]],TableAvg[],3,FALSE)</f>
        <v>#N/A</v>
      </c>
      <c r="Q303" s="13" t="e">
        <f>TableMPI[[#This Row],[Avg]]-$U$2*TableMPI[[#This Row],[StdDev]]</f>
        <v>#N/A</v>
      </c>
      <c r="R303" s="13" t="e">
        <f>TableMPI[[#This Row],[Avg]]+$U$2*TableMPI[[#This Row],[StdDev]]</f>
        <v>#N/A</v>
      </c>
      <c r="S303" s="13" t="e">
        <f>IF(AND(TableMPI[[#This Row],[total_time]]&gt;=TableMPI[[#This Row],[Low]], TableMPI[[#This Row],[total_time]]&lt;=TableMPI[[#This Row],[High]]),1,0)</f>
        <v>#N/A</v>
      </c>
    </row>
    <row r="304" spans="1:19" x14ac:dyDescent="0.25">
      <c r="A304" t="s">
        <v>15</v>
      </c>
      <c r="B304">
        <v>30000</v>
      </c>
      <c r="C304">
        <v>100</v>
      </c>
      <c r="D304">
        <v>100000</v>
      </c>
      <c r="E304">
        <v>28</v>
      </c>
      <c r="F304">
        <v>1</v>
      </c>
      <c r="G304">
        <v>117.739696</v>
      </c>
      <c r="H304">
        <v>9.5192320000000006</v>
      </c>
      <c r="I304">
        <v>37.655884999999998</v>
      </c>
      <c r="J304">
        <v>1.3946620000000001</v>
      </c>
      <c r="K304" t="str">
        <f t="shared" si="11"/>
        <v>7</v>
      </c>
      <c r="L304" t="s">
        <v>60</v>
      </c>
      <c r="M304" t="s">
        <v>61</v>
      </c>
      <c r="N3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28</v>
      </c>
      <c r="O304" s="13" t="e">
        <f>VLOOKUP(TableMPI[[#This Row],[Label]],TableAvg[],2,FALSE)</f>
        <v>#N/A</v>
      </c>
      <c r="P304" s="13" t="e">
        <f>VLOOKUP(TableMPI[[#This Row],[Label]],TableAvg[],3,FALSE)</f>
        <v>#N/A</v>
      </c>
      <c r="Q304" s="13" t="e">
        <f>TableMPI[[#This Row],[Avg]]-$U$2*TableMPI[[#This Row],[StdDev]]</f>
        <v>#N/A</v>
      </c>
      <c r="R304" s="13" t="e">
        <f>TableMPI[[#This Row],[Avg]]+$U$2*TableMPI[[#This Row],[StdDev]]</f>
        <v>#N/A</v>
      </c>
      <c r="S304" s="13" t="e">
        <f>IF(AND(TableMPI[[#This Row],[total_time]]&gt;=TableMPI[[#This Row],[Low]], TableMPI[[#This Row],[total_time]]&lt;=TableMPI[[#This Row],[High]]),1,0)</f>
        <v>#N/A</v>
      </c>
    </row>
    <row r="305" spans="1:19" x14ac:dyDescent="0.25">
      <c r="A305" t="s">
        <v>15</v>
      </c>
      <c r="B305">
        <v>30000</v>
      </c>
      <c r="C305">
        <v>100</v>
      </c>
      <c r="D305">
        <v>100000</v>
      </c>
      <c r="E305">
        <v>27</v>
      </c>
      <c r="F305">
        <v>1</v>
      </c>
      <c r="G305">
        <v>119.69910400000001</v>
      </c>
      <c r="H305">
        <v>6.3084189999999998</v>
      </c>
      <c r="I305">
        <v>26.202117000000001</v>
      </c>
      <c r="J305">
        <v>1.0077739999999999</v>
      </c>
      <c r="K305" t="str">
        <f t="shared" si="11"/>
        <v>7</v>
      </c>
      <c r="L305" t="s">
        <v>60</v>
      </c>
      <c r="M305" t="s">
        <v>61</v>
      </c>
      <c r="N3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305" s="13" t="e">
        <f>VLOOKUP(TableMPI[[#This Row],[Label]],TableAvg[],2,FALSE)</f>
        <v>#N/A</v>
      </c>
      <c r="P305" s="13" t="e">
        <f>VLOOKUP(TableMPI[[#This Row],[Label]],TableAvg[],3,FALSE)</f>
        <v>#N/A</v>
      </c>
      <c r="Q305" s="13" t="e">
        <f>TableMPI[[#This Row],[Avg]]-$U$2*TableMPI[[#This Row],[StdDev]]</f>
        <v>#N/A</v>
      </c>
      <c r="R305" s="13" t="e">
        <f>TableMPI[[#This Row],[Avg]]+$U$2*TableMPI[[#This Row],[StdDev]]</f>
        <v>#N/A</v>
      </c>
      <c r="S305" s="13" t="e">
        <f>IF(AND(TableMPI[[#This Row],[total_time]]&gt;=TableMPI[[#This Row],[Low]], TableMPI[[#This Row],[total_time]]&lt;=TableMPI[[#This Row],[High]]),1,0)</f>
        <v>#N/A</v>
      </c>
    </row>
    <row r="306" spans="1:19" x14ac:dyDescent="0.25">
      <c r="A306" t="s">
        <v>15</v>
      </c>
      <c r="B306">
        <v>30000</v>
      </c>
      <c r="C306">
        <v>100</v>
      </c>
      <c r="D306">
        <v>100000</v>
      </c>
      <c r="E306">
        <v>26</v>
      </c>
      <c r="F306">
        <v>1</v>
      </c>
      <c r="G306">
        <v>124.125953</v>
      </c>
      <c r="H306">
        <v>6.2843030000000004</v>
      </c>
      <c r="I306">
        <v>33.046261000000001</v>
      </c>
      <c r="J306">
        <v>1.32185</v>
      </c>
      <c r="K306" t="str">
        <f t="shared" si="11"/>
        <v>7</v>
      </c>
      <c r="L306" t="s">
        <v>60</v>
      </c>
      <c r="M306" t="s">
        <v>61</v>
      </c>
      <c r="N3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26</v>
      </c>
      <c r="O306" s="13" t="e">
        <f>VLOOKUP(TableMPI[[#This Row],[Label]],TableAvg[],2,FALSE)</f>
        <v>#N/A</v>
      </c>
      <c r="P306" s="13" t="e">
        <f>VLOOKUP(TableMPI[[#This Row],[Label]],TableAvg[],3,FALSE)</f>
        <v>#N/A</v>
      </c>
      <c r="Q306" s="13" t="e">
        <f>TableMPI[[#This Row],[Avg]]-$U$2*TableMPI[[#This Row],[StdDev]]</f>
        <v>#N/A</v>
      </c>
      <c r="R306" s="13" t="e">
        <f>TableMPI[[#This Row],[Avg]]+$U$2*TableMPI[[#This Row],[StdDev]]</f>
        <v>#N/A</v>
      </c>
      <c r="S306" s="13" t="e">
        <f>IF(AND(TableMPI[[#This Row],[total_time]]&gt;=TableMPI[[#This Row],[Low]], TableMPI[[#This Row],[total_time]]&lt;=TableMPI[[#This Row],[High]]),1,0)</f>
        <v>#N/A</v>
      </c>
    </row>
    <row r="307" spans="1:19" x14ac:dyDescent="0.25">
      <c r="A307" t="s">
        <v>15</v>
      </c>
      <c r="B307">
        <v>30000</v>
      </c>
      <c r="C307">
        <v>100</v>
      </c>
      <c r="D307">
        <v>100000</v>
      </c>
      <c r="E307">
        <v>25</v>
      </c>
      <c r="F307">
        <v>1</v>
      </c>
      <c r="G307">
        <v>126.626953</v>
      </c>
      <c r="H307">
        <v>4.2941010000000004</v>
      </c>
      <c r="I307">
        <v>25.288682000000001</v>
      </c>
      <c r="J307">
        <v>1.053695</v>
      </c>
      <c r="K307" t="str">
        <f t="shared" si="11"/>
        <v>7</v>
      </c>
      <c r="L307" t="s">
        <v>60</v>
      </c>
      <c r="M307" t="s">
        <v>61</v>
      </c>
      <c r="N3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25</v>
      </c>
      <c r="O307" s="13" t="e">
        <f>VLOOKUP(TableMPI[[#This Row],[Label]],TableAvg[],2,FALSE)</f>
        <v>#N/A</v>
      </c>
      <c r="P307" s="13" t="e">
        <f>VLOOKUP(TableMPI[[#This Row],[Label]],TableAvg[],3,FALSE)</f>
        <v>#N/A</v>
      </c>
      <c r="Q307" s="13" t="e">
        <f>TableMPI[[#This Row],[Avg]]-$U$2*TableMPI[[#This Row],[StdDev]]</f>
        <v>#N/A</v>
      </c>
      <c r="R307" s="13" t="e">
        <f>TableMPI[[#This Row],[Avg]]+$U$2*TableMPI[[#This Row],[StdDev]]</f>
        <v>#N/A</v>
      </c>
      <c r="S307" s="13" t="e">
        <f>IF(AND(TableMPI[[#This Row],[total_time]]&gt;=TableMPI[[#This Row],[Low]], TableMPI[[#This Row],[total_time]]&lt;=TableMPI[[#This Row],[High]]),1,0)</f>
        <v>#N/A</v>
      </c>
    </row>
    <row r="308" spans="1:19" x14ac:dyDescent="0.25">
      <c r="A308" t="s">
        <v>15</v>
      </c>
      <c r="B308">
        <v>30000</v>
      </c>
      <c r="C308">
        <v>100</v>
      </c>
      <c r="D308">
        <v>100000</v>
      </c>
      <c r="E308">
        <v>24</v>
      </c>
      <c r="F308">
        <v>1</v>
      </c>
      <c r="G308">
        <v>128.750753</v>
      </c>
      <c r="H308">
        <v>2.5994660000000001</v>
      </c>
      <c r="I308">
        <v>34.277315000000002</v>
      </c>
      <c r="J308">
        <v>1.490318</v>
      </c>
      <c r="K308" t="str">
        <f t="shared" si="11"/>
        <v>7</v>
      </c>
      <c r="L308" t="s">
        <v>60</v>
      </c>
      <c r="M308" t="s">
        <v>61</v>
      </c>
      <c r="N3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308" s="13" t="e">
        <f>VLOOKUP(TableMPI[[#This Row],[Label]],TableAvg[],2,FALSE)</f>
        <v>#N/A</v>
      </c>
      <c r="P308" s="13" t="e">
        <f>VLOOKUP(TableMPI[[#This Row],[Label]],TableAvg[],3,FALSE)</f>
        <v>#N/A</v>
      </c>
      <c r="Q308" s="13" t="e">
        <f>TableMPI[[#This Row],[Avg]]-$U$2*TableMPI[[#This Row],[StdDev]]</f>
        <v>#N/A</v>
      </c>
      <c r="R308" s="13" t="e">
        <f>TableMPI[[#This Row],[Avg]]+$U$2*TableMPI[[#This Row],[StdDev]]</f>
        <v>#N/A</v>
      </c>
      <c r="S308" s="13" t="e">
        <f>IF(AND(TableMPI[[#This Row],[total_time]]&gt;=TableMPI[[#This Row],[Low]], TableMPI[[#This Row],[total_time]]&lt;=TableMPI[[#This Row],[High]]),1,0)</f>
        <v>#N/A</v>
      </c>
    </row>
    <row r="309" spans="1:19" x14ac:dyDescent="0.25">
      <c r="A309" t="s">
        <v>15</v>
      </c>
      <c r="B309">
        <v>30000</v>
      </c>
      <c r="C309">
        <v>100</v>
      </c>
      <c r="D309">
        <v>100000</v>
      </c>
      <c r="E309">
        <v>23</v>
      </c>
      <c r="F309">
        <v>1</v>
      </c>
      <c r="G309">
        <v>133.45555899999999</v>
      </c>
      <c r="H309">
        <v>2.3378760000000001</v>
      </c>
      <c r="I309">
        <v>27.224437999999999</v>
      </c>
      <c r="J309">
        <v>1.237474</v>
      </c>
      <c r="K309" t="str">
        <f t="shared" si="11"/>
        <v>7</v>
      </c>
      <c r="L309" t="s">
        <v>60</v>
      </c>
      <c r="M309" t="s">
        <v>61</v>
      </c>
      <c r="N3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23</v>
      </c>
      <c r="O309" s="13" t="e">
        <f>VLOOKUP(TableMPI[[#This Row],[Label]],TableAvg[],2,FALSE)</f>
        <v>#N/A</v>
      </c>
      <c r="P309" s="13" t="e">
        <f>VLOOKUP(TableMPI[[#This Row],[Label]],TableAvg[],3,FALSE)</f>
        <v>#N/A</v>
      </c>
      <c r="Q309" s="13" t="e">
        <f>TableMPI[[#This Row],[Avg]]-$U$2*TableMPI[[#This Row],[StdDev]]</f>
        <v>#N/A</v>
      </c>
      <c r="R309" s="13" t="e">
        <f>TableMPI[[#This Row],[Avg]]+$U$2*TableMPI[[#This Row],[StdDev]]</f>
        <v>#N/A</v>
      </c>
      <c r="S309" s="13" t="e">
        <f>IF(AND(TableMPI[[#This Row],[total_time]]&gt;=TableMPI[[#This Row],[Low]], TableMPI[[#This Row],[total_time]]&lt;=TableMPI[[#This Row],[High]]),1,0)</f>
        <v>#N/A</v>
      </c>
    </row>
    <row r="310" spans="1:19" x14ac:dyDescent="0.25">
      <c r="A310" t="s">
        <v>15</v>
      </c>
      <c r="B310">
        <v>30000</v>
      </c>
      <c r="C310">
        <v>100</v>
      </c>
      <c r="D310">
        <v>100000</v>
      </c>
      <c r="E310">
        <v>22</v>
      </c>
      <c r="F310">
        <v>1</v>
      </c>
      <c r="G310">
        <v>138.74241599999999</v>
      </c>
      <c r="H310">
        <v>2.2198859999999998</v>
      </c>
      <c r="I310">
        <v>23.20017</v>
      </c>
      <c r="J310">
        <v>1.10477</v>
      </c>
      <c r="K310" t="str">
        <f t="shared" si="11"/>
        <v>7</v>
      </c>
      <c r="L310" t="s">
        <v>60</v>
      </c>
      <c r="M310" t="s">
        <v>61</v>
      </c>
      <c r="N3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22</v>
      </c>
      <c r="O310" s="13" t="e">
        <f>VLOOKUP(TableMPI[[#This Row],[Label]],TableAvg[],2,FALSE)</f>
        <v>#N/A</v>
      </c>
      <c r="P310" s="13" t="e">
        <f>VLOOKUP(TableMPI[[#This Row],[Label]],TableAvg[],3,FALSE)</f>
        <v>#N/A</v>
      </c>
      <c r="Q310" s="13" t="e">
        <f>TableMPI[[#This Row],[Avg]]-$U$2*TableMPI[[#This Row],[StdDev]]</f>
        <v>#N/A</v>
      </c>
      <c r="R310" s="13" t="e">
        <f>TableMPI[[#This Row],[Avg]]+$U$2*TableMPI[[#This Row],[StdDev]]</f>
        <v>#N/A</v>
      </c>
      <c r="S310" s="13" t="e">
        <f>IF(AND(TableMPI[[#This Row],[total_time]]&gt;=TableMPI[[#This Row],[Low]], TableMPI[[#This Row],[total_time]]&lt;=TableMPI[[#This Row],[High]]),1,0)</f>
        <v>#N/A</v>
      </c>
    </row>
    <row r="311" spans="1:19" x14ac:dyDescent="0.25">
      <c r="A311" t="s">
        <v>15</v>
      </c>
      <c r="B311">
        <v>30000</v>
      </c>
      <c r="C311">
        <v>100</v>
      </c>
      <c r="D311">
        <v>100000</v>
      </c>
      <c r="E311">
        <v>21</v>
      </c>
      <c r="F311">
        <v>1</v>
      </c>
      <c r="G311">
        <v>145.86166800000001</v>
      </c>
      <c r="H311">
        <v>2.3928050000000001</v>
      </c>
      <c r="I311">
        <v>25.623957000000001</v>
      </c>
      <c r="J311">
        <v>1.2811980000000001</v>
      </c>
      <c r="K311" t="str">
        <f t="shared" si="11"/>
        <v>7</v>
      </c>
      <c r="L311" t="s">
        <v>60</v>
      </c>
      <c r="M311" t="s">
        <v>61</v>
      </c>
      <c r="N3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311" s="13" t="e">
        <f>VLOOKUP(TableMPI[[#This Row],[Label]],TableAvg[],2,FALSE)</f>
        <v>#N/A</v>
      </c>
      <c r="P311" s="13" t="e">
        <f>VLOOKUP(TableMPI[[#This Row],[Label]],TableAvg[],3,FALSE)</f>
        <v>#N/A</v>
      </c>
      <c r="Q311" s="13" t="e">
        <f>TableMPI[[#This Row],[Avg]]-$U$2*TableMPI[[#This Row],[StdDev]]</f>
        <v>#N/A</v>
      </c>
      <c r="R311" s="13" t="e">
        <f>TableMPI[[#This Row],[Avg]]+$U$2*TableMPI[[#This Row],[StdDev]]</f>
        <v>#N/A</v>
      </c>
      <c r="S311" s="13" t="e">
        <f>IF(AND(TableMPI[[#This Row],[total_time]]&gt;=TableMPI[[#This Row],[Low]], TableMPI[[#This Row],[total_time]]&lt;=TableMPI[[#This Row],[High]]),1,0)</f>
        <v>#N/A</v>
      </c>
    </row>
    <row r="312" spans="1:19" x14ac:dyDescent="0.25">
      <c r="A312" t="s">
        <v>15</v>
      </c>
      <c r="B312">
        <v>30000</v>
      </c>
      <c r="C312">
        <v>100</v>
      </c>
      <c r="D312">
        <v>100000</v>
      </c>
      <c r="E312">
        <v>20</v>
      </c>
      <c r="F312">
        <v>1</v>
      </c>
      <c r="G312">
        <v>152.48086599999999</v>
      </c>
      <c r="H312">
        <v>2.213209</v>
      </c>
      <c r="I312">
        <v>21.043849999999999</v>
      </c>
      <c r="J312">
        <v>1.1075710000000001</v>
      </c>
      <c r="K312" t="str">
        <f t="shared" si="11"/>
        <v>7</v>
      </c>
      <c r="L312" t="s">
        <v>60</v>
      </c>
      <c r="M312" t="s">
        <v>61</v>
      </c>
      <c r="N3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20</v>
      </c>
      <c r="O312" s="13" t="e">
        <f>VLOOKUP(TableMPI[[#This Row],[Label]],TableAvg[],2,FALSE)</f>
        <v>#N/A</v>
      </c>
      <c r="P312" s="13" t="e">
        <f>VLOOKUP(TableMPI[[#This Row],[Label]],TableAvg[],3,FALSE)</f>
        <v>#N/A</v>
      </c>
      <c r="Q312" s="13" t="e">
        <f>TableMPI[[#This Row],[Avg]]-$U$2*TableMPI[[#This Row],[StdDev]]</f>
        <v>#N/A</v>
      </c>
      <c r="R312" s="13" t="e">
        <f>TableMPI[[#This Row],[Avg]]+$U$2*TableMPI[[#This Row],[StdDev]]</f>
        <v>#N/A</v>
      </c>
      <c r="S312" s="13" t="e">
        <f>IF(AND(TableMPI[[#This Row],[total_time]]&gt;=TableMPI[[#This Row],[Low]], TableMPI[[#This Row],[total_time]]&lt;=TableMPI[[#This Row],[High]]),1,0)</f>
        <v>#N/A</v>
      </c>
    </row>
    <row r="313" spans="1:19" x14ac:dyDescent="0.25">
      <c r="A313" t="s">
        <v>15</v>
      </c>
      <c r="B313">
        <v>30000</v>
      </c>
      <c r="C313">
        <v>100</v>
      </c>
      <c r="D313">
        <v>100000</v>
      </c>
      <c r="E313">
        <v>19</v>
      </c>
      <c r="F313">
        <v>1</v>
      </c>
      <c r="G313">
        <v>160.38318200000001</v>
      </c>
      <c r="H313">
        <v>2.1410200000000001</v>
      </c>
      <c r="I313">
        <v>18.852713000000001</v>
      </c>
      <c r="J313">
        <v>1.0473730000000001</v>
      </c>
      <c r="K313" t="str">
        <f t="shared" si="11"/>
        <v>7</v>
      </c>
      <c r="L313" t="s">
        <v>60</v>
      </c>
      <c r="M313" t="s">
        <v>61</v>
      </c>
      <c r="N3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19</v>
      </c>
      <c r="O313" s="13" t="e">
        <f>VLOOKUP(TableMPI[[#This Row],[Label]],TableAvg[],2,FALSE)</f>
        <v>#N/A</v>
      </c>
      <c r="P313" s="13" t="e">
        <f>VLOOKUP(TableMPI[[#This Row],[Label]],TableAvg[],3,FALSE)</f>
        <v>#N/A</v>
      </c>
      <c r="Q313" s="13" t="e">
        <f>TableMPI[[#This Row],[Avg]]-$U$2*TableMPI[[#This Row],[StdDev]]</f>
        <v>#N/A</v>
      </c>
      <c r="R313" s="13" t="e">
        <f>TableMPI[[#This Row],[Avg]]+$U$2*TableMPI[[#This Row],[StdDev]]</f>
        <v>#N/A</v>
      </c>
      <c r="S313" s="13" t="e">
        <f>IF(AND(TableMPI[[#This Row],[total_time]]&gt;=TableMPI[[#This Row],[Low]], TableMPI[[#This Row],[total_time]]&lt;=TableMPI[[#This Row],[High]]),1,0)</f>
        <v>#N/A</v>
      </c>
    </row>
    <row r="314" spans="1:19" x14ac:dyDescent="0.25">
      <c r="A314" t="s">
        <v>15</v>
      </c>
      <c r="B314">
        <v>30000</v>
      </c>
      <c r="C314">
        <v>100</v>
      </c>
      <c r="D314">
        <v>100000</v>
      </c>
      <c r="E314">
        <v>18</v>
      </c>
      <c r="F314">
        <v>1</v>
      </c>
      <c r="G314">
        <v>169.036303</v>
      </c>
      <c r="H314">
        <v>2.200774</v>
      </c>
      <c r="I314">
        <v>18.956389999999999</v>
      </c>
      <c r="J314">
        <v>1.1150819999999999</v>
      </c>
      <c r="K314" t="str">
        <f t="shared" si="11"/>
        <v>7</v>
      </c>
      <c r="L314" t="s">
        <v>60</v>
      </c>
      <c r="M314" t="s">
        <v>61</v>
      </c>
      <c r="N3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314" s="13" t="e">
        <f>VLOOKUP(TableMPI[[#This Row],[Label]],TableAvg[],2,FALSE)</f>
        <v>#N/A</v>
      </c>
      <c r="P314" s="13" t="e">
        <f>VLOOKUP(TableMPI[[#This Row],[Label]],TableAvg[],3,FALSE)</f>
        <v>#N/A</v>
      </c>
      <c r="Q314" s="13" t="e">
        <f>TableMPI[[#This Row],[Avg]]-$U$2*TableMPI[[#This Row],[StdDev]]</f>
        <v>#N/A</v>
      </c>
      <c r="R314" s="13" t="e">
        <f>TableMPI[[#This Row],[Avg]]+$U$2*TableMPI[[#This Row],[StdDev]]</f>
        <v>#N/A</v>
      </c>
      <c r="S314" s="13" t="e">
        <f>IF(AND(TableMPI[[#This Row],[total_time]]&gt;=TableMPI[[#This Row],[Low]], TableMPI[[#This Row],[total_time]]&lt;=TableMPI[[#This Row],[High]]),1,0)</f>
        <v>#N/A</v>
      </c>
    </row>
    <row r="315" spans="1:19" x14ac:dyDescent="0.25">
      <c r="A315" t="s">
        <v>15</v>
      </c>
      <c r="B315">
        <v>30000</v>
      </c>
      <c r="C315">
        <v>100</v>
      </c>
      <c r="D315">
        <v>100000</v>
      </c>
      <c r="E315">
        <v>17</v>
      </c>
      <c r="F315">
        <v>1</v>
      </c>
      <c r="G315">
        <v>178.82491999999999</v>
      </c>
      <c r="H315">
        <v>2.1877209999999998</v>
      </c>
      <c r="I315">
        <v>17.544139999999999</v>
      </c>
      <c r="J315">
        <v>1.096509</v>
      </c>
      <c r="K315" t="str">
        <f t="shared" si="11"/>
        <v>7</v>
      </c>
      <c r="L315" t="s">
        <v>60</v>
      </c>
      <c r="M315" t="s">
        <v>61</v>
      </c>
      <c r="N3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17</v>
      </c>
      <c r="O315" s="13" t="e">
        <f>VLOOKUP(TableMPI[[#This Row],[Label]],TableAvg[],2,FALSE)</f>
        <v>#N/A</v>
      </c>
      <c r="P315" s="13" t="e">
        <f>VLOOKUP(TableMPI[[#This Row],[Label]],TableAvg[],3,FALSE)</f>
        <v>#N/A</v>
      </c>
      <c r="Q315" s="13" t="e">
        <f>TableMPI[[#This Row],[Avg]]-$U$2*TableMPI[[#This Row],[StdDev]]</f>
        <v>#N/A</v>
      </c>
      <c r="R315" s="13" t="e">
        <f>TableMPI[[#This Row],[Avg]]+$U$2*TableMPI[[#This Row],[StdDev]]</f>
        <v>#N/A</v>
      </c>
      <c r="S315" s="13" t="e">
        <f>IF(AND(TableMPI[[#This Row],[total_time]]&gt;=TableMPI[[#This Row],[Low]], TableMPI[[#This Row],[total_time]]&lt;=TableMPI[[#This Row],[High]]),1,0)</f>
        <v>#N/A</v>
      </c>
    </row>
    <row r="316" spans="1:19" x14ac:dyDescent="0.25">
      <c r="A316" t="s">
        <v>15</v>
      </c>
      <c r="B316">
        <v>30000</v>
      </c>
      <c r="C316">
        <v>100</v>
      </c>
      <c r="D316">
        <v>100000</v>
      </c>
      <c r="E316">
        <v>16</v>
      </c>
      <c r="F316">
        <v>1</v>
      </c>
      <c r="G316">
        <v>189.77555699999999</v>
      </c>
      <c r="H316">
        <v>2.2969309999999998</v>
      </c>
      <c r="I316">
        <v>18.024146000000002</v>
      </c>
      <c r="J316">
        <v>1.2016100000000001</v>
      </c>
      <c r="K316" t="str">
        <f t="shared" si="11"/>
        <v>7</v>
      </c>
      <c r="L316" t="s">
        <v>60</v>
      </c>
      <c r="M316" t="s">
        <v>61</v>
      </c>
      <c r="N3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16</v>
      </c>
      <c r="O316" s="13" t="e">
        <f>VLOOKUP(TableMPI[[#This Row],[Label]],TableAvg[],2,FALSE)</f>
        <v>#N/A</v>
      </c>
      <c r="P316" s="13" t="e">
        <f>VLOOKUP(TableMPI[[#This Row],[Label]],TableAvg[],3,FALSE)</f>
        <v>#N/A</v>
      </c>
      <c r="Q316" s="13" t="e">
        <f>TableMPI[[#This Row],[Avg]]-$U$2*TableMPI[[#This Row],[StdDev]]</f>
        <v>#N/A</v>
      </c>
      <c r="R316" s="13" t="e">
        <f>TableMPI[[#This Row],[Avg]]+$U$2*TableMPI[[#This Row],[StdDev]]</f>
        <v>#N/A</v>
      </c>
      <c r="S316" s="13" t="e">
        <f>IF(AND(TableMPI[[#This Row],[total_time]]&gt;=TableMPI[[#This Row],[Low]], TableMPI[[#This Row],[total_time]]&lt;=TableMPI[[#This Row],[High]]),1,0)</f>
        <v>#N/A</v>
      </c>
    </row>
    <row r="317" spans="1:19" x14ac:dyDescent="0.25">
      <c r="A317" t="s">
        <v>15</v>
      </c>
      <c r="B317">
        <v>30000</v>
      </c>
      <c r="C317">
        <v>100</v>
      </c>
      <c r="D317">
        <v>100000</v>
      </c>
      <c r="E317">
        <v>15</v>
      </c>
      <c r="F317">
        <v>1</v>
      </c>
      <c r="G317">
        <v>202.26736299999999</v>
      </c>
      <c r="H317">
        <v>2.3908939999999999</v>
      </c>
      <c r="I317">
        <v>18.080573000000001</v>
      </c>
      <c r="J317">
        <v>1.2914699999999999</v>
      </c>
      <c r="K317" t="str">
        <f t="shared" si="11"/>
        <v>7</v>
      </c>
      <c r="L317" t="s">
        <v>60</v>
      </c>
      <c r="M317" t="s">
        <v>61</v>
      </c>
      <c r="N3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317" s="13" t="e">
        <f>VLOOKUP(TableMPI[[#This Row],[Label]],TableAvg[],2,FALSE)</f>
        <v>#N/A</v>
      </c>
      <c r="P317" s="13" t="e">
        <f>VLOOKUP(TableMPI[[#This Row],[Label]],TableAvg[],3,FALSE)</f>
        <v>#N/A</v>
      </c>
      <c r="Q317" s="13" t="e">
        <f>TableMPI[[#This Row],[Avg]]-$U$2*TableMPI[[#This Row],[StdDev]]</f>
        <v>#N/A</v>
      </c>
      <c r="R317" s="13" t="e">
        <f>TableMPI[[#This Row],[Avg]]+$U$2*TableMPI[[#This Row],[StdDev]]</f>
        <v>#N/A</v>
      </c>
      <c r="S317" s="13" t="e">
        <f>IF(AND(TableMPI[[#This Row],[total_time]]&gt;=TableMPI[[#This Row],[Low]], TableMPI[[#This Row],[total_time]]&lt;=TableMPI[[#This Row],[High]]),1,0)</f>
        <v>#N/A</v>
      </c>
    </row>
    <row r="318" spans="1:19" x14ac:dyDescent="0.25">
      <c r="A318" t="s">
        <v>15</v>
      </c>
      <c r="B318">
        <v>30000</v>
      </c>
      <c r="C318">
        <v>100</v>
      </c>
      <c r="D318">
        <v>100000</v>
      </c>
      <c r="E318">
        <v>14</v>
      </c>
      <c r="F318">
        <v>1</v>
      </c>
      <c r="G318">
        <v>216.96687600000001</v>
      </c>
      <c r="H318">
        <v>2.7158910000000001</v>
      </c>
      <c r="I318">
        <v>21.185984999999999</v>
      </c>
      <c r="J318">
        <v>1.629691</v>
      </c>
      <c r="K318" t="str">
        <f t="shared" si="11"/>
        <v>7</v>
      </c>
      <c r="L318" t="s">
        <v>60</v>
      </c>
      <c r="M318" t="s">
        <v>61</v>
      </c>
      <c r="N3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14</v>
      </c>
      <c r="O318" s="13" t="e">
        <f>VLOOKUP(TableMPI[[#This Row],[Label]],TableAvg[],2,FALSE)</f>
        <v>#N/A</v>
      </c>
      <c r="P318" s="13" t="e">
        <f>VLOOKUP(TableMPI[[#This Row],[Label]],TableAvg[],3,FALSE)</f>
        <v>#N/A</v>
      </c>
      <c r="Q318" s="13" t="e">
        <f>TableMPI[[#This Row],[Avg]]-$U$2*TableMPI[[#This Row],[StdDev]]</f>
        <v>#N/A</v>
      </c>
      <c r="R318" s="13" t="e">
        <f>TableMPI[[#This Row],[Avg]]+$U$2*TableMPI[[#This Row],[StdDev]]</f>
        <v>#N/A</v>
      </c>
      <c r="S318" s="13" t="e">
        <f>IF(AND(TableMPI[[#This Row],[total_time]]&gt;=TableMPI[[#This Row],[Low]], TableMPI[[#This Row],[total_time]]&lt;=TableMPI[[#This Row],[High]]),1,0)</f>
        <v>#N/A</v>
      </c>
    </row>
    <row r="319" spans="1:19" x14ac:dyDescent="0.25">
      <c r="A319" t="s">
        <v>15</v>
      </c>
      <c r="B319">
        <v>30000</v>
      </c>
      <c r="C319">
        <v>100</v>
      </c>
      <c r="D319">
        <v>100000</v>
      </c>
      <c r="E319">
        <v>13</v>
      </c>
      <c r="F319">
        <v>1</v>
      </c>
      <c r="G319">
        <v>232.60822099999999</v>
      </c>
      <c r="H319">
        <v>2.2996080000000001</v>
      </c>
      <c r="I319">
        <v>14.35589</v>
      </c>
      <c r="J319">
        <v>1.1963239999999999</v>
      </c>
      <c r="K319" t="str">
        <f t="shared" si="11"/>
        <v>7</v>
      </c>
      <c r="L319" t="s">
        <v>60</v>
      </c>
      <c r="M319" t="s">
        <v>61</v>
      </c>
      <c r="N3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13</v>
      </c>
      <c r="O319" s="13" t="e">
        <f>VLOOKUP(TableMPI[[#This Row],[Label]],TableAvg[],2,FALSE)</f>
        <v>#N/A</v>
      </c>
      <c r="P319" s="13" t="e">
        <f>VLOOKUP(TableMPI[[#This Row],[Label]],TableAvg[],3,FALSE)</f>
        <v>#N/A</v>
      </c>
      <c r="Q319" s="13" t="e">
        <f>TableMPI[[#This Row],[Avg]]-$U$2*TableMPI[[#This Row],[StdDev]]</f>
        <v>#N/A</v>
      </c>
      <c r="R319" s="13" t="e">
        <f>TableMPI[[#This Row],[Avg]]+$U$2*TableMPI[[#This Row],[StdDev]]</f>
        <v>#N/A</v>
      </c>
      <c r="S319" s="13" t="e">
        <f>IF(AND(TableMPI[[#This Row],[total_time]]&gt;=TableMPI[[#This Row],[Low]], TableMPI[[#This Row],[total_time]]&lt;=TableMPI[[#This Row],[High]]),1,0)</f>
        <v>#N/A</v>
      </c>
    </row>
    <row r="320" spans="1:19" x14ac:dyDescent="0.25">
      <c r="A320" t="s">
        <v>15</v>
      </c>
      <c r="B320">
        <v>30000</v>
      </c>
      <c r="C320">
        <v>100</v>
      </c>
      <c r="D320">
        <v>100000</v>
      </c>
      <c r="E320">
        <v>72</v>
      </c>
      <c r="F320">
        <v>1</v>
      </c>
      <c r="G320">
        <v>68.022852999999998</v>
      </c>
      <c r="H320">
        <v>25.517168999999999</v>
      </c>
      <c r="I320">
        <v>83.166850999999994</v>
      </c>
      <c r="J320">
        <v>1.1713640000000001</v>
      </c>
      <c r="K320" t="str">
        <f t="shared" si="11"/>
        <v>7</v>
      </c>
      <c r="L320" t="s">
        <v>60</v>
      </c>
      <c r="M320" t="s">
        <v>61</v>
      </c>
      <c r="N3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320" s="13" t="e">
        <f>VLOOKUP(TableMPI[[#This Row],[Label]],TableAvg[],2,FALSE)</f>
        <v>#N/A</v>
      </c>
      <c r="P320" s="13" t="e">
        <f>VLOOKUP(TableMPI[[#This Row],[Label]],TableAvg[],3,FALSE)</f>
        <v>#N/A</v>
      </c>
      <c r="Q320" s="13" t="e">
        <f>TableMPI[[#This Row],[Avg]]-$U$2*TableMPI[[#This Row],[StdDev]]</f>
        <v>#N/A</v>
      </c>
      <c r="R320" s="13" t="e">
        <f>TableMPI[[#This Row],[Avg]]+$U$2*TableMPI[[#This Row],[StdDev]]</f>
        <v>#N/A</v>
      </c>
      <c r="S320" s="13" t="e">
        <f>IF(AND(TableMPI[[#This Row],[total_time]]&gt;=TableMPI[[#This Row],[Low]], TableMPI[[#This Row],[total_time]]&lt;=TableMPI[[#This Row],[High]]),1,0)</f>
        <v>#N/A</v>
      </c>
    </row>
    <row r="321" spans="1:19" x14ac:dyDescent="0.25">
      <c r="A321" t="s">
        <v>15</v>
      </c>
      <c r="B321">
        <v>30000</v>
      </c>
      <c r="C321">
        <v>100</v>
      </c>
      <c r="D321">
        <v>100000</v>
      </c>
      <c r="E321">
        <v>71</v>
      </c>
      <c r="F321">
        <v>1</v>
      </c>
      <c r="G321">
        <v>76.735889</v>
      </c>
      <c r="H321">
        <v>33.473117999999999</v>
      </c>
      <c r="I321">
        <v>78.883955999999998</v>
      </c>
      <c r="J321">
        <v>1.126914</v>
      </c>
      <c r="K321" t="str">
        <f t="shared" si="11"/>
        <v>7</v>
      </c>
      <c r="L321" t="s">
        <v>60</v>
      </c>
      <c r="M321" t="s">
        <v>61</v>
      </c>
      <c r="N3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321" s="13" t="e">
        <f>VLOOKUP(TableMPI[[#This Row],[Label]],TableAvg[],2,FALSE)</f>
        <v>#N/A</v>
      </c>
      <c r="P321" s="13" t="e">
        <f>VLOOKUP(TableMPI[[#This Row],[Label]],TableAvg[],3,FALSE)</f>
        <v>#N/A</v>
      </c>
      <c r="Q321" s="13" t="e">
        <f>TableMPI[[#This Row],[Avg]]-$U$2*TableMPI[[#This Row],[StdDev]]</f>
        <v>#N/A</v>
      </c>
      <c r="R321" s="13" t="e">
        <f>TableMPI[[#This Row],[Avg]]+$U$2*TableMPI[[#This Row],[StdDev]]</f>
        <v>#N/A</v>
      </c>
      <c r="S321" s="13" t="e">
        <f>IF(AND(TableMPI[[#This Row],[total_time]]&gt;=TableMPI[[#This Row],[Low]], TableMPI[[#This Row],[total_time]]&lt;=TableMPI[[#This Row],[High]]),1,0)</f>
        <v>#N/A</v>
      </c>
    </row>
    <row r="322" spans="1:19" x14ac:dyDescent="0.25">
      <c r="A322" t="s">
        <v>15</v>
      </c>
      <c r="B322">
        <v>30000</v>
      </c>
      <c r="C322">
        <v>100</v>
      </c>
      <c r="D322">
        <v>100000</v>
      </c>
      <c r="E322">
        <v>70</v>
      </c>
      <c r="F322">
        <v>1</v>
      </c>
      <c r="G322">
        <v>78.631138000000007</v>
      </c>
      <c r="H322">
        <v>35.004927000000002</v>
      </c>
      <c r="I322">
        <v>79.998126999999997</v>
      </c>
      <c r="J322">
        <v>1.1593929999999999</v>
      </c>
      <c r="K322" t="str">
        <f t="shared" si="11"/>
        <v>7</v>
      </c>
      <c r="L322" t="s">
        <v>60</v>
      </c>
      <c r="M322" t="s">
        <v>61</v>
      </c>
      <c r="N3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322" s="13" t="e">
        <f>VLOOKUP(TableMPI[[#This Row],[Label]],TableAvg[],2,FALSE)</f>
        <v>#N/A</v>
      </c>
      <c r="P322" s="13" t="e">
        <f>VLOOKUP(TableMPI[[#This Row],[Label]],TableAvg[],3,FALSE)</f>
        <v>#N/A</v>
      </c>
      <c r="Q322" s="13" t="e">
        <f>TableMPI[[#This Row],[Avg]]-$U$2*TableMPI[[#This Row],[StdDev]]</f>
        <v>#N/A</v>
      </c>
      <c r="R322" s="13" t="e">
        <f>TableMPI[[#This Row],[Avg]]+$U$2*TableMPI[[#This Row],[StdDev]]</f>
        <v>#N/A</v>
      </c>
      <c r="S322" s="13" t="e">
        <f>IF(AND(TableMPI[[#This Row],[total_time]]&gt;=TableMPI[[#This Row],[Low]], TableMPI[[#This Row],[total_time]]&lt;=TableMPI[[#This Row],[High]]),1,0)</f>
        <v>#N/A</v>
      </c>
    </row>
    <row r="323" spans="1:19" x14ac:dyDescent="0.25">
      <c r="A323" t="s">
        <v>15</v>
      </c>
      <c r="B323">
        <v>30000</v>
      </c>
      <c r="C323">
        <v>100</v>
      </c>
      <c r="D323">
        <v>100000</v>
      </c>
      <c r="E323">
        <v>69</v>
      </c>
      <c r="F323">
        <v>1</v>
      </c>
      <c r="G323">
        <v>79.751372000000003</v>
      </c>
      <c r="H323">
        <v>35.483673000000003</v>
      </c>
      <c r="I323">
        <v>136.789559</v>
      </c>
      <c r="J323">
        <v>2.0116109999999998</v>
      </c>
      <c r="K323" t="str">
        <f t="shared" si="11"/>
        <v>7</v>
      </c>
      <c r="L323" t="s">
        <v>60</v>
      </c>
      <c r="M323" t="s">
        <v>61</v>
      </c>
      <c r="N3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323" s="13" t="e">
        <f>VLOOKUP(TableMPI[[#This Row],[Label]],TableAvg[],2,FALSE)</f>
        <v>#N/A</v>
      </c>
      <c r="P323" s="13" t="e">
        <f>VLOOKUP(TableMPI[[#This Row],[Label]],TableAvg[],3,FALSE)</f>
        <v>#N/A</v>
      </c>
      <c r="Q323" s="13" t="e">
        <f>TableMPI[[#This Row],[Avg]]-$U$2*TableMPI[[#This Row],[StdDev]]</f>
        <v>#N/A</v>
      </c>
      <c r="R323" s="13" t="e">
        <f>TableMPI[[#This Row],[Avg]]+$U$2*TableMPI[[#This Row],[StdDev]]</f>
        <v>#N/A</v>
      </c>
      <c r="S323" s="13" t="e">
        <f>IF(AND(TableMPI[[#This Row],[total_time]]&gt;=TableMPI[[#This Row],[Low]], TableMPI[[#This Row],[total_time]]&lt;=TableMPI[[#This Row],[High]]),1,0)</f>
        <v>#N/A</v>
      </c>
    </row>
    <row r="324" spans="1:19" x14ac:dyDescent="0.25">
      <c r="A324" t="s">
        <v>15</v>
      </c>
      <c r="B324">
        <v>30000</v>
      </c>
      <c r="C324">
        <v>100</v>
      </c>
      <c r="D324">
        <v>100000</v>
      </c>
      <c r="E324">
        <v>68</v>
      </c>
      <c r="F324">
        <v>1</v>
      </c>
      <c r="G324">
        <v>78.692473000000007</v>
      </c>
      <c r="H324">
        <v>33.708959</v>
      </c>
      <c r="I324">
        <v>94.872855000000001</v>
      </c>
      <c r="J324">
        <v>1.416013</v>
      </c>
      <c r="K324" t="str">
        <f t="shared" si="11"/>
        <v>7</v>
      </c>
      <c r="L324" t="s">
        <v>60</v>
      </c>
      <c r="M324" t="s">
        <v>61</v>
      </c>
      <c r="N3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324" s="13" t="e">
        <f>VLOOKUP(TableMPI[[#This Row],[Label]],TableAvg[],2,FALSE)</f>
        <v>#N/A</v>
      </c>
      <c r="P324" s="13" t="e">
        <f>VLOOKUP(TableMPI[[#This Row],[Label]],TableAvg[],3,FALSE)</f>
        <v>#N/A</v>
      </c>
      <c r="Q324" s="13" t="e">
        <f>TableMPI[[#This Row],[Avg]]-$U$2*TableMPI[[#This Row],[StdDev]]</f>
        <v>#N/A</v>
      </c>
      <c r="R324" s="13" t="e">
        <f>TableMPI[[#This Row],[Avg]]+$U$2*TableMPI[[#This Row],[StdDev]]</f>
        <v>#N/A</v>
      </c>
      <c r="S324" s="13" t="e">
        <f>IF(AND(TableMPI[[#This Row],[total_time]]&gt;=TableMPI[[#This Row],[Low]], TableMPI[[#This Row],[total_time]]&lt;=TableMPI[[#This Row],[High]]),1,0)</f>
        <v>#N/A</v>
      </c>
    </row>
    <row r="325" spans="1:19" x14ac:dyDescent="0.25">
      <c r="A325" t="s">
        <v>15</v>
      </c>
      <c r="B325">
        <v>30000</v>
      </c>
      <c r="C325">
        <v>100</v>
      </c>
      <c r="D325">
        <v>100000</v>
      </c>
      <c r="E325">
        <v>67</v>
      </c>
      <c r="F325">
        <v>1</v>
      </c>
      <c r="G325">
        <v>78.781856000000005</v>
      </c>
      <c r="H325">
        <v>33.269897</v>
      </c>
      <c r="I325">
        <v>104.077077</v>
      </c>
      <c r="J325">
        <v>1.5769249999999999</v>
      </c>
      <c r="K325" t="str">
        <f t="shared" si="11"/>
        <v>7</v>
      </c>
      <c r="L325" t="s">
        <v>60</v>
      </c>
      <c r="M325" t="s">
        <v>61</v>
      </c>
      <c r="N3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325" s="13" t="e">
        <f>VLOOKUP(TableMPI[[#This Row],[Label]],TableAvg[],2,FALSE)</f>
        <v>#N/A</v>
      </c>
      <c r="P325" s="13" t="e">
        <f>VLOOKUP(TableMPI[[#This Row],[Label]],TableAvg[],3,FALSE)</f>
        <v>#N/A</v>
      </c>
      <c r="Q325" s="13" t="e">
        <f>TableMPI[[#This Row],[Avg]]-$U$2*TableMPI[[#This Row],[StdDev]]</f>
        <v>#N/A</v>
      </c>
      <c r="R325" s="13" t="e">
        <f>TableMPI[[#This Row],[Avg]]+$U$2*TableMPI[[#This Row],[StdDev]]</f>
        <v>#N/A</v>
      </c>
      <c r="S325" s="13" t="e">
        <f>IF(AND(TableMPI[[#This Row],[total_time]]&gt;=TableMPI[[#This Row],[Low]], TableMPI[[#This Row],[total_time]]&lt;=TableMPI[[#This Row],[High]]),1,0)</f>
        <v>#N/A</v>
      </c>
    </row>
    <row r="326" spans="1:19" x14ac:dyDescent="0.25">
      <c r="A326" t="s">
        <v>15</v>
      </c>
      <c r="B326">
        <v>30000</v>
      </c>
      <c r="C326">
        <v>100</v>
      </c>
      <c r="D326">
        <v>100000</v>
      </c>
      <c r="E326">
        <v>66</v>
      </c>
      <c r="F326">
        <v>1</v>
      </c>
      <c r="G326">
        <v>82.296464</v>
      </c>
      <c r="H326">
        <v>36.156351000000001</v>
      </c>
      <c r="I326">
        <v>76.843986999999998</v>
      </c>
      <c r="J326">
        <v>1.182215</v>
      </c>
      <c r="K326" t="str">
        <f t="shared" si="11"/>
        <v>7</v>
      </c>
      <c r="L326" t="s">
        <v>60</v>
      </c>
      <c r="M326" t="s">
        <v>61</v>
      </c>
      <c r="N3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326" s="13" t="e">
        <f>VLOOKUP(TableMPI[[#This Row],[Label]],TableAvg[],2,FALSE)</f>
        <v>#N/A</v>
      </c>
      <c r="P326" s="13" t="e">
        <f>VLOOKUP(TableMPI[[#This Row],[Label]],TableAvg[],3,FALSE)</f>
        <v>#N/A</v>
      </c>
      <c r="Q326" s="13" t="e">
        <f>TableMPI[[#This Row],[Avg]]-$U$2*TableMPI[[#This Row],[StdDev]]</f>
        <v>#N/A</v>
      </c>
      <c r="R326" s="13" t="e">
        <f>TableMPI[[#This Row],[Avg]]+$U$2*TableMPI[[#This Row],[StdDev]]</f>
        <v>#N/A</v>
      </c>
      <c r="S326" s="13" t="e">
        <f>IF(AND(TableMPI[[#This Row],[total_time]]&gt;=TableMPI[[#This Row],[Low]], TableMPI[[#This Row],[total_time]]&lt;=TableMPI[[#This Row],[High]]),1,0)</f>
        <v>#N/A</v>
      </c>
    </row>
    <row r="327" spans="1:19" x14ac:dyDescent="0.25">
      <c r="A327" t="s">
        <v>15</v>
      </c>
      <c r="B327">
        <v>30000</v>
      </c>
      <c r="C327">
        <v>100</v>
      </c>
      <c r="D327">
        <v>100000</v>
      </c>
      <c r="E327">
        <v>65</v>
      </c>
      <c r="F327">
        <v>1</v>
      </c>
      <c r="G327">
        <v>67.906177</v>
      </c>
      <c r="H327">
        <v>21.177244000000002</v>
      </c>
      <c r="I327">
        <v>88.912128999999993</v>
      </c>
      <c r="J327">
        <v>1.3892519999999999</v>
      </c>
      <c r="K327" t="str">
        <f t="shared" si="11"/>
        <v>7</v>
      </c>
      <c r="L327" t="s">
        <v>60</v>
      </c>
      <c r="M327" t="s">
        <v>61</v>
      </c>
      <c r="N3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327" s="13" t="e">
        <f>VLOOKUP(TableMPI[[#This Row],[Label]],TableAvg[],2,FALSE)</f>
        <v>#N/A</v>
      </c>
      <c r="P327" s="13" t="e">
        <f>VLOOKUP(TableMPI[[#This Row],[Label]],TableAvg[],3,FALSE)</f>
        <v>#N/A</v>
      </c>
      <c r="Q327" s="13" t="e">
        <f>TableMPI[[#This Row],[Avg]]-$U$2*TableMPI[[#This Row],[StdDev]]</f>
        <v>#N/A</v>
      </c>
      <c r="R327" s="13" t="e">
        <f>TableMPI[[#This Row],[Avg]]+$U$2*TableMPI[[#This Row],[StdDev]]</f>
        <v>#N/A</v>
      </c>
      <c r="S327" s="13" t="e">
        <f>IF(AND(TableMPI[[#This Row],[total_time]]&gt;=TableMPI[[#This Row],[Low]], TableMPI[[#This Row],[total_time]]&lt;=TableMPI[[#This Row],[High]]),1,0)</f>
        <v>#N/A</v>
      </c>
    </row>
    <row r="328" spans="1:19" x14ac:dyDescent="0.25">
      <c r="A328" t="s">
        <v>15</v>
      </c>
      <c r="B328">
        <v>20000</v>
      </c>
      <c r="C328">
        <v>100</v>
      </c>
      <c r="D328">
        <v>100000</v>
      </c>
      <c r="E328">
        <v>72</v>
      </c>
      <c r="F328">
        <v>1</v>
      </c>
      <c r="G328">
        <v>44.324751999999997</v>
      </c>
      <c r="H328">
        <v>24.614262</v>
      </c>
      <c r="I328">
        <v>52.876162999999998</v>
      </c>
      <c r="J328">
        <v>0.74473500000000004</v>
      </c>
      <c r="K328" t="str">
        <f>MID(M328,22,1)</f>
        <v>7</v>
      </c>
      <c r="L328" t="s">
        <v>62</v>
      </c>
      <c r="M328" t="s">
        <v>63</v>
      </c>
      <c r="N3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328" s="13" t="e">
        <f>VLOOKUP(TableMPI[[#This Row],[Label]],TableAvg[],2,FALSE)</f>
        <v>#N/A</v>
      </c>
      <c r="P328" s="13" t="e">
        <f>VLOOKUP(TableMPI[[#This Row],[Label]],TableAvg[],3,FALSE)</f>
        <v>#N/A</v>
      </c>
      <c r="Q328" s="13" t="e">
        <f>TableMPI[[#This Row],[Avg]]-$U$2*TableMPI[[#This Row],[StdDev]]</f>
        <v>#N/A</v>
      </c>
      <c r="R328" s="13" t="e">
        <f>TableMPI[[#This Row],[Avg]]+$U$2*TableMPI[[#This Row],[StdDev]]</f>
        <v>#N/A</v>
      </c>
      <c r="S328" s="13" t="e">
        <f>IF(AND(TableMPI[[#This Row],[total_time]]&gt;=TableMPI[[#This Row],[Low]], TableMPI[[#This Row],[total_time]]&lt;=TableMPI[[#This Row],[High]]),1,0)</f>
        <v>#N/A</v>
      </c>
    </row>
    <row r="329" spans="1:19" x14ac:dyDescent="0.25">
      <c r="A329" t="s">
        <v>15</v>
      </c>
      <c r="B329">
        <v>20000</v>
      </c>
      <c r="C329">
        <v>100</v>
      </c>
      <c r="D329">
        <v>100000</v>
      </c>
      <c r="E329">
        <v>71</v>
      </c>
      <c r="F329">
        <v>1</v>
      </c>
      <c r="G329">
        <v>44.776878000000004</v>
      </c>
      <c r="H329">
        <v>24.943344</v>
      </c>
      <c r="I329">
        <v>44.401952999999999</v>
      </c>
      <c r="J329">
        <v>0.63431400000000004</v>
      </c>
      <c r="K329" t="str">
        <f t="shared" ref="K329:K360" si="12">MID(M329,22,1)</f>
        <v>7</v>
      </c>
      <c r="L329" t="s">
        <v>62</v>
      </c>
      <c r="M329" t="s">
        <v>63</v>
      </c>
      <c r="N3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329" s="13" t="e">
        <f>VLOOKUP(TableMPI[[#This Row],[Label]],TableAvg[],2,FALSE)</f>
        <v>#N/A</v>
      </c>
      <c r="P329" s="13" t="e">
        <f>VLOOKUP(TableMPI[[#This Row],[Label]],TableAvg[],3,FALSE)</f>
        <v>#N/A</v>
      </c>
      <c r="Q329" s="13" t="e">
        <f>TableMPI[[#This Row],[Avg]]-$U$2*TableMPI[[#This Row],[StdDev]]</f>
        <v>#N/A</v>
      </c>
      <c r="R329" s="13" t="e">
        <f>TableMPI[[#This Row],[Avg]]+$U$2*TableMPI[[#This Row],[StdDev]]</f>
        <v>#N/A</v>
      </c>
      <c r="S329" s="13" t="e">
        <f>IF(AND(TableMPI[[#This Row],[total_time]]&gt;=TableMPI[[#This Row],[Low]], TableMPI[[#This Row],[total_time]]&lt;=TableMPI[[#This Row],[High]]),1,0)</f>
        <v>#N/A</v>
      </c>
    </row>
    <row r="330" spans="1:19" x14ac:dyDescent="0.25">
      <c r="A330" t="s">
        <v>15</v>
      </c>
      <c r="B330">
        <v>20000</v>
      </c>
      <c r="C330">
        <v>100</v>
      </c>
      <c r="D330">
        <v>100000</v>
      </c>
      <c r="E330">
        <v>70</v>
      </c>
      <c r="F330">
        <v>1</v>
      </c>
      <c r="G330">
        <v>41.584153000000001</v>
      </c>
      <c r="H330">
        <v>21.483550999999999</v>
      </c>
      <c r="I330">
        <v>33.260613999999997</v>
      </c>
      <c r="J330">
        <v>0.48203800000000002</v>
      </c>
      <c r="K330" t="str">
        <f t="shared" si="12"/>
        <v>7</v>
      </c>
      <c r="L330" t="s">
        <v>62</v>
      </c>
      <c r="M330" t="s">
        <v>63</v>
      </c>
      <c r="N3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330" s="13" t="e">
        <f>VLOOKUP(TableMPI[[#This Row],[Label]],TableAvg[],2,FALSE)</f>
        <v>#N/A</v>
      </c>
      <c r="P330" s="13" t="e">
        <f>VLOOKUP(TableMPI[[#This Row],[Label]],TableAvg[],3,FALSE)</f>
        <v>#N/A</v>
      </c>
      <c r="Q330" s="13" t="e">
        <f>TableMPI[[#This Row],[Avg]]-$U$2*TableMPI[[#This Row],[StdDev]]</f>
        <v>#N/A</v>
      </c>
      <c r="R330" s="13" t="e">
        <f>TableMPI[[#This Row],[Avg]]+$U$2*TableMPI[[#This Row],[StdDev]]</f>
        <v>#N/A</v>
      </c>
      <c r="S330" s="13" t="e">
        <f>IF(AND(TableMPI[[#This Row],[total_time]]&gt;=TableMPI[[#This Row],[Low]], TableMPI[[#This Row],[total_time]]&lt;=TableMPI[[#This Row],[High]]),1,0)</f>
        <v>#N/A</v>
      </c>
    </row>
    <row r="331" spans="1:19" x14ac:dyDescent="0.25">
      <c r="A331" t="s">
        <v>15</v>
      </c>
      <c r="B331">
        <v>20000</v>
      </c>
      <c r="C331">
        <v>100</v>
      </c>
      <c r="D331">
        <v>100000</v>
      </c>
      <c r="E331">
        <v>69</v>
      </c>
      <c r="F331">
        <v>1</v>
      </c>
      <c r="G331">
        <v>46.926395999999997</v>
      </c>
      <c r="H331">
        <v>26.727312999999999</v>
      </c>
      <c r="I331">
        <v>25.049244999999999</v>
      </c>
      <c r="J331">
        <v>0.368371</v>
      </c>
      <c r="K331" t="str">
        <f t="shared" si="12"/>
        <v>7</v>
      </c>
      <c r="L331" t="s">
        <v>62</v>
      </c>
      <c r="M331" t="s">
        <v>63</v>
      </c>
      <c r="N3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331" s="13" t="e">
        <f>VLOOKUP(TableMPI[[#This Row],[Label]],TableAvg[],2,FALSE)</f>
        <v>#N/A</v>
      </c>
      <c r="P331" s="13" t="e">
        <f>VLOOKUP(TableMPI[[#This Row],[Label]],TableAvg[],3,FALSE)</f>
        <v>#N/A</v>
      </c>
      <c r="Q331" s="13" t="e">
        <f>TableMPI[[#This Row],[Avg]]-$U$2*TableMPI[[#This Row],[StdDev]]</f>
        <v>#N/A</v>
      </c>
      <c r="R331" s="13" t="e">
        <f>TableMPI[[#This Row],[Avg]]+$U$2*TableMPI[[#This Row],[StdDev]]</f>
        <v>#N/A</v>
      </c>
      <c r="S331" s="13" t="e">
        <f>IF(AND(TableMPI[[#This Row],[total_time]]&gt;=TableMPI[[#This Row],[Low]], TableMPI[[#This Row],[total_time]]&lt;=TableMPI[[#This Row],[High]]),1,0)</f>
        <v>#N/A</v>
      </c>
    </row>
    <row r="332" spans="1:19" x14ac:dyDescent="0.25">
      <c r="A332" t="s">
        <v>15</v>
      </c>
      <c r="B332">
        <v>20000</v>
      </c>
      <c r="C332">
        <v>100</v>
      </c>
      <c r="D332">
        <v>100000</v>
      </c>
      <c r="E332">
        <v>68</v>
      </c>
      <c r="F332">
        <v>1</v>
      </c>
      <c r="G332">
        <v>40.681673000000004</v>
      </c>
      <c r="H332">
        <v>20.170197000000002</v>
      </c>
      <c r="I332">
        <v>36.624721999999998</v>
      </c>
      <c r="J332">
        <v>0.54663799999999996</v>
      </c>
      <c r="K332" t="str">
        <f t="shared" si="12"/>
        <v>7</v>
      </c>
      <c r="L332" t="s">
        <v>62</v>
      </c>
      <c r="M332" t="s">
        <v>63</v>
      </c>
      <c r="N3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332" s="13" t="e">
        <f>VLOOKUP(TableMPI[[#This Row],[Label]],TableAvg[],2,FALSE)</f>
        <v>#N/A</v>
      </c>
      <c r="P332" s="13" t="e">
        <f>VLOOKUP(TableMPI[[#This Row],[Label]],TableAvg[],3,FALSE)</f>
        <v>#N/A</v>
      </c>
      <c r="Q332" s="13" t="e">
        <f>TableMPI[[#This Row],[Avg]]-$U$2*TableMPI[[#This Row],[StdDev]]</f>
        <v>#N/A</v>
      </c>
      <c r="R332" s="13" t="e">
        <f>TableMPI[[#This Row],[Avg]]+$U$2*TableMPI[[#This Row],[StdDev]]</f>
        <v>#N/A</v>
      </c>
      <c r="S332" s="13" t="e">
        <f>IF(AND(TableMPI[[#This Row],[total_time]]&gt;=TableMPI[[#This Row],[Low]], TableMPI[[#This Row],[total_time]]&lt;=TableMPI[[#This Row],[High]]),1,0)</f>
        <v>#N/A</v>
      </c>
    </row>
    <row r="333" spans="1:19" x14ac:dyDescent="0.25">
      <c r="A333" t="s">
        <v>15</v>
      </c>
      <c r="B333">
        <v>20000</v>
      </c>
      <c r="C333">
        <v>100</v>
      </c>
      <c r="D333">
        <v>100000</v>
      </c>
      <c r="E333">
        <v>67</v>
      </c>
      <c r="F333">
        <v>1</v>
      </c>
      <c r="G333">
        <v>48.422685000000001</v>
      </c>
      <c r="H333">
        <v>27.587436</v>
      </c>
      <c r="I333">
        <v>46.889263999999997</v>
      </c>
      <c r="J333">
        <v>0.71044300000000005</v>
      </c>
      <c r="K333" t="str">
        <f t="shared" si="12"/>
        <v>7</v>
      </c>
      <c r="L333" t="s">
        <v>62</v>
      </c>
      <c r="M333" t="s">
        <v>63</v>
      </c>
      <c r="N3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333" s="13" t="e">
        <f>VLOOKUP(TableMPI[[#This Row],[Label]],TableAvg[],2,FALSE)</f>
        <v>#N/A</v>
      </c>
      <c r="P333" s="13" t="e">
        <f>VLOOKUP(TableMPI[[#This Row],[Label]],TableAvg[],3,FALSE)</f>
        <v>#N/A</v>
      </c>
      <c r="Q333" s="13" t="e">
        <f>TableMPI[[#This Row],[Avg]]-$U$2*TableMPI[[#This Row],[StdDev]]</f>
        <v>#N/A</v>
      </c>
      <c r="R333" s="13" t="e">
        <f>TableMPI[[#This Row],[Avg]]+$U$2*TableMPI[[#This Row],[StdDev]]</f>
        <v>#N/A</v>
      </c>
      <c r="S333" s="13" t="e">
        <f>IF(AND(TableMPI[[#This Row],[total_time]]&gt;=TableMPI[[#This Row],[Low]], TableMPI[[#This Row],[total_time]]&lt;=TableMPI[[#This Row],[High]]),1,0)</f>
        <v>#N/A</v>
      </c>
    </row>
    <row r="334" spans="1:19" x14ac:dyDescent="0.25">
      <c r="A334" t="s">
        <v>15</v>
      </c>
      <c r="B334">
        <v>20000</v>
      </c>
      <c r="C334">
        <v>100</v>
      </c>
      <c r="D334">
        <v>100000</v>
      </c>
      <c r="E334">
        <v>66</v>
      </c>
      <c r="F334">
        <v>1</v>
      </c>
      <c r="G334">
        <v>52.808540000000001</v>
      </c>
      <c r="H334">
        <v>31.613710000000001</v>
      </c>
      <c r="I334">
        <v>29.123901</v>
      </c>
      <c r="J334">
        <v>0.44806000000000001</v>
      </c>
      <c r="K334" t="str">
        <f t="shared" si="12"/>
        <v>7</v>
      </c>
      <c r="L334" t="s">
        <v>62</v>
      </c>
      <c r="M334" t="s">
        <v>63</v>
      </c>
      <c r="N3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334" s="13" t="e">
        <f>VLOOKUP(TableMPI[[#This Row],[Label]],TableAvg[],2,FALSE)</f>
        <v>#N/A</v>
      </c>
      <c r="P334" s="13" t="e">
        <f>VLOOKUP(TableMPI[[#This Row],[Label]],TableAvg[],3,FALSE)</f>
        <v>#N/A</v>
      </c>
      <c r="Q334" s="13" t="e">
        <f>TableMPI[[#This Row],[Avg]]-$U$2*TableMPI[[#This Row],[StdDev]]</f>
        <v>#N/A</v>
      </c>
      <c r="R334" s="13" t="e">
        <f>TableMPI[[#This Row],[Avg]]+$U$2*TableMPI[[#This Row],[StdDev]]</f>
        <v>#N/A</v>
      </c>
      <c r="S334" s="13" t="e">
        <f>IF(AND(TableMPI[[#This Row],[total_time]]&gt;=TableMPI[[#This Row],[Low]], TableMPI[[#This Row],[total_time]]&lt;=TableMPI[[#This Row],[High]]),1,0)</f>
        <v>#N/A</v>
      </c>
    </row>
    <row r="335" spans="1:19" x14ac:dyDescent="0.25">
      <c r="A335" t="s">
        <v>15</v>
      </c>
      <c r="B335">
        <v>20000</v>
      </c>
      <c r="C335">
        <v>100</v>
      </c>
      <c r="D335">
        <v>100000</v>
      </c>
      <c r="E335">
        <v>65</v>
      </c>
      <c r="F335">
        <v>1</v>
      </c>
      <c r="G335">
        <v>46.588161999999997</v>
      </c>
      <c r="H335">
        <v>25.167745</v>
      </c>
      <c r="I335">
        <v>31.423933000000002</v>
      </c>
      <c r="J335">
        <v>0.49099900000000002</v>
      </c>
      <c r="K335" t="str">
        <f t="shared" si="12"/>
        <v>7</v>
      </c>
      <c r="L335" t="s">
        <v>62</v>
      </c>
      <c r="M335" t="s">
        <v>63</v>
      </c>
      <c r="N3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335" s="13" t="e">
        <f>VLOOKUP(TableMPI[[#This Row],[Label]],TableAvg[],2,FALSE)</f>
        <v>#N/A</v>
      </c>
      <c r="P335" s="13" t="e">
        <f>VLOOKUP(TableMPI[[#This Row],[Label]],TableAvg[],3,FALSE)</f>
        <v>#N/A</v>
      </c>
      <c r="Q335" s="13" t="e">
        <f>TableMPI[[#This Row],[Avg]]-$U$2*TableMPI[[#This Row],[StdDev]]</f>
        <v>#N/A</v>
      </c>
      <c r="R335" s="13" t="e">
        <f>TableMPI[[#This Row],[Avg]]+$U$2*TableMPI[[#This Row],[StdDev]]</f>
        <v>#N/A</v>
      </c>
      <c r="S335" s="13" t="e">
        <f>IF(AND(TableMPI[[#This Row],[total_time]]&gt;=TableMPI[[#This Row],[Low]], TableMPI[[#This Row],[total_time]]&lt;=TableMPI[[#This Row],[High]]),1,0)</f>
        <v>#N/A</v>
      </c>
    </row>
    <row r="336" spans="1:19" x14ac:dyDescent="0.25">
      <c r="A336" t="s">
        <v>15</v>
      </c>
      <c r="B336">
        <v>20000</v>
      </c>
      <c r="C336">
        <v>100</v>
      </c>
      <c r="D336">
        <v>100000</v>
      </c>
      <c r="E336">
        <v>64</v>
      </c>
      <c r="F336">
        <v>1</v>
      </c>
      <c r="G336">
        <v>43.910300999999997</v>
      </c>
      <c r="H336">
        <v>22.093830000000001</v>
      </c>
      <c r="I336">
        <v>30.093692000000001</v>
      </c>
      <c r="J336">
        <v>0.47767799999999999</v>
      </c>
      <c r="K336" t="str">
        <f t="shared" si="12"/>
        <v>7</v>
      </c>
      <c r="L336" t="s">
        <v>62</v>
      </c>
      <c r="M336" t="s">
        <v>63</v>
      </c>
      <c r="N3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336" s="13" t="e">
        <f>VLOOKUP(TableMPI[[#This Row],[Label]],TableAvg[],2,FALSE)</f>
        <v>#N/A</v>
      </c>
      <c r="P336" s="13" t="e">
        <f>VLOOKUP(TableMPI[[#This Row],[Label]],TableAvg[],3,FALSE)</f>
        <v>#N/A</v>
      </c>
      <c r="Q336" s="13" t="e">
        <f>TableMPI[[#This Row],[Avg]]-$U$2*TableMPI[[#This Row],[StdDev]]</f>
        <v>#N/A</v>
      </c>
      <c r="R336" s="13" t="e">
        <f>TableMPI[[#This Row],[Avg]]+$U$2*TableMPI[[#This Row],[StdDev]]</f>
        <v>#N/A</v>
      </c>
      <c r="S336" s="13" t="e">
        <f>IF(AND(TableMPI[[#This Row],[total_time]]&gt;=TableMPI[[#This Row],[Low]], TableMPI[[#This Row],[total_time]]&lt;=TableMPI[[#This Row],[High]]),1,0)</f>
        <v>#N/A</v>
      </c>
    </row>
    <row r="337" spans="1:19" x14ac:dyDescent="0.25">
      <c r="A337" t="s">
        <v>15</v>
      </c>
      <c r="B337">
        <v>20000</v>
      </c>
      <c r="C337">
        <v>100</v>
      </c>
      <c r="D337">
        <v>100000</v>
      </c>
      <c r="E337">
        <v>63</v>
      </c>
      <c r="F337">
        <v>1</v>
      </c>
      <c r="G337">
        <v>37.029076000000003</v>
      </c>
      <c r="H337">
        <v>14.983601999999999</v>
      </c>
      <c r="I337">
        <v>37.796353000000003</v>
      </c>
      <c r="J337">
        <v>0.60961900000000002</v>
      </c>
      <c r="K337" t="str">
        <f t="shared" si="12"/>
        <v>7</v>
      </c>
      <c r="L337" t="s">
        <v>62</v>
      </c>
      <c r="M337" t="s">
        <v>63</v>
      </c>
      <c r="N3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337" s="13" t="e">
        <f>VLOOKUP(TableMPI[[#This Row],[Label]],TableAvg[],2,FALSE)</f>
        <v>#N/A</v>
      </c>
      <c r="P337" s="13" t="e">
        <f>VLOOKUP(TableMPI[[#This Row],[Label]],TableAvg[],3,FALSE)</f>
        <v>#N/A</v>
      </c>
      <c r="Q337" s="13" t="e">
        <f>TableMPI[[#This Row],[Avg]]-$U$2*TableMPI[[#This Row],[StdDev]]</f>
        <v>#N/A</v>
      </c>
      <c r="R337" s="13" t="e">
        <f>TableMPI[[#This Row],[Avg]]+$U$2*TableMPI[[#This Row],[StdDev]]</f>
        <v>#N/A</v>
      </c>
      <c r="S337" s="13" t="e">
        <f>IF(AND(TableMPI[[#This Row],[total_time]]&gt;=TableMPI[[#This Row],[Low]], TableMPI[[#This Row],[total_time]]&lt;=TableMPI[[#This Row],[High]]),1,0)</f>
        <v>#N/A</v>
      </c>
    </row>
    <row r="338" spans="1:19" x14ac:dyDescent="0.25">
      <c r="A338" t="s">
        <v>15</v>
      </c>
      <c r="B338">
        <v>20000</v>
      </c>
      <c r="C338">
        <v>100</v>
      </c>
      <c r="D338">
        <v>100000</v>
      </c>
      <c r="E338">
        <v>62</v>
      </c>
      <c r="F338">
        <v>1</v>
      </c>
      <c r="G338">
        <v>37.601450999999997</v>
      </c>
      <c r="H338">
        <v>14.916600000000001</v>
      </c>
      <c r="I338">
        <v>28.970867999999999</v>
      </c>
      <c r="J338">
        <v>0.47493200000000002</v>
      </c>
      <c r="K338" t="str">
        <f t="shared" si="12"/>
        <v>7</v>
      </c>
      <c r="L338" t="s">
        <v>62</v>
      </c>
      <c r="M338" t="s">
        <v>63</v>
      </c>
      <c r="N3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338" s="13" t="e">
        <f>VLOOKUP(TableMPI[[#This Row],[Label]],TableAvg[],2,FALSE)</f>
        <v>#N/A</v>
      </c>
      <c r="P338" s="13" t="e">
        <f>VLOOKUP(TableMPI[[#This Row],[Label]],TableAvg[],3,FALSE)</f>
        <v>#N/A</v>
      </c>
      <c r="Q338" s="13" t="e">
        <f>TableMPI[[#This Row],[Avg]]-$U$2*TableMPI[[#This Row],[StdDev]]</f>
        <v>#N/A</v>
      </c>
      <c r="R338" s="13" t="e">
        <f>TableMPI[[#This Row],[Avg]]+$U$2*TableMPI[[#This Row],[StdDev]]</f>
        <v>#N/A</v>
      </c>
      <c r="S338" s="13" t="e">
        <f>IF(AND(TableMPI[[#This Row],[total_time]]&gt;=TableMPI[[#This Row],[Low]], TableMPI[[#This Row],[total_time]]&lt;=TableMPI[[#This Row],[High]]),1,0)</f>
        <v>#N/A</v>
      </c>
    </row>
    <row r="339" spans="1:19" x14ac:dyDescent="0.25">
      <c r="A339" t="s">
        <v>15</v>
      </c>
      <c r="B339">
        <v>20000</v>
      </c>
      <c r="C339">
        <v>100</v>
      </c>
      <c r="D339">
        <v>100000</v>
      </c>
      <c r="E339">
        <v>61</v>
      </c>
      <c r="F339">
        <v>1</v>
      </c>
      <c r="G339">
        <v>34.869020999999996</v>
      </c>
      <c r="H339">
        <v>11.957471</v>
      </c>
      <c r="I339">
        <v>24.9694</v>
      </c>
      <c r="J339">
        <v>0.416157</v>
      </c>
      <c r="K339" t="str">
        <f t="shared" si="12"/>
        <v>7</v>
      </c>
      <c r="L339" t="s">
        <v>62</v>
      </c>
      <c r="M339" t="s">
        <v>63</v>
      </c>
      <c r="N3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339" s="13" t="e">
        <f>VLOOKUP(TableMPI[[#This Row],[Label]],TableAvg[],2,FALSE)</f>
        <v>#N/A</v>
      </c>
      <c r="P339" s="13" t="e">
        <f>VLOOKUP(TableMPI[[#This Row],[Label]],TableAvg[],3,FALSE)</f>
        <v>#N/A</v>
      </c>
      <c r="Q339" s="13" t="e">
        <f>TableMPI[[#This Row],[Avg]]-$U$2*TableMPI[[#This Row],[StdDev]]</f>
        <v>#N/A</v>
      </c>
      <c r="R339" s="13" t="e">
        <f>TableMPI[[#This Row],[Avg]]+$U$2*TableMPI[[#This Row],[StdDev]]</f>
        <v>#N/A</v>
      </c>
      <c r="S339" s="13" t="e">
        <f>IF(AND(TableMPI[[#This Row],[total_time]]&gt;=TableMPI[[#This Row],[Low]], TableMPI[[#This Row],[total_time]]&lt;=TableMPI[[#This Row],[High]]),1,0)</f>
        <v>#N/A</v>
      </c>
    </row>
    <row r="340" spans="1:19" x14ac:dyDescent="0.25">
      <c r="A340" t="s">
        <v>15</v>
      </c>
      <c r="B340">
        <v>20000</v>
      </c>
      <c r="C340">
        <v>100</v>
      </c>
      <c r="D340">
        <v>100000</v>
      </c>
      <c r="E340">
        <v>60</v>
      </c>
      <c r="F340">
        <v>1</v>
      </c>
      <c r="G340">
        <v>38.525461999999997</v>
      </c>
      <c r="H340">
        <v>15.159554999999999</v>
      </c>
      <c r="I340">
        <v>56.775860000000002</v>
      </c>
      <c r="J340">
        <v>0.96230300000000002</v>
      </c>
      <c r="K340" t="str">
        <f t="shared" si="12"/>
        <v>7</v>
      </c>
      <c r="L340" t="s">
        <v>62</v>
      </c>
      <c r="M340" t="s">
        <v>63</v>
      </c>
      <c r="N3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340" s="13" t="e">
        <f>VLOOKUP(TableMPI[[#This Row],[Label]],TableAvg[],2,FALSE)</f>
        <v>#N/A</v>
      </c>
      <c r="P340" s="13" t="e">
        <f>VLOOKUP(TableMPI[[#This Row],[Label]],TableAvg[],3,FALSE)</f>
        <v>#N/A</v>
      </c>
      <c r="Q340" s="13" t="e">
        <f>TableMPI[[#This Row],[Avg]]-$U$2*TableMPI[[#This Row],[StdDev]]</f>
        <v>#N/A</v>
      </c>
      <c r="R340" s="13" t="e">
        <f>TableMPI[[#This Row],[Avg]]+$U$2*TableMPI[[#This Row],[StdDev]]</f>
        <v>#N/A</v>
      </c>
      <c r="S340" s="13" t="e">
        <f>IF(AND(TableMPI[[#This Row],[total_time]]&gt;=TableMPI[[#This Row],[Low]], TableMPI[[#This Row],[total_time]]&lt;=TableMPI[[#This Row],[High]]),1,0)</f>
        <v>#N/A</v>
      </c>
    </row>
    <row r="341" spans="1:19" x14ac:dyDescent="0.25">
      <c r="A341" t="s">
        <v>15</v>
      </c>
      <c r="B341">
        <v>20000</v>
      </c>
      <c r="C341">
        <v>100</v>
      </c>
      <c r="D341">
        <v>100000</v>
      </c>
      <c r="E341">
        <v>59</v>
      </c>
      <c r="F341">
        <v>1</v>
      </c>
      <c r="G341">
        <v>36.947580000000002</v>
      </c>
      <c r="H341">
        <v>12.958823000000001</v>
      </c>
      <c r="I341">
        <v>24.787396999999999</v>
      </c>
      <c r="J341">
        <v>0.427369</v>
      </c>
      <c r="K341" t="str">
        <f t="shared" si="12"/>
        <v>7</v>
      </c>
      <c r="L341" t="s">
        <v>62</v>
      </c>
      <c r="M341" t="s">
        <v>63</v>
      </c>
      <c r="N3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341" s="13" t="e">
        <f>VLOOKUP(TableMPI[[#This Row],[Label]],TableAvg[],2,FALSE)</f>
        <v>#N/A</v>
      </c>
      <c r="P341" s="13" t="e">
        <f>VLOOKUP(TableMPI[[#This Row],[Label]],TableAvg[],3,FALSE)</f>
        <v>#N/A</v>
      </c>
      <c r="Q341" s="13" t="e">
        <f>TableMPI[[#This Row],[Avg]]-$U$2*TableMPI[[#This Row],[StdDev]]</f>
        <v>#N/A</v>
      </c>
      <c r="R341" s="13" t="e">
        <f>TableMPI[[#This Row],[Avg]]+$U$2*TableMPI[[#This Row],[StdDev]]</f>
        <v>#N/A</v>
      </c>
      <c r="S341" s="13" t="e">
        <f>IF(AND(TableMPI[[#This Row],[total_time]]&gt;=TableMPI[[#This Row],[Low]], TableMPI[[#This Row],[total_time]]&lt;=TableMPI[[#This Row],[High]]),1,0)</f>
        <v>#N/A</v>
      </c>
    </row>
    <row r="342" spans="1:19" x14ac:dyDescent="0.25">
      <c r="A342" t="s">
        <v>15</v>
      </c>
      <c r="B342">
        <v>20000</v>
      </c>
      <c r="C342">
        <v>100</v>
      </c>
      <c r="D342">
        <v>100000</v>
      </c>
      <c r="E342">
        <v>58</v>
      </c>
      <c r="F342">
        <v>1</v>
      </c>
      <c r="G342">
        <v>46.920811</v>
      </c>
      <c r="H342">
        <v>22.556923000000001</v>
      </c>
      <c r="I342">
        <v>22.498365</v>
      </c>
      <c r="J342">
        <v>0.394708</v>
      </c>
      <c r="K342" t="str">
        <f t="shared" si="12"/>
        <v>7</v>
      </c>
      <c r="L342" t="s">
        <v>62</v>
      </c>
      <c r="M342" t="s">
        <v>63</v>
      </c>
      <c r="N3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342" s="13" t="e">
        <f>VLOOKUP(TableMPI[[#This Row],[Label]],TableAvg[],2,FALSE)</f>
        <v>#N/A</v>
      </c>
      <c r="P342" s="13" t="e">
        <f>VLOOKUP(TableMPI[[#This Row],[Label]],TableAvg[],3,FALSE)</f>
        <v>#N/A</v>
      </c>
      <c r="Q342" s="13" t="e">
        <f>TableMPI[[#This Row],[Avg]]-$U$2*TableMPI[[#This Row],[StdDev]]</f>
        <v>#N/A</v>
      </c>
      <c r="R342" s="13" t="e">
        <f>TableMPI[[#This Row],[Avg]]+$U$2*TableMPI[[#This Row],[StdDev]]</f>
        <v>#N/A</v>
      </c>
      <c r="S342" s="13" t="e">
        <f>IF(AND(TableMPI[[#This Row],[total_time]]&gt;=TableMPI[[#This Row],[Low]], TableMPI[[#This Row],[total_time]]&lt;=TableMPI[[#This Row],[High]]),1,0)</f>
        <v>#N/A</v>
      </c>
    </row>
    <row r="343" spans="1:19" x14ac:dyDescent="0.25">
      <c r="A343" t="s">
        <v>15</v>
      </c>
      <c r="B343">
        <v>20000</v>
      </c>
      <c r="C343">
        <v>100</v>
      </c>
      <c r="D343">
        <v>100000</v>
      </c>
      <c r="E343">
        <v>57</v>
      </c>
      <c r="F343">
        <v>1</v>
      </c>
      <c r="G343">
        <v>48.936214</v>
      </c>
      <c r="H343">
        <v>24.240628000000001</v>
      </c>
      <c r="I343">
        <v>26.470025</v>
      </c>
      <c r="J343">
        <v>0.47267900000000002</v>
      </c>
      <c r="K343" t="str">
        <f t="shared" si="12"/>
        <v>7</v>
      </c>
      <c r="L343" t="s">
        <v>62</v>
      </c>
      <c r="M343" t="s">
        <v>63</v>
      </c>
      <c r="N3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343" s="13" t="e">
        <f>VLOOKUP(TableMPI[[#This Row],[Label]],TableAvg[],2,FALSE)</f>
        <v>#N/A</v>
      </c>
      <c r="P343" s="13" t="e">
        <f>VLOOKUP(TableMPI[[#This Row],[Label]],TableAvg[],3,FALSE)</f>
        <v>#N/A</v>
      </c>
      <c r="Q343" s="13" t="e">
        <f>TableMPI[[#This Row],[Avg]]-$U$2*TableMPI[[#This Row],[StdDev]]</f>
        <v>#N/A</v>
      </c>
      <c r="R343" s="13" t="e">
        <f>TableMPI[[#This Row],[Avg]]+$U$2*TableMPI[[#This Row],[StdDev]]</f>
        <v>#N/A</v>
      </c>
      <c r="S343" s="13" t="e">
        <f>IF(AND(TableMPI[[#This Row],[total_time]]&gt;=TableMPI[[#This Row],[Low]], TableMPI[[#This Row],[total_time]]&lt;=TableMPI[[#This Row],[High]]),1,0)</f>
        <v>#N/A</v>
      </c>
    </row>
    <row r="344" spans="1:19" x14ac:dyDescent="0.25">
      <c r="A344" t="s">
        <v>15</v>
      </c>
      <c r="B344">
        <v>20000</v>
      </c>
      <c r="C344">
        <v>100</v>
      </c>
      <c r="D344">
        <v>100000</v>
      </c>
      <c r="E344">
        <v>56</v>
      </c>
      <c r="F344">
        <v>1</v>
      </c>
      <c r="G344">
        <v>44.394753000000001</v>
      </c>
      <c r="H344">
        <v>19.360157999999998</v>
      </c>
      <c r="I344">
        <v>42.772786000000004</v>
      </c>
      <c r="J344">
        <v>0.77768700000000002</v>
      </c>
      <c r="K344" t="str">
        <f t="shared" si="12"/>
        <v>7</v>
      </c>
      <c r="L344" t="s">
        <v>62</v>
      </c>
      <c r="M344" t="s">
        <v>63</v>
      </c>
      <c r="N3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344" s="13" t="e">
        <f>VLOOKUP(TableMPI[[#This Row],[Label]],TableAvg[],2,FALSE)</f>
        <v>#N/A</v>
      </c>
      <c r="P344" s="13" t="e">
        <f>VLOOKUP(TableMPI[[#This Row],[Label]],TableAvg[],3,FALSE)</f>
        <v>#N/A</v>
      </c>
      <c r="Q344" s="13" t="e">
        <f>TableMPI[[#This Row],[Avg]]-$U$2*TableMPI[[#This Row],[StdDev]]</f>
        <v>#N/A</v>
      </c>
      <c r="R344" s="13" t="e">
        <f>TableMPI[[#This Row],[Avg]]+$U$2*TableMPI[[#This Row],[StdDev]]</f>
        <v>#N/A</v>
      </c>
      <c r="S344" s="13" t="e">
        <f>IF(AND(TableMPI[[#This Row],[total_time]]&gt;=TableMPI[[#This Row],[Low]], TableMPI[[#This Row],[total_time]]&lt;=TableMPI[[#This Row],[High]]),1,0)</f>
        <v>#N/A</v>
      </c>
    </row>
    <row r="345" spans="1:19" x14ac:dyDescent="0.25">
      <c r="A345" t="s">
        <v>15</v>
      </c>
      <c r="B345">
        <v>20000</v>
      </c>
      <c r="C345">
        <v>100</v>
      </c>
      <c r="D345">
        <v>100000</v>
      </c>
      <c r="E345">
        <v>55</v>
      </c>
      <c r="F345">
        <v>1</v>
      </c>
      <c r="G345">
        <v>46.158414</v>
      </c>
      <c r="H345">
        <v>20.73452</v>
      </c>
      <c r="I345">
        <v>24.659875</v>
      </c>
      <c r="J345">
        <v>0.45666400000000001</v>
      </c>
      <c r="K345" t="str">
        <f t="shared" si="12"/>
        <v>7</v>
      </c>
      <c r="L345" t="s">
        <v>62</v>
      </c>
      <c r="M345" t="s">
        <v>63</v>
      </c>
      <c r="N3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345" s="13" t="e">
        <f>VLOOKUP(TableMPI[[#This Row],[Label]],TableAvg[],2,FALSE)</f>
        <v>#N/A</v>
      </c>
      <c r="P345" s="13" t="e">
        <f>VLOOKUP(TableMPI[[#This Row],[Label]],TableAvg[],3,FALSE)</f>
        <v>#N/A</v>
      </c>
      <c r="Q345" s="13" t="e">
        <f>TableMPI[[#This Row],[Avg]]-$U$2*TableMPI[[#This Row],[StdDev]]</f>
        <v>#N/A</v>
      </c>
      <c r="R345" s="13" t="e">
        <f>TableMPI[[#This Row],[Avg]]+$U$2*TableMPI[[#This Row],[StdDev]]</f>
        <v>#N/A</v>
      </c>
      <c r="S345" s="13" t="e">
        <f>IF(AND(TableMPI[[#This Row],[total_time]]&gt;=TableMPI[[#This Row],[Low]], TableMPI[[#This Row],[total_time]]&lt;=TableMPI[[#This Row],[High]]),1,0)</f>
        <v>#N/A</v>
      </c>
    </row>
    <row r="346" spans="1:19" x14ac:dyDescent="0.25">
      <c r="A346" t="s">
        <v>15</v>
      </c>
      <c r="B346">
        <v>20000</v>
      </c>
      <c r="C346">
        <v>100</v>
      </c>
      <c r="D346">
        <v>100000</v>
      </c>
      <c r="E346">
        <v>54</v>
      </c>
      <c r="F346">
        <v>1</v>
      </c>
      <c r="G346">
        <v>47.952792000000002</v>
      </c>
      <c r="H346">
        <v>21.909423</v>
      </c>
      <c r="I346">
        <v>21.040233000000001</v>
      </c>
      <c r="J346">
        <v>0.39698600000000001</v>
      </c>
      <c r="K346" t="str">
        <f t="shared" si="12"/>
        <v>7</v>
      </c>
      <c r="L346" t="s">
        <v>62</v>
      </c>
      <c r="M346" t="s">
        <v>63</v>
      </c>
      <c r="N3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346" s="13" t="e">
        <f>VLOOKUP(TableMPI[[#This Row],[Label]],TableAvg[],2,FALSE)</f>
        <v>#N/A</v>
      </c>
      <c r="P346" s="13" t="e">
        <f>VLOOKUP(TableMPI[[#This Row],[Label]],TableAvg[],3,FALSE)</f>
        <v>#N/A</v>
      </c>
      <c r="Q346" s="13" t="e">
        <f>TableMPI[[#This Row],[Avg]]-$U$2*TableMPI[[#This Row],[StdDev]]</f>
        <v>#N/A</v>
      </c>
      <c r="R346" s="13" t="e">
        <f>TableMPI[[#This Row],[Avg]]+$U$2*TableMPI[[#This Row],[StdDev]]</f>
        <v>#N/A</v>
      </c>
      <c r="S346" s="13" t="e">
        <f>IF(AND(TableMPI[[#This Row],[total_time]]&gt;=TableMPI[[#This Row],[Low]], TableMPI[[#This Row],[total_time]]&lt;=TableMPI[[#This Row],[High]]),1,0)</f>
        <v>#N/A</v>
      </c>
    </row>
    <row r="347" spans="1:19" x14ac:dyDescent="0.25">
      <c r="A347" t="s">
        <v>15</v>
      </c>
      <c r="B347">
        <v>20000</v>
      </c>
      <c r="C347">
        <v>100</v>
      </c>
      <c r="D347">
        <v>100000</v>
      </c>
      <c r="E347">
        <v>53</v>
      </c>
      <c r="F347">
        <v>1</v>
      </c>
      <c r="G347">
        <v>53.400917999999997</v>
      </c>
      <c r="H347">
        <v>27.035143999999999</v>
      </c>
      <c r="I347">
        <v>24.654032999999998</v>
      </c>
      <c r="J347">
        <v>0.47411599999999998</v>
      </c>
      <c r="K347" t="str">
        <f t="shared" si="12"/>
        <v>7</v>
      </c>
      <c r="L347" t="s">
        <v>62</v>
      </c>
      <c r="M347" t="s">
        <v>63</v>
      </c>
      <c r="N3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347" s="13" t="e">
        <f>VLOOKUP(TableMPI[[#This Row],[Label]],TableAvg[],2,FALSE)</f>
        <v>#N/A</v>
      </c>
      <c r="P347" s="13" t="e">
        <f>VLOOKUP(TableMPI[[#This Row],[Label]],TableAvg[],3,FALSE)</f>
        <v>#N/A</v>
      </c>
      <c r="Q347" s="13" t="e">
        <f>TableMPI[[#This Row],[Avg]]-$U$2*TableMPI[[#This Row],[StdDev]]</f>
        <v>#N/A</v>
      </c>
      <c r="R347" s="13" t="e">
        <f>TableMPI[[#This Row],[Avg]]+$U$2*TableMPI[[#This Row],[StdDev]]</f>
        <v>#N/A</v>
      </c>
      <c r="S347" s="13" t="e">
        <f>IF(AND(TableMPI[[#This Row],[total_time]]&gt;=TableMPI[[#This Row],[Low]], TableMPI[[#This Row],[total_time]]&lt;=TableMPI[[#This Row],[High]]),1,0)</f>
        <v>#N/A</v>
      </c>
    </row>
    <row r="348" spans="1:19" x14ac:dyDescent="0.25">
      <c r="A348" t="s">
        <v>15</v>
      </c>
      <c r="B348">
        <v>20000</v>
      </c>
      <c r="C348">
        <v>100</v>
      </c>
      <c r="D348">
        <v>100000</v>
      </c>
      <c r="E348">
        <v>52</v>
      </c>
      <c r="F348">
        <v>1</v>
      </c>
      <c r="G348">
        <v>61.840535000000003</v>
      </c>
      <c r="H348">
        <v>34.913524000000002</v>
      </c>
      <c r="I348">
        <v>21.118756000000001</v>
      </c>
      <c r="J348">
        <v>0.41409299999999999</v>
      </c>
      <c r="K348" t="str">
        <f t="shared" si="12"/>
        <v>7</v>
      </c>
      <c r="L348" t="s">
        <v>62</v>
      </c>
      <c r="M348" t="s">
        <v>63</v>
      </c>
      <c r="N3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348" s="13" t="e">
        <f>VLOOKUP(TableMPI[[#This Row],[Label]],TableAvg[],2,FALSE)</f>
        <v>#N/A</v>
      </c>
      <c r="P348" s="13" t="e">
        <f>VLOOKUP(TableMPI[[#This Row],[Label]],TableAvg[],3,FALSE)</f>
        <v>#N/A</v>
      </c>
      <c r="Q348" s="13" t="e">
        <f>TableMPI[[#This Row],[Avg]]-$U$2*TableMPI[[#This Row],[StdDev]]</f>
        <v>#N/A</v>
      </c>
      <c r="R348" s="13" t="e">
        <f>TableMPI[[#This Row],[Avg]]+$U$2*TableMPI[[#This Row],[StdDev]]</f>
        <v>#N/A</v>
      </c>
      <c r="S348" s="13" t="e">
        <f>IF(AND(TableMPI[[#This Row],[total_time]]&gt;=TableMPI[[#This Row],[Low]], TableMPI[[#This Row],[total_time]]&lt;=TableMPI[[#This Row],[High]]),1,0)</f>
        <v>#N/A</v>
      </c>
    </row>
    <row r="349" spans="1:19" x14ac:dyDescent="0.25">
      <c r="A349" t="s">
        <v>15</v>
      </c>
      <c r="B349">
        <v>20000</v>
      </c>
      <c r="C349">
        <v>100</v>
      </c>
      <c r="D349">
        <v>100000</v>
      </c>
      <c r="E349">
        <v>51</v>
      </c>
      <c r="F349">
        <v>1</v>
      </c>
      <c r="G349">
        <v>53.478293000000001</v>
      </c>
      <c r="H349">
        <v>26.130020999999999</v>
      </c>
      <c r="I349">
        <v>23.554483000000001</v>
      </c>
      <c r="J349">
        <v>0.47109000000000001</v>
      </c>
      <c r="K349" t="str">
        <f t="shared" si="12"/>
        <v>7</v>
      </c>
      <c r="L349" t="s">
        <v>62</v>
      </c>
      <c r="M349" t="s">
        <v>63</v>
      </c>
      <c r="N3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349" s="13" t="e">
        <f>VLOOKUP(TableMPI[[#This Row],[Label]],TableAvg[],2,FALSE)</f>
        <v>#N/A</v>
      </c>
      <c r="P349" s="13" t="e">
        <f>VLOOKUP(TableMPI[[#This Row],[Label]],TableAvg[],3,FALSE)</f>
        <v>#N/A</v>
      </c>
      <c r="Q349" s="13" t="e">
        <f>TableMPI[[#This Row],[Avg]]-$U$2*TableMPI[[#This Row],[StdDev]]</f>
        <v>#N/A</v>
      </c>
      <c r="R349" s="13" t="e">
        <f>TableMPI[[#This Row],[Avg]]+$U$2*TableMPI[[#This Row],[StdDev]]</f>
        <v>#N/A</v>
      </c>
      <c r="S349" s="13" t="e">
        <f>IF(AND(TableMPI[[#This Row],[total_time]]&gt;=TableMPI[[#This Row],[Low]], TableMPI[[#This Row],[total_time]]&lt;=TableMPI[[#This Row],[High]]),1,0)</f>
        <v>#N/A</v>
      </c>
    </row>
    <row r="350" spans="1:19" x14ac:dyDescent="0.25">
      <c r="A350" t="s">
        <v>15</v>
      </c>
      <c r="B350">
        <v>20000</v>
      </c>
      <c r="C350">
        <v>100</v>
      </c>
      <c r="D350">
        <v>100000</v>
      </c>
      <c r="E350">
        <v>50</v>
      </c>
      <c r="F350">
        <v>1</v>
      </c>
      <c r="G350">
        <v>43.096313000000002</v>
      </c>
      <c r="H350">
        <v>14.152127</v>
      </c>
      <c r="I350">
        <v>42.730096000000003</v>
      </c>
      <c r="J350">
        <v>0.87204300000000001</v>
      </c>
      <c r="K350" t="str">
        <f t="shared" si="12"/>
        <v>7</v>
      </c>
      <c r="L350" t="s">
        <v>62</v>
      </c>
      <c r="M350" t="s">
        <v>63</v>
      </c>
      <c r="N3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350" s="13" t="e">
        <f>VLOOKUP(TableMPI[[#This Row],[Label]],TableAvg[],2,FALSE)</f>
        <v>#N/A</v>
      </c>
      <c r="P350" s="13" t="e">
        <f>VLOOKUP(TableMPI[[#This Row],[Label]],TableAvg[],3,FALSE)</f>
        <v>#N/A</v>
      </c>
      <c r="Q350" s="13" t="e">
        <f>TableMPI[[#This Row],[Avg]]-$U$2*TableMPI[[#This Row],[StdDev]]</f>
        <v>#N/A</v>
      </c>
      <c r="R350" s="13" t="e">
        <f>TableMPI[[#This Row],[Avg]]+$U$2*TableMPI[[#This Row],[StdDev]]</f>
        <v>#N/A</v>
      </c>
      <c r="S350" s="13" t="e">
        <f>IF(AND(TableMPI[[#This Row],[total_time]]&gt;=TableMPI[[#This Row],[Low]], TableMPI[[#This Row],[total_time]]&lt;=TableMPI[[#This Row],[High]]),1,0)</f>
        <v>#N/A</v>
      </c>
    </row>
    <row r="351" spans="1:19" x14ac:dyDescent="0.25">
      <c r="A351" t="s">
        <v>15</v>
      </c>
      <c r="B351">
        <v>20000</v>
      </c>
      <c r="C351">
        <v>100</v>
      </c>
      <c r="D351">
        <v>100000</v>
      </c>
      <c r="E351">
        <v>49</v>
      </c>
      <c r="F351">
        <v>1</v>
      </c>
      <c r="G351">
        <v>43.854163</v>
      </c>
      <c r="H351">
        <v>15.514491</v>
      </c>
      <c r="I351">
        <v>25.023627999999999</v>
      </c>
      <c r="J351">
        <v>0.52132599999999996</v>
      </c>
      <c r="K351" t="str">
        <f t="shared" si="12"/>
        <v>7</v>
      </c>
      <c r="L351" t="s">
        <v>62</v>
      </c>
      <c r="M351" t="s">
        <v>63</v>
      </c>
      <c r="N3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351" s="13" t="e">
        <f>VLOOKUP(TableMPI[[#This Row],[Label]],TableAvg[],2,FALSE)</f>
        <v>#N/A</v>
      </c>
      <c r="P351" s="13" t="e">
        <f>VLOOKUP(TableMPI[[#This Row],[Label]],TableAvg[],3,FALSE)</f>
        <v>#N/A</v>
      </c>
      <c r="Q351" s="13" t="e">
        <f>TableMPI[[#This Row],[Avg]]-$U$2*TableMPI[[#This Row],[StdDev]]</f>
        <v>#N/A</v>
      </c>
      <c r="R351" s="13" t="e">
        <f>TableMPI[[#This Row],[Avg]]+$U$2*TableMPI[[#This Row],[StdDev]]</f>
        <v>#N/A</v>
      </c>
      <c r="S351" s="13" t="e">
        <f>IF(AND(TableMPI[[#This Row],[total_time]]&gt;=TableMPI[[#This Row],[Low]], TableMPI[[#This Row],[total_time]]&lt;=TableMPI[[#This Row],[High]]),1,0)</f>
        <v>#N/A</v>
      </c>
    </row>
    <row r="352" spans="1:19" x14ac:dyDescent="0.25">
      <c r="A352" t="s">
        <v>15</v>
      </c>
      <c r="B352">
        <v>20000</v>
      </c>
      <c r="C352">
        <v>100</v>
      </c>
      <c r="D352">
        <v>100000</v>
      </c>
      <c r="E352">
        <v>48</v>
      </c>
      <c r="F352">
        <v>1</v>
      </c>
      <c r="G352">
        <v>51.040137999999999</v>
      </c>
      <c r="H352">
        <v>22.050246999999999</v>
      </c>
      <c r="I352">
        <v>21.934823000000002</v>
      </c>
      <c r="J352">
        <v>0.466698</v>
      </c>
      <c r="K352" t="str">
        <f t="shared" si="12"/>
        <v>7</v>
      </c>
      <c r="L352" t="s">
        <v>62</v>
      </c>
      <c r="M352" t="s">
        <v>63</v>
      </c>
      <c r="N3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352" s="13" t="e">
        <f>VLOOKUP(TableMPI[[#This Row],[Label]],TableAvg[],2,FALSE)</f>
        <v>#N/A</v>
      </c>
      <c r="P352" s="13" t="e">
        <f>VLOOKUP(TableMPI[[#This Row],[Label]],TableAvg[],3,FALSE)</f>
        <v>#N/A</v>
      </c>
      <c r="Q352" s="13" t="e">
        <f>TableMPI[[#This Row],[Avg]]-$U$2*TableMPI[[#This Row],[StdDev]]</f>
        <v>#N/A</v>
      </c>
      <c r="R352" s="13" t="e">
        <f>TableMPI[[#This Row],[Avg]]+$U$2*TableMPI[[#This Row],[StdDev]]</f>
        <v>#N/A</v>
      </c>
      <c r="S352" s="13" t="e">
        <f>IF(AND(TableMPI[[#This Row],[total_time]]&gt;=TableMPI[[#This Row],[Low]], TableMPI[[#This Row],[total_time]]&lt;=TableMPI[[#This Row],[High]]),1,0)</f>
        <v>#N/A</v>
      </c>
    </row>
    <row r="353" spans="1:19" x14ac:dyDescent="0.25">
      <c r="A353" t="s">
        <v>15</v>
      </c>
      <c r="B353">
        <v>20000</v>
      </c>
      <c r="C353">
        <v>100</v>
      </c>
      <c r="D353">
        <v>100000</v>
      </c>
      <c r="E353">
        <v>47</v>
      </c>
      <c r="F353">
        <v>1</v>
      </c>
      <c r="G353">
        <v>60.754201000000002</v>
      </c>
      <c r="H353">
        <v>31.549461000000001</v>
      </c>
      <c r="I353">
        <v>17.106255999999998</v>
      </c>
      <c r="J353">
        <v>0.37187500000000001</v>
      </c>
      <c r="K353" t="str">
        <f t="shared" si="12"/>
        <v>7</v>
      </c>
      <c r="L353" t="s">
        <v>62</v>
      </c>
      <c r="M353" t="s">
        <v>63</v>
      </c>
      <c r="N3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353" s="13" t="e">
        <f>VLOOKUP(TableMPI[[#This Row],[Label]],TableAvg[],2,FALSE)</f>
        <v>#N/A</v>
      </c>
      <c r="P353" s="13" t="e">
        <f>VLOOKUP(TableMPI[[#This Row],[Label]],TableAvg[],3,FALSE)</f>
        <v>#N/A</v>
      </c>
      <c r="Q353" s="13" t="e">
        <f>TableMPI[[#This Row],[Avg]]-$U$2*TableMPI[[#This Row],[StdDev]]</f>
        <v>#N/A</v>
      </c>
      <c r="R353" s="13" t="e">
        <f>TableMPI[[#This Row],[Avg]]+$U$2*TableMPI[[#This Row],[StdDev]]</f>
        <v>#N/A</v>
      </c>
      <c r="S353" s="13" t="e">
        <f>IF(AND(TableMPI[[#This Row],[total_time]]&gt;=TableMPI[[#This Row],[Low]], TableMPI[[#This Row],[total_time]]&lt;=TableMPI[[#This Row],[High]]),1,0)</f>
        <v>#N/A</v>
      </c>
    </row>
    <row r="354" spans="1:19" x14ac:dyDescent="0.25">
      <c r="A354" t="s">
        <v>15</v>
      </c>
      <c r="B354">
        <v>20000</v>
      </c>
      <c r="C354">
        <v>100</v>
      </c>
      <c r="D354">
        <v>100000</v>
      </c>
      <c r="E354">
        <v>46</v>
      </c>
      <c r="F354">
        <v>1</v>
      </c>
      <c r="G354">
        <v>47.234383999999999</v>
      </c>
      <c r="H354">
        <v>17.107868</v>
      </c>
      <c r="I354">
        <v>16.730150999999999</v>
      </c>
      <c r="J354">
        <v>0.37178099999999997</v>
      </c>
      <c r="K354" t="str">
        <f t="shared" si="12"/>
        <v>7</v>
      </c>
      <c r="L354" t="s">
        <v>62</v>
      </c>
      <c r="M354" t="s">
        <v>63</v>
      </c>
      <c r="N3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354" s="13" t="e">
        <f>VLOOKUP(TableMPI[[#This Row],[Label]],TableAvg[],2,FALSE)</f>
        <v>#N/A</v>
      </c>
      <c r="P354" s="13" t="e">
        <f>VLOOKUP(TableMPI[[#This Row],[Label]],TableAvg[],3,FALSE)</f>
        <v>#N/A</v>
      </c>
      <c r="Q354" s="13" t="e">
        <f>TableMPI[[#This Row],[Avg]]-$U$2*TableMPI[[#This Row],[StdDev]]</f>
        <v>#N/A</v>
      </c>
      <c r="R354" s="13" t="e">
        <f>TableMPI[[#This Row],[Avg]]+$U$2*TableMPI[[#This Row],[StdDev]]</f>
        <v>#N/A</v>
      </c>
      <c r="S354" s="13" t="e">
        <f>IF(AND(TableMPI[[#This Row],[total_time]]&gt;=TableMPI[[#This Row],[Low]], TableMPI[[#This Row],[total_time]]&lt;=TableMPI[[#This Row],[High]]),1,0)</f>
        <v>#N/A</v>
      </c>
    </row>
    <row r="355" spans="1:19" x14ac:dyDescent="0.25">
      <c r="A355" t="s">
        <v>15</v>
      </c>
      <c r="B355">
        <v>20000</v>
      </c>
      <c r="C355">
        <v>100</v>
      </c>
      <c r="D355">
        <v>100000</v>
      </c>
      <c r="E355">
        <v>45</v>
      </c>
      <c r="F355">
        <v>1</v>
      </c>
      <c r="G355">
        <v>56.480307000000003</v>
      </c>
      <c r="H355">
        <v>25.684075</v>
      </c>
      <c r="I355">
        <v>16.880876000000001</v>
      </c>
      <c r="J355">
        <v>0.383656</v>
      </c>
      <c r="K355" t="str">
        <f t="shared" si="12"/>
        <v>7</v>
      </c>
      <c r="L355" t="s">
        <v>62</v>
      </c>
      <c r="M355" t="s">
        <v>63</v>
      </c>
      <c r="N3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355" s="13" t="e">
        <f>VLOOKUP(TableMPI[[#This Row],[Label]],TableAvg[],2,FALSE)</f>
        <v>#N/A</v>
      </c>
      <c r="P355" s="13" t="e">
        <f>VLOOKUP(TableMPI[[#This Row],[Label]],TableAvg[],3,FALSE)</f>
        <v>#N/A</v>
      </c>
      <c r="Q355" s="13" t="e">
        <f>TableMPI[[#This Row],[Avg]]-$U$2*TableMPI[[#This Row],[StdDev]]</f>
        <v>#N/A</v>
      </c>
      <c r="R355" s="13" t="e">
        <f>TableMPI[[#This Row],[Avg]]+$U$2*TableMPI[[#This Row],[StdDev]]</f>
        <v>#N/A</v>
      </c>
      <c r="S355" s="13" t="e">
        <f>IF(AND(TableMPI[[#This Row],[total_time]]&gt;=TableMPI[[#This Row],[Low]], TableMPI[[#This Row],[total_time]]&lt;=TableMPI[[#This Row],[High]]),1,0)</f>
        <v>#N/A</v>
      </c>
    </row>
    <row r="356" spans="1:19" x14ac:dyDescent="0.25">
      <c r="A356" t="s">
        <v>15</v>
      </c>
      <c r="B356">
        <v>20000</v>
      </c>
      <c r="C356">
        <v>100</v>
      </c>
      <c r="D356">
        <v>100000</v>
      </c>
      <c r="E356">
        <v>44</v>
      </c>
      <c r="F356">
        <v>1</v>
      </c>
      <c r="G356">
        <v>47.734726000000002</v>
      </c>
      <c r="H356">
        <v>16.29909</v>
      </c>
      <c r="I356">
        <v>23.343419999999998</v>
      </c>
      <c r="J356">
        <v>0.54286999999999996</v>
      </c>
      <c r="K356" t="str">
        <f t="shared" si="12"/>
        <v>7</v>
      </c>
      <c r="L356" t="s">
        <v>62</v>
      </c>
      <c r="M356" t="s">
        <v>63</v>
      </c>
      <c r="N3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356" s="13" t="e">
        <f>VLOOKUP(TableMPI[[#This Row],[Label]],TableAvg[],2,FALSE)</f>
        <v>#N/A</v>
      </c>
      <c r="P356" s="13" t="e">
        <f>VLOOKUP(TableMPI[[#This Row],[Label]],TableAvg[],3,FALSE)</f>
        <v>#N/A</v>
      </c>
      <c r="Q356" s="13" t="e">
        <f>TableMPI[[#This Row],[Avg]]-$U$2*TableMPI[[#This Row],[StdDev]]</f>
        <v>#N/A</v>
      </c>
      <c r="R356" s="13" t="e">
        <f>TableMPI[[#This Row],[Avg]]+$U$2*TableMPI[[#This Row],[StdDev]]</f>
        <v>#N/A</v>
      </c>
      <c r="S356" s="13" t="e">
        <f>IF(AND(TableMPI[[#This Row],[total_time]]&gt;=TableMPI[[#This Row],[Low]], TableMPI[[#This Row],[total_time]]&lt;=TableMPI[[#This Row],[High]]),1,0)</f>
        <v>#N/A</v>
      </c>
    </row>
    <row r="357" spans="1:19" x14ac:dyDescent="0.25">
      <c r="A357" t="s">
        <v>15</v>
      </c>
      <c r="B357">
        <v>20000</v>
      </c>
      <c r="C357">
        <v>100</v>
      </c>
      <c r="D357">
        <v>100000</v>
      </c>
      <c r="E357">
        <v>43</v>
      </c>
      <c r="F357">
        <v>1</v>
      </c>
      <c r="G357">
        <v>51.453145999999997</v>
      </c>
      <c r="H357">
        <v>19.326239999999999</v>
      </c>
      <c r="I357">
        <v>23.360651000000001</v>
      </c>
      <c r="J357">
        <v>0.55620599999999998</v>
      </c>
      <c r="K357" t="str">
        <f t="shared" si="12"/>
        <v>7</v>
      </c>
      <c r="L357" t="s">
        <v>62</v>
      </c>
      <c r="M357" t="s">
        <v>63</v>
      </c>
      <c r="N3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357" s="13" t="e">
        <f>VLOOKUP(TableMPI[[#This Row],[Label]],TableAvg[],2,FALSE)</f>
        <v>#N/A</v>
      </c>
      <c r="P357" s="13" t="e">
        <f>VLOOKUP(TableMPI[[#This Row],[Label]],TableAvg[],3,FALSE)</f>
        <v>#N/A</v>
      </c>
      <c r="Q357" s="13" t="e">
        <f>TableMPI[[#This Row],[Avg]]-$U$2*TableMPI[[#This Row],[StdDev]]</f>
        <v>#N/A</v>
      </c>
      <c r="R357" s="13" t="e">
        <f>TableMPI[[#This Row],[Avg]]+$U$2*TableMPI[[#This Row],[StdDev]]</f>
        <v>#N/A</v>
      </c>
      <c r="S357" s="13" t="e">
        <f>IF(AND(TableMPI[[#This Row],[total_time]]&gt;=TableMPI[[#This Row],[Low]], TableMPI[[#This Row],[total_time]]&lt;=TableMPI[[#This Row],[High]]),1,0)</f>
        <v>#N/A</v>
      </c>
    </row>
    <row r="358" spans="1:19" x14ac:dyDescent="0.25">
      <c r="A358" t="s">
        <v>15</v>
      </c>
      <c r="B358">
        <v>20000</v>
      </c>
      <c r="C358">
        <v>100</v>
      </c>
      <c r="D358">
        <v>100000</v>
      </c>
      <c r="E358">
        <v>42</v>
      </c>
      <c r="F358">
        <v>1</v>
      </c>
      <c r="G358">
        <v>46.335847999999999</v>
      </c>
      <c r="H358">
        <v>13.277329</v>
      </c>
      <c r="I358">
        <v>39.610601000000003</v>
      </c>
      <c r="J358">
        <v>0.96611199999999997</v>
      </c>
      <c r="K358" t="str">
        <f t="shared" si="12"/>
        <v>7</v>
      </c>
      <c r="L358" t="s">
        <v>62</v>
      </c>
      <c r="M358" t="s">
        <v>63</v>
      </c>
      <c r="N3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358" s="13" t="e">
        <f>VLOOKUP(TableMPI[[#This Row],[Label]],TableAvg[],2,FALSE)</f>
        <v>#N/A</v>
      </c>
      <c r="P358" s="13" t="e">
        <f>VLOOKUP(TableMPI[[#This Row],[Label]],TableAvg[],3,FALSE)</f>
        <v>#N/A</v>
      </c>
      <c r="Q358" s="13" t="e">
        <f>TableMPI[[#This Row],[Avg]]-$U$2*TableMPI[[#This Row],[StdDev]]</f>
        <v>#N/A</v>
      </c>
      <c r="R358" s="13" t="e">
        <f>TableMPI[[#This Row],[Avg]]+$U$2*TableMPI[[#This Row],[StdDev]]</f>
        <v>#N/A</v>
      </c>
      <c r="S358" s="13" t="e">
        <f>IF(AND(TableMPI[[#This Row],[total_time]]&gt;=TableMPI[[#This Row],[Low]], TableMPI[[#This Row],[total_time]]&lt;=TableMPI[[#This Row],[High]]),1,0)</f>
        <v>#N/A</v>
      </c>
    </row>
    <row r="359" spans="1:19" x14ac:dyDescent="0.25">
      <c r="A359" t="s">
        <v>15</v>
      </c>
      <c r="B359">
        <v>20000</v>
      </c>
      <c r="C359">
        <v>100</v>
      </c>
      <c r="D359">
        <v>100000</v>
      </c>
      <c r="E359">
        <v>41</v>
      </c>
      <c r="F359">
        <v>1</v>
      </c>
      <c r="G359">
        <v>50.107211999999997</v>
      </c>
      <c r="H359">
        <v>16.513773</v>
      </c>
      <c r="I359">
        <v>36.263646999999999</v>
      </c>
      <c r="J359">
        <v>0.90659100000000004</v>
      </c>
      <c r="K359" t="str">
        <f t="shared" si="12"/>
        <v>7</v>
      </c>
      <c r="L359" t="s">
        <v>62</v>
      </c>
      <c r="M359" t="s">
        <v>63</v>
      </c>
      <c r="N3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359" s="13" t="e">
        <f>VLOOKUP(TableMPI[[#This Row],[Label]],TableAvg[],2,FALSE)</f>
        <v>#N/A</v>
      </c>
      <c r="P359" s="13" t="e">
        <f>VLOOKUP(TableMPI[[#This Row],[Label]],TableAvg[],3,FALSE)</f>
        <v>#N/A</v>
      </c>
      <c r="Q359" s="13" t="e">
        <f>TableMPI[[#This Row],[Avg]]-$U$2*TableMPI[[#This Row],[StdDev]]</f>
        <v>#N/A</v>
      </c>
      <c r="R359" s="13" t="e">
        <f>TableMPI[[#This Row],[Avg]]+$U$2*TableMPI[[#This Row],[StdDev]]</f>
        <v>#N/A</v>
      </c>
      <c r="S359" s="13" t="e">
        <f>IF(AND(TableMPI[[#This Row],[total_time]]&gt;=TableMPI[[#This Row],[Low]], TableMPI[[#This Row],[total_time]]&lt;=TableMPI[[#This Row],[High]]),1,0)</f>
        <v>#N/A</v>
      </c>
    </row>
    <row r="360" spans="1:19" x14ac:dyDescent="0.25">
      <c r="A360" t="s">
        <v>15</v>
      </c>
      <c r="B360">
        <v>20000</v>
      </c>
      <c r="C360">
        <v>100</v>
      </c>
      <c r="D360">
        <v>100000</v>
      </c>
      <c r="E360">
        <v>40</v>
      </c>
      <c r="F360">
        <v>1</v>
      </c>
      <c r="G360">
        <v>46.330025999999997</v>
      </c>
      <c r="H360">
        <v>11.883874</v>
      </c>
      <c r="I360">
        <v>19.223748000000001</v>
      </c>
      <c r="J360">
        <v>0.49291699999999999</v>
      </c>
      <c r="K360" t="str">
        <f t="shared" si="12"/>
        <v>7</v>
      </c>
      <c r="L360" t="s">
        <v>62</v>
      </c>
      <c r="M360" t="s">
        <v>63</v>
      </c>
      <c r="N3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360" s="13" t="e">
        <f>VLOOKUP(TableMPI[[#This Row],[Label]],TableAvg[],2,FALSE)</f>
        <v>#N/A</v>
      </c>
      <c r="P360" s="13" t="e">
        <f>VLOOKUP(TableMPI[[#This Row],[Label]],TableAvg[],3,FALSE)</f>
        <v>#N/A</v>
      </c>
      <c r="Q360" s="13" t="e">
        <f>TableMPI[[#This Row],[Avg]]-$U$2*TableMPI[[#This Row],[StdDev]]</f>
        <v>#N/A</v>
      </c>
      <c r="R360" s="13" t="e">
        <f>TableMPI[[#This Row],[Avg]]+$U$2*TableMPI[[#This Row],[StdDev]]</f>
        <v>#N/A</v>
      </c>
      <c r="S360" s="13" t="e">
        <f>IF(AND(TableMPI[[#This Row],[total_time]]&gt;=TableMPI[[#This Row],[Low]], TableMPI[[#This Row],[total_time]]&lt;=TableMPI[[#This Row],[High]]),1,0)</f>
        <v>#N/A</v>
      </c>
    </row>
    <row r="361" spans="1:19" x14ac:dyDescent="0.25">
      <c r="A361" t="s">
        <v>15</v>
      </c>
      <c r="B361">
        <v>20000</v>
      </c>
      <c r="C361">
        <v>100</v>
      </c>
      <c r="D361">
        <v>100000</v>
      </c>
      <c r="E361">
        <v>39</v>
      </c>
      <c r="F361">
        <v>1</v>
      </c>
      <c r="G361">
        <v>52.335453000000001</v>
      </c>
      <c r="H361">
        <v>17.321535999999998</v>
      </c>
      <c r="I361">
        <v>20.370918</v>
      </c>
      <c r="J361">
        <v>0.53607700000000003</v>
      </c>
      <c r="K361" t="str">
        <f t="shared" ref="K361:K392" si="13">MID(M361,22,1)</f>
        <v>7</v>
      </c>
      <c r="L361" t="s">
        <v>62</v>
      </c>
      <c r="M361" t="s">
        <v>63</v>
      </c>
      <c r="N3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361" s="13" t="e">
        <f>VLOOKUP(TableMPI[[#This Row],[Label]],TableAvg[],2,FALSE)</f>
        <v>#N/A</v>
      </c>
      <c r="P361" s="13" t="e">
        <f>VLOOKUP(TableMPI[[#This Row],[Label]],TableAvg[],3,FALSE)</f>
        <v>#N/A</v>
      </c>
      <c r="Q361" s="13" t="e">
        <f>TableMPI[[#This Row],[Avg]]-$U$2*TableMPI[[#This Row],[StdDev]]</f>
        <v>#N/A</v>
      </c>
      <c r="R361" s="13" t="e">
        <f>TableMPI[[#This Row],[Avg]]+$U$2*TableMPI[[#This Row],[StdDev]]</f>
        <v>#N/A</v>
      </c>
      <c r="S361" s="13" t="e">
        <f>IF(AND(TableMPI[[#This Row],[total_time]]&gt;=TableMPI[[#This Row],[Low]], TableMPI[[#This Row],[total_time]]&lt;=TableMPI[[#This Row],[High]]),1,0)</f>
        <v>#N/A</v>
      </c>
    </row>
    <row r="362" spans="1:19" x14ac:dyDescent="0.25">
      <c r="A362" t="s">
        <v>15</v>
      </c>
      <c r="B362">
        <v>20000</v>
      </c>
      <c r="C362">
        <v>100</v>
      </c>
      <c r="D362">
        <v>100000</v>
      </c>
      <c r="E362">
        <v>38</v>
      </c>
      <c r="F362">
        <v>1</v>
      </c>
      <c r="G362">
        <v>50.671115</v>
      </c>
      <c r="H362">
        <v>14.836465</v>
      </c>
      <c r="I362">
        <v>30.488502</v>
      </c>
      <c r="J362">
        <v>0.82401400000000002</v>
      </c>
      <c r="K362" t="str">
        <f t="shared" si="13"/>
        <v>7</v>
      </c>
      <c r="L362" t="s">
        <v>62</v>
      </c>
      <c r="M362" t="s">
        <v>63</v>
      </c>
      <c r="N3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362" s="13" t="e">
        <f>VLOOKUP(TableMPI[[#This Row],[Label]],TableAvg[],2,FALSE)</f>
        <v>#N/A</v>
      </c>
      <c r="P362" s="13" t="e">
        <f>VLOOKUP(TableMPI[[#This Row],[Label]],TableAvg[],3,FALSE)</f>
        <v>#N/A</v>
      </c>
      <c r="Q362" s="13" t="e">
        <f>TableMPI[[#This Row],[Avg]]-$U$2*TableMPI[[#This Row],[StdDev]]</f>
        <v>#N/A</v>
      </c>
      <c r="R362" s="13" t="e">
        <f>TableMPI[[#This Row],[Avg]]+$U$2*TableMPI[[#This Row],[StdDev]]</f>
        <v>#N/A</v>
      </c>
      <c r="S362" s="13" t="e">
        <f>IF(AND(TableMPI[[#This Row],[total_time]]&gt;=TableMPI[[#This Row],[Low]], TableMPI[[#This Row],[total_time]]&lt;=TableMPI[[#This Row],[High]]),1,0)</f>
        <v>#N/A</v>
      </c>
    </row>
    <row r="363" spans="1:19" x14ac:dyDescent="0.25">
      <c r="A363" t="s">
        <v>15</v>
      </c>
      <c r="B363">
        <v>20000</v>
      </c>
      <c r="C363">
        <v>100</v>
      </c>
      <c r="D363">
        <v>100000</v>
      </c>
      <c r="E363">
        <v>37</v>
      </c>
      <c r="F363">
        <v>1</v>
      </c>
      <c r="G363">
        <v>49.934339000000001</v>
      </c>
      <c r="H363">
        <v>12.733228</v>
      </c>
      <c r="I363">
        <v>29.992493</v>
      </c>
      <c r="J363">
        <v>0.833125</v>
      </c>
      <c r="K363" t="str">
        <f t="shared" si="13"/>
        <v>7</v>
      </c>
      <c r="L363" t="s">
        <v>62</v>
      </c>
      <c r="M363" t="s">
        <v>63</v>
      </c>
      <c r="N3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363" s="13" t="e">
        <f>VLOOKUP(TableMPI[[#This Row],[Label]],TableAvg[],2,FALSE)</f>
        <v>#N/A</v>
      </c>
      <c r="P363" s="13" t="e">
        <f>VLOOKUP(TableMPI[[#This Row],[Label]],TableAvg[],3,FALSE)</f>
        <v>#N/A</v>
      </c>
      <c r="Q363" s="13" t="e">
        <f>TableMPI[[#This Row],[Avg]]-$U$2*TableMPI[[#This Row],[StdDev]]</f>
        <v>#N/A</v>
      </c>
      <c r="R363" s="13" t="e">
        <f>TableMPI[[#This Row],[Avg]]+$U$2*TableMPI[[#This Row],[StdDev]]</f>
        <v>#N/A</v>
      </c>
      <c r="S363" s="13" t="e">
        <f>IF(AND(TableMPI[[#This Row],[total_time]]&gt;=TableMPI[[#This Row],[Low]], TableMPI[[#This Row],[total_time]]&lt;=TableMPI[[#This Row],[High]]),1,0)</f>
        <v>#N/A</v>
      </c>
    </row>
    <row r="364" spans="1:19" x14ac:dyDescent="0.25">
      <c r="A364" t="s">
        <v>15</v>
      </c>
      <c r="B364">
        <v>20000</v>
      </c>
      <c r="C364">
        <v>100</v>
      </c>
      <c r="D364">
        <v>100000</v>
      </c>
      <c r="E364">
        <v>36</v>
      </c>
      <c r="F364">
        <v>1</v>
      </c>
      <c r="G364">
        <v>52.366073</v>
      </c>
      <c r="H364">
        <v>14.632781</v>
      </c>
      <c r="I364">
        <v>23.671612</v>
      </c>
      <c r="J364">
        <v>0.67633200000000004</v>
      </c>
      <c r="K364" t="str">
        <f t="shared" si="13"/>
        <v>7</v>
      </c>
      <c r="L364" t="s">
        <v>62</v>
      </c>
      <c r="M364" t="s">
        <v>63</v>
      </c>
      <c r="N3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364" s="13" t="e">
        <f>VLOOKUP(TableMPI[[#This Row],[Label]],TableAvg[],2,FALSE)</f>
        <v>#N/A</v>
      </c>
      <c r="P364" s="13" t="e">
        <f>VLOOKUP(TableMPI[[#This Row],[Label]],TableAvg[],3,FALSE)</f>
        <v>#N/A</v>
      </c>
      <c r="Q364" s="13" t="e">
        <f>TableMPI[[#This Row],[Avg]]-$U$2*TableMPI[[#This Row],[StdDev]]</f>
        <v>#N/A</v>
      </c>
      <c r="R364" s="13" t="e">
        <f>TableMPI[[#This Row],[Avg]]+$U$2*TableMPI[[#This Row],[StdDev]]</f>
        <v>#N/A</v>
      </c>
      <c r="S364" s="13" t="e">
        <f>IF(AND(TableMPI[[#This Row],[total_time]]&gt;=TableMPI[[#This Row],[Low]], TableMPI[[#This Row],[total_time]]&lt;=TableMPI[[#This Row],[High]]),1,0)</f>
        <v>#N/A</v>
      </c>
    </row>
    <row r="365" spans="1:19" x14ac:dyDescent="0.25">
      <c r="A365" t="s">
        <v>15</v>
      </c>
      <c r="B365">
        <v>20000</v>
      </c>
      <c r="C365">
        <v>100</v>
      </c>
      <c r="D365">
        <v>100000</v>
      </c>
      <c r="E365">
        <v>35</v>
      </c>
      <c r="F365">
        <v>1</v>
      </c>
      <c r="G365">
        <v>50.148364000000001</v>
      </c>
      <c r="H365">
        <v>11.395614999999999</v>
      </c>
      <c r="I365">
        <v>17.034483999999999</v>
      </c>
      <c r="J365">
        <v>0.50101399999999996</v>
      </c>
      <c r="K365" t="str">
        <f t="shared" si="13"/>
        <v>7</v>
      </c>
      <c r="L365" t="s">
        <v>62</v>
      </c>
      <c r="M365" t="s">
        <v>63</v>
      </c>
      <c r="N3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365" s="13" t="e">
        <f>VLOOKUP(TableMPI[[#This Row],[Label]],TableAvg[],2,FALSE)</f>
        <v>#N/A</v>
      </c>
      <c r="P365" s="13" t="e">
        <f>VLOOKUP(TableMPI[[#This Row],[Label]],TableAvg[],3,FALSE)</f>
        <v>#N/A</v>
      </c>
      <c r="Q365" s="13" t="e">
        <f>TableMPI[[#This Row],[Avg]]-$U$2*TableMPI[[#This Row],[StdDev]]</f>
        <v>#N/A</v>
      </c>
      <c r="R365" s="13" t="e">
        <f>TableMPI[[#This Row],[Avg]]+$U$2*TableMPI[[#This Row],[StdDev]]</f>
        <v>#N/A</v>
      </c>
      <c r="S365" s="13" t="e">
        <f>IF(AND(TableMPI[[#This Row],[total_time]]&gt;=TableMPI[[#This Row],[Low]], TableMPI[[#This Row],[total_time]]&lt;=TableMPI[[#This Row],[High]]),1,0)</f>
        <v>#N/A</v>
      </c>
    </row>
    <row r="366" spans="1:19" x14ac:dyDescent="0.25">
      <c r="A366" t="s">
        <v>15</v>
      </c>
      <c r="B366">
        <v>20000</v>
      </c>
      <c r="C366">
        <v>100</v>
      </c>
      <c r="D366">
        <v>100000</v>
      </c>
      <c r="E366">
        <v>34</v>
      </c>
      <c r="F366">
        <v>1</v>
      </c>
      <c r="G366">
        <v>47.190606000000002</v>
      </c>
      <c r="H366">
        <v>6.8723190000000001</v>
      </c>
      <c r="I366">
        <v>17.788466</v>
      </c>
      <c r="J366">
        <v>0.53904399999999997</v>
      </c>
      <c r="K366" t="str">
        <f t="shared" si="13"/>
        <v>7</v>
      </c>
      <c r="L366" t="s">
        <v>62</v>
      </c>
      <c r="M366" t="s">
        <v>63</v>
      </c>
      <c r="N3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366" s="13" t="e">
        <f>VLOOKUP(TableMPI[[#This Row],[Label]],TableAvg[],2,FALSE)</f>
        <v>#N/A</v>
      </c>
      <c r="P366" s="13" t="e">
        <f>VLOOKUP(TableMPI[[#This Row],[Label]],TableAvg[],3,FALSE)</f>
        <v>#N/A</v>
      </c>
      <c r="Q366" s="13" t="e">
        <f>TableMPI[[#This Row],[Avg]]-$U$2*TableMPI[[#This Row],[StdDev]]</f>
        <v>#N/A</v>
      </c>
      <c r="R366" s="13" t="e">
        <f>TableMPI[[#This Row],[Avg]]+$U$2*TableMPI[[#This Row],[StdDev]]</f>
        <v>#N/A</v>
      </c>
      <c r="S366" s="13" t="e">
        <f>IF(AND(TableMPI[[#This Row],[total_time]]&gt;=TableMPI[[#This Row],[Low]], TableMPI[[#This Row],[total_time]]&lt;=TableMPI[[#This Row],[High]]),1,0)</f>
        <v>#N/A</v>
      </c>
    </row>
    <row r="367" spans="1:19" x14ac:dyDescent="0.25">
      <c r="A367" t="s">
        <v>15</v>
      </c>
      <c r="B367">
        <v>20000</v>
      </c>
      <c r="C367">
        <v>100</v>
      </c>
      <c r="D367">
        <v>100000</v>
      </c>
      <c r="E367">
        <v>33</v>
      </c>
      <c r="F367">
        <v>1</v>
      </c>
      <c r="G367">
        <v>53.531416</v>
      </c>
      <c r="H367">
        <v>12.269413999999999</v>
      </c>
      <c r="I367">
        <v>18.26662</v>
      </c>
      <c r="J367">
        <v>0.57083200000000001</v>
      </c>
      <c r="K367" t="str">
        <f t="shared" si="13"/>
        <v>7</v>
      </c>
      <c r="L367" t="s">
        <v>62</v>
      </c>
      <c r="M367" t="s">
        <v>63</v>
      </c>
      <c r="N3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367" s="13" t="e">
        <f>VLOOKUP(TableMPI[[#This Row],[Label]],TableAvg[],2,FALSE)</f>
        <v>#N/A</v>
      </c>
      <c r="P367" s="13" t="e">
        <f>VLOOKUP(TableMPI[[#This Row],[Label]],TableAvg[],3,FALSE)</f>
        <v>#N/A</v>
      </c>
      <c r="Q367" s="13" t="e">
        <f>TableMPI[[#This Row],[Avg]]-$U$2*TableMPI[[#This Row],[StdDev]]</f>
        <v>#N/A</v>
      </c>
      <c r="R367" s="13" t="e">
        <f>TableMPI[[#This Row],[Avg]]+$U$2*TableMPI[[#This Row],[StdDev]]</f>
        <v>#N/A</v>
      </c>
      <c r="S367" s="13" t="e">
        <f>IF(AND(TableMPI[[#This Row],[total_time]]&gt;=TableMPI[[#This Row],[Low]], TableMPI[[#This Row],[total_time]]&lt;=TableMPI[[#This Row],[High]]),1,0)</f>
        <v>#N/A</v>
      </c>
    </row>
    <row r="368" spans="1:19" x14ac:dyDescent="0.25">
      <c r="A368" t="s">
        <v>15</v>
      </c>
      <c r="B368">
        <v>20000</v>
      </c>
      <c r="C368">
        <v>100</v>
      </c>
      <c r="D368">
        <v>100000</v>
      </c>
      <c r="E368">
        <v>32</v>
      </c>
      <c r="F368">
        <v>1</v>
      </c>
      <c r="G368">
        <v>53.056378000000002</v>
      </c>
      <c r="H368">
        <v>10.175604999999999</v>
      </c>
      <c r="I368">
        <v>17.197485</v>
      </c>
      <c r="J368">
        <v>0.55475799999999997</v>
      </c>
      <c r="K368" t="str">
        <f t="shared" si="13"/>
        <v>7</v>
      </c>
      <c r="L368" t="s">
        <v>62</v>
      </c>
      <c r="M368" t="s">
        <v>63</v>
      </c>
      <c r="N3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368" s="13" t="e">
        <f>VLOOKUP(TableMPI[[#This Row],[Label]],TableAvg[],2,FALSE)</f>
        <v>#N/A</v>
      </c>
      <c r="P368" s="13" t="e">
        <f>VLOOKUP(TableMPI[[#This Row],[Label]],TableAvg[],3,FALSE)</f>
        <v>#N/A</v>
      </c>
      <c r="Q368" s="13" t="e">
        <f>TableMPI[[#This Row],[Avg]]-$U$2*TableMPI[[#This Row],[StdDev]]</f>
        <v>#N/A</v>
      </c>
      <c r="R368" s="13" t="e">
        <f>TableMPI[[#This Row],[Avg]]+$U$2*TableMPI[[#This Row],[StdDev]]</f>
        <v>#N/A</v>
      </c>
      <c r="S368" s="13" t="e">
        <f>IF(AND(TableMPI[[#This Row],[total_time]]&gt;=TableMPI[[#This Row],[Low]], TableMPI[[#This Row],[total_time]]&lt;=TableMPI[[#This Row],[High]]),1,0)</f>
        <v>#N/A</v>
      </c>
    </row>
    <row r="369" spans="1:19" x14ac:dyDescent="0.25">
      <c r="A369" t="s">
        <v>15</v>
      </c>
      <c r="B369">
        <v>20000</v>
      </c>
      <c r="C369">
        <v>100</v>
      </c>
      <c r="D369">
        <v>100000</v>
      </c>
      <c r="E369">
        <v>31</v>
      </c>
      <c r="F369">
        <v>1</v>
      </c>
      <c r="G369">
        <v>51.314138</v>
      </c>
      <c r="H369">
        <v>7.1234380000000002</v>
      </c>
      <c r="I369">
        <v>17.091497</v>
      </c>
      <c r="J369">
        <v>0.56971700000000003</v>
      </c>
      <c r="K369" t="str">
        <f t="shared" si="13"/>
        <v>7</v>
      </c>
      <c r="L369" t="s">
        <v>62</v>
      </c>
      <c r="M369" t="s">
        <v>63</v>
      </c>
      <c r="N3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369" s="13" t="e">
        <f>VLOOKUP(TableMPI[[#This Row],[Label]],TableAvg[],2,FALSE)</f>
        <v>#N/A</v>
      </c>
      <c r="P369" s="13" t="e">
        <f>VLOOKUP(TableMPI[[#This Row],[Label]],TableAvg[],3,FALSE)</f>
        <v>#N/A</v>
      </c>
      <c r="Q369" s="13" t="e">
        <f>TableMPI[[#This Row],[Avg]]-$U$2*TableMPI[[#This Row],[StdDev]]</f>
        <v>#N/A</v>
      </c>
      <c r="R369" s="13" t="e">
        <f>TableMPI[[#This Row],[Avg]]+$U$2*TableMPI[[#This Row],[StdDev]]</f>
        <v>#N/A</v>
      </c>
      <c r="S369" s="13" t="e">
        <f>IF(AND(TableMPI[[#This Row],[total_time]]&gt;=TableMPI[[#This Row],[Low]], TableMPI[[#This Row],[total_time]]&lt;=TableMPI[[#This Row],[High]]),1,0)</f>
        <v>#N/A</v>
      </c>
    </row>
    <row r="370" spans="1:19" x14ac:dyDescent="0.25">
      <c r="A370" t="s">
        <v>15</v>
      </c>
      <c r="B370">
        <v>20000</v>
      </c>
      <c r="C370">
        <v>100</v>
      </c>
      <c r="D370">
        <v>100000</v>
      </c>
      <c r="E370">
        <v>30</v>
      </c>
      <c r="F370">
        <v>1</v>
      </c>
      <c r="G370">
        <v>54.396935999999997</v>
      </c>
      <c r="H370">
        <v>9.2644330000000004</v>
      </c>
      <c r="I370">
        <v>13.282424000000001</v>
      </c>
      <c r="J370">
        <v>0.45801500000000001</v>
      </c>
      <c r="K370" t="str">
        <f t="shared" si="13"/>
        <v>7</v>
      </c>
      <c r="L370" t="s">
        <v>62</v>
      </c>
      <c r="M370" t="s">
        <v>63</v>
      </c>
      <c r="N3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370" s="13" t="e">
        <f>VLOOKUP(TableMPI[[#This Row],[Label]],TableAvg[],2,FALSE)</f>
        <v>#N/A</v>
      </c>
      <c r="P370" s="13" t="e">
        <f>VLOOKUP(TableMPI[[#This Row],[Label]],TableAvg[],3,FALSE)</f>
        <v>#N/A</v>
      </c>
      <c r="Q370" s="13" t="e">
        <f>TableMPI[[#This Row],[Avg]]-$U$2*TableMPI[[#This Row],[StdDev]]</f>
        <v>#N/A</v>
      </c>
      <c r="R370" s="13" t="e">
        <f>TableMPI[[#This Row],[Avg]]+$U$2*TableMPI[[#This Row],[StdDev]]</f>
        <v>#N/A</v>
      </c>
      <c r="S370" s="13" t="e">
        <f>IF(AND(TableMPI[[#This Row],[total_time]]&gt;=TableMPI[[#This Row],[Low]], TableMPI[[#This Row],[total_time]]&lt;=TableMPI[[#This Row],[High]]),1,0)</f>
        <v>#N/A</v>
      </c>
    </row>
    <row r="371" spans="1:19" x14ac:dyDescent="0.25">
      <c r="A371" t="s">
        <v>15</v>
      </c>
      <c r="B371">
        <v>20000</v>
      </c>
      <c r="C371">
        <v>100</v>
      </c>
      <c r="D371">
        <v>100000</v>
      </c>
      <c r="E371">
        <v>29</v>
      </c>
      <c r="F371">
        <v>1</v>
      </c>
      <c r="G371">
        <v>52.846193</v>
      </c>
      <c r="H371">
        <v>5.6576190000000004</v>
      </c>
      <c r="I371">
        <v>15.608549</v>
      </c>
      <c r="J371">
        <v>0.55744800000000005</v>
      </c>
      <c r="K371" t="str">
        <f t="shared" si="13"/>
        <v>7</v>
      </c>
      <c r="L371" t="s">
        <v>62</v>
      </c>
      <c r="M371" t="s">
        <v>63</v>
      </c>
      <c r="N3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371" s="13" t="e">
        <f>VLOOKUP(TableMPI[[#This Row],[Label]],TableAvg[],2,FALSE)</f>
        <v>#N/A</v>
      </c>
      <c r="P371" s="13" t="e">
        <f>VLOOKUP(TableMPI[[#This Row],[Label]],TableAvg[],3,FALSE)</f>
        <v>#N/A</v>
      </c>
      <c r="Q371" s="13" t="e">
        <f>TableMPI[[#This Row],[Avg]]-$U$2*TableMPI[[#This Row],[StdDev]]</f>
        <v>#N/A</v>
      </c>
      <c r="R371" s="13" t="e">
        <f>TableMPI[[#This Row],[Avg]]+$U$2*TableMPI[[#This Row],[StdDev]]</f>
        <v>#N/A</v>
      </c>
      <c r="S371" s="13" t="e">
        <f>IF(AND(TableMPI[[#This Row],[total_time]]&gt;=TableMPI[[#This Row],[Low]], TableMPI[[#This Row],[total_time]]&lt;=TableMPI[[#This Row],[High]]),1,0)</f>
        <v>#N/A</v>
      </c>
    </row>
    <row r="372" spans="1:19" x14ac:dyDescent="0.25">
      <c r="A372" t="s">
        <v>15</v>
      </c>
      <c r="B372">
        <v>20000</v>
      </c>
      <c r="C372">
        <v>100</v>
      </c>
      <c r="D372">
        <v>100000</v>
      </c>
      <c r="E372">
        <v>28</v>
      </c>
      <c r="F372">
        <v>1</v>
      </c>
      <c r="G372">
        <v>55.251359000000001</v>
      </c>
      <c r="H372">
        <v>6.3822809999999999</v>
      </c>
      <c r="I372">
        <v>23.209727999999998</v>
      </c>
      <c r="J372">
        <v>0.85962000000000005</v>
      </c>
      <c r="K372" t="str">
        <f t="shared" si="13"/>
        <v>7</v>
      </c>
      <c r="L372" t="s">
        <v>62</v>
      </c>
      <c r="M372" t="s">
        <v>63</v>
      </c>
      <c r="N3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372" s="13" t="e">
        <f>VLOOKUP(TableMPI[[#This Row],[Label]],TableAvg[],2,FALSE)</f>
        <v>#N/A</v>
      </c>
      <c r="P372" s="13" t="e">
        <f>VLOOKUP(TableMPI[[#This Row],[Label]],TableAvg[],3,FALSE)</f>
        <v>#N/A</v>
      </c>
      <c r="Q372" s="13" t="e">
        <f>TableMPI[[#This Row],[Avg]]-$U$2*TableMPI[[#This Row],[StdDev]]</f>
        <v>#N/A</v>
      </c>
      <c r="R372" s="13" t="e">
        <f>TableMPI[[#This Row],[Avg]]+$U$2*TableMPI[[#This Row],[StdDev]]</f>
        <v>#N/A</v>
      </c>
      <c r="S372" s="13" t="e">
        <f>IF(AND(TableMPI[[#This Row],[total_time]]&gt;=TableMPI[[#This Row],[Low]], TableMPI[[#This Row],[total_time]]&lt;=TableMPI[[#This Row],[High]]),1,0)</f>
        <v>#N/A</v>
      </c>
    </row>
    <row r="373" spans="1:19" x14ac:dyDescent="0.25">
      <c r="A373" t="s">
        <v>15</v>
      </c>
      <c r="B373">
        <v>20000</v>
      </c>
      <c r="C373">
        <v>100</v>
      </c>
      <c r="D373">
        <v>100000</v>
      </c>
      <c r="E373">
        <v>27</v>
      </c>
      <c r="F373">
        <v>1</v>
      </c>
      <c r="G373">
        <v>54.172196</v>
      </c>
      <c r="H373">
        <v>4.1017659999999996</v>
      </c>
      <c r="I373">
        <v>16.235282999999999</v>
      </c>
      <c r="J373">
        <v>0.62443400000000004</v>
      </c>
      <c r="K373" t="str">
        <f t="shared" si="13"/>
        <v>7</v>
      </c>
      <c r="L373" t="s">
        <v>62</v>
      </c>
      <c r="M373" t="s">
        <v>63</v>
      </c>
      <c r="N3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373" s="13" t="e">
        <f>VLOOKUP(TableMPI[[#This Row],[Label]],TableAvg[],2,FALSE)</f>
        <v>#N/A</v>
      </c>
      <c r="P373" s="13" t="e">
        <f>VLOOKUP(TableMPI[[#This Row],[Label]],TableAvg[],3,FALSE)</f>
        <v>#N/A</v>
      </c>
      <c r="Q373" s="13" t="e">
        <f>TableMPI[[#This Row],[Avg]]-$U$2*TableMPI[[#This Row],[StdDev]]</f>
        <v>#N/A</v>
      </c>
      <c r="R373" s="13" t="e">
        <f>TableMPI[[#This Row],[Avg]]+$U$2*TableMPI[[#This Row],[StdDev]]</f>
        <v>#N/A</v>
      </c>
      <c r="S373" s="13" t="e">
        <f>IF(AND(TableMPI[[#This Row],[total_time]]&gt;=TableMPI[[#This Row],[Low]], TableMPI[[#This Row],[total_time]]&lt;=TableMPI[[#This Row],[High]]),1,0)</f>
        <v>#N/A</v>
      </c>
    </row>
    <row r="374" spans="1:19" x14ac:dyDescent="0.25">
      <c r="A374" t="s">
        <v>15</v>
      </c>
      <c r="B374">
        <v>20000</v>
      </c>
      <c r="C374">
        <v>100</v>
      </c>
      <c r="D374">
        <v>100000</v>
      </c>
      <c r="E374">
        <v>26</v>
      </c>
      <c r="F374">
        <v>1</v>
      </c>
      <c r="G374">
        <v>55.512132000000001</v>
      </c>
      <c r="H374">
        <v>3.0154100000000001</v>
      </c>
      <c r="I374">
        <v>15.002834</v>
      </c>
      <c r="J374">
        <v>0.60011300000000001</v>
      </c>
      <c r="K374" t="str">
        <f t="shared" si="13"/>
        <v>7</v>
      </c>
      <c r="L374" t="s">
        <v>62</v>
      </c>
      <c r="M374" t="s">
        <v>63</v>
      </c>
      <c r="N3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374" s="13" t="e">
        <f>VLOOKUP(TableMPI[[#This Row],[Label]],TableAvg[],2,FALSE)</f>
        <v>#N/A</v>
      </c>
      <c r="P374" s="13" t="e">
        <f>VLOOKUP(TableMPI[[#This Row],[Label]],TableAvg[],3,FALSE)</f>
        <v>#N/A</v>
      </c>
      <c r="Q374" s="13" t="e">
        <f>TableMPI[[#This Row],[Avg]]-$U$2*TableMPI[[#This Row],[StdDev]]</f>
        <v>#N/A</v>
      </c>
      <c r="R374" s="13" t="e">
        <f>TableMPI[[#This Row],[Avg]]+$U$2*TableMPI[[#This Row],[StdDev]]</f>
        <v>#N/A</v>
      </c>
      <c r="S374" s="13" t="e">
        <f>IF(AND(TableMPI[[#This Row],[total_time]]&gt;=TableMPI[[#This Row],[Low]], TableMPI[[#This Row],[total_time]]&lt;=TableMPI[[#This Row],[High]]),1,0)</f>
        <v>#N/A</v>
      </c>
    </row>
    <row r="375" spans="1:19" x14ac:dyDescent="0.25">
      <c r="A375" t="s">
        <v>15</v>
      </c>
      <c r="B375">
        <v>20000</v>
      </c>
      <c r="C375">
        <v>100</v>
      </c>
      <c r="D375">
        <v>100000</v>
      </c>
      <c r="E375">
        <v>25</v>
      </c>
      <c r="F375">
        <v>1</v>
      </c>
      <c r="G375">
        <v>57.211500000000001</v>
      </c>
      <c r="H375">
        <v>2.3764789999999998</v>
      </c>
      <c r="I375">
        <v>13.6282</v>
      </c>
      <c r="J375">
        <v>0.56784199999999996</v>
      </c>
      <c r="K375" t="str">
        <f t="shared" si="13"/>
        <v>7</v>
      </c>
      <c r="L375" t="s">
        <v>62</v>
      </c>
      <c r="M375" t="s">
        <v>63</v>
      </c>
      <c r="N3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375" s="13" t="e">
        <f>VLOOKUP(TableMPI[[#This Row],[Label]],TableAvg[],2,FALSE)</f>
        <v>#N/A</v>
      </c>
      <c r="P375" s="13" t="e">
        <f>VLOOKUP(TableMPI[[#This Row],[Label]],TableAvg[],3,FALSE)</f>
        <v>#N/A</v>
      </c>
      <c r="Q375" s="13" t="e">
        <f>TableMPI[[#This Row],[Avg]]-$U$2*TableMPI[[#This Row],[StdDev]]</f>
        <v>#N/A</v>
      </c>
      <c r="R375" s="13" t="e">
        <f>TableMPI[[#This Row],[Avg]]+$U$2*TableMPI[[#This Row],[StdDev]]</f>
        <v>#N/A</v>
      </c>
      <c r="S375" s="13" t="e">
        <f>IF(AND(TableMPI[[#This Row],[total_time]]&gt;=TableMPI[[#This Row],[Low]], TableMPI[[#This Row],[total_time]]&lt;=TableMPI[[#This Row],[High]]),1,0)</f>
        <v>#N/A</v>
      </c>
    </row>
    <row r="376" spans="1:19" x14ac:dyDescent="0.25">
      <c r="A376" t="s">
        <v>15</v>
      </c>
      <c r="B376">
        <v>20000</v>
      </c>
      <c r="C376">
        <v>100</v>
      </c>
      <c r="D376">
        <v>100000</v>
      </c>
      <c r="E376">
        <v>24</v>
      </c>
      <c r="F376">
        <v>1</v>
      </c>
      <c r="G376">
        <v>57.170473000000001</v>
      </c>
      <c r="H376">
        <v>1.054459</v>
      </c>
      <c r="I376">
        <v>12.348117</v>
      </c>
      <c r="J376">
        <v>0.53687499999999999</v>
      </c>
      <c r="K376" t="str">
        <f t="shared" si="13"/>
        <v>7</v>
      </c>
      <c r="L376" t="s">
        <v>62</v>
      </c>
      <c r="M376" t="s">
        <v>63</v>
      </c>
      <c r="N3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376" s="13" t="e">
        <f>VLOOKUP(TableMPI[[#This Row],[Label]],TableAvg[],2,FALSE)</f>
        <v>#N/A</v>
      </c>
      <c r="P376" s="13" t="e">
        <f>VLOOKUP(TableMPI[[#This Row],[Label]],TableAvg[],3,FALSE)</f>
        <v>#N/A</v>
      </c>
      <c r="Q376" s="13" t="e">
        <f>TableMPI[[#This Row],[Avg]]-$U$2*TableMPI[[#This Row],[StdDev]]</f>
        <v>#N/A</v>
      </c>
      <c r="R376" s="13" t="e">
        <f>TableMPI[[#This Row],[Avg]]+$U$2*TableMPI[[#This Row],[StdDev]]</f>
        <v>#N/A</v>
      </c>
      <c r="S376" s="13" t="e">
        <f>IF(AND(TableMPI[[#This Row],[total_time]]&gt;=TableMPI[[#This Row],[Low]], TableMPI[[#This Row],[total_time]]&lt;=TableMPI[[#This Row],[High]]),1,0)</f>
        <v>#N/A</v>
      </c>
    </row>
    <row r="377" spans="1:19" x14ac:dyDescent="0.25">
      <c r="A377" t="s">
        <v>15</v>
      </c>
      <c r="B377">
        <v>20000</v>
      </c>
      <c r="C377">
        <v>100</v>
      </c>
      <c r="D377">
        <v>100000</v>
      </c>
      <c r="E377">
        <v>23</v>
      </c>
      <c r="F377">
        <v>1</v>
      </c>
      <c r="G377">
        <v>59.991239999999998</v>
      </c>
      <c r="H377">
        <v>1.0110730000000001</v>
      </c>
      <c r="I377">
        <v>10.828161</v>
      </c>
      <c r="J377">
        <v>0.49218899999999999</v>
      </c>
      <c r="K377" t="str">
        <f t="shared" si="13"/>
        <v>7</v>
      </c>
      <c r="L377" t="s">
        <v>62</v>
      </c>
      <c r="M377" t="s">
        <v>63</v>
      </c>
      <c r="N3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377" s="13" t="e">
        <f>VLOOKUP(TableMPI[[#This Row],[Label]],TableAvg[],2,FALSE)</f>
        <v>#N/A</v>
      </c>
      <c r="P377" s="13" t="e">
        <f>VLOOKUP(TableMPI[[#This Row],[Label]],TableAvg[],3,FALSE)</f>
        <v>#N/A</v>
      </c>
      <c r="Q377" s="13" t="e">
        <f>TableMPI[[#This Row],[Avg]]-$U$2*TableMPI[[#This Row],[StdDev]]</f>
        <v>#N/A</v>
      </c>
      <c r="R377" s="13" t="e">
        <f>TableMPI[[#This Row],[Avg]]+$U$2*TableMPI[[#This Row],[StdDev]]</f>
        <v>#N/A</v>
      </c>
      <c r="S377" s="13" t="e">
        <f>IF(AND(TableMPI[[#This Row],[total_time]]&gt;=TableMPI[[#This Row],[Low]], TableMPI[[#This Row],[total_time]]&lt;=TableMPI[[#This Row],[High]]),1,0)</f>
        <v>#N/A</v>
      </c>
    </row>
    <row r="378" spans="1:19" x14ac:dyDescent="0.25">
      <c r="A378" t="s">
        <v>15</v>
      </c>
      <c r="B378">
        <v>20000</v>
      </c>
      <c r="C378">
        <v>100</v>
      </c>
      <c r="D378">
        <v>100000</v>
      </c>
      <c r="E378">
        <v>22</v>
      </c>
      <c r="F378">
        <v>1</v>
      </c>
      <c r="G378">
        <v>62.592750000000002</v>
      </c>
      <c r="H378">
        <v>1.0860099999999999</v>
      </c>
      <c r="I378">
        <v>11.906158</v>
      </c>
      <c r="J378">
        <v>0.56696000000000002</v>
      </c>
      <c r="K378" t="str">
        <f t="shared" si="13"/>
        <v>7</v>
      </c>
      <c r="L378" t="s">
        <v>62</v>
      </c>
      <c r="M378" t="s">
        <v>63</v>
      </c>
      <c r="N3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378" s="13" t="e">
        <f>VLOOKUP(TableMPI[[#This Row],[Label]],TableAvg[],2,FALSE)</f>
        <v>#N/A</v>
      </c>
      <c r="P378" s="13" t="e">
        <f>VLOOKUP(TableMPI[[#This Row],[Label]],TableAvg[],3,FALSE)</f>
        <v>#N/A</v>
      </c>
      <c r="Q378" s="13" t="e">
        <f>TableMPI[[#This Row],[Avg]]-$U$2*TableMPI[[#This Row],[StdDev]]</f>
        <v>#N/A</v>
      </c>
      <c r="R378" s="13" t="e">
        <f>TableMPI[[#This Row],[Avg]]+$U$2*TableMPI[[#This Row],[StdDev]]</f>
        <v>#N/A</v>
      </c>
      <c r="S378" s="13" t="e">
        <f>IF(AND(TableMPI[[#This Row],[total_time]]&gt;=TableMPI[[#This Row],[Low]], TableMPI[[#This Row],[total_time]]&lt;=TableMPI[[#This Row],[High]]),1,0)</f>
        <v>#N/A</v>
      </c>
    </row>
    <row r="379" spans="1:19" x14ac:dyDescent="0.25">
      <c r="A379" t="s">
        <v>15</v>
      </c>
      <c r="B379">
        <v>20000</v>
      </c>
      <c r="C379">
        <v>100</v>
      </c>
      <c r="D379">
        <v>100000</v>
      </c>
      <c r="E379">
        <v>21</v>
      </c>
      <c r="F379">
        <v>1</v>
      </c>
      <c r="G379">
        <v>65.350686999999994</v>
      </c>
      <c r="H379">
        <v>1.044635</v>
      </c>
      <c r="I379">
        <v>10.521470000000001</v>
      </c>
      <c r="J379">
        <v>0.52607400000000004</v>
      </c>
      <c r="K379" t="str">
        <f t="shared" si="13"/>
        <v>7</v>
      </c>
      <c r="L379" t="s">
        <v>62</v>
      </c>
      <c r="M379" t="s">
        <v>63</v>
      </c>
      <c r="N3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379" s="13" t="e">
        <f>VLOOKUP(TableMPI[[#This Row],[Label]],TableAvg[],2,FALSE)</f>
        <v>#N/A</v>
      </c>
      <c r="P379" s="13" t="e">
        <f>VLOOKUP(TableMPI[[#This Row],[Label]],TableAvg[],3,FALSE)</f>
        <v>#N/A</v>
      </c>
      <c r="Q379" s="13" t="e">
        <f>TableMPI[[#This Row],[Avg]]-$U$2*TableMPI[[#This Row],[StdDev]]</f>
        <v>#N/A</v>
      </c>
      <c r="R379" s="13" t="e">
        <f>TableMPI[[#This Row],[Avg]]+$U$2*TableMPI[[#This Row],[StdDev]]</f>
        <v>#N/A</v>
      </c>
      <c r="S379" s="13" t="e">
        <f>IF(AND(TableMPI[[#This Row],[total_time]]&gt;=TableMPI[[#This Row],[Low]], TableMPI[[#This Row],[total_time]]&lt;=TableMPI[[#This Row],[High]]),1,0)</f>
        <v>#N/A</v>
      </c>
    </row>
    <row r="380" spans="1:19" x14ac:dyDescent="0.25">
      <c r="A380" t="s">
        <v>15</v>
      </c>
      <c r="B380">
        <v>20000</v>
      </c>
      <c r="C380">
        <v>100</v>
      </c>
      <c r="D380">
        <v>100000</v>
      </c>
      <c r="E380">
        <v>20</v>
      </c>
      <c r="F380">
        <v>1</v>
      </c>
      <c r="G380">
        <v>68.558449999999993</v>
      </c>
      <c r="H380">
        <v>1.141907</v>
      </c>
      <c r="I380">
        <v>11.873571999999999</v>
      </c>
      <c r="J380">
        <v>0.62492499999999995</v>
      </c>
      <c r="K380" t="str">
        <f t="shared" si="13"/>
        <v>7</v>
      </c>
      <c r="L380" t="s">
        <v>62</v>
      </c>
      <c r="M380" t="s">
        <v>63</v>
      </c>
      <c r="N3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380" s="13" t="e">
        <f>VLOOKUP(TableMPI[[#This Row],[Label]],TableAvg[],2,FALSE)</f>
        <v>#N/A</v>
      </c>
      <c r="P380" s="13" t="e">
        <f>VLOOKUP(TableMPI[[#This Row],[Label]],TableAvg[],3,FALSE)</f>
        <v>#N/A</v>
      </c>
      <c r="Q380" s="13" t="e">
        <f>TableMPI[[#This Row],[Avg]]-$U$2*TableMPI[[#This Row],[StdDev]]</f>
        <v>#N/A</v>
      </c>
      <c r="R380" s="13" t="e">
        <f>TableMPI[[#This Row],[Avg]]+$U$2*TableMPI[[#This Row],[StdDev]]</f>
        <v>#N/A</v>
      </c>
      <c r="S380" s="13" t="e">
        <f>IF(AND(TableMPI[[#This Row],[total_time]]&gt;=TableMPI[[#This Row],[Low]], TableMPI[[#This Row],[total_time]]&lt;=TableMPI[[#This Row],[High]]),1,0)</f>
        <v>#N/A</v>
      </c>
    </row>
    <row r="381" spans="1:19" x14ac:dyDescent="0.25">
      <c r="A381" t="s">
        <v>15</v>
      </c>
      <c r="B381">
        <v>20000</v>
      </c>
      <c r="C381">
        <v>100</v>
      </c>
      <c r="D381">
        <v>100000</v>
      </c>
      <c r="E381">
        <v>19</v>
      </c>
      <c r="F381">
        <v>1</v>
      </c>
      <c r="G381">
        <v>71.909533999999994</v>
      </c>
      <c r="H381">
        <v>1.017353</v>
      </c>
      <c r="I381">
        <v>8.9751390000000004</v>
      </c>
      <c r="J381">
        <v>0.49861899999999998</v>
      </c>
      <c r="K381" t="str">
        <f t="shared" si="13"/>
        <v>7</v>
      </c>
      <c r="L381" t="s">
        <v>62</v>
      </c>
      <c r="M381" t="s">
        <v>63</v>
      </c>
      <c r="N3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381" s="13" t="e">
        <f>VLOOKUP(TableMPI[[#This Row],[Label]],TableAvg[],2,FALSE)</f>
        <v>#N/A</v>
      </c>
      <c r="P381" s="13" t="e">
        <f>VLOOKUP(TableMPI[[#This Row],[Label]],TableAvg[],3,FALSE)</f>
        <v>#N/A</v>
      </c>
      <c r="Q381" s="13" t="e">
        <f>TableMPI[[#This Row],[Avg]]-$U$2*TableMPI[[#This Row],[StdDev]]</f>
        <v>#N/A</v>
      </c>
      <c r="R381" s="13" t="e">
        <f>TableMPI[[#This Row],[Avg]]+$U$2*TableMPI[[#This Row],[StdDev]]</f>
        <v>#N/A</v>
      </c>
      <c r="S381" s="13" t="e">
        <f>IF(AND(TableMPI[[#This Row],[total_time]]&gt;=TableMPI[[#This Row],[Low]], TableMPI[[#This Row],[total_time]]&lt;=TableMPI[[#This Row],[High]]),1,0)</f>
        <v>#N/A</v>
      </c>
    </row>
    <row r="382" spans="1:19" x14ac:dyDescent="0.25">
      <c r="A382" t="s">
        <v>15</v>
      </c>
      <c r="B382">
        <v>20000</v>
      </c>
      <c r="C382">
        <v>100</v>
      </c>
      <c r="D382">
        <v>100000</v>
      </c>
      <c r="E382">
        <v>18</v>
      </c>
      <c r="F382">
        <v>1</v>
      </c>
      <c r="G382">
        <v>76.032363000000004</v>
      </c>
      <c r="H382">
        <v>1.3335189999999999</v>
      </c>
      <c r="I382">
        <v>12.917068</v>
      </c>
      <c r="J382">
        <v>0.75982799999999995</v>
      </c>
      <c r="K382" t="str">
        <f t="shared" si="13"/>
        <v>7</v>
      </c>
      <c r="L382" t="s">
        <v>62</v>
      </c>
      <c r="M382" t="s">
        <v>63</v>
      </c>
      <c r="N3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382" s="13" t="e">
        <f>VLOOKUP(TableMPI[[#This Row],[Label]],TableAvg[],2,FALSE)</f>
        <v>#N/A</v>
      </c>
      <c r="P382" s="13" t="e">
        <f>VLOOKUP(TableMPI[[#This Row],[Label]],TableAvg[],3,FALSE)</f>
        <v>#N/A</v>
      </c>
      <c r="Q382" s="13" t="e">
        <f>TableMPI[[#This Row],[Avg]]-$U$2*TableMPI[[#This Row],[StdDev]]</f>
        <v>#N/A</v>
      </c>
      <c r="R382" s="13" t="e">
        <f>TableMPI[[#This Row],[Avg]]+$U$2*TableMPI[[#This Row],[StdDev]]</f>
        <v>#N/A</v>
      </c>
      <c r="S382" s="13" t="e">
        <f>IF(AND(TableMPI[[#This Row],[total_time]]&gt;=TableMPI[[#This Row],[Low]], TableMPI[[#This Row],[total_time]]&lt;=TableMPI[[#This Row],[High]]),1,0)</f>
        <v>#N/A</v>
      </c>
    </row>
    <row r="383" spans="1:19" x14ac:dyDescent="0.25">
      <c r="A383" t="s">
        <v>15</v>
      </c>
      <c r="B383">
        <v>20000</v>
      </c>
      <c r="C383">
        <v>100</v>
      </c>
      <c r="D383">
        <v>100000</v>
      </c>
      <c r="E383">
        <v>17</v>
      </c>
      <c r="F383">
        <v>1</v>
      </c>
      <c r="G383">
        <v>80.067938999999996</v>
      </c>
      <c r="H383">
        <v>1.0080469999999999</v>
      </c>
      <c r="I383">
        <v>7.8774059999999997</v>
      </c>
      <c r="J383">
        <v>0.492338</v>
      </c>
      <c r="K383" t="str">
        <f t="shared" si="13"/>
        <v>7</v>
      </c>
      <c r="L383" t="s">
        <v>62</v>
      </c>
      <c r="M383" t="s">
        <v>63</v>
      </c>
      <c r="N3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383" s="13" t="e">
        <f>VLOOKUP(TableMPI[[#This Row],[Label]],TableAvg[],2,FALSE)</f>
        <v>#N/A</v>
      </c>
      <c r="P383" s="13" t="e">
        <f>VLOOKUP(TableMPI[[#This Row],[Label]],TableAvg[],3,FALSE)</f>
        <v>#N/A</v>
      </c>
      <c r="Q383" s="13" t="e">
        <f>TableMPI[[#This Row],[Avg]]-$U$2*TableMPI[[#This Row],[StdDev]]</f>
        <v>#N/A</v>
      </c>
      <c r="R383" s="13" t="e">
        <f>TableMPI[[#This Row],[Avg]]+$U$2*TableMPI[[#This Row],[StdDev]]</f>
        <v>#N/A</v>
      </c>
      <c r="S383" s="13" t="e">
        <f>IF(AND(TableMPI[[#This Row],[total_time]]&gt;=TableMPI[[#This Row],[Low]], TableMPI[[#This Row],[total_time]]&lt;=TableMPI[[#This Row],[High]]),1,0)</f>
        <v>#N/A</v>
      </c>
    </row>
    <row r="384" spans="1:19" x14ac:dyDescent="0.25">
      <c r="A384" t="s">
        <v>15</v>
      </c>
      <c r="B384">
        <v>20000</v>
      </c>
      <c r="C384">
        <v>100</v>
      </c>
      <c r="D384">
        <v>100000</v>
      </c>
      <c r="E384">
        <v>16</v>
      </c>
      <c r="F384">
        <v>1</v>
      </c>
      <c r="G384">
        <v>84.987984999999995</v>
      </c>
      <c r="H384">
        <v>1.0426949999999999</v>
      </c>
      <c r="I384">
        <v>7.8135019999999997</v>
      </c>
      <c r="J384">
        <v>0.52090000000000003</v>
      </c>
      <c r="K384" t="str">
        <f t="shared" si="13"/>
        <v>7</v>
      </c>
      <c r="L384" t="s">
        <v>62</v>
      </c>
      <c r="M384" t="s">
        <v>63</v>
      </c>
      <c r="N3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384" s="13" t="e">
        <f>VLOOKUP(TableMPI[[#This Row],[Label]],TableAvg[],2,FALSE)</f>
        <v>#N/A</v>
      </c>
      <c r="P384" s="13" t="e">
        <f>VLOOKUP(TableMPI[[#This Row],[Label]],TableAvg[],3,FALSE)</f>
        <v>#N/A</v>
      </c>
      <c r="Q384" s="13" t="e">
        <f>TableMPI[[#This Row],[Avg]]-$U$2*TableMPI[[#This Row],[StdDev]]</f>
        <v>#N/A</v>
      </c>
      <c r="R384" s="13" t="e">
        <f>TableMPI[[#This Row],[Avg]]+$U$2*TableMPI[[#This Row],[StdDev]]</f>
        <v>#N/A</v>
      </c>
      <c r="S384" s="13" t="e">
        <f>IF(AND(TableMPI[[#This Row],[total_time]]&gt;=TableMPI[[#This Row],[Low]], TableMPI[[#This Row],[total_time]]&lt;=TableMPI[[#This Row],[High]]),1,0)</f>
        <v>#N/A</v>
      </c>
    </row>
    <row r="385" spans="1:19" x14ac:dyDescent="0.25">
      <c r="A385" t="s">
        <v>15</v>
      </c>
      <c r="B385">
        <v>20000</v>
      </c>
      <c r="C385">
        <v>100</v>
      </c>
      <c r="D385">
        <v>100000</v>
      </c>
      <c r="E385">
        <v>15</v>
      </c>
      <c r="F385">
        <v>1</v>
      </c>
      <c r="G385">
        <v>90.389279000000002</v>
      </c>
      <c r="H385">
        <v>1.0195540000000001</v>
      </c>
      <c r="I385">
        <v>7.1423300000000003</v>
      </c>
      <c r="J385">
        <v>0.51016600000000001</v>
      </c>
      <c r="K385" t="str">
        <f t="shared" si="13"/>
        <v>7</v>
      </c>
      <c r="L385" t="s">
        <v>62</v>
      </c>
      <c r="M385" t="s">
        <v>63</v>
      </c>
      <c r="N3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385" s="13" t="e">
        <f>VLOOKUP(TableMPI[[#This Row],[Label]],TableAvg[],2,FALSE)</f>
        <v>#N/A</v>
      </c>
      <c r="P385" s="13" t="e">
        <f>VLOOKUP(TableMPI[[#This Row],[Label]],TableAvg[],3,FALSE)</f>
        <v>#N/A</v>
      </c>
      <c r="Q385" s="13" t="e">
        <f>TableMPI[[#This Row],[Avg]]-$U$2*TableMPI[[#This Row],[StdDev]]</f>
        <v>#N/A</v>
      </c>
      <c r="R385" s="13" t="e">
        <f>TableMPI[[#This Row],[Avg]]+$U$2*TableMPI[[#This Row],[StdDev]]</f>
        <v>#N/A</v>
      </c>
      <c r="S385" s="13" t="e">
        <f>IF(AND(TableMPI[[#This Row],[total_time]]&gt;=TableMPI[[#This Row],[Low]], TableMPI[[#This Row],[total_time]]&lt;=TableMPI[[#This Row],[High]]),1,0)</f>
        <v>#N/A</v>
      </c>
    </row>
    <row r="386" spans="1:19" x14ac:dyDescent="0.25">
      <c r="A386" t="s">
        <v>15</v>
      </c>
      <c r="B386">
        <v>20000</v>
      </c>
      <c r="C386">
        <v>100</v>
      </c>
      <c r="D386">
        <v>100000</v>
      </c>
      <c r="E386">
        <v>14</v>
      </c>
      <c r="F386">
        <v>1</v>
      </c>
      <c r="G386">
        <v>96.766696999999994</v>
      </c>
      <c r="H386">
        <v>1.1476</v>
      </c>
      <c r="I386">
        <v>8.2118850000000005</v>
      </c>
      <c r="J386">
        <v>0.63168299999999999</v>
      </c>
      <c r="K386" t="str">
        <f t="shared" si="13"/>
        <v>7</v>
      </c>
      <c r="L386" t="s">
        <v>62</v>
      </c>
      <c r="M386" t="s">
        <v>63</v>
      </c>
      <c r="N3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386" s="13" t="e">
        <f>VLOOKUP(TableMPI[[#This Row],[Label]],TableAvg[],2,FALSE)</f>
        <v>#N/A</v>
      </c>
      <c r="P386" s="13" t="e">
        <f>VLOOKUP(TableMPI[[#This Row],[Label]],TableAvg[],3,FALSE)</f>
        <v>#N/A</v>
      </c>
      <c r="Q386" s="13" t="e">
        <f>TableMPI[[#This Row],[Avg]]-$U$2*TableMPI[[#This Row],[StdDev]]</f>
        <v>#N/A</v>
      </c>
      <c r="R386" s="13" t="e">
        <f>TableMPI[[#This Row],[Avg]]+$U$2*TableMPI[[#This Row],[StdDev]]</f>
        <v>#N/A</v>
      </c>
      <c r="S386" s="13" t="e">
        <f>IF(AND(TableMPI[[#This Row],[total_time]]&gt;=TableMPI[[#This Row],[Low]], TableMPI[[#This Row],[total_time]]&lt;=TableMPI[[#This Row],[High]]),1,0)</f>
        <v>#N/A</v>
      </c>
    </row>
    <row r="387" spans="1:19" x14ac:dyDescent="0.25">
      <c r="A387" t="s">
        <v>15</v>
      </c>
      <c r="B387">
        <v>20000</v>
      </c>
      <c r="C387">
        <v>100</v>
      </c>
      <c r="D387">
        <v>100000</v>
      </c>
      <c r="E387">
        <v>13</v>
      </c>
      <c r="F387">
        <v>1</v>
      </c>
      <c r="G387">
        <v>104.119167</v>
      </c>
      <c r="H387">
        <v>1.2264619999999999</v>
      </c>
      <c r="I387">
        <v>8.50305</v>
      </c>
      <c r="J387">
        <v>0.708588</v>
      </c>
      <c r="K387" t="str">
        <f t="shared" si="13"/>
        <v>7</v>
      </c>
      <c r="L387" t="s">
        <v>62</v>
      </c>
      <c r="M387" t="s">
        <v>63</v>
      </c>
      <c r="N3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387" s="13" t="e">
        <f>VLOOKUP(TableMPI[[#This Row],[Label]],TableAvg[],2,FALSE)</f>
        <v>#N/A</v>
      </c>
      <c r="P387" s="13" t="e">
        <f>VLOOKUP(TableMPI[[#This Row],[Label]],TableAvg[],3,FALSE)</f>
        <v>#N/A</v>
      </c>
      <c r="Q387" s="13" t="e">
        <f>TableMPI[[#This Row],[Avg]]-$U$2*TableMPI[[#This Row],[StdDev]]</f>
        <v>#N/A</v>
      </c>
      <c r="R387" s="13" t="e">
        <f>TableMPI[[#This Row],[Avg]]+$U$2*TableMPI[[#This Row],[StdDev]]</f>
        <v>#N/A</v>
      </c>
      <c r="S387" s="13" t="e">
        <f>IF(AND(TableMPI[[#This Row],[total_time]]&gt;=TableMPI[[#This Row],[Low]], TableMPI[[#This Row],[total_time]]&lt;=TableMPI[[#This Row],[High]]),1,0)</f>
        <v>#N/A</v>
      </c>
    </row>
    <row r="388" spans="1:19" x14ac:dyDescent="0.25">
      <c r="A388" t="s">
        <v>15</v>
      </c>
      <c r="B388">
        <v>20000</v>
      </c>
      <c r="C388">
        <v>100</v>
      </c>
      <c r="D388">
        <v>100000</v>
      </c>
      <c r="E388">
        <v>72</v>
      </c>
      <c r="F388">
        <v>1</v>
      </c>
      <c r="G388">
        <v>44.065531</v>
      </c>
      <c r="H388">
        <v>24.554679</v>
      </c>
      <c r="I388">
        <v>41.199803000000003</v>
      </c>
      <c r="J388">
        <v>0.58027899999999999</v>
      </c>
      <c r="K388" t="str">
        <f t="shared" si="13"/>
        <v>7</v>
      </c>
      <c r="L388" t="s">
        <v>62</v>
      </c>
      <c r="M388" t="s">
        <v>63</v>
      </c>
      <c r="N3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388" s="13" t="e">
        <f>VLOOKUP(TableMPI[[#This Row],[Label]],TableAvg[],2,FALSE)</f>
        <v>#N/A</v>
      </c>
      <c r="P388" s="13" t="e">
        <f>VLOOKUP(TableMPI[[#This Row],[Label]],TableAvg[],3,FALSE)</f>
        <v>#N/A</v>
      </c>
      <c r="Q388" s="13" t="e">
        <f>TableMPI[[#This Row],[Avg]]-$U$2*TableMPI[[#This Row],[StdDev]]</f>
        <v>#N/A</v>
      </c>
      <c r="R388" s="13" t="e">
        <f>TableMPI[[#This Row],[Avg]]+$U$2*TableMPI[[#This Row],[StdDev]]</f>
        <v>#N/A</v>
      </c>
      <c r="S388" s="13" t="e">
        <f>IF(AND(TableMPI[[#This Row],[total_time]]&gt;=TableMPI[[#This Row],[Low]], TableMPI[[#This Row],[total_time]]&lt;=TableMPI[[#This Row],[High]]),1,0)</f>
        <v>#N/A</v>
      </c>
    </row>
    <row r="389" spans="1:19" x14ac:dyDescent="0.25">
      <c r="A389" t="s">
        <v>15</v>
      </c>
      <c r="B389">
        <v>20000</v>
      </c>
      <c r="C389">
        <v>100</v>
      </c>
      <c r="D389">
        <v>100000</v>
      </c>
      <c r="E389">
        <v>71</v>
      </c>
      <c r="F389">
        <v>1</v>
      </c>
      <c r="G389">
        <v>53.476410999999999</v>
      </c>
      <c r="H389">
        <v>33.571939</v>
      </c>
      <c r="I389">
        <v>29.050113</v>
      </c>
      <c r="J389">
        <v>0.41500199999999998</v>
      </c>
      <c r="K389" t="str">
        <f t="shared" si="13"/>
        <v>7</v>
      </c>
      <c r="L389" t="s">
        <v>62</v>
      </c>
      <c r="M389" t="s">
        <v>63</v>
      </c>
      <c r="N3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389" s="13" t="e">
        <f>VLOOKUP(TableMPI[[#This Row],[Label]],TableAvg[],2,FALSE)</f>
        <v>#N/A</v>
      </c>
      <c r="P389" s="13" t="e">
        <f>VLOOKUP(TableMPI[[#This Row],[Label]],TableAvg[],3,FALSE)</f>
        <v>#N/A</v>
      </c>
      <c r="Q389" s="13" t="e">
        <f>TableMPI[[#This Row],[Avg]]-$U$2*TableMPI[[#This Row],[StdDev]]</f>
        <v>#N/A</v>
      </c>
      <c r="R389" s="13" t="e">
        <f>TableMPI[[#This Row],[Avg]]+$U$2*TableMPI[[#This Row],[StdDev]]</f>
        <v>#N/A</v>
      </c>
      <c r="S389" s="13" t="e">
        <f>IF(AND(TableMPI[[#This Row],[total_time]]&gt;=TableMPI[[#This Row],[Low]], TableMPI[[#This Row],[total_time]]&lt;=TableMPI[[#This Row],[High]]),1,0)</f>
        <v>#N/A</v>
      </c>
    </row>
    <row r="390" spans="1:19" x14ac:dyDescent="0.25">
      <c r="A390" t="s">
        <v>15</v>
      </c>
      <c r="B390">
        <v>20000</v>
      </c>
      <c r="C390">
        <v>100</v>
      </c>
      <c r="D390">
        <v>100000</v>
      </c>
      <c r="E390">
        <v>70</v>
      </c>
      <c r="F390">
        <v>1</v>
      </c>
      <c r="G390">
        <v>33.913224</v>
      </c>
      <c r="H390">
        <v>13.110537000000001</v>
      </c>
      <c r="I390">
        <v>28.096827999999999</v>
      </c>
      <c r="J390">
        <v>0.40720000000000001</v>
      </c>
      <c r="K390" t="str">
        <f t="shared" si="13"/>
        <v>7</v>
      </c>
      <c r="L390" t="s">
        <v>62</v>
      </c>
      <c r="M390" t="s">
        <v>63</v>
      </c>
      <c r="N3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390" s="13" t="e">
        <f>VLOOKUP(TableMPI[[#This Row],[Label]],TableAvg[],2,FALSE)</f>
        <v>#N/A</v>
      </c>
      <c r="P390" s="13" t="e">
        <f>VLOOKUP(TableMPI[[#This Row],[Label]],TableAvg[],3,FALSE)</f>
        <v>#N/A</v>
      </c>
      <c r="Q390" s="13" t="e">
        <f>TableMPI[[#This Row],[Avg]]-$U$2*TableMPI[[#This Row],[StdDev]]</f>
        <v>#N/A</v>
      </c>
      <c r="R390" s="13" t="e">
        <f>TableMPI[[#This Row],[Avg]]+$U$2*TableMPI[[#This Row],[StdDev]]</f>
        <v>#N/A</v>
      </c>
      <c r="S390" s="13" t="e">
        <f>IF(AND(TableMPI[[#This Row],[total_time]]&gt;=TableMPI[[#This Row],[Low]], TableMPI[[#This Row],[total_time]]&lt;=TableMPI[[#This Row],[High]]),1,0)</f>
        <v>#N/A</v>
      </c>
    </row>
    <row r="391" spans="1:19" x14ac:dyDescent="0.25">
      <c r="A391" t="s">
        <v>15</v>
      </c>
      <c r="B391">
        <v>20000</v>
      </c>
      <c r="C391">
        <v>100</v>
      </c>
      <c r="D391">
        <v>100000</v>
      </c>
      <c r="E391">
        <v>69</v>
      </c>
      <c r="F391">
        <v>1</v>
      </c>
      <c r="G391">
        <v>57.668913000000003</v>
      </c>
      <c r="H391">
        <v>35.073957</v>
      </c>
      <c r="I391">
        <v>66.456036999999995</v>
      </c>
      <c r="J391">
        <v>0.97729500000000002</v>
      </c>
      <c r="K391" t="str">
        <f t="shared" si="13"/>
        <v>7</v>
      </c>
      <c r="L391" t="s">
        <v>62</v>
      </c>
      <c r="M391" t="s">
        <v>63</v>
      </c>
      <c r="N3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391" s="13" t="e">
        <f>VLOOKUP(TableMPI[[#This Row],[Label]],TableAvg[],2,FALSE)</f>
        <v>#N/A</v>
      </c>
      <c r="P391" s="13" t="e">
        <f>VLOOKUP(TableMPI[[#This Row],[Label]],TableAvg[],3,FALSE)</f>
        <v>#N/A</v>
      </c>
      <c r="Q391" s="13" t="e">
        <f>TableMPI[[#This Row],[Avg]]-$U$2*TableMPI[[#This Row],[StdDev]]</f>
        <v>#N/A</v>
      </c>
      <c r="R391" s="13" t="e">
        <f>TableMPI[[#This Row],[Avg]]+$U$2*TableMPI[[#This Row],[StdDev]]</f>
        <v>#N/A</v>
      </c>
      <c r="S391" s="13" t="e">
        <f>IF(AND(TableMPI[[#This Row],[total_time]]&gt;=TableMPI[[#This Row],[Low]], TableMPI[[#This Row],[total_time]]&lt;=TableMPI[[#This Row],[High]]),1,0)</f>
        <v>#N/A</v>
      </c>
    </row>
    <row r="392" spans="1:19" x14ac:dyDescent="0.25">
      <c r="A392" t="s">
        <v>15</v>
      </c>
      <c r="B392">
        <v>20000</v>
      </c>
      <c r="C392">
        <v>100</v>
      </c>
      <c r="D392">
        <v>100000</v>
      </c>
      <c r="E392">
        <v>68</v>
      </c>
      <c r="F392">
        <v>1</v>
      </c>
      <c r="G392">
        <v>51.212873000000002</v>
      </c>
      <c r="H392">
        <v>30.751370999999999</v>
      </c>
      <c r="I392">
        <v>36.085402999999999</v>
      </c>
      <c r="J392">
        <v>0.53858799999999996</v>
      </c>
      <c r="K392" t="str">
        <f t="shared" si="13"/>
        <v>7</v>
      </c>
      <c r="L392" t="s">
        <v>62</v>
      </c>
      <c r="M392" t="s">
        <v>63</v>
      </c>
      <c r="N3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392" s="13" t="e">
        <f>VLOOKUP(TableMPI[[#This Row],[Label]],TableAvg[],2,FALSE)</f>
        <v>#N/A</v>
      </c>
      <c r="P392" s="13" t="e">
        <f>VLOOKUP(TableMPI[[#This Row],[Label]],TableAvg[],3,FALSE)</f>
        <v>#N/A</v>
      </c>
      <c r="Q392" s="13" t="e">
        <f>TableMPI[[#This Row],[Avg]]-$U$2*TableMPI[[#This Row],[StdDev]]</f>
        <v>#N/A</v>
      </c>
      <c r="R392" s="13" t="e">
        <f>TableMPI[[#This Row],[Avg]]+$U$2*TableMPI[[#This Row],[StdDev]]</f>
        <v>#N/A</v>
      </c>
      <c r="S392" s="13" t="e">
        <f>IF(AND(TableMPI[[#This Row],[total_time]]&gt;=TableMPI[[#This Row],[Low]], TableMPI[[#This Row],[total_time]]&lt;=TableMPI[[#This Row],[High]]),1,0)</f>
        <v>#N/A</v>
      </c>
    </row>
    <row r="393" spans="1:19" x14ac:dyDescent="0.25">
      <c r="A393" t="s">
        <v>15</v>
      </c>
      <c r="B393">
        <v>20000</v>
      </c>
      <c r="C393">
        <v>100</v>
      </c>
      <c r="D393">
        <v>100000</v>
      </c>
      <c r="E393">
        <v>67</v>
      </c>
      <c r="F393">
        <v>1</v>
      </c>
      <c r="G393">
        <v>55.592365999999998</v>
      </c>
      <c r="H393">
        <v>34.725020000000001</v>
      </c>
      <c r="I393">
        <v>80.493172000000001</v>
      </c>
      <c r="J393">
        <v>1.2195940000000001</v>
      </c>
      <c r="K393" t="str">
        <f t="shared" ref="K393:K424" si="14">MID(M393,22,1)</f>
        <v>7</v>
      </c>
      <c r="L393" t="s">
        <v>62</v>
      </c>
      <c r="M393" t="s">
        <v>63</v>
      </c>
      <c r="N3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393" s="13" t="e">
        <f>VLOOKUP(TableMPI[[#This Row],[Label]],TableAvg[],2,FALSE)</f>
        <v>#N/A</v>
      </c>
      <c r="P393" s="13" t="e">
        <f>VLOOKUP(TableMPI[[#This Row],[Label]],TableAvg[],3,FALSE)</f>
        <v>#N/A</v>
      </c>
      <c r="Q393" s="13" t="e">
        <f>TableMPI[[#This Row],[Avg]]-$U$2*TableMPI[[#This Row],[StdDev]]</f>
        <v>#N/A</v>
      </c>
      <c r="R393" s="13" t="e">
        <f>TableMPI[[#This Row],[Avg]]+$U$2*TableMPI[[#This Row],[StdDev]]</f>
        <v>#N/A</v>
      </c>
      <c r="S393" s="13" t="e">
        <f>IF(AND(TableMPI[[#This Row],[total_time]]&gt;=TableMPI[[#This Row],[Low]], TableMPI[[#This Row],[total_time]]&lt;=TableMPI[[#This Row],[High]]),1,0)</f>
        <v>#N/A</v>
      </c>
    </row>
    <row r="394" spans="1:19" x14ac:dyDescent="0.25">
      <c r="A394" t="s">
        <v>15</v>
      </c>
      <c r="B394">
        <v>20000</v>
      </c>
      <c r="C394">
        <v>100</v>
      </c>
      <c r="D394">
        <v>100000</v>
      </c>
      <c r="E394">
        <v>66</v>
      </c>
      <c r="F394">
        <v>1</v>
      </c>
      <c r="G394">
        <v>48.904009000000002</v>
      </c>
      <c r="H394">
        <v>27.831823</v>
      </c>
      <c r="I394">
        <v>34.734938999999997</v>
      </c>
      <c r="J394">
        <v>0.53438399999999997</v>
      </c>
      <c r="K394" t="str">
        <f t="shared" si="14"/>
        <v>7</v>
      </c>
      <c r="L394" t="s">
        <v>62</v>
      </c>
      <c r="M394" t="s">
        <v>63</v>
      </c>
      <c r="N3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394" s="13" t="e">
        <f>VLOOKUP(TableMPI[[#This Row],[Label]],TableAvg[],2,FALSE)</f>
        <v>#N/A</v>
      </c>
      <c r="P394" s="13" t="e">
        <f>VLOOKUP(TableMPI[[#This Row],[Label]],TableAvg[],3,FALSE)</f>
        <v>#N/A</v>
      </c>
      <c r="Q394" s="13" t="e">
        <f>TableMPI[[#This Row],[Avg]]-$U$2*TableMPI[[#This Row],[StdDev]]</f>
        <v>#N/A</v>
      </c>
      <c r="R394" s="13" t="e">
        <f>TableMPI[[#This Row],[Avg]]+$U$2*TableMPI[[#This Row],[StdDev]]</f>
        <v>#N/A</v>
      </c>
      <c r="S394" s="13" t="e">
        <f>IF(AND(TableMPI[[#This Row],[total_time]]&gt;=TableMPI[[#This Row],[Low]], TableMPI[[#This Row],[total_time]]&lt;=TableMPI[[#This Row],[High]]),1,0)</f>
        <v>#N/A</v>
      </c>
    </row>
    <row r="395" spans="1:19" x14ac:dyDescent="0.25">
      <c r="A395" t="s">
        <v>15</v>
      </c>
      <c r="B395">
        <v>20000</v>
      </c>
      <c r="C395">
        <v>100</v>
      </c>
      <c r="D395">
        <v>100000</v>
      </c>
      <c r="E395">
        <v>65</v>
      </c>
      <c r="F395">
        <v>1</v>
      </c>
      <c r="G395">
        <v>40.454585000000002</v>
      </c>
      <c r="H395">
        <v>19.112425000000002</v>
      </c>
      <c r="I395">
        <v>35.978999999999999</v>
      </c>
      <c r="J395">
        <v>0.56217200000000001</v>
      </c>
      <c r="K395" t="str">
        <f t="shared" si="14"/>
        <v>7</v>
      </c>
      <c r="L395" t="s">
        <v>62</v>
      </c>
      <c r="M395" t="s">
        <v>63</v>
      </c>
      <c r="N3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395" s="13" t="e">
        <f>VLOOKUP(TableMPI[[#This Row],[Label]],TableAvg[],2,FALSE)</f>
        <v>#N/A</v>
      </c>
      <c r="P395" s="13" t="e">
        <f>VLOOKUP(TableMPI[[#This Row],[Label]],TableAvg[],3,FALSE)</f>
        <v>#N/A</v>
      </c>
      <c r="Q395" s="13" t="e">
        <f>TableMPI[[#This Row],[Avg]]-$U$2*TableMPI[[#This Row],[StdDev]]</f>
        <v>#N/A</v>
      </c>
      <c r="R395" s="13" t="e">
        <f>TableMPI[[#This Row],[Avg]]+$U$2*TableMPI[[#This Row],[StdDev]]</f>
        <v>#N/A</v>
      </c>
      <c r="S395" s="13" t="e">
        <f>IF(AND(TableMPI[[#This Row],[total_time]]&gt;=TableMPI[[#This Row],[Low]], TableMPI[[#This Row],[total_time]]&lt;=TableMPI[[#This Row],[High]]),1,0)</f>
        <v>#N/A</v>
      </c>
    </row>
    <row r="396" spans="1:19" x14ac:dyDescent="0.25">
      <c r="A396" t="s">
        <v>15</v>
      </c>
      <c r="B396">
        <v>20000</v>
      </c>
      <c r="C396">
        <v>100</v>
      </c>
      <c r="D396">
        <v>100000</v>
      </c>
      <c r="E396">
        <v>64</v>
      </c>
      <c r="F396">
        <v>1</v>
      </c>
      <c r="G396">
        <v>56.670192999999998</v>
      </c>
      <c r="H396">
        <v>34.921565999999999</v>
      </c>
      <c r="I396">
        <v>88.898561000000001</v>
      </c>
      <c r="J396">
        <v>1.4110879999999999</v>
      </c>
      <c r="K396" t="str">
        <f t="shared" si="14"/>
        <v>7</v>
      </c>
      <c r="L396" t="s">
        <v>62</v>
      </c>
      <c r="M396" t="s">
        <v>63</v>
      </c>
      <c r="N3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396" s="13" t="e">
        <f>VLOOKUP(TableMPI[[#This Row],[Label]],TableAvg[],2,FALSE)</f>
        <v>#N/A</v>
      </c>
      <c r="P396" s="13" t="e">
        <f>VLOOKUP(TableMPI[[#This Row],[Label]],TableAvg[],3,FALSE)</f>
        <v>#N/A</v>
      </c>
      <c r="Q396" s="13" t="e">
        <f>TableMPI[[#This Row],[Avg]]-$U$2*TableMPI[[#This Row],[StdDev]]</f>
        <v>#N/A</v>
      </c>
      <c r="R396" s="13" t="e">
        <f>TableMPI[[#This Row],[Avg]]+$U$2*TableMPI[[#This Row],[StdDev]]</f>
        <v>#N/A</v>
      </c>
      <c r="S396" s="13" t="e">
        <f>IF(AND(TableMPI[[#This Row],[total_time]]&gt;=TableMPI[[#This Row],[Low]], TableMPI[[#This Row],[total_time]]&lt;=TableMPI[[#This Row],[High]]),1,0)</f>
        <v>#N/A</v>
      </c>
    </row>
    <row r="397" spans="1:19" x14ac:dyDescent="0.25">
      <c r="A397" t="s">
        <v>15</v>
      </c>
      <c r="B397">
        <v>20000</v>
      </c>
      <c r="C397">
        <v>100</v>
      </c>
      <c r="D397">
        <v>100000</v>
      </c>
      <c r="E397">
        <v>63</v>
      </c>
      <c r="F397">
        <v>1</v>
      </c>
      <c r="G397">
        <v>55.218778</v>
      </c>
      <c r="H397">
        <v>33.119199000000002</v>
      </c>
      <c r="I397">
        <v>37.223666999999999</v>
      </c>
      <c r="J397">
        <v>0.60038199999999997</v>
      </c>
      <c r="K397" t="str">
        <f t="shared" si="14"/>
        <v>7</v>
      </c>
      <c r="L397" t="s">
        <v>62</v>
      </c>
      <c r="M397" t="s">
        <v>63</v>
      </c>
      <c r="N3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397" s="13" t="e">
        <f>VLOOKUP(TableMPI[[#This Row],[Label]],TableAvg[],2,FALSE)</f>
        <v>#N/A</v>
      </c>
      <c r="P397" s="13" t="e">
        <f>VLOOKUP(TableMPI[[#This Row],[Label]],TableAvg[],3,FALSE)</f>
        <v>#N/A</v>
      </c>
      <c r="Q397" s="13" t="e">
        <f>TableMPI[[#This Row],[Avg]]-$U$2*TableMPI[[#This Row],[StdDev]]</f>
        <v>#N/A</v>
      </c>
      <c r="R397" s="13" t="e">
        <f>TableMPI[[#This Row],[Avg]]+$U$2*TableMPI[[#This Row],[StdDev]]</f>
        <v>#N/A</v>
      </c>
      <c r="S397" s="13" t="e">
        <f>IF(AND(TableMPI[[#This Row],[total_time]]&gt;=TableMPI[[#This Row],[Low]], TableMPI[[#This Row],[total_time]]&lt;=TableMPI[[#This Row],[High]]),1,0)</f>
        <v>#N/A</v>
      </c>
    </row>
    <row r="398" spans="1:19" x14ac:dyDescent="0.25">
      <c r="A398" t="s">
        <v>15</v>
      </c>
      <c r="B398">
        <v>20000</v>
      </c>
      <c r="C398">
        <v>100</v>
      </c>
      <c r="D398">
        <v>100000</v>
      </c>
      <c r="E398">
        <v>62</v>
      </c>
      <c r="F398">
        <v>1</v>
      </c>
      <c r="G398">
        <v>55.531170000000003</v>
      </c>
      <c r="H398">
        <v>33.115552999999998</v>
      </c>
      <c r="I398">
        <v>42.396633999999999</v>
      </c>
      <c r="J398">
        <v>0.69502699999999995</v>
      </c>
      <c r="K398" t="str">
        <f t="shared" si="14"/>
        <v>7</v>
      </c>
      <c r="L398" t="s">
        <v>62</v>
      </c>
      <c r="M398" t="s">
        <v>63</v>
      </c>
      <c r="N3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398" s="13" t="e">
        <f>VLOOKUP(TableMPI[[#This Row],[Label]],TableAvg[],2,FALSE)</f>
        <v>#N/A</v>
      </c>
      <c r="P398" s="13" t="e">
        <f>VLOOKUP(TableMPI[[#This Row],[Label]],TableAvg[],3,FALSE)</f>
        <v>#N/A</v>
      </c>
      <c r="Q398" s="13" t="e">
        <f>TableMPI[[#This Row],[Avg]]-$U$2*TableMPI[[#This Row],[StdDev]]</f>
        <v>#N/A</v>
      </c>
      <c r="R398" s="13" t="e">
        <f>TableMPI[[#This Row],[Avg]]+$U$2*TableMPI[[#This Row],[StdDev]]</f>
        <v>#N/A</v>
      </c>
      <c r="S398" s="13" t="e">
        <f>IF(AND(TableMPI[[#This Row],[total_time]]&gt;=TableMPI[[#This Row],[Low]], TableMPI[[#This Row],[total_time]]&lt;=TableMPI[[#This Row],[High]]),1,0)</f>
        <v>#N/A</v>
      </c>
    </row>
    <row r="399" spans="1:19" x14ac:dyDescent="0.25">
      <c r="A399" t="s">
        <v>15</v>
      </c>
      <c r="B399">
        <v>20000</v>
      </c>
      <c r="C399">
        <v>100</v>
      </c>
      <c r="D399">
        <v>100000</v>
      </c>
      <c r="E399">
        <v>61</v>
      </c>
      <c r="F399">
        <v>1</v>
      </c>
      <c r="G399">
        <v>55.756932999999997</v>
      </c>
      <c r="H399">
        <v>32.998167000000002</v>
      </c>
      <c r="I399">
        <v>31.575043999999998</v>
      </c>
      <c r="J399">
        <v>0.52625100000000002</v>
      </c>
      <c r="K399" t="str">
        <f t="shared" si="14"/>
        <v>7</v>
      </c>
      <c r="L399" t="s">
        <v>62</v>
      </c>
      <c r="M399" t="s">
        <v>63</v>
      </c>
      <c r="N3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399" s="13" t="e">
        <f>VLOOKUP(TableMPI[[#This Row],[Label]],TableAvg[],2,FALSE)</f>
        <v>#N/A</v>
      </c>
      <c r="P399" s="13" t="e">
        <f>VLOOKUP(TableMPI[[#This Row],[Label]],TableAvg[],3,FALSE)</f>
        <v>#N/A</v>
      </c>
      <c r="Q399" s="13" t="e">
        <f>TableMPI[[#This Row],[Avg]]-$U$2*TableMPI[[#This Row],[StdDev]]</f>
        <v>#N/A</v>
      </c>
      <c r="R399" s="13" t="e">
        <f>TableMPI[[#This Row],[Avg]]+$U$2*TableMPI[[#This Row],[StdDev]]</f>
        <v>#N/A</v>
      </c>
      <c r="S399" s="13" t="e">
        <f>IF(AND(TableMPI[[#This Row],[total_time]]&gt;=TableMPI[[#This Row],[Low]], TableMPI[[#This Row],[total_time]]&lt;=TableMPI[[#This Row],[High]]),1,0)</f>
        <v>#N/A</v>
      </c>
    </row>
    <row r="400" spans="1:19" x14ac:dyDescent="0.25">
      <c r="A400" t="s">
        <v>15</v>
      </c>
      <c r="B400">
        <v>20000</v>
      </c>
      <c r="C400">
        <v>100</v>
      </c>
      <c r="D400">
        <v>100000</v>
      </c>
      <c r="E400">
        <v>60</v>
      </c>
      <c r="F400">
        <v>1</v>
      </c>
      <c r="G400">
        <v>56.412303000000001</v>
      </c>
      <c r="H400">
        <v>33.247292999999999</v>
      </c>
      <c r="I400">
        <v>26.513504999999999</v>
      </c>
      <c r="J400">
        <v>0.44938099999999997</v>
      </c>
      <c r="K400" t="str">
        <f t="shared" si="14"/>
        <v>7</v>
      </c>
      <c r="L400" t="s">
        <v>62</v>
      </c>
      <c r="M400" t="s">
        <v>63</v>
      </c>
      <c r="N4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400" s="13" t="e">
        <f>VLOOKUP(TableMPI[[#This Row],[Label]],TableAvg[],2,FALSE)</f>
        <v>#N/A</v>
      </c>
      <c r="P400" s="13" t="e">
        <f>VLOOKUP(TableMPI[[#This Row],[Label]],TableAvg[],3,FALSE)</f>
        <v>#N/A</v>
      </c>
      <c r="Q400" s="13" t="e">
        <f>TableMPI[[#This Row],[Avg]]-$U$2*TableMPI[[#This Row],[StdDev]]</f>
        <v>#N/A</v>
      </c>
      <c r="R400" s="13" t="e">
        <f>TableMPI[[#This Row],[Avg]]+$U$2*TableMPI[[#This Row],[StdDev]]</f>
        <v>#N/A</v>
      </c>
      <c r="S400" s="13" t="e">
        <f>IF(AND(TableMPI[[#This Row],[total_time]]&gt;=TableMPI[[#This Row],[Low]], TableMPI[[#This Row],[total_time]]&lt;=TableMPI[[#This Row],[High]]),1,0)</f>
        <v>#N/A</v>
      </c>
    </row>
    <row r="401" spans="1:19" x14ac:dyDescent="0.25">
      <c r="A401" t="s">
        <v>15</v>
      </c>
      <c r="B401">
        <v>20000</v>
      </c>
      <c r="C401">
        <v>100</v>
      </c>
      <c r="D401">
        <v>100000</v>
      </c>
      <c r="E401">
        <v>59</v>
      </c>
      <c r="F401">
        <v>1</v>
      </c>
      <c r="G401">
        <v>56.673782000000003</v>
      </c>
      <c r="H401">
        <v>32.858987999999997</v>
      </c>
      <c r="I401">
        <v>27.035907999999999</v>
      </c>
      <c r="J401">
        <v>0.46613599999999999</v>
      </c>
      <c r="K401" t="str">
        <f t="shared" si="14"/>
        <v>7</v>
      </c>
      <c r="L401" t="s">
        <v>62</v>
      </c>
      <c r="M401" t="s">
        <v>63</v>
      </c>
      <c r="N4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401" s="13" t="e">
        <f>VLOOKUP(TableMPI[[#This Row],[Label]],TableAvg[],2,FALSE)</f>
        <v>#N/A</v>
      </c>
      <c r="P401" s="13" t="e">
        <f>VLOOKUP(TableMPI[[#This Row],[Label]],TableAvg[],3,FALSE)</f>
        <v>#N/A</v>
      </c>
      <c r="Q401" s="13" t="e">
        <f>TableMPI[[#This Row],[Avg]]-$U$2*TableMPI[[#This Row],[StdDev]]</f>
        <v>#N/A</v>
      </c>
      <c r="R401" s="13" t="e">
        <f>TableMPI[[#This Row],[Avg]]+$U$2*TableMPI[[#This Row],[StdDev]]</f>
        <v>#N/A</v>
      </c>
      <c r="S401" s="13" t="e">
        <f>IF(AND(TableMPI[[#This Row],[total_time]]&gt;=TableMPI[[#This Row],[Low]], TableMPI[[#This Row],[total_time]]&lt;=TableMPI[[#This Row],[High]]),1,0)</f>
        <v>#N/A</v>
      </c>
    </row>
    <row r="402" spans="1:19" x14ac:dyDescent="0.25">
      <c r="A402" t="s">
        <v>15</v>
      </c>
      <c r="B402">
        <v>20000</v>
      </c>
      <c r="C402">
        <v>100</v>
      </c>
      <c r="D402">
        <v>100000</v>
      </c>
      <c r="E402">
        <v>58</v>
      </c>
      <c r="F402">
        <v>1</v>
      </c>
      <c r="G402">
        <v>56.783605999999999</v>
      </c>
      <c r="H402">
        <v>32.533498999999999</v>
      </c>
      <c r="I402">
        <v>27.287165000000002</v>
      </c>
      <c r="J402">
        <v>0.47872199999999998</v>
      </c>
      <c r="K402" t="str">
        <f t="shared" si="14"/>
        <v>7</v>
      </c>
      <c r="L402" t="s">
        <v>62</v>
      </c>
      <c r="M402" t="s">
        <v>63</v>
      </c>
      <c r="N4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402" s="13" t="e">
        <f>VLOOKUP(TableMPI[[#This Row],[Label]],TableAvg[],2,FALSE)</f>
        <v>#N/A</v>
      </c>
      <c r="P402" s="13" t="e">
        <f>VLOOKUP(TableMPI[[#This Row],[Label]],TableAvg[],3,FALSE)</f>
        <v>#N/A</v>
      </c>
      <c r="Q402" s="13" t="e">
        <f>TableMPI[[#This Row],[Avg]]-$U$2*TableMPI[[#This Row],[StdDev]]</f>
        <v>#N/A</v>
      </c>
      <c r="R402" s="13" t="e">
        <f>TableMPI[[#This Row],[Avg]]+$U$2*TableMPI[[#This Row],[StdDev]]</f>
        <v>#N/A</v>
      </c>
      <c r="S402" s="13" t="e">
        <f>IF(AND(TableMPI[[#This Row],[total_time]]&gt;=TableMPI[[#This Row],[Low]], TableMPI[[#This Row],[total_time]]&lt;=TableMPI[[#This Row],[High]]),1,0)</f>
        <v>#N/A</v>
      </c>
    </row>
    <row r="403" spans="1:19" x14ac:dyDescent="0.25">
      <c r="A403" t="s">
        <v>15</v>
      </c>
      <c r="B403">
        <v>20000</v>
      </c>
      <c r="C403">
        <v>100</v>
      </c>
      <c r="D403">
        <v>100000</v>
      </c>
      <c r="E403">
        <v>57</v>
      </c>
      <c r="F403">
        <v>1</v>
      </c>
      <c r="G403">
        <v>48.917890999999997</v>
      </c>
      <c r="H403">
        <v>24.551774000000002</v>
      </c>
      <c r="I403">
        <v>26.771688000000001</v>
      </c>
      <c r="J403">
        <v>0.47806599999999999</v>
      </c>
      <c r="K403" t="str">
        <f t="shared" si="14"/>
        <v>7</v>
      </c>
      <c r="L403" t="s">
        <v>62</v>
      </c>
      <c r="M403" t="s">
        <v>63</v>
      </c>
      <c r="N4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403" s="13" t="e">
        <f>VLOOKUP(TableMPI[[#This Row],[Label]],TableAvg[],2,FALSE)</f>
        <v>#N/A</v>
      </c>
      <c r="P403" s="13" t="e">
        <f>VLOOKUP(TableMPI[[#This Row],[Label]],TableAvg[],3,FALSE)</f>
        <v>#N/A</v>
      </c>
      <c r="Q403" s="13" t="e">
        <f>TableMPI[[#This Row],[Avg]]-$U$2*TableMPI[[#This Row],[StdDev]]</f>
        <v>#N/A</v>
      </c>
      <c r="R403" s="13" t="e">
        <f>TableMPI[[#This Row],[Avg]]+$U$2*TableMPI[[#This Row],[StdDev]]</f>
        <v>#N/A</v>
      </c>
      <c r="S403" s="13" t="e">
        <f>IF(AND(TableMPI[[#This Row],[total_time]]&gt;=TableMPI[[#This Row],[Low]], TableMPI[[#This Row],[total_time]]&lt;=TableMPI[[#This Row],[High]]),1,0)</f>
        <v>#N/A</v>
      </c>
    </row>
    <row r="404" spans="1:19" x14ac:dyDescent="0.25">
      <c r="A404" t="s">
        <v>15</v>
      </c>
      <c r="B404">
        <v>20000</v>
      </c>
      <c r="C404">
        <v>100</v>
      </c>
      <c r="D404">
        <v>100000</v>
      </c>
      <c r="E404">
        <v>56</v>
      </c>
      <c r="F404">
        <v>1</v>
      </c>
      <c r="G404">
        <v>51.386021</v>
      </c>
      <c r="H404">
        <v>26.319331999999999</v>
      </c>
      <c r="I404">
        <v>40.838845999999997</v>
      </c>
      <c r="J404">
        <v>0.74252399999999996</v>
      </c>
      <c r="K404" t="str">
        <f t="shared" si="14"/>
        <v>7</v>
      </c>
      <c r="L404" t="s">
        <v>62</v>
      </c>
      <c r="M404" t="s">
        <v>63</v>
      </c>
      <c r="N4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404" s="13" t="e">
        <f>VLOOKUP(TableMPI[[#This Row],[Label]],TableAvg[],2,FALSE)</f>
        <v>#N/A</v>
      </c>
      <c r="P404" s="13" t="e">
        <f>VLOOKUP(TableMPI[[#This Row],[Label]],TableAvg[],3,FALSE)</f>
        <v>#N/A</v>
      </c>
      <c r="Q404" s="13" t="e">
        <f>TableMPI[[#This Row],[Avg]]-$U$2*TableMPI[[#This Row],[StdDev]]</f>
        <v>#N/A</v>
      </c>
      <c r="R404" s="13" t="e">
        <f>TableMPI[[#This Row],[Avg]]+$U$2*TableMPI[[#This Row],[StdDev]]</f>
        <v>#N/A</v>
      </c>
      <c r="S404" s="13" t="e">
        <f>IF(AND(TableMPI[[#This Row],[total_time]]&gt;=TableMPI[[#This Row],[Low]], TableMPI[[#This Row],[total_time]]&lt;=TableMPI[[#This Row],[High]]),1,0)</f>
        <v>#N/A</v>
      </c>
    </row>
    <row r="405" spans="1:19" x14ac:dyDescent="0.25">
      <c r="A405" t="s">
        <v>15</v>
      </c>
      <c r="B405">
        <v>20000</v>
      </c>
      <c r="C405">
        <v>100</v>
      </c>
      <c r="D405">
        <v>100000</v>
      </c>
      <c r="E405">
        <v>55</v>
      </c>
      <c r="F405">
        <v>1</v>
      </c>
      <c r="G405">
        <v>50.980249000000001</v>
      </c>
      <c r="H405">
        <v>25.506715</v>
      </c>
      <c r="I405">
        <v>44.308193000000003</v>
      </c>
      <c r="J405">
        <v>0.82052199999999997</v>
      </c>
      <c r="K405" t="str">
        <f t="shared" si="14"/>
        <v>7</v>
      </c>
      <c r="L405" t="s">
        <v>62</v>
      </c>
      <c r="M405" t="s">
        <v>63</v>
      </c>
      <c r="N4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405" s="13" t="e">
        <f>VLOOKUP(TableMPI[[#This Row],[Label]],TableAvg[],2,FALSE)</f>
        <v>#N/A</v>
      </c>
      <c r="P405" s="13" t="e">
        <f>VLOOKUP(TableMPI[[#This Row],[Label]],TableAvg[],3,FALSE)</f>
        <v>#N/A</v>
      </c>
      <c r="Q405" s="13" t="e">
        <f>TableMPI[[#This Row],[Avg]]-$U$2*TableMPI[[#This Row],[StdDev]]</f>
        <v>#N/A</v>
      </c>
      <c r="R405" s="13" t="e">
        <f>TableMPI[[#This Row],[Avg]]+$U$2*TableMPI[[#This Row],[StdDev]]</f>
        <v>#N/A</v>
      </c>
      <c r="S405" s="13" t="e">
        <f>IF(AND(TableMPI[[#This Row],[total_time]]&gt;=TableMPI[[#This Row],[Low]], TableMPI[[#This Row],[total_time]]&lt;=TableMPI[[#This Row],[High]]),1,0)</f>
        <v>#N/A</v>
      </c>
    </row>
    <row r="406" spans="1:19" x14ac:dyDescent="0.25">
      <c r="A406" t="s">
        <v>15</v>
      </c>
      <c r="B406">
        <v>20000</v>
      </c>
      <c r="C406">
        <v>100</v>
      </c>
      <c r="D406">
        <v>100000</v>
      </c>
      <c r="E406">
        <v>54</v>
      </c>
      <c r="F406">
        <v>1</v>
      </c>
      <c r="G406">
        <v>42.551895000000002</v>
      </c>
      <c r="H406">
        <v>16.830503</v>
      </c>
      <c r="I406">
        <v>24.861346999999999</v>
      </c>
      <c r="J406">
        <v>0.469082</v>
      </c>
      <c r="K406" t="str">
        <f t="shared" si="14"/>
        <v>7</v>
      </c>
      <c r="L406" t="s">
        <v>62</v>
      </c>
      <c r="M406" t="s">
        <v>63</v>
      </c>
      <c r="N4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406" s="13" t="e">
        <f>VLOOKUP(TableMPI[[#This Row],[Label]],TableAvg[],2,FALSE)</f>
        <v>#N/A</v>
      </c>
      <c r="P406" s="13" t="e">
        <f>VLOOKUP(TableMPI[[#This Row],[Label]],TableAvg[],3,FALSE)</f>
        <v>#N/A</v>
      </c>
      <c r="Q406" s="13" t="e">
        <f>TableMPI[[#This Row],[Avg]]-$U$2*TableMPI[[#This Row],[StdDev]]</f>
        <v>#N/A</v>
      </c>
      <c r="R406" s="13" t="e">
        <f>TableMPI[[#This Row],[Avg]]+$U$2*TableMPI[[#This Row],[StdDev]]</f>
        <v>#N/A</v>
      </c>
      <c r="S406" s="13" t="e">
        <f>IF(AND(TableMPI[[#This Row],[total_time]]&gt;=TableMPI[[#This Row],[Low]], TableMPI[[#This Row],[total_time]]&lt;=TableMPI[[#This Row],[High]]),1,0)</f>
        <v>#N/A</v>
      </c>
    </row>
    <row r="407" spans="1:19" x14ac:dyDescent="0.25">
      <c r="A407" t="s">
        <v>15</v>
      </c>
      <c r="B407">
        <v>20000</v>
      </c>
      <c r="C407">
        <v>100</v>
      </c>
      <c r="D407">
        <v>100000</v>
      </c>
      <c r="E407">
        <v>53</v>
      </c>
      <c r="F407">
        <v>1</v>
      </c>
      <c r="G407">
        <v>47.283481999999999</v>
      </c>
      <c r="H407">
        <v>20.933883999999999</v>
      </c>
      <c r="I407">
        <v>21.553125000000001</v>
      </c>
      <c r="J407">
        <v>0.41448299999999999</v>
      </c>
      <c r="K407" t="str">
        <f t="shared" si="14"/>
        <v>7</v>
      </c>
      <c r="L407" t="s">
        <v>62</v>
      </c>
      <c r="M407" t="s">
        <v>63</v>
      </c>
      <c r="N4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407" s="13" t="e">
        <f>VLOOKUP(TableMPI[[#This Row],[Label]],TableAvg[],2,FALSE)</f>
        <v>#N/A</v>
      </c>
      <c r="P407" s="13" t="e">
        <f>VLOOKUP(TableMPI[[#This Row],[Label]],TableAvg[],3,FALSE)</f>
        <v>#N/A</v>
      </c>
      <c r="Q407" s="13" t="e">
        <f>TableMPI[[#This Row],[Avg]]-$U$2*TableMPI[[#This Row],[StdDev]]</f>
        <v>#N/A</v>
      </c>
      <c r="R407" s="13" t="e">
        <f>TableMPI[[#This Row],[Avg]]+$U$2*TableMPI[[#This Row],[StdDev]]</f>
        <v>#N/A</v>
      </c>
      <c r="S407" s="13" t="e">
        <f>IF(AND(TableMPI[[#This Row],[total_time]]&gt;=TableMPI[[#This Row],[Low]], TableMPI[[#This Row],[total_time]]&lt;=TableMPI[[#This Row],[High]]),1,0)</f>
        <v>#N/A</v>
      </c>
    </row>
    <row r="408" spans="1:19" x14ac:dyDescent="0.25">
      <c r="A408" t="s">
        <v>15</v>
      </c>
      <c r="B408">
        <v>20000</v>
      </c>
      <c r="C408">
        <v>100</v>
      </c>
      <c r="D408">
        <v>100000</v>
      </c>
      <c r="E408">
        <v>52</v>
      </c>
      <c r="F408">
        <v>1</v>
      </c>
      <c r="G408">
        <v>48.022078999999998</v>
      </c>
      <c r="H408">
        <v>21.053750000000001</v>
      </c>
      <c r="I408">
        <v>19.420024999999999</v>
      </c>
      <c r="J408">
        <v>0.38078499999999998</v>
      </c>
      <c r="K408" t="str">
        <f t="shared" si="14"/>
        <v>7</v>
      </c>
      <c r="L408" t="s">
        <v>62</v>
      </c>
      <c r="M408" t="s">
        <v>63</v>
      </c>
      <c r="N4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408" s="13" t="e">
        <f>VLOOKUP(TableMPI[[#This Row],[Label]],TableAvg[],2,FALSE)</f>
        <v>#N/A</v>
      </c>
      <c r="P408" s="13" t="e">
        <f>VLOOKUP(TableMPI[[#This Row],[Label]],TableAvg[],3,FALSE)</f>
        <v>#N/A</v>
      </c>
      <c r="Q408" s="13" t="e">
        <f>TableMPI[[#This Row],[Avg]]-$U$2*TableMPI[[#This Row],[StdDev]]</f>
        <v>#N/A</v>
      </c>
      <c r="R408" s="13" t="e">
        <f>TableMPI[[#This Row],[Avg]]+$U$2*TableMPI[[#This Row],[StdDev]]</f>
        <v>#N/A</v>
      </c>
      <c r="S408" s="13" t="e">
        <f>IF(AND(TableMPI[[#This Row],[total_time]]&gt;=TableMPI[[#This Row],[Low]], TableMPI[[#This Row],[total_time]]&lt;=TableMPI[[#This Row],[High]]),1,0)</f>
        <v>#N/A</v>
      </c>
    </row>
    <row r="409" spans="1:19" x14ac:dyDescent="0.25">
      <c r="A409" t="s">
        <v>15</v>
      </c>
      <c r="B409">
        <v>20000</v>
      </c>
      <c r="C409">
        <v>100</v>
      </c>
      <c r="D409">
        <v>100000</v>
      </c>
      <c r="E409">
        <v>51</v>
      </c>
      <c r="F409">
        <v>1</v>
      </c>
      <c r="G409">
        <v>47.842759999999998</v>
      </c>
      <c r="H409">
        <v>20.550872999999999</v>
      </c>
      <c r="I409">
        <v>23.554753999999999</v>
      </c>
      <c r="J409">
        <v>0.47109499999999999</v>
      </c>
      <c r="K409" t="str">
        <f t="shared" si="14"/>
        <v>7</v>
      </c>
      <c r="L409" t="s">
        <v>62</v>
      </c>
      <c r="M409" t="s">
        <v>63</v>
      </c>
      <c r="N4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409" s="13" t="e">
        <f>VLOOKUP(TableMPI[[#This Row],[Label]],TableAvg[],2,FALSE)</f>
        <v>#N/A</v>
      </c>
      <c r="P409" s="13" t="e">
        <f>VLOOKUP(TableMPI[[#This Row],[Label]],TableAvg[],3,FALSE)</f>
        <v>#N/A</v>
      </c>
      <c r="Q409" s="13" t="e">
        <f>TableMPI[[#This Row],[Avg]]-$U$2*TableMPI[[#This Row],[StdDev]]</f>
        <v>#N/A</v>
      </c>
      <c r="R409" s="13" t="e">
        <f>TableMPI[[#This Row],[Avg]]+$U$2*TableMPI[[#This Row],[StdDev]]</f>
        <v>#N/A</v>
      </c>
      <c r="S409" s="13" t="e">
        <f>IF(AND(TableMPI[[#This Row],[total_time]]&gt;=TableMPI[[#This Row],[Low]], TableMPI[[#This Row],[total_time]]&lt;=TableMPI[[#This Row],[High]]),1,0)</f>
        <v>#N/A</v>
      </c>
    </row>
    <row r="410" spans="1:19" x14ac:dyDescent="0.25">
      <c r="A410" t="s">
        <v>15</v>
      </c>
      <c r="B410">
        <v>20000</v>
      </c>
      <c r="C410">
        <v>100</v>
      </c>
      <c r="D410">
        <v>100000</v>
      </c>
      <c r="E410">
        <v>50</v>
      </c>
      <c r="F410">
        <v>1</v>
      </c>
      <c r="G410">
        <v>44.404671999999998</v>
      </c>
      <c r="H410">
        <v>16.5672</v>
      </c>
      <c r="I410">
        <v>26.856134000000001</v>
      </c>
      <c r="J410">
        <v>0.54808400000000002</v>
      </c>
      <c r="K410" t="str">
        <f t="shared" si="14"/>
        <v>7</v>
      </c>
      <c r="L410" t="s">
        <v>62</v>
      </c>
      <c r="M410" t="s">
        <v>63</v>
      </c>
      <c r="N4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410" s="13" t="e">
        <f>VLOOKUP(TableMPI[[#This Row],[Label]],TableAvg[],2,FALSE)</f>
        <v>#N/A</v>
      </c>
      <c r="P410" s="13" t="e">
        <f>VLOOKUP(TableMPI[[#This Row],[Label]],TableAvg[],3,FALSE)</f>
        <v>#N/A</v>
      </c>
      <c r="Q410" s="13" t="e">
        <f>TableMPI[[#This Row],[Avg]]-$U$2*TableMPI[[#This Row],[StdDev]]</f>
        <v>#N/A</v>
      </c>
      <c r="R410" s="13" t="e">
        <f>TableMPI[[#This Row],[Avg]]+$U$2*TableMPI[[#This Row],[StdDev]]</f>
        <v>#N/A</v>
      </c>
      <c r="S410" s="13" t="e">
        <f>IF(AND(TableMPI[[#This Row],[total_time]]&gt;=TableMPI[[#This Row],[Low]], TableMPI[[#This Row],[total_time]]&lt;=TableMPI[[#This Row],[High]]),1,0)</f>
        <v>#N/A</v>
      </c>
    </row>
    <row r="411" spans="1:19" x14ac:dyDescent="0.25">
      <c r="A411" t="s">
        <v>15</v>
      </c>
      <c r="B411">
        <v>20000</v>
      </c>
      <c r="C411">
        <v>100</v>
      </c>
      <c r="D411">
        <v>100000</v>
      </c>
      <c r="E411">
        <v>49</v>
      </c>
      <c r="F411">
        <v>1</v>
      </c>
      <c r="G411">
        <v>49.282187</v>
      </c>
      <c r="H411">
        <v>20.818438</v>
      </c>
      <c r="I411">
        <v>18.191002999999998</v>
      </c>
      <c r="J411">
        <v>0.37897900000000001</v>
      </c>
      <c r="K411" t="str">
        <f t="shared" si="14"/>
        <v>7</v>
      </c>
      <c r="L411" t="s">
        <v>62</v>
      </c>
      <c r="M411" t="s">
        <v>63</v>
      </c>
      <c r="N4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411" s="13" t="e">
        <f>VLOOKUP(TableMPI[[#This Row],[Label]],TableAvg[],2,FALSE)</f>
        <v>#N/A</v>
      </c>
      <c r="P411" s="13" t="e">
        <f>VLOOKUP(TableMPI[[#This Row],[Label]],TableAvg[],3,FALSE)</f>
        <v>#N/A</v>
      </c>
      <c r="Q411" s="13" t="e">
        <f>TableMPI[[#This Row],[Avg]]-$U$2*TableMPI[[#This Row],[StdDev]]</f>
        <v>#N/A</v>
      </c>
      <c r="R411" s="13" t="e">
        <f>TableMPI[[#This Row],[Avg]]+$U$2*TableMPI[[#This Row],[StdDev]]</f>
        <v>#N/A</v>
      </c>
      <c r="S411" s="13" t="e">
        <f>IF(AND(TableMPI[[#This Row],[total_time]]&gt;=TableMPI[[#This Row],[Low]], TableMPI[[#This Row],[total_time]]&lt;=TableMPI[[#This Row],[High]]),1,0)</f>
        <v>#N/A</v>
      </c>
    </row>
    <row r="412" spans="1:19" x14ac:dyDescent="0.25">
      <c r="A412" t="s">
        <v>15</v>
      </c>
      <c r="B412">
        <v>20000</v>
      </c>
      <c r="C412">
        <v>100</v>
      </c>
      <c r="D412">
        <v>100000</v>
      </c>
      <c r="E412">
        <v>48</v>
      </c>
      <c r="F412">
        <v>1</v>
      </c>
      <c r="G412">
        <v>51.348171999999998</v>
      </c>
      <c r="H412">
        <v>22.245186</v>
      </c>
      <c r="I412">
        <v>21.177712</v>
      </c>
      <c r="J412">
        <v>0.45058999999999999</v>
      </c>
      <c r="K412" t="str">
        <f t="shared" si="14"/>
        <v>7</v>
      </c>
      <c r="L412" t="s">
        <v>62</v>
      </c>
      <c r="M412" t="s">
        <v>63</v>
      </c>
      <c r="N4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412" s="13" t="e">
        <f>VLOOKUP(TableMPI[[#This Row],[Label]],TableAvg[],2,FALSE)</f>
        <v>#N/A</v>
      </c>
      <c r="P412" s="13" t="e">
        <f>VLOOKUP(TableMPI[[#This Row],[Label]],TableAvg[],3,FALSE)</f>
        <v>#N/A</v>
      </c>
      <c r="Q412" s="13" t="e">
        <f>TableMPI[[#This Row],[Avg]]-$U$2*TableMPI[[#This Row],[StdDev]]</f>
        <v>#N/A</v>
      </c>
      <c r="R412" s="13" t="e">
        <f>TableMPI[[#This Row],[Avg]]+$U$2*TableMPI[[#This Row],[StdDev]]</f>
        <v>#N/A</v>
      </c>
      <c r="S412" s="13" t="e">
        <f>IF(AND(TableMPI[[#This Row],[total_time]]&gt;=TableMPI[[#This Row],[Low]], TableMPI[[#This Row],[total_time]]&lt;=TableMPI[[#This Row],[High]]),1,0)</f>
        <v>#N/A</v>
      </c>
    </row>
    <row r="413" spans="1:19" x14ac:dyDescent="0.25">
      <c r="A413" t="s">
        <v>15</v>
      </c>
      <c r="B413">
        <v>20000</v>
      </c>
      <c r="C413">
        <v>100</v>
      </c>
      <c r="D413">
        <v>100000</v>
      </c>
      <c r="E413">
        <v>47</v>
      </c>
      <c r="F413">
        <v>1</v>
      </c>
      <c r="G413">
        <v>61.17633</v>
      </c>
      <c r="H413">
        <v>31.490331999999999</v>
      </c>
      <c r="I413">
        <v>19.949919999999999</v>
      </c>
      <c r="J413">
        <v>0.43369400000000002</v>
      </c>
      <c r="K413" t="str">
        <f t="shared" si="14"/>
        <v>7</v>
      </c>
      <c r="L413" t="s">
        <v>62</v>
      </c>
      <c r="M413" t="s">
        <v>63</v>
      </c>
      <c r="N4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413" s="13" t="e">
        <f>VLOOKUP(TableMPI[[#This Row],[Label]],TableAvg[],2,FALSE)</f>
        <v>#N/A</v>
      </c>
      <c r="P413" s="13" t="e">
        <f>VLOOKUP(TableMPI[[#This Row],[Label]],TableAvg[],3,FALSE)</f>
        <v>#N/A</v>
      </c>
      <c r="Q413" s="13" t="e">
        <f>TableMPI[[#This Row],[Avg]]-$U$2*TableMPI[[#This Row],[StdDev]]</f>
        <v>#N/A</v>
      </c>
      <c r="R413" s="13" t="e">
        <f>TableMPI[[#This Row],[Avg]]+$U$2*TableMPI[[#This Row],[StdDev]]</f>
        <v>#N/A</v>
      </c>
      <c r="S413" s="13" t="e">
        <f>IF(AND(TableMPI[[#This Row],[total_time]]&gt;=TableMPI[[#This Row],[Low]], TableMPI[[#This Row],[total_time]]&lt;=TableMPI[[#This Row],[High]]),1,0)</f>
        <v>#N/A</v>
      </c>
    </row>
    <row r="414" spans="1:19" x14ac:dyDescent="0.25">
      <c r="A414" t="s">
        <v>15</v>
      </c>
      <c r="B414">
        <v>20000</v>
      </c>
      <c r="C414">
        <v>100</v>
      </c>
      <c r="D414">
        <v>100000</v>
      </c>
      <c r="E414">
        <v>46</v>
      </c>
      <c r="F414">
        <v>1</v>
      </c>
      <c r="G414">
        <v>53.873922999999998</v>
      </c>
      <c r="H414">
        <v>24.086542999999999</v>
      </c>
      <c r="I414">
        <v>20.317864</v>
      </c>
      <c r="J414">
        <v>0.45150800000000002</v>
      </c>
      <c r="K414" t="str">
        <f t="shared" si="14"/>
        <v>7</v>
      </c>
      <c r="L414" t="s">
        <v>62</v>
      </c>
      <c r="M414" t="s">
        <v>63</v>
      </c>
      <c r="N4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414" s="13" t="e">
        <f>VLOOKUP(TableMPI[[#This Row],[Label]],TableAvg[],2,FALSE)</f>
        <v>#N/A</v>
      </c>
      <c r="P414" s="13" t="e">
        <f>VLOOKUP(TableMPI[[#This Row],[Label]],TableAvg[],3,FALSE)</f>
        <v>#N/A</v>
      </c>
      <c r="Q414" s="13" t="e">
        <f>TableMPI[[#This Row],[Avg]]-$U$2*TableMPI[[#This Row],[StdDev]]</f>
        <v>#N/A</v>
      </c>
      <c r="R414" s="13" t="e">
        <f>TableMPI[[#This Row],[Avg]]+$U$2*TableMPI[[#This Row],[StdDev]]</f>
        <v>#N/A</v>
      </c>
      <c r="S414" s="13" t="e">
        <f>IF(AND(TableMPI[[#This Row],[total_time]]&gt;=TableMPI[[#This Row],[Low]], TableMPI[[#This Row],[total_time]]&lt;=TableMPI[[#This Row],[High]]),1,0)</f>
        <v>#N/A</v>
      </c>
    </row>
    <row r="415" spans="1:19" x14ac:dyDescent="0.25">
      <c r="A415" t="s">
        <v>15</v>
      </c>
      <c r="B415">
        <v>20000</v>
      </c>
      <c r="C415">
        <v>100</v>
      </c>
      <c r="D415">
        <v>100000</v>
      </c>
      <c r="E415">
        <v>45</v>
      </c>
      <c r="F415">
        <v>1</v>
      </c>
      <c r="G415">
        <v>62.458573000000001</v>
      </c>
      <c r="H415">
        <v>31.874994000000001</v>
      </c>
      <c r="I415">
        <v>15.975773999999999</v>
      </c>
      <c r="J415">
        <v>0.36308600000000002</v>
      </c>
      <c r="K415" t="str">
        <f t="shared" si="14"/>
        <v>7</v>
      </c>
      <c r="L415" t="s">
        <v>62</v>
      </c>
      <c r="M415" t="s">
        <v>63</v>
      </c>
      <c r="N4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415" s="13" t="e">
        <f>VLOOKUP(TableMPI[[#This Row],[Label]],TableAvg[],2,FALSE)</f>
        <v>#N/A</v>
      </c>
      <c r="P415" s="13" t="e">
        <f>VLOOKUP(TableMPI[[#This Row],[Label]],TableAvg[],3,FALSE)</f>
        <v>#N/A</v>
      </c>
      <c r="Q415" s="13" t="e">
        <f>TableMPI[[#This Row],[Avg]]-$U$2*TableMPI[[#This Row],[StdDev]]</f>
        <v>#N/A</v>
      </c>
      <c r="R415" s="13" t="e">
        <f>TableMPI[[#This Row],[Avg]]+$U$2*TableMPI[[#This Row],[StdDev]]</f>
        <v>#N/A</v>
      </c>
      <c r="S415" s="13" t="e">
        <f>IF(AND(TableMPI[[#This Row],[total_time]]&gt;=TableMPI[[#This Row],[Low]], TableMPI[[#This Row],[total_time]]&lt;=TableMPI[[#This Row],[High]]),1,0)</f>
        <v>#N/A</v>
      </c>
    </row>
    <row r="416" spans="1:19" x14ac:dyDescent="0.25">
      <c r="A416" t="s">
        <v>15</v>
      </c>
      <c r="B416">
        <v>20000</v>
      </c>
      <c r="C416">
        <v>100</v>
      </c>
      <c r="D416">
        <v>100000</v>
      </c>
      <c r="E416">
        <v>44</v>
      </c>
      <c r="F416">
        <v>1</v>
      </c>
      <c r="G416">
        <v>57.046979</v>
      </c>
      <c r="H416">
        <v>25.585353999999999</v>
      </c>
      <c r="I416">
        <v>15.517322</v>
      </c>
      <c r="J416">
        <v>0.36086800000000002</v>
      </c>
      <c r="K416" t="str">
        <f t="shared" si="14"/>
        <v>7</v>
      </c>
      <c r="L416" t="s">
        <v>62</v>
      </c>
      <c r="M416" t="s">
        <v>63</v>
      </c>
      <c r="N4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416" s="13" t="e">
        <f>VLOOKUP(TableMPI[[#This Row],[Label]],TableAvg[],2,FALSE)</f>
        <v>#N/A</v>
      </c>
      <c r="P416" s="13" t="e">
        <f>VLOOKUP(TableMPI[[#This Row],[Label]],TableAvg[],3,FALSE)</f>
        <v>#N/A</v>
      </c>
      <c r="Q416" s="13" t="e">
        <f>TableMPI[[#This Row],[Avg]]-$U$2*TableMPI[[#This Row],[StdDev]]</f>
        <v>#N/A</v>
      </c>
      <c r="R416" s="13" t="e">
        <f>TableMPI[[#This Row],[Avg]]+$U$2*TableMPI[[#This Row],[StdDev]]</f>
        <v>#N/A</v>
      </c>
      <c r="S416" s="13" t="e">
        <f>IF(AND(TableMPI[[#This Row],[total_time]]&gt;=TableMPI[[#This Row],[Low]], TableMPI[[#This Row],[total_time]]&lt;=TableMPI[[#This Row],[High]]),1,0)</f>
        <v>#N/A</v>
      </c>
    </row>
    <row r="417" spans="1:19" x14ac:dyDescent="0.25">
      <c r="A417" t="s">
        <v>15</v>
      </c>
      <c r="B417">
        <v>20000</v>
      </c>
      <c r="C417">
        <v>100</v>
      </c>
      <c r="D417">
        <v>100000</v>
      </c>
      <c r="E417">
        <v>43</v>
      </c>
      <c r="F417">
        <v>1</v>
      </c>
      <c r="G417">
        <v>54.723500999999999</v>
      </c>
      <c r="H417">
        <v>22.468057999999999</v>
      </c>
      <c r="I417">
        <v>23.585799999999999</v>
      </c>
      <c r="J417">
        <v>0.56156700000000004</v>
      </c>
      <c r="K417" t="str">
        <f t="shared" si="14"/>
        <v>7</v>
      </c>
      <c r="L417" t="s">
        <v>62</v>
      </c>
      <c r="M417" t="s">
        <v>63</v>
      </c>
      <c r="N4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417" s="13" t="e">
        <f>VLOOKUP(TableMPI[[#This Row],[Label]],TableAvg[],2,FALSE)</f>
        <v>#N/A</v>
      </c>
      <c r="P417" s="13" t="e">
        <f>VLOOKUP(TableMPI[[#This Row],[Label]],TableAvg[],3,FALSE)</f>
        <v>#N/A</v>
      </c>
      <c r="Q417" s="13" t="e">
        <f>TableMPI[[#This Row],[Avg]]-$U$2*TableMPI[[#This Row],[StdDev]]</f>
        <v>#N/A</v>
      </c>
      <c r="R417" s="13" t="e">
        <f>TableMPI[[#This Row],[Avg]]+$U$2*TableMPI[[#This Row],[StdDev]]</f>
        <v>#N/A</v>
      </c>
      <c r="S417" s="13" t="e">
        <f>IF(AND(TableMPI[[#This Row],[total_time]]&gt;=TableMPI[[#This Row],[Low]], TableMPI[[#This Row],[total_time]]&lt;=TableMPI[[#This Row],[High]]),1,0)</f>
        <v>#N/A</v>
      </c>
    </row>
    <row r="418" spans="1:19" x14ac:dyDescent="0.25">
      <c r="A418" t="s">
        <v>15</v>
      </c>
      <c r="B418">
        <v>20000</v>
      </c>
      <c r="C418">
        <v>100</v>
      </c>
      <c r="D418">
        <v>100000</v>
      </c>
      <c r="E418">
        <v>42</v>
      </c>
      <c r="F418">
        <v>1</v>
      </c>
      <c r="G418">
        <v>48.072234999999999</v>
      </c>
      <c r="H418">
        <v>15.180132</v>
      </c>
      <c r="I418">
        <v>52.986469999999997</v>
      </c>
      <c r="J418">
        <v>1.2923530000000001</v>
      </c>
      <c r="K418" t="str">
        <f t="shared" si="14"/>
        <v>7</v>
      </c>
      <c r="L418" t="s">
        <v>62</v>
      </c>
      <c r="M418" t="s">
        <v>63</v>
      </c>
      <c r="N4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418" s="13" t="e">
        <f>VLOOKUP(TableMPI[[#This Row],[Label]],TableAvg[],2,FALSE)</f>
        <v>#N/A</v>
      </c>
      <c r="P418" s="13" t="e">
        <f>VLOOKUP(TableMPI[[#This Row],[Label]],TableAvg[],3,FALSE)</f>
        <v>#N/A</v>
      </c>
      <c r="Q418" s="13" t="e">
        <f>TableMPI[[#This Row],[Avg]]-$U$2*TableMPI[[#This Row],[StdDev]]</f>
        <v>#N/A</v>
      </c>
      <c r="R418" s="13" t="e">
        <f>TableMPI[[#This Row],[Avg]]+$U$2*TableMPI[[#This Row],[StdDev]]</f>
        <v>#N/A</v>
      </c>
      <c r="S418" s="13" t="e">
        <f>IF(AND(TableMPI[[#This Row],[total_time]]&gt;=TableMPI[[#This Row],[Low]], TableMPI[[#This Row],[total_time]]&lt;=TableMPI[[#This Row],[High]]),1,0)</f>
        <v>#N/A</v>
      </c>
    </row>
    <row r="419" spans="1:19" x14ac:dyDescent="0.25">
      <c r="A419" t="s">
        <v>15</v>
      </c>
      <c r="B419">
        <v>20000</v>
      </c>
      <c r="C419">
        <v>100</v>
      </c>
      <c r="D419">
        <v>100000</v>
      </c>
      <c r="E419">
        <v>41</v>
      </c>
      <c r="F419">
        <v>1</v>
      </c>
      <c r="G419">
        <v>45.204396000000003</v>
      </c>
      <c r="H419">
        <v>11.963393999999999</v>
      </c>
      <c r="I419">
        <v>30.395854</v>
      </c>
      <c r="J419">
        <v>0.75989600000000002</v>
      </c>
      <c r="K419" t="str">
        <f t="shared" si="14"/>
        <v>7</v>
      </c>
      <c r="L419" t="s">
        <v>62</v>
      </c>
      <c r="M419" t="s">
        <v>63</v>
      </c>
      <c r="N4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419" s="13" t="e">
        <f>VLOOKUP(TableMPI[[#This Row],[Label]],TableAvg[],2,FALSE)</f>
        <v>#N/A</v>
      </c>
      <c r="P419" s="13" t="e">
        <f>VLOOKUP(TableMPI[[#This Row],[Label]],TableAvg[],3,FALSE)</f>
        <v>#N/A</v>
      </c>
      <c r="Q419" s="13" t="e">
        <f>TableMPI[[#This Row],[Avg]]-$U$2*TableMPI[[#This Row],[StdDev]]</f>
        <v>#N/A</v>
      </c>
      <c r="R419" s="13" t="e">
        <f>TableMPI[[#This Row],[Avg]]+$U$2*TableMPI[[#This Row],[StdDev]]</f>
        <v>#N/A</v>
      </c>
      <c r="S419" s="13" t="e">
        <f>IF(AND(TableMPI[[#This Row],[total_time]]&gt;=TableMPI[[#This Row],[Low]], TableMPI[[#This Row],[total_time]]&lt;=TableMPI[[#This Row],[High]]),1,0)</f>
        <v>#N/A</v>
      </c>
    </row>
    <row r="420" spans="1:19" x14ac:dyDescent="0.25">
      <c r="A420" t="s">
        <v>15</v>
      </c>
      <c r="B420">
        <v>20000</v>
      </c>
      <c r="C420">
        <v>100</v>
      </c>
      <c r="D420">
        <v>100000</v>
      </c>
      <c r="E420">
        <v>40</v>
      </c>
      <c r="F420">
        <v>1</v>
      </c>
      <c r="G420">
        <v>52.092965</v>
      </c>
      <c r="H420">
        <v>17.901423999999999</v>
      </c>
      <c r="I420">
        <v>18.930779000000001</v>
      </c>
      <c r="J420">
        <v>0.48540499999999998</v>
      </c>
      <c r="K420" t="str">
        <f t="shared" si="14"/>
        <v>7</v>
      </c>
      <c r="L420" t="s">
        <v>62</v>
      </c>
      <c r="M420" t="s">
        <v>63</v>
      </c>
      <c r="N4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420" s="13" t="e">
        <f>VLOOKUP(TableMPI[[#This Row],[Label]],TableAvg[],2,FALSE)</f>
        <v>#N/A</v>
      </c>
      <c r="P420" s="13" t="e">
        <f>VLOOKUP(TableMPI[[#This Row],[Label]],TableAvg[],3,FALSE)</f>
        <v>#N/A</v>
      </c>
      <c r="Q420" s="13" t="e">
        <f>TableMPI[[#This Row],[Avg]]-$U$2*TableMPI[[#This Row],[StdDev]]</f>
        <v>#N/A</v>
      </c>
      <c r="R420" s="13" t="e">
        <f>TableMPI[[#This Row],[Avg]]+$U$2*TableMPI[[#This Row],[StdDev]]</f>
        <v>#N/A</v>
      </c>
      <c r="S420" s="13" t="e">
        <f>IF(AND(TableMPI[[#This Row],[total_time]]&gt;=TableMPI[[#This Row],[Low]], TableMPI[[#This Row],[total_time]]&lt;=TableMPI[[#This Row],[High]]),1,0)</f>
        <v>#N/A</v>
      </c>
    </row>
    <row r="421" spans="1:19" x14ac:dyDescent="0.25">
      <c r="A421" t="s">
        <v>15</v>
      </c>
      <c r="B421">
        <v>20000</v>
      </c>
      <c r="C421">
        <v>100</v>
      </c>
      <c r="D421">
        <v>100000</v>
      </c>
      <c r="E421">
        <v>39</v>
      </c>
      <c r="F421">
        <v>1</v>
      </c>
      <c r="G421">
        <v>53.169144000000003</v>
      </c>
      <c r="H421">
        <v>17.818847000000002</v>
      </c>
      <c r="I421">
        <v>21.014312</v>
      </c>
      <c r="J421">
        <v>0.55300800000000006</v>
      </c>
      <c r="K421" t="str">
        <f t="shared" si="14"/>
        <v>7</v>
      </c>
      <c r="L421" t="s">
        <v>62</v>
      </c>
      <c r="M421" t="s">
        <v>63</v>
      </c>
      <c r="N4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421" s="13" t="e">
        <f>VLOOKUP(TableMPI[[#This Row],[Label]],TableAvg[],2,FALSE)</f>
        <v>#N/A</v>
      </c>
      <c r="P421" s="13" t="e">
        <f>VLOOKUP(TableMPI[[#This Row],[Label]],TableAvg[],3,FALSE)</f>
        <v>#N/A</v>
      </c>
      <c r="Q421" s="13" t="e">
        <f>TableMPI[[#This Row],[Avg]]-$U$2*TableMPI[[#This Row],[StdDev]]</f>
        <v>#N/A</v>
      </c>
      <c r="R421" s="13" t="e">
        <f>TableMPI[[#This Row],[Avg]]+$U$2*TableMPI[[#This Row],[StdDev]]</f>
        <v>#N/A</v>
      </c>
      <c r="S421" s="13" t="e">
        <f>IF(AND(TableMPI[[#This Row],[total_time]]&gt;=TableMPI[[#This Row],[Low]], TableMPI[[#This Row],[total_time]]&lt;=TableMPI[[#This Row],[High]]),1,0)</f>
        <v>#N/A</v>
      </c>
    </row>
    <row r="422" spans="1:19" x14ac:dyDescent="0.25">
      <c r="A422" t="s">
        <v>15</v>
      </c>
      <c r="B422">
        <v>20000</v>
      </c>
      <c r="C422">
        <v>100</v>
      </c>
      <c r="D422">
        <v>100000</v>
      </c>
      <c r="E422">
        <v>38</v>
      </c>
      <c r="F422">
        <v>1</v>
      </c>
      <c r="G422">
        <v>61.351396999999999</v>
      </c>
      <c r="H422">
        <v>25.052038</v>
      </c>
      <c r="I422">
        <v>26.513113000000001</v>
      </c>
      <c r="J422">
        <v>0.71657099999999996</v>
      </c>
      <c r="K422" t="str">
        <f t="shared" si="14"/>
        <v>7</v>
      </c>
      <c r="L422" t="s">
        <v>62</v>
      </c>
      <c r="M422" t="s">
        <v>63</v>
      </c>
      <c r="N4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422" s="13" t="e">
        <f>VLOOKUP(TableMPI[[#This Row],[Label]],TableAvg[],2,FALSE)</f>
        <v>#N/A</v>
      </c>
      <c r="P422" s="13" t="e">
        <f>VLOOKUP(TableMPI[[#This Row],[Label]],TableAvg[],3,FALSE)</f>
        <v>#N/A</v>
      </c>
      <c r="Q422" s="13" t="e">
        <f>TableMPI[[#This Row],[Avg]]-$U$2*TableMPI[[#This Row],[StdDev]]</f>
        <v>#N/A</v>
      </c>
      <c r="R422" s="13" t="e">
        <f>TableMPI[[#This Row],[Avg]]+$U$2*TableMPI[[#This Row],[StdDev]]</f>
        <v>#N/A</v>
      </c>
      <c r="S422" s="13" t="e">
        <f>IF(AND(TableMPI[[#This Row],[total_time]]&gt;=TableMPI[[#This Row],[Low]], TableMPI[[#This Row],[total_time]]&lt;=TableMPI[[#This Row],[High]]),1,0)</f>
        <v>#N/A</v>
      </c>
    </row>
    <row r="423" spans="1:19" x14ac:dyDescent="0.25">
      <c r="A423" t="s">
        <v>15</v>
      </c>
      <c r="B423">
        <v>20000</v>
      </c>
      <c r="C423">
        <v>100</v>
      </c>
      <c r="D423">
        <v>100000</v>
      </c>
      <c r="E423">
        <v>37</v>
      </c>
      <c r="F423">
        <v>1</v>
      </c>
      <c r="G423">
        <v>52.304619000000002</v>
      </c>
      <c r="H423">
        <v>15.184742</v>
      </c>
      <c r="I423">
        <v>29.692542</v>
      </c>
      <c r="J423">
        <v>0.824793</v>
      </c>
      <c r="K423" t="str">
        <f t="shared" si="14"/>
        <v>7</v>
      </c>
      <c r="L423" t="s">
        <v>62</v>
      </c>
      <c r="M423" t="s">
        <v>63</v>
      </c>
      <c r="N4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423" s="13" t="e">
        <f>VLOOKUP(TableMPI[[#This Row],[Label]],TableAvg[],2,FALSE)</f>
        <v>#N/A</v>
      </c>
      <c r="P423" s="13" t="e">
        <f>VLOOKUP(TableMPI[[#This Row],[Label]],TableAvg[],3,FALSE)</f>
        <v>#N/A</v>
      </c>
      <c r="Q423" s="13" t="e">
        <f>TableMPI[[#This Row],[Avg]]-$U$2*TableMPI[[#This Row],[StdDev]]</f>
        <v>#N/A</v>
      </c>
      <c r="R423" s="13" t="e">
        <f>TableMPI[[#This Row],[Avg]]+$U$2*TableMPI[[#This Row],[StdDev]]</f>
        <v>#N/A</v>
      </c>
      <c r="S423" s="13" t="e">
        <f>IF(AND(TableMPI[[#This Row],[total_time]]&gt;=TableMPI[[#This Row],[Low]], TableMPI[[#This Row],[total_time]]&lt;=TableMPI[[#This Row],[High]]),1,0)</f>
        <v>#N/A</v>
      </c>
    </row>
    <row r="424" spans="1:19" x14ac:dyDescent="0.25">
      <c r="A424" t="s">
        <v>15</v>
      </c>
      <c r="B424">
        <v>20000</v>
      </c>
      <c r="C424">
        <v>100</v>
      </c>
      <c r="D424">
        <v>100000</v>
      </c>
      <c r="E424">
        <v>36</v>
      </c>
      <c r="F424">
        <v>1</v>
      </c>
      <c r="G424">
        <v>57.318119000000003</v>
      </c>
      <c r="H424">
        <v>19.153281</v>
      </c>
      <c r="I424">
        <v>19.668330999999998</v>
      </c>
      <c r="J424">
        <v>0.56195200000000001</v>
      </c>
      <c r="K424" t="str">
        <f t="shared" si="14"/>
        <v>7</v>
      </c>
      <c r="L424" t="s">
        <v>62</v>
      </c>
      <c r="M424" t="s">
        <v>63</v>
      </c>
      <c r="N4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424" s="13" t="e">
        <f>VLOOKUP(TableMPI[[#This Row],[Label]],TableAvg[],2,FALSE)</f>
        <v>#N/A</v>
      </c>
      <c r="P424" s="13" t="e">
        <f>VLOOKUP(TableMPI[[#This Row],[Label]],TableAvg[],3,FALSE)</f>
        <v>#N/A</v>
      </c>
      <c r="Q424" s="13" t="e">
        <f>TableMPI[[#This Row],[Avg]]-$U$2*TableMPI[[#This Row],[StdDev]]</f>
        <v>#N/A</v>
      </c>
      <c r="R424" s="13" t="e">
        <f>TableMPI[[#This Row],[Avg]]+$U$2*TableMPI[[#This Row],[StdDev]]</f>
        <v>#N/A</v>
      </c>
      <c r="S424" s="13" t="e">
        <f>IF(AND(TableMPI[[#This Row],[total_time]]&gt;=TableMPI[[#This Row],[Low]], TableMPI[[#This Row],[total_time]]&lt;=TableMPI[[#This Row],[High]]),1,0)</f>
        <v>#N/A</v>
      </c>
    </row>
    <row r="425" spans="1:19" x14ac:dyDescent="0.25">
      <c r="A425" t="s">
        <v>15</v>
      </c>
      <c r="B425">
        <v>20000</v>
      </c>
      <c r="C425">
        <v>100</v>
      </c>
      <c r="D425">
        <v>100000</v>
      </c>
      <c r="E425">
        <v>35</v>
      </c>
      <c r="F425">
        <v>1</v>
      </c>
      <c r="G425">
        <v>55.018518</v>
      </c>
      <c r="H425">
        <v>16.173915999999998</v>
      </c>
      <c r="I425">
        <v>20.948229999999999</v>
      </c>
      <c r="J425">
        <v>0.616124</v>
      </c>
      <c r="K425" t="str">
        <f t="shared" ref="K425:K453" si="15">MID(M425,22,1)</f>
        <v>7</v>
      </c>
      <c r="L425" t="s">
        <v>62</v>
      </c>
      <c r="M425" t="s">
        <v>63</v>
      </c>
      <c r="N4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425" s="13" t="e">
        <f>VLOOKUP(TableMPI[[#This Row],[Label]],TableAvg[],2,FALSE)</f>
        <v>#N/A</v>
      </c>
      <c r="P425" s="13" t="e">
        <f>VLOOKUP(TableMPI[[#This Row],[Label]],TableAvg[],3,FALSE)</f>
        <v>#N/A</v>
      </c>
      <c r="Q425" s="13" t="e">
        <f>TableMPI[[#This Row],[Avg]]-$U$2*TableMPI[[#This Row],[StdDev]]</f>
        <v>#N/A</v>
      </c>
      <c r="R425" s="13" t="e">
        <f>TableMPI[[#This Row],[Avg]]+$U$2*TableMPI[[#This Row],[StdDev]]</f>
        <v>#N/A</v>
      </c>
      <c r="S425" s="13" t="e">
        <f>IF(AND(TableMPI[[#This Row],[total_time]]&gt;=TableMPI[[#This Row],[Low]], TableMPI[[#This Row],[total_time]]&lt;=TableMPI[[#This Row],[High]]),1,0)</f>
        <v>#N/A</v>
      </c>
    </row>
    <row r="426" spans="1:19" x14ac:dyDescent="0.25">
      <c r="A426" t="s">
        <v>15</v>
      </c>
      <c r="B426">
        <v>20000</v>
      </c>
      <c r="C426">
        <v>100</v>
      </c>
      <c r="D426">
        <v>100000</v>
      </c>
      <c r="E426">
        <v>34</v>
      </c>
      <c r="F426">
        <v>1</v>
      </c>
      <c r="G426">
        <v>62.091116</v>
      </c>
      <c r="H426">
        <v>21.798921</v>
      </c>
      <c r="I426">
        <v>18.290067000000001</v>
      </c>
      <c r="J426">
        <v>0.55424399999999996</v>
      </c>
      <c r="K426" t="str">
        <f t="shared" si="15"/>
        <v>7</v>
      </c>
      <c r="L426" t="s">
        <v>62</v>
      </c>
      <c r="M426" t="s">
        <v>63</v>
      </c>
      <c r="N4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426" s="13" t="e">
        <f>VLOOKUP(TableMPI[[#This Row],[Label]],TableAvg[],2,FALSE)</f>
        <v>#N/A</v>
      </c>
      <c r="P426" s="13" t="e">
        <f>VLOOKUP(TableMPI[[#This Row],[Label]],TableAvg[],3,FALSE)</f>
        <v>#N/A</v>
      </c>
      <c r="Q426" s="13" t="e">
        <f>TableMPI[[#This Row],[Avg]]-$U$2*TableMPI[[#This Row],[StdDev]]</f>
        <v>#N/A</v>
      </c>
      <c r="R426" s="13" t="e">
        <f>TableMPI[[#This Row],[Avg]]+$U$2*TableMPI[[#This Row],[StdDev]]</f>
        <v>#N/A</v>
      </c>
      <c r="S426" s="13" t="e">
        <f>IF(AND(TableMPI[[#This Row],[total_time]]&gt;=TableMPI[[#This Row],[Low]], TableMPI[[#This Row],[total_time]]&lt;=TableMPI[[#This Row],[High]]),1,0)</f>
        <v>#N/A</v>
      </c>
    </row>
    <row r="427" spans="1:19" x14ac:dyDescent="0.25">
      <c r="A427" t="s">
        <v>15</v>
      </c>
      <c r="B427">
        <v>20000</v>
      </c>
      <c r="C427">
        <v>100</v>
      </c>
      <c r="D427">
        <v>100000</v>
      </c>
      <c r="E427">
        <v>33</v>
      </c>
      <c r="F427">
        <v>1</v>
      </c>
      <c r="G427">
        <v>51.938867999999999</v>
      </c>
      <c r="H427">
        <v>10.794506999999999</v>
      </c>
      <c r="I427">
        <v>16.541157999999999</v>
      </c>
      <c r="J427">
        <v>0.51691100000000001</v>
      </c>
      <c r="K427" t="str">
        <f t="shared" si="15"/>
        <v>7</v>
      </c>
      <c r="L427" t="s">
        <v>62</v>
      </c>
      <c r="M427" t="s">
        <v>63</v>
      </c>
      <c r="N4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427" s="13" t="e">
        <f>VLOOKUP(TableMPI[[#This Row],[Label]],TableAvg[],2,FALSE)</f>
        <v>#N/A</v>
      </c>
      <c r="P427" s="13" t="e">
        <f>VLOOKUP(TableMPI[[#This Row],[Label]],TableAvg[],3,FALSE)</f>
        <v>#N/A</v>
      </c>
      <c r="Q427" s="13" t="e">
        <f>TableMPI[[#This Row],[Avg]]-$U$2*TableMPI[[#This Row],[StdDev]]</f>
        <v>#N/A</v>
      </c>
      <c r="R427" s="13" t="e">
        <f>TableMPI[[#This Row],[Avg]]+$U$2*TableMPI[[#This Row],[StdDev]]</f>
        <v>#N/A</v>
      </c>
      <c r="S427" s="13" t="e">
        <f>IF(AND(TableMPI[[#This Row],[total_time]]&gt;=TableMPI[[#This Row],[Low]], TableMPI[[#This Row],[total_time]]&lt;=TableMPI[[#This Row],[High]]),1,0)</f>
        <v>#N/A</v>
      </c>
    </row>
    <row r="428" spans="1:19" x14ac:dyDescent="0.25">
      <c r="A428" t="s">
        <v>15</v>
      </c>
      <c r="B428">
        <v>20000</v>
      </c>
      <c r="C428">
        <v>100</v>
      </c>
      <c r="D428">
        <v>100000</v>
      </c>
      <c r="E428">
        <v>32</v>
      </c>
      <c r="F428">
        <v>1</v>
      </c>
      <c r="G428">
        <v>50.069284000000003</v>
      </c>
      <c r="H428">
        <v>7.6085430000000001</v>
      </c>
      <c r="I428">
        <v>16.125204</v>
      </c>
      <c r="J428">
        <v>0.52016799999999996</v>
      </c>
      <c r="K428" t="str">
        <f t="shared" si="15"/>
        <v>7</v>
      </c>
      <c r="L428" t="s">
        <v>62</v>
      </c>
      <c r="M428" t="s">
        <v>63</v>
      </c>
      <c r="N4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428" s="13" t="e">
        <f>VLOOKUP(TableMPI[[#This Row],[Label]],TableAvg[],2,FALSE)</f>
        <v>#N/A</v>
      </c>
      <c r="P428" s="13" t="e">
        <f>VLOOKUP(TableMPI[[#This Row],[Label]],TableAvg[],3,FALSE)</f>
        <v>#N/A</v>
      </c>
      <c r="Q428" s="13" t="e">
        <f>TableMPI[[#This Row],[Avg]]-$U$2*TableMPI[[#This Row],[StdDev]]</f>
        <v>#N/A</v>
      </c>
      <c r="R428" s="13" t="e">
        <f>TableMPI[[#This Row],[Avg]]+$U$2*TableMPI[[#This Row],[StdDev]]</f>
        <v>#N/A</v>
      </c>
      <c r="S428" s="13" t="e">
        <f>IF(AND(TableMPI[[#This Row],[total_time]]&gt;=TableMPI[[#This Row],[Low]], TableMPI[[#This Row],[total_time]]&lt;=TableMPI[[#This Row],[High]]),1,0)</f>
        <v>#N/A</v>
      </c>
    </row>
    <row r="429" spans="1:19" x14ac:dyDescent="0.25">
      <c r="A429" t="s">
        <v>15</v>
      </c>
      <c r="B429">
        <v>20000</v>
      </c>
      <c r="C429">
        <v>100</v>
      </c>
      <c r="D429">
        <v>100000</v>
      </c>
      <c r="E429">
        <v>31</v>
      </c>
      <c r="F429">
        <v>1</v>
      </c>
      <c r="G429">
        <v>53.195900000000002</v>
      </c>
      <c r="H429">
        <v>8.9272369999999999</v>
      </c>
      <c r="I429">
        <v>17.765872999999999</v>
      </c>
      <c r="J429">
        <v>0.59219599999999994</v>
      </c>
      <c r="K429" t="str">
        <f t="shared" si="15"/>
        <v>7</v>
      </c>
      <c r="L429" t="s">
        <v>62</v>
      </c>
      <c r="M429" t="s">
        <v>63</v>
      </c>
      <c r="N4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429" s="13" t="e">
        <f>VLOOKUP(TableMPI[[#This Row],[Label]],TableAvg[],2,FALSE)</f>
        <v>#N/A</v>
      </c>
      <c r="P429" s="13" t="e">
        <f>VLOOKUP(TableMPI[[#This Row],[Label]],TableAvg[],3,FALSE)</f>
        <v>#N/A</v>
      </c>
      <c r="Q429" s="13" t="e">
        <f>TableMPI[[#This Row],[Avg]]-$U$2*TableMPI[[#This Row],[StdDev]]</f>
        <v>#N/A</v>
      </c>
      <c r="R429" s="13" t="e">
        <f>TableMPI[[#This Row],[Avg]]+$U$2*TableMPI[[#This Row],[StdDev]]</f>
        <v>#N/A</v>
      </c>
      <c r="S429" s="13" t="e">
        <f>IF(AND(TableMPI[[#This Row],[total_time]]&gt;=TableMPI[[#This Row],[Low]], TableMPI[[#This Row],[total_time]]&lt;=TableMPI[[#This Row],[High]]),1,0)</f>
        <v>#N/A</v>
      </c>
    </row>
    <row r="430" spans="1:19" x14ac:dyDescent="0.25">
      <c r="A430" t="s">
        <v>15</v>
      </c>
      <c r="B430">
        <v>20000</v>
      </c>
      <c r="C430">
        <v>100</v>
      </c>
      <c r="D430">
        <v>100000</v>
      </c>
      <c r="E430">
        <v>30</v>
      </c>
      <c r="F430">
        <v>1</v>
      </c>
      <c r="G430">
        <v>52.238180999999997</v>
      </c>
      <c r="H430">
        <v>6.5805920000000002</v>
      </c>
      <c r="I430">
        <v>18.662735000000001</v>
      </c>
      <c r="J430">
        <v>0.64354299999999998</v>
      </c>
      <c r="K430" t="str">
        <f t="shared" si="15"/>
        <v>7</v>
      </c>
      <c r="L430" t="s">
        <v>62</v>
      </c>
      <c r="M430" t="s">
        <v>63</v>
      </c>
      <c r="N4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430" s="13" t="e">
        <f>VLOOKUP(TableMPI[[#This Row],[Label]],TableAvg[],2,FALSE)</f>
        <v>#N/A</v>
      </c>
      <c r="P430" s="13" t="e">
        <f>VLOOKUP(TableMPI[[#This Row],[Label]],TableAvg[],3,FALSE)</f>
        <v>#N/A</v>
      </c>
      <c r="Q430" s="13" t="e">
        <f>TableMPI[[#This Row],[Avg]]-$U$2*TableMPI[[#This Row],[StdDev]]</f>
        <v>#N/A</v>
      </c>
      <c r="R430" s="13" t="e">
        <f>TableMPI[[#This Row],[Avg]]+$U$2*TableMPI[[#This Row],[StdDev]]</f>
        <v>#N/A</v>
      </c>
      <c r="S430" s="13" t="e">
        <f>IF(AND(TableMPI[[#This Row],[total_time]]&gt;=TableMPI[[#This Row],[Low]], TableMPI[[#This Row],[total_time]]&lt;=TableMPI[[#This Row],[High]]),1,0)</f>
        <v>#N/A</v>
      </c>
    </row>
    <row r="431" spans="1:19" x14ac:dyDescent="0.25">
      <c r="A431" t="s">
        <v>15</v>
      </c>
      <c r="B431">
        <v>20000</v>
      </c>
      <c r="C431">
        <v>100</v>
      </c>
      <c r="D431">
        <v>100000</v>
      </c>
      <c r="E431">
        <v>29</v>
      </c>
      <c r="F431">
        <v>1</v>
      </c>
      <c r="G431">
        <v>53.837752999999999</v>
      </c>
      <c r="H431">
        <v>7.1902340000000002</v>
      </c>
      <c r="I431">
        <v>19.381471999999999</v>
      </c>
      <c r="J431">
        <v>0.692195</v>
      </c>
      <c r="K431" t="str">
        <f t="shared" si="15"/>
        <v>7</v>
      </c>
      <c r="L431" t="s">
        <v>62</v>
      </c>
      <c r="M431" t="s">
        <v>63</v>
      </c>
      <c r="N4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431" s="13" t="e">
        <f>VLOOKUP(TableMPI[[#This Row],[Label]],TableAvg[],2,FALSE)</f>
        <v>#N/A</v>
      </c>
      <c r="P431" s="13" t="e">
        <f>VLOOKUP(TableMPI[[#This Row],[Label]],TableAvg[],3,FALSE)</f>
        <v>#N/A</v>
      </c>
      <c r="Q431" s="13" t="e">
        <f>TableMPI[[#This Row],[Avg]]-$U$2*TableMPI[[#This Row],[StdDev]]</f>
        <v>#N/A</v>
      </c>
      <c r="R431" s="13" t="e">
        <f>TableMPI[[#This Row],[Avg]]+$U$2*TableMPI[[#This Row],[StdDev]]</f>
        <v>#N/A</v>
      </c>
      <c r="S431" s="13" t="e">
        <f>IF(AND(TableMPI[[#This Row],[total_time]]&gt;=TableMPI[[#This Row],[Low]], TableMPI[[#This Row],[total_time]]&lt;=TableMPI[[#This Row],[High]]),1,0)</f>
        <v>#N/A</v>
      </c>
    </row>
    <row r="432" spans="1:19" x14ac:dyDescent="0.25">
      <c r="A432" t="s">
        <v>15</v>
      </c>
      <c r="B432">
        <v>20000</v>
      </c>
      <c r="C432">
        <v>100</v>
      </c>
      <c r="D432">
        <v>100000</v>
      </c>
      <c r="E432">
        <v>28</v>
      </c>
      <c r="F432">
        <v>1</v>
      </c>
      <c r="G432">
        <v>58.155422999999999</v>
      </c>
      <c r="H432">
        <v>9.8430289999999996</v>
      </c>
      <c r="I432">
        <v>15.546666</v>
      </c>
      <c r="J432">
        <v>0.57580200000000004</v>
      </c>
      <c r="K432" t="str">
        <f t="shared" si="15"/>
        <v>7</v>
      </c>
      <c r="L432" t="s">
        <v>62</v>
      </c>
      <c r="M432" t="s">
        <v>63</v>
      </c>
      <c r="N4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432" s="13" t="e">
        <f>VLOOKUP(TableMPI[[#This Row],[Label]],TableAvg[],2,FALSE)</f>
        <v>#N/A</v>
      </c>
      <c r="P432" s="13" t="e">
        <f>VLOOKUP(TableMPI[[#This Row],[Label]],TableAvg[],3,FALSE)</f>
        <v>#N/A</v>
      </c>
      <c r="Q432" s="13" t="e">
        <f>TableMPI[[#This Row],[Avg]]-$U$2*TableMPI[[#This Row],[StdDev]]</f>
        <v>#N/A</v>
      </c>
      <c r="R432" s="13" t="e">
        <f>TableMPI[[#This Row],[Avg]]+$U$2*TableMPI[[#This Row],[StdDev]]</f>
        <v>#N/A</v>
      </c>
      <c r="S432" s="13" t="e">
        <f>IF(AND(TableMPI[[#This Row],[total_time]]&gt;=TableMPI[[#This Row],[Low]], TableMPI[[#This Row],[total_time]]&lt;=TableMPI[[#This Row],[High]]),1,0)</f>
        <v>#N/A</v>
      </c>
    </row>
    <row r="433" spans="1:19" x14ac:dyDescent="0.25">
      <c r="A433" t="s">
        <v>15</v>
      </c>
      <c r="B433">
        <v>20000</v>
      </c>
      <c r="C433">
        <v>100</v>
      </c>
      <c r="D433">
        <v>100000</v>
      </c>
      <c r="E433">
        <v>27</v>
      </c>
      <c r="F433">
        <v>1</v>
      </c>
      <c r="G433">
        <v>53.587955000000001</v>
      </c>
      <c r="H433">
        <v>3.6068479999999998</v>
      </c>
      <c r="I433">
        <v>12.500116999999999</v>
      </c>
      <c r="J433">
        <v>0.48077399999999998</v>
      </c>
      <c r="K433" t="str">
        <f t="shared" si="15"/>
        <v>7</v>
      </c>
      <c r="L433" t="s">
        <v>62</v>
      </c>
      <c r="M433" t="s">
        <v>63</v>
      </c>
      <c r="N4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433" s="13" t="e">
        <f>VLOOKUP(TableMPI[[#This Row],[Label]],TableAvg[],2,FALSE)</f>
        <v>#N/A</v>
      </c>
      <c r="P433" s="13" t="e">
        <f>VLOOKUP(TableMPI[[#This Row],[Label]],TableAvg[],3,FALSE)</f>
        <v>#N/A</v>
      </c>
      <c r="Q433" s="13" t="e">
        <f>TableMPI[[#This Row],[Avg]]-$U$2*TableMPI[[#This Row],[StdDev]]</f>
        <v>#N/A</v>
      </c>
      <c r="R433" s="13" t="e">
        <f>TableMPI[[#This Row],[Avg]]+$U$2*TableMPI[[#This Row],[StdDev]]</f>
        <v>#N/A</v>
      </c>
      <c r="S433" s="13" t="e">
        <f>IF(AND(TableMPI[[#This Row],[total_time]]&gt;=TableMPI[[#This Row],[Low]], TableMPI[[#This Row],[total_time]]&lt;=TableMPI[[#This Row],[High]]),1,0)</f>
        <v>#N/A</v>
      </c>
    </row>
    <row r="434" spans="1:19" x14ac:dyDescent="0.25">
      <c r="A434" t="s">
        <v>15</v>
      </c>
      <c r="B434">
        <v>20000</v>
      </c>
      <c r="C434">
        <v>100</v>
      </c>
      <c r="D434">
        <v>100000</v>
      </c>
      <c r="E434">
        <v>26</v>
      </c>
      <c r="F434">
        <v>1</v>
      </c>
      <c r="G434">
        <v>56.851035000000003</v>
      </c>
      <c r="H434">
        <v>4.24024</v>
      </c>
      <c r="I434">
        <v>18.462052</v>
      </c>
      <c r="J434">
        <v>0.73848199999999997</v>
      </c>
      <c r="K434" t="str">
        <f t="shared" si="15"/>
        <v>7</v>
      </c>
      <c r="L434" t="s">
        <v>62</v>
      </c>
      <c r="M434" t="s">
        <v>63</v>
      </c>
      <c r="N4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434" s="13" t="e">
        <f>VLOOKUP(TableMPI[[#This Row],[Label]],TableAvg[],2,FALSE)</f>
        <v>#N/A</v>
      </c>
      <c r="P434" s="13" t="e">
        <f>VLOOKUP(TableMPI[[#This Row],[Label]],TableAvg[],3,FALSE)</f>
        <v>#N/A</v>
      </c>
      <c r="Q434" s="13" t="e">
        <f>TableMPI[[#This Row],[Avg]]-$U$2*TableMPI[[#This Row],[StdDev]]</f>
        <v>#N/A</v>
      </c>
      <c r="R434" s="13" t="e">
        <f>TableMPI[[#This Row],[Avg]]+$U$2*TableMPI[[#This Row],[StdDev]]</f>
        <v>#N/A</v>
      </c>
      <c r="S434" s="13" t="e">
        <f>IF(AND(TableMPI[[#This Row],[total_time]]&gt;=TableMPI[[#This Row],[Low]], TableMPI[[#This Row],[total_time]]&lt;=TableMPI[[#This Row],[High]]),1,0)</f>
        <v>#N/A</v>
      </c>
    </row>
    <row r="435" spans="1:19" x14ac:dyDescent="0.25">
      <c r="A435" t="s">
        <v>15</v>
      </c>
      <c r="B435">
        <v>20000</v>
      </c>
      <c r="C435">
        <v>100</v>
      </c>
      <c r="D435">
        <v>100000</v>
      </c>
      <c r="E435">
        <v>25</v>
      </c>
      <c r="F435">
        <v>1</v>
      </c>
      <c r="G435">
        <v>57.639868999999997</v>
      </c>
      <c r="H435">
        <v>3.02345</v>
      </c>
      <c r="I435">
        <v>29.002354</v>
      </c>
      <c r="J435">
        <v>1.208431</v>
      </c>
      <c r="K435" t="str">
        <f t="shared" si="15"/>
        <v>7</v>
      </c>
      <c r="L435" t="s">
        <v>62</v>
      </c>
      <c r="M435" t="s">
        <v>63</v>
      </c>
      <c r="N4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435" s="13" t="e">
        <f>VLOOKUP(TableMPI[[#This Row],[Label]],TableAvg[],2,FALSE)</f>
        <v>#N/A</v>
      </c>
      <c r="P435" s="13" t="e">
        <f>VLOOKUP(TableMPI[[#This Row],[Label]],TableAvg[],3,FALSE)</f>
        <v>#N/A</v>
      </c>
      <c r="Q435" s="13" t="e">
        <f>TableMPI[[#This Row],[Avg]]-$U$2*TableMPI[[#This Row],[StdDev]]</f>
        <v>#N/A</v>
      </c>
      <c r="R435" s="13" t="e">
        <f>TableMPI[[#This Row],[Avg]]+$U$2*TableMPI[[#This Row],[StdDev]]</f>
        <v>#N/A</v>
      </c>
      <c r="S435" s="13" t="e">
        <f>IF(AND(TableMPI[[#This Row],[total_time]]&gt;=TableMPI[[#This Row],[Low]], TableMPI[[#This Row],[total_time]]&lt;=TableMPI[[#This Row],[High]]),1,0)</f>
        <v>#N/A</v>
      </c>
    </row>
    <row r="436" spans="1:19" x14ac:dyDescent="0.25">
      <c r="A436" t="s">
        <v>15</v>
      </c>
      <c r="B436">
        <v>20000</v>
      </c>
      <c r="C436">
        <v>100</v>
      </c>
      <c r="D436">
        <v>100000</v>
      </c>
      <c r="E436">
        <v>24</v>
      </c>
      <c r="F436">
        <v>1</v>
      </c>
      <c r="G436">
        <v>57.070023999999997</v>
      </c>
      <c r="H436">
        <v>1.0372939999999999</v>
      </c>
      <c r="I436">
        <v>11.608292</v>
      </c>
      <c r="J436">
        <v>0.50470800000000005</v>
      </c>
      <c r="K436" t="str">
        <f t="shared" si="15"/>
        <v>7</v>
      </c>
      <c r="L436" t="s">
        <v>62</v>
      </c>
      <c r="M436" t="s">
        <v>63</v>
      </c>
      <c r="N4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436" s="13" t="e">
        <f>VLOOKUP(TableMPI[[#This Row],[Label]],TableAvg[],2,FALSE)</f>
        <v>#N/A</v>
      </c>
      <c r="P436" s="13" t="e">
        <f>VLOOKUP(TableMPI[[#This Row],[Label]],TableAvg[],3,FALSE)</f>
        <v>#N/A</v>
      </c>
      <c r="Q436" s="13" t="e">
        <f>TableMPI[[#This Row],[Avg]]-$U$2*TableMPI[[#This Row],[StdDev]]</f>
        <v>#N/A</v>
      </c>
      <c r="R436" s="13" t="e">
        <f>TableMPI[[#This Row],[Avg]]+$U$2*TableMPI[[#This Row],[StdDev]]</f>
        <v>#N/A</v>
      </c>
      <c r="S436" s="13" t="e">
        <f>IF(AND(TableMPI[[#This Row],[total_time]]&gt;=TableMPI[[#This Row],[Low]], TableMPI[[#This Row],[total_time]]&lt;=TableMPI[[#This Row],[High]]),1,0)</f>
        <v>#N/A</v>
      </c>
    </row>
    <row r="437" spans="1:19" x14ac:dyDescent="0.25">
      <c r="A437" t="s">
        <v>15</v>
      </c>
      <c r="B437">
        <v>20000</v>
      </c>
      <c r="C437">
        <v>100</v>
      </c>
      <c r="D437">
        <v>100000</v>
      </c>
      <c r="E437">
        <v>23</v>
      </c>
      <c r="F437">
        <v>1</v>
      </c>
      <c r="G437">
        <v>59.874254000000001</v>
      </c>
      <c r="H437">
        <v>1.1667829999999999</v>
      </c>
      <c r="I437">
        <v>14.075051</v>
      </c>
      <c r="J437">
        <v>0.63977499999999998</v>
      </c>
      <c r="K437" t="str">
        <f t="shared" si="15"/>
        <v>7</v>
      </c>
      <c r="L437" t="s">
        <v>62</v>
      </c>
      <c r="M437" t="s">
        <v>63</v>
      </c>
      <c r="N4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437" s="13" t="e">
        <f>VLOOKUP(TableMPI[[#This Row],[Label]],TableAvg[],2,FALSE)</f>
        <v>#N/A</v>
      </c>
      <c r="P437" s="13" t="e">
        <f>VLOOKUP(TableMPI[[#This Row],[Label]],TableAvg[],3,FALSE)</f>
        <v>#N/A</v>
      </c>
      <c r="Q437" s="13" t="e">
        <f>TableMPI[[#This Row],[Avg]]-$U$2*TableMPI[[#This Row],[StdDev]]</f>
        <v>#N/A</v>
      </c>
      <c r="R437" s="13" t="e">
        <f>TableMPI[[#This Row],[Avg]]+$U$2*TableMPI[[#This Row],[StdDev]]</f>
        <v>#N/A</v>
      </c>
      <c r="S437" s="13" t="e">
        <f>IF(AND(TableMPI[[#This Row],[total_time]]&gt;=TableMPI[[#This Row],[Low]], TableMPI[[#This Row],[total_time]]&lt;=TableMPI[[#This Row],[High]]),1,0)</f>
        <v>#N/A</v>
      </c>
    </row>
    <row r="438" spans="1:19" x14ac:dyDescent="0.25">
      <c r="A438" t="s">
        <v>15</v>
      </c>
      <c r="B438">
        <v>20000</v>
      </c>
      <c r="C438">
        <v>100</v>
      </c>
      <c r="D438">
        <v>100000</v>
      </c>
      <c r="E438">
        <v>22</v>
      </c>
      <c r="F438">
        <v>1</v>
      </c>
      <c r="G438">
        <v>62.696005</v>
      </c>
      <c r="H438">
        <v>1.079137</v>
      </c>
      <c r="I438">
        <v>11.247037000000001</v>
      </c>
      <c r="J438">
        <v>0.53557299999999997</v>
      </c>
      <c r="K438" t="str">
        <f t="shared" si="15"/>
        <v>7</v>
      </c>
      <c r="L438" t="s">
        <v>62</v>
      </c>
      <c r="M438" t="s">
        <v>63</v>
      </c>
      <c r="N4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438" s="13" t="e">
        <f>VLOOKUP(TableMPI[[#This Row],[Label]],TableAvg[],2,FALSE)</f>
        <v>#N/A</v>
      </c>
      <c r="P438" s="13" t="e">
        <f>VLOOKUP(TableMPI[[#This Row],[Label]],TableAvg[],3,FALSE)</f>
        <v>#N/A</v>
      </c>
      <c r="Q438" s="13" t="e">
        <f>TableMPI[[#This Row],[Avg]]-$U$2*TableMPI[[#This Row],[StdDev]]</f>
        <v>#N/A</v>
      </c>
      <c r="R438" s="13" t="e">
        <f>TableMPI[[#This Row],[Avg]]+$U$2*TableMPI[[#This Row],[StdDev]]</f>
        <v>#N/A</v>
      </c>
      <c r="S438" s="13" t="e">
        <f>IF(AND(TableMPI[[#This Row],[total_time]]&gt;=TableMPI[[#This Row],[Low]], TableMPI[[#This Row],[total_time]]&lt;=TableMPI[[#This Row],[High]]),1,0)</f>
        <v>#N/A</v>
      </c>
    </row>
    <row r="439" spans="1:19" x14ac:dyDescent="0.25">
      <c r="A439" t="s">
        <v>15</v>
      </c>
      <c r="B439">
        <v>20000</v>
      </c>
      <c r="C439">
        <v>100</v>
      </c>
      <c r="D439">
        <v>100000</v>
      </c>
      <c r="E439">
        <v>21</v>
      </c>
      <c r="F439">
        <v>1</v>
      </c>
      <c r="G439">
        <v>65.389972</v>
      </c>
      <c r="H439">
        <v>1.0327679999999999</v>
      </c>
      <c r="I439">
        <v>10.436306999999999</v>
      </c>
      <c r="J439">
        <v>0.52181500000000003</v>
      </c>
      <c r="K439" t="str">
        <f t="shared" si="15"/>
        <v>7</v>
      </c>
      <c r="L439" t="s">
        <v>62</v>
      </c>
      <c r="M439" t="s">
        <v>63</v>
      </c>
      <c r="N4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439" s="13" t="e">
        <f>VLOOKUP(TableMPI[[#This Row],[Label]],TableAvg[],2,FALSE)</f>
        <v>#N/A</v>
      </c>
      <c r="P439" s="13" t="e">
        <f>VLOOKUP(TableMPI[[#This Row],[Label]],TableAvg[],3,FALSE)</f>
        <v>#N/A</v>
      </c>
      <c r="Q439" s="13" t="e">
        <f>TableMPI[[#This Row],[Avg]]-$U$2*TableMPI[[#This Row],[StdDev]]</f>
        <v>#N/A</v>
      </c>
      <c r="R439" s="13" t="e">
        <f>TableMPI[[#This Row],[Avg]]+$U$2*TableMPI[[#This Row],[StdDev]]</f>
        <v>#N/A</v>
      </c>
      <c r="S439" s="13" t="e">
        <f>IF(AND(TableMPI[[#This Row],[total_time]]&gt;=TableMPI[[#This Row],[Low]], TableMPI[[#This Row],[total_time]]&lt;=TableMPI[[#This Row],[High]]),1,0)</f>
        <v>#N/A</v>
      </c>
    </row>
    <row r="440" spans="1:19" x14ac:dyDescent="0.25">
      <c r="A440" t="s">
        <v>15</v>
      </c>
      <c r="B440">
        <v>20000</v>
      </c>
      <c r="C440">
        <v>100</v>
      </c>
      <c r="D440">
        <v>100000</v>
      </c>
      <c r="E440">
        <v>20</v>
      </c>
      <c r="F440">
        <v>1</v>
      </c>
      <c r="G440">
        <v>68.507015999999993</v>
      </c>
      <c r="H440">
        <v>1.1165529999999999</v>
      </c>
      <c r="I440">
        <v>11.39899</v>
      </c>
      <c r="J440">
        <v>0.59994700000000001</v>
      </c>
      <c r="K440" t="str">
        <f t="shared" si="15"/>
        <v>7</v>
      </c>
      <c r="L440" t="s">
        <v>62</v>
      </c>
      <c r="M440" t="s">
        <v>63</v>
      </c>
      <c r="N4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440" s="13" t="e">
        <f>VLOOKUP(TableMPI[[#This Row],[Label]],TableAvg[],2,FALSE)</f>
        <v>#N/A</v>
      </c>
      <c r="P440" s="13" t="e">
        <f>VLOOKUP(TableMPI[[#This Row],[Label]],TableAvg[],3,FALSE)</f>
        <v>#N/A</v>
      </c>
      <c r="Q440" s="13" t="e">
        <f>TableMPI[[#This Row],[Avg]]-$U$2*TableMPI[[#This Row],[StdDev]]</f>
        <v>#N/A</v>
      </c>
      <c r="R440" s="13" t="e">
        <f>TableMPI[[#This Row],[Avg]]+$U$2*TableMPI[[#This Row],[StdDev]]</f>
        <v>#N/A</v>
      </c>
      <c r="S440" s="13" t="e">
        <f>IF(AND(TableMPI[[#This Row],[total_time]]&gt;=TableMPI[[#This Row],[Low]], TableMPI[[#This Row],[total_time]]&lt;=TableMPI[[#This Row],[High]]),1,0)</f>
        <v>#N/A</v>
      </c>
    </row>
    <row r="441" spans="1:19" x14ac:dyDescent="0.25">
      <c r="A441" t="s">
        <v>15</v>
      </c>
      <c r="B441">
        <v>20000</v>
      </c>
      <c r="C441">
        <v>100</v>
      </c>
      <c r="D441">
        <v>100000</v>
      </c>
      <c r="E441">
        <v>19</v>
      </c>
      <c r="F441">
        <v>1</v>
      </c>
      <c r="G441">
        <v>72.023240000000001</v>
      </c>
      <c r="H441">
        <v>1.0396460000000001</v>
      </c>
      <c r="I441">
        <v>9.3307559999999992</v>
      </c>
      <c r="J441">
        <v>0.51837500000000003</v>
      </c>
      <c r="K441" t="str">
        <f t="shared" si="15"/>
        <v>7</v>
      </c>
      <c r="L441" t="s">
        <v>62</v>
      </c>
      <c r="M441" t="s">
        <v>63</v>
      </c>
      <c r="N4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441" s="13" t="e">
        <f>VLOOKUP(TableMPI[[#This Row],[Label]],TableAvg[],2,FALSE)</f>
        <v>#N/A</v>
      </c>
      <c r="P441" s="13" t="e">
        <f>VLOOKUP(TableMPI[[#This Row],[Label]],TableAvg[],3,FALSE)</f>
        <v>#N/A</v>
      </c>
      <c r="Q441" s="13" t="e">
        <f>TableMPI[[#This Row],[Avg]]-$U$2*TableMPI[[#This Row],[StdDev]]</f>
        <v>#N/A</v>
      </c>
      <c r="R441" s="13" t="e">
        <f>TableMPI[[#This Row],[Avg]]+$U$2*TableMPI[[#This Row],[StdDev]]</f>
        <v>#N/A</v>
      </c>
      <c r="S441" s="13" t="e">
        <f>IF(AND(TableMPI[[#This Row],[total_time]]&gt;=TableMPI[[#This Row],[Low]], TableMPI[[#This Row],[total_time]]&lt;=TableMPI[[#This Row],[High]]),1,0)</f>
        <v>#N/A</v>
      </c>
    </row>
    <row r="442" spans="1:19" x14ac:dyDescent="0.25">
      <c r="A442" t="s">
        <v>15</v>
      </c>
      <c r="B442">
        <v>20000</v>
      </c>
      <c r="C442">
        <v>100</v>
      </c>
      <c r="D442">
        <v>100000</v>
      </c>
      <c r="E442">
        <v>18</v>
      </c>
      <c r="F442">
        <v>1</v>
      </c>
      <c r="G442">
        <v>75.909878000000006</v>
      </c>
      <c r="H442">
        <v>1.1937690000000001</v>
      </c>
      <c r="I442">
        <v>11.661777000000001</v>
      </c>
      <c r="J442">
        <v>0.68598700000000001</v>
      </c>
      <c r="K442" t="str">
        <f t="shared" si="15"/>
        <v>7</v>
      </c>
      <c r="L442" t="s">
        <v>62</v>
      </c>
      <c r="M442" t="s">
        <v>63</v>
      </c>
      <c r="N4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442" s="13" t="e">
        <f>VLOOKUP(TableMPI[[#This Row],[Label]],TableAvg[],2,FALSE)</f>
        <v>#N/A</v>
      </c>
      <c r="P442" s="13" t="e">
        <f>VLOOKUP(TableMPI[[#This Row],[Label]],TableAvg[],3,FALSE)</f>
        <v>#N/A</v>
      </c>
      <c r="Q442" s="13" t="e">
        <f>TableMPI[[#This Row],[Avg]]-$U$2*TableMPI[[#This Row],[StdDev]]</f>
        <v>#N/A</v>
      </c>
      <c r="R442" s="13" t="e">
        <f>TableMPI[[#This Row],[Avg]]+$U$2*TableMPI[[#This Row],[StdDev]]</f>
        <v>#N/A</v>
      </c>
      <c r="S442" s="13" t="e">
        <f>IF(AND(TableMPI[[#This Row],[total_time]]&gt;=TableMPI[[#This Row],[Low]], TableMPI[[#This Row],[total_time]]&lt;=TableMPI[[#This Row],[High]]),1,0)</f>
        <v>#N/A</v>
      </c>
    </row>
    <row r="443" spans="1:19" x14ac:dyDescent="0.25">
      <c r="A443" t="s">
        <v>15</v>
      </c>
      <c r="B443">
        <v>20000</v>
      </c>
      <c r="C443">
        <v>100</v>
      </c>
      <c r="D443">
        <v>100000</v>
      </c>
      <c r="E443">
        <v>17</v>
      </c>
      <c r="F443">
        <v>1</v>
      </c>
      <c r="G443">
        <v>80.064555999999996</v>
      </c>
      <c r="H443">
        <v>1.0526260000000001</v>
      </c>
      <c r="I443">
        <v>8.4262350000000001</v>
      </c>
      <c r="J443">
        <v>0.52664</v>
      </c>
      <c r="K443" t="str">
        <f t="shared" si="15"/>
        <v>7</v>
      </c>
      <c r="L443" t="s">
        <v>62</v>
      </c>
      <c r="M443" t="s">
        <v>63</v>
      </c>
      <c r="N4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443" s="13" t="e">
        <f>VLOOKUP(TableMPI[[#This Row],[Label]],TableAvg[],2,FALSE)</f>
        <v>#N/A</v>
      </c>
      <c r="P443" s="13" t="e">
        <f>VLOOKUP(TableMPI[[#This Row],[Label]],TableAvg[],3,FALSE)</f>
        <v>#N/A</v>
      </c>
      <c r="Q443" s="13" t="e">
        <f>TableMPI[[#This Row],[Avg]]-$U$2*TableMPI[[#This Row],[StdDev]]</f>
        <v>#N/A</v>
      </c>
      <c r="R443" s="13" t="e">
        <f>TableMPI[[#This Row],[Avg]]+$U$2*TableMPI[[#This Row],[StdDev]]</f>
        <v>#N/A</v>
      </c>
      <c r="S443" s="13" t="e">
        <f>IF(AND(TableMPI[[#This Row],[total_time]]&gt;=TableMPI[[#This Row],[Low]], TableMPI[[#This Row],[total_time]]&lt;=TableMPI[[#This Row],[High]]),1,0)</f>
        <v>#N/A</v>
      </c>
    </row>
    <row r="444" spans="1:19" x14ac:dyDescent="0.25">
      <c r="A444" t="s">
        <v>15</v>
      </c>
      <c r="B444">
        <v>20000</v>
      </c>
      <c r="C444">
        <v>100</v>
      </c>
      <c r="D444">
        <v>100000</v>
      </c>
      <c r="E444">
        <v>16</v>
      </c>
      <c r="F444">
        <v>1</v>
      </c>
      <c r="G444">
        <v>84.911456999999999</v>
      </c>
      <c r="H444">
        <v>1.0010559999999999</v>
      </c>
      <c r="I444">
        <v>7.2726059999999997</v>
      </c>
      <c r="J444">
        <v>0.48483999999999999</v>
      </c>
      <c r="K444" t="str">
        <f t="shared" si="15"/>
        <v>7</v>
      </c>
      <c r="L444" t="s">
        <v>62</v>
      </c>
      <c r="M444" t="s">
        <v>63</v>
      </c>
      <c r="N4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444" s="13" t="e">
        <f>VLOOKUP(TableMPI[[#This Row],[Label]],TableAvg[],2,FALSE)</f>
        <v>#N/A</v>
      </c>
      <c r="P444" s="13" t="e">
        <f>VLOOKUP(TableMPI[[#This Row],[Label]],TableAvg[],3,FALSE)</f>
        <v>#N/A</v>
      </c>
      <c r="Q444" s="13" t="e">
        <f>TableMPI[[#This Row],[Avg]]-$U$2*TableMPI[[#This Row],[StdDev]]</f>
        <v>#N/A</v>
      </c>
      <c r="R444" s="13" t="e">
        <f>TableMPI[[#This Row],[Avg]]+$U$2*TableMPI[[#This Row],[StdDev]]</f>
        <v>#N/A</v>
      </c>
      <c r="S444" s="13" t="e">
        <f>IF(AND(TableMPI[[#This Row],[total_time]]&gt;=TableMPI[[#This Row],[Low]], TableMPI[[#This Row],[total_time]]&lt;=TableMPI[[#This Row],[High]]),1,0)</f>
        <v>#N/A</v>
      </c>
    </row>
    <row r="445" spans="1:19" x14ac:dyDescent="0.25">
      <c r="A445" t="s">
        <v>15</v>
      </c>
      <c r="B445">
        <v>20000</v>
      </c>
      <c r="C445">
        <v>100</v>
      </c>
      <c r="D445">
        <v>100000</v>
      </c>
      <c r="E445">
        <v>15</v>
      </c>
      <c r="F445">
        <v>1</v>
      </c>
      <c r="G445">
        <v>90.270329000000004</v>
      </c>
      <c r="H445">
        <v>0.95894599999999997</v>
      </c>
      <c r="I445">
        <v>6.2449479999999999</v>
      </c>
      <c r="J445">
        <v>0.44606800000000002</v>
      </c>
      <c r="K445" t="str">
        <f t="shared" si="15"/>
        <v>7</v>
      </c>
      <c r="L445" t="s">
        <v>62</v>
      </c>
      <c r="M445" t="s">
        <v>63</v>
      </c>
      <c r="N4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445" s="13" t="e">
        <f>VLOOKUP(TableMPI[[#This Row],[Label]],TableAvg[],2,FALSE)</f>
        <v>#N/A</v>
      </c>
      <c r="P445" s="13" t="e">
        <f>VLOOKUP(TableMPI[[#This Row],[Label]],TableAvg[],3,FALSE)</f>
        <v>#N/A</v>
      </c>
      <c r="Q445" s="13" t="e">
        <f>TableMPI[[#This Row],[Avg]]-$U$2*TableMPI[[#This Row],[StdDev]]</f>
        <v>#N/A</v>
      </c>
      <c r="R445" s="13" t="e">
        <f>TableMPI[[#This Row],[Avg]]+$U$2*TableMPI[[#This Row],[StdDev]]</f>
        <v>#N/A</v>
      </c>
      <c r="S445" s="13" t="e">
        <f>IF(AND(TableMPI[[#This Row],[total_time]]&gt;=TableMPI[[#This Row],[Low]], TableMPI[[#This Row],[total_time]]&lt;=TableMPI[[#This Row],[High]]),1,0)</f>
        <v>#N/A</v>
      </c>
    </row>
    <row r="446" spans="1:19" x14ac:dyDescent="0.25">
      <c r="A446" t="s">
        <v>15</v>
      </c>
      <c r="B446">
        <v>20000</v>
      </c>
      <c r="C446">
        <v>100</v>
      </c>
      <c r="D446">
        <v>100000</v>
      </c>
      <c r="E446">
        <v>14</v>
      </c>
      <c r="F446">
        <v>1</v>
      </c>
      <c r="G446">
        <v>96.547414000000003</v>
      </c>
      <c r="H446">
        <v>0.98491700000000004</v>
      </c>
      <c r="I446">
        <v>6.2568630000000001</v>
      </c>
      <c r="J446">
        <v>0.48129699999999997</v>
      </c>
      <c r="K446" t="str">
        <f t="shared" si="15"/>
        <v>7</v>
      </c>
      <c r="L446" t="s">
        <v>62</v>
      </c>
      <c r="M446" t="s">
        <v>63</v>
      </c>
      <c r="N4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446" s="13" t="e">
        <f>VLOOKUP(TableMPI[[#This Row],[Label]],TableAvg[],2,FALSE)</f>
        <v>#N/A</v>
      </c>
      <c r="P446" s="13" t="e">
        <f>VLOOKUP(TableMPI[[#This Row],[Label]],TableAvg[],3,FALSE)</f>
        <v>#N/A</v>
      </c>
      <c r="Q446" s="13" t="e">
        <f>TableMPI[[#This Row],[Avg]]-$U$2*TableMPI[[#This Row],[StdDev]]</f>
        <v>#N/A</v>
      </c>
      <c r="R446" s="13" t="e">
        <f>TableMPI[[#This Row],[Avg]]+$U$2*TableMPI[[#This Row],[StdDev]]</f>
        <v>#N/A</v>
      </c>
      <c r="S446" s="13" t="e">
        <f>IF(AND(TableMPI[[#This Row],[total_time]]&gt;=TableMPI[[#This Row],[Low]], TableMPI[[#This Row],[total_time]]&lt;=TableMPI[[#This Row],[High]]),1,0)</f>
        <v>#N/A</v>
      </c>
    </row>
    <row r="447" spans="1:19" x14ac:dyDescent="0.25">
      <c r="A447" t="s">
        <v>15</v>
      </c>
      <c r="B447">
        <v>20000</v>
      </c>
      <c r="C447">
        <v>100</v>
      </c>
      <c r="D447">
        <v>100000</v>
      </c>
      <c r="E447">
        <v>13</v>
      </c>
      <c r="F447">
        <v>1</v>
      </c>
      <c r="G447">
        <v>103.856917</v>
      </c>
      <c r="H447">
        <v>1.060187</v>
      </c>
      <c r="I447">
        <v>6.3046499999999996</v>
      </c>
      <c r="J447">
        <v>0.52538700000000005</v>
      </c>
      <c r="K447" t="str">
        <f t="shared" si="15"/>
        <v>7</v>
      </c>
      <c r="L447" t="s">
        <v>62</v>
      </c>
      <c r="M447" t="s">
        <v>63</v>
      </c>
      <c r="N4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447" s="13" t="e">
        <f>VLOOKUP(TableMPI[[#This Row],[Label]],TableAvg[],2,FALSE)</f>
        <v>#N/A</v>
      </c>
      <c r="P447" s="13" t="e">
        <f>VLOOKUP(TableMPI[[#This Row],[Label]],TableAvg[],3,FALSE)</f>
        <v>#N/A</v>
      </c>
      <c r="Q447" s="13" t="e">
        <f>TableMPI[[#This Row],[Avg]]-$U$2*TableMPI[[#This Row],[StdDev]]</f>
        <v>#N/A</v>
      </c>
      <c r="R447" s="13" t="e">
        <f>TableMPI[[#This Row],[Avg]]+$U$2*TableMPI[[#This Row],[StdDev]]</f>
        <v>#N/A</v>
      </c>
      <c r="S447" s="13" t="e">
        <f>IF(AND(TableMPI[[#This Row],[total_time]]&gt;=TableMPI[[#This Row],[Low]], TableMPI[[#This Row],[total_time]]&lt;=TableMPI[[#This Row],[High]]),1,0)</f>
        <v>#N/A</v>
      </c>
    </row>
    <row r="448" spans="1:19" x14ac:dyDescent="0.25">
      <c r="A448" t="s">
        <v>15</v>
      </c>
      <c r="B448">
        <v>20000</v>
      </c>
      <c r="C448">
        <v>100</v>
      </c>
      <c r="D448">
        <v>100000</v>
      </c>
      <c r="E448">
        <v>72</v>
      </c>
      <c r="F448">
        <v>1</v>
      </c>
      <c r="G448">
        <v>49.658028999999999</v>
      </c>
      <c r="H448">
        <v>30.205697000000001</v>
      </c>
      <c r="I448">
        <v>59.381751000000001</v>
      </c>
      <c r="J448">
        <v>0.83636299999999997</v>
      </c>
      <c r="K448" t="str">
        <f t="shared" si="15"/>
        <v>7</v>
      </c>
      <c r="L448" t="s">
        <v>62</v>
      </c>
      <c r="M448" t="s">
        <v>63</v>
      </c>
      <c r="N4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448" s="13" t="e">
        <f>VLOOKUP(TableMPI[[#This Row],[Label]],TableAvg[],2,FALSE)</f>
        <v>#N/A</v>
      </c>
      <c r="P448" s="13" t="e">
        <f>VLOOKUP(TableMPI[[#This Row],[Label]],TableAvg[],3,FALSE)</f>
        <v>#N/A</v>
      </c>
      <c r="Q448" s="13" t="e">
        <f>TableMPI[[#This Row],[Avg]]-$U$2*TableMPI[[#This Row],[StdDev]]</f>
        <v>#N/A</v>
      </c>
      <c r="R448" s="13" t="e">
        <f>TableMPI[[#This Row],[Avg]]+$U$2*TableMPI[[#This Row],[StdDev]]</f>
        <v>#N/A</v>
      </c>
      <c r="S448" s="13" t="e">
        <f>IF(AND(TableMPI[[#This Row],[total_time]]&gt;=TableMPI[[#This Row],[Low]], TableMPI[[#This Row],[total_time]]&lt;=TableMPI[[#This Row],[High]]),1,0)</f>
        <v>#N/A</v>
      </c>
    </row>
    <row r="449" spans="1:19" x14ac:dyDescent="0.25">
      <c r="A449" t="s">
        <v>15</v>
      </c>
      <c r="B449">
        <v>20000</v>
      </c>
      <c r="C449">
        <v>100</v>
      </c>
      <c r="D449">
        <v>100000</v>
      </c>
      <c r="E449">
        <v>71</v>
      </c>
      <c r="F449">
        <v>1</v>
      </c>
      <c r="G449">
        <v>40.906083000000002</v>
      </c>
      <c r="H449">
        <v>21.106071</v>
      </c>
      <c r="I449">
        <v>31.827444</v>
      </c>
      <c r="J449">
        <v>0.45467800000000003</v>
      </c>
      <c r="K449" t="str">
        <f t="shared" si="15"/>
        <v>7</v>
      </c>
      <c r="L449" t="s">
        <v>62</v>
      </c>
      <c r="M449" t="s">
        <v>63</v>
      </c>
      <c r="N4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449" s="13" t="e">
        <f>VLOOKUP(TableMPI[[#This Row],[Label]],TableAvg[],2,FALSE)</f>
        <v>#N/A</v>
      </c>
      <c r="P449" s="13" t="e">
        <f>VLOOKUP(TableMPI[[#This Row],[Label]],TableAvg[],3,FALSE)</f>
        <v>#N/A</v>
      </c>
      <c r="Q449" s="13" t="e">
        <f>TableMPI[[#This Row],[Avg]]-$U$2*TableMPI[[#This Row],[StdDev]]</f>
        <v>#N/A</v>
      </c>
      <c r="R449" s="13" t="e">
        <f>TableMPI[[#This Row],[Avg]]+$U$2*TableMPI[[#This Row],[StdDev]]</f>
        <v>#N/A</v>
      </c>
      <c r="S449" s="13" t="e">
        <f>IF(AND(TableMPI[[#This Row],[total_time]]&gt;=TableMPI[[#This Row],[Low]], TableMPI[[#This Row],[total_time]]&lt;=TableMPI[[#This Row],[High]]),1,0)</f>
        <v>#N/A</v>
      </c>
    </row>
    <row r="450" spans="1:19" x14ac:dyDescent="0.25">
      <c r="A450" t="s">
        <v>15</v>
      </c>
      <c r="B450">
        <v>20000</v>
      </c>
      <c r="C450">
        <v>100</v>
      </c>
      <c r="D450">
        <v>100000</v>
      </c>
      <c r="E450">
        <v>70</v>
      </c>
      <c r="F450">
        <v>1</v>
      </c>
      <c r="G450">
        <v>44.168754999999997</v>
      </c>
      <c r="H450">
        <v>24.160149000000001</v>
      </c>
      <c r="I450">
        <v>26.591605000000001</v>
      </c>
      <c r="J450">
        <v>0.38538600000000001</v>
      </c>
      <c r="K450" t="str">
        <f t="shared" si="15"/>
        <v>7</v>
      </c>
      <c r="L450" t="s">
        <v>62</v>
      </c>
      <c r="M450" t="s">
        <v>63</v>
      </c>
      <c r="N4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450" s="13" t="e">
        <f>VLOOKUP(TableMPI[[#This Row],[Label]],TableAvg[],2,FALSE)</f>
        <v>#N/A</v>
      </c>
      <c r="P450" s="13" t="e">
        <f>VLOOKUP(TableMPI[[#This Row],[Label]],TableAvg[],3,FALSE)</f>
        <v>#N/A</v>
      </c>
      <c r="Q450" s="13" t="e">
        <f>TableMPI[[#This Row],[Avg]]-$U$2*TableMPI[[#This Row],[StdDev]]</f>
        <v>#N/A</v>
      </c>
      <c r="R450" s="13" t="e">
        <f>TableMPI[[#This Row],[Avg]]+$U$2*TableMPI[[#This Row],[StdDev]]</f>
        <v>#N/A</v>
      </c>
      <c r="S450" s="13" t="e">
        <f>IF(AND(TableMPI[[#This Row],[total_time]]&gt;=TableMPI[[#This Row],[Low]], TableMPI[[#This Row],[total_time]]&lt;=TableMPI[[#This Row],[High]]),1,0)</f>
        <v>#N/A</v>
      </c>
    </row>
    <row r="451" spans="1:19" x14ac:dyDescent="0.25">
      <c r="A451" t="s">
        <v>15</v>
      </c>
      <c r="B451">
        <v>20000</v>
      </c>
      <c r="C451">
        <v>100</v>
      </c>
      <c r="D451">
        <v>100000</v>
      </c>
      <c r="E451">
        <v>69</v>
      </c>
      <c r="F451">
        <v>1</v>
      </c>
      <c r="G451">
        <v>49.722821000000003</v>
      </c>
      <c r="H451">
        <v>29.523772000000001</v>
      </c>
      <c r="I451">
        <v>46.815295999999996</v>
      </c>
      <c r="J451">
        <v>0.68845999999999996</v>
      </c>
      <c r="K451" t="str">
        <f t="shared" si="15"/>
        <v>7</v>
      </c>
      <c r="L451" t="s">
        <v>62</v>
      </c>
      <c r="M451" t="s">
        <v>63</v>
      </c>
      <c r="N4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451" s="13" t="e">
        <f>VLOOKUP(TableMPI[[#This Row],[Label]],TableAvg[],2,FALSE)</f>
        <v>#N/A</v>
      </c>
      <c r="P451" s="13" t="e">
        <f>VLOOKUP(TableMPI[[#This Row],[Label]],TableAvg[],3,FALSE)</f>
        <v>#N/A</v>
      </c>
      <c r="Q451" s="13" t="e">
        <f>TableMPI[[#This Row],[Avg]]-$U$2*TableMPI[[#This Row],[StdDev]]</f>
        <v>#N/A</v>
      </c>
      <c r="R451" s="13" t="e">
        <f>TableMPI[[#This Row],[Avg]]+$U$2*TableMPI[[#This Row],[StdDev]]</f>
        <v>#N/A</v>
      </c>
      <c r="S451" s="13" t="e">
        <f>IF(AND(TableMPI[[#This Row],[total_time]]&gt;=TableMPI[[#This Row],[Low]], TableMPI[[#This Row],[total_time]]&lt;=TableMPI[[#This Row],[High]]),1,0)</f>
        <v>#N/A</v>
      </c>
    </row>
    <row r="452" spans="1:19" x14ac:dyDescent="0.25">
      <c r="A452" t="s">
        <v>15</v>
      </c>
      <c r="B452">
        <v>20000</v>
      </c>
      <c r="C452">
        <v>100</v>
      </c>
      <c r="D452">
        <v>100000</v>
      </c>
      <c r="E452">
        <v>68</v>
      </c>
      <c r="F452">
        <v>1</v>
      </c>
      <c r="G452">
        <v>38.701110999999997</v>
      </c>
      <c r="H452">
        <v>18.134765000000002</v>
      </c>
      <c r="I452">
        <v>26.548083999999999</v>
      </c>
      <c r="J452">
        <v>0.39623999999999998</v>
      </c>
      <c r="K452" t="str">
        <f t="shared" si="15"/>
        <v>7</v>
      </c>
      <c r="L452" t="s">
        <v>62</v>
      </c>
      <c r="M452" t="s">
        <v>63</v>
      </c>
      <c r="N4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452" s="13" t="e">
        <f>VLOOKUP(TableMPI[[#This Row],[Label]],TableAvg[],2,FALSE)</f>
        <v>#N/A</v>
      </c>
      <c r="P452" s="13" t="e">
        <f>VLOOKUP(TableMPI[[#This Row],[Label]],TableAvg[],3,FALSE)</f>
        <v>#N/A</v>
      </c>
      <c r="Q452" s="13" t="e">
        <f>TableMPI[[#This Row],[Avg]]-$U$2*TableMPI[[#This Row],[StdDev]]</f>
        <v>#N/A</v>
      </c>
      <c r="R452" s="13" t="e">
        <f>TableMPI[[#This Row],[Avg]]+$U$2*TableMPI[[#This Row],[StdDev]]</f>
        <v>#N/A</v>
      </c>
      <c r="S452" s="13" t="e">
        <f>IF(AND(TableMPI[[#This Row],[total_time]]&gt;=TableMPI[[#This Row],[Low]], TableMPI[[#This Row],[total_time]]&lt;=TableMPI[[#This Row],[High]]),1,0)</f>
        <v>#N/A</v>
      </c>
    </row>
    <row r="453" spans="1:19" x14ac:dyDescent="0.25">
      <c r="A453" t="s">
        <v>15</v>
      </c>
      <c r="B453">
        <v>20000</v>
      </c>
      <c r="C453">
        <v>100</v>
      </c>
      <c r="D453">
        <v>100000</v>
      </c>
      <c r="E453">
        <v>67</v>
      </c>
      <c r="F453">
        <v>1</v>
      </c>
      <c r="G453">
        <v>34.263531</v>
      </c>
      <c r="H453">
        <v>13.543419</v>
      </c>
      <c r="I453">
        <v>36.880907999999998</v>
      </c>
      <c r="J453">
        <v>0.55880200000000002</v>
      </c>
      <c r="K453" t="str">
        <f t="shared" si="15"/>
        <v>7</v>
      </c>
      <c r="L453" t="s">
        <v>62</v>
      </c>
      <c r="M453" t="s">
        <v>63</v>
      </c>
      <c r="N4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453" s="13" t="e">
        <f>VLOOKUP(TableMPI[[#This Row],[Label]],TableAvg[],2,FALSE)</f>
        <v>#N/A</v>
      </c>
      <c r="P453" s="13" t="e">
        <f>VLOOKUP(TableMPI[[#This Row],[Label]],TableAvg[],3,FALSE)</f>
        <v>#N/A</v>
      </c>
      <c r="Q453" s="13" t="e">
        <f>TableMPI[[#This Row],[Avg]]-$U$2*TableMPI[[#This Row],[StdDev]]</f>
        <v>#N/A</v>
      </c>
      <c r="R453" s="13" t="e">
        <f>TableMPI[[#This Row],[Avg]]+$U$2*TableMPI[[#This Row],[StdDev]]</f>
        <v>#N/A</v>
      </c>
      <c r="S453" s="13" t="e">
        <f>IF(AND(TableMPI[[#This Row],[total_time]]&gt;=TableMPI[[#This Row],[Low]], TableMPI[[#This Row],[total_time]]&lt;=TableMPI[[#This Row],[High]]),1,0)</f>
        <v>#N/A</v>
      </c>
    </row>
    <row r="454" spans="1:19" x14ac:dyDescent="0.25">
      <c r="A454" t="s">
        <v>15</v>
      </c>
      <c r="B454">
        <v>10000</v>
      </c>
      <c r="C454">
        <v>100</v>
      </c>
      <c r="D454">
        <v>100000</v>
      </c>
      <c r="E454">
        <v>72</v>
      </c>
      <c r="F454">
        <v>1</v>
      </c>
      <c r="G454">
        <v>37.153249000000002</v>
      </c>
      <c r="H454">
        <v>31.412057000000001</v>
      </c>
      <c r="I454">
        <v>20.800834999999999</v>
      </c>
      <c r="J454">
        <v>0.29297000000000001</v>
      </c>
      <c r="K454" t="str">
        <f>MID(M454,22,1)</f>
        <v>7</v>
      </c>
      <c r="L454" t="s">
        <v>64</v>
      </c>
      <c r="M454" t="s">
        <v>65</v>
      </c>
      <c r="N4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454" s="13" t="e">
        <f>VLOOKUP(TableMPI[[#This Row],[Label]],TableAvg[],2,FALSE)</f>
        <v>#N/A</v>
      </c>
      <c r="P454" s="13" t="e">
        <f>VLOOKUP(TableMPI[[#This Row],[Label]],TableAvg[],3,FALSE)</f>
        <v>#N/A</v>
      </c>
      <c r="Q454" s="13" t="e">
        <f>TableMPI[[#This Row],[Avg]]-$U$2*TableMPI[[#This Row],[StdDev]]</f>
        <v>#N/A</v>
      </c>
      <c r="R454" s="13" t="e">
        <f>TableMPI[[#This Row],[Avg]]+$U$2*TableMPI[[#This Row],[StdDev]]</f>
        <v>#N/A</v>
      </c>
      <c r="S454" s="13" t="e">
        <f>IF(AND(TableMPI[[#This Row],[total_time]]&gt;=TableMPI[[#This Row],[Low]], TableMPI[[#This Row],[total_time]]&lt;=TableMPI[[#This Row],[High]]),1,0)</f>
        <v>#N/A</v>
      </c>
    </row>
    <row r="455" spans="1:19" x14ac:dyDescent="0.25">
      <c r="A455" t="s">
        <v>15</v>
      </c>
      <c r="B455">
        <v>10000</v>
      </c>
      <c r="C455">
        <v>100</v>
      </c>
      <c r="D455">
        <v>100000</v>
      </c>
      <c r="E455">
        <v>71</v>
      </c>
      <c r="F455">
        <v>1</v>
      </c>
      <c r="G455">
        <v>22.884343999999999</v>
      </c>
      <c r="H455">
        <v>17.092053</v>
      </c>
      <c r="I455">
        <v>20.610634999999998</v>
      </c>
      <c r="J455">
        <v>0.29443799999999998</v>
      </c>
      <c r="K455" t="str">
        <f t="shared" ref="K455:K518" si="16">MID(M455,22,1)</f>
        <v>7</v>
      </c>
      <c r="L455" t="s">
        <v>64</v>
      </c>
      <c r="M455" t="s">
        <v>65</v>
      </c>
      <c r="N4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455" s="13" t="e">
        <f>VLOOKUP(TableMPI[[#This Row],[Label]],TableAvg[],2,FALSE)</f>
        <v>#N/A</v>
      </c>
      <c r="P455" s="13" t="e">
        <f>VLOOKUP(TableMPI[[#This Row],[Label]],TableAvg[],3,FALSE)</f>
        <v>#N/A</v>
      </c>
      <c r="Q455" s="13" t="e">
        <f>TableMPI[[#This Row],[Avg]]-$U$2*TableMPI[[#This Row],[StdDev]]</f>
        <v>#N/A</v>
      </c>
      <c r="R455" s="13" t="e">
        <f>TableMPI[[#This Row],[Avg]]+$U$2*TableMPI[[#This Row],[StdDev]]</f>
        <v>#N/A</v>
      </c>
      <c r="S455" s="13" t="e">
        <f>IF(AND(TableMPI[[#This Row],[total_time]]&gt;=TableMPI[[#This Row],[Low]], TableMPI[[#This Row],[total_time]]&lt;=TableMPI[[#This Row],[High]]),1,0)</f>
        <v>#N/A</v>
      </c>
    </row>
    <row r="456" spans="1:19" x14ac:dyDescent="0.25">
      <c r="A456" t="s">
        <v>15</v>
      </c>
      <c r="B456">
        <v>10000</v>
      </c>
      <c r="C456">
        <v>100</v>
      </c>
      <c r="D456">
        <v>100000</v>
      </c>
      <c r="E456">
        <v>70</v>
      </c>
      <c r="F456">
        <v>1</v>
      </c>
      <c r="G456">
        <v>32.810675000000003</v>
      </c>
      <c r="H456">
        <v>26.966356999999999</v>
      </c>
      <c r="I456">
        <v>6.433891</v>
      </c>
      <c r="J456">
        <v>9.3244999999999995E-2</v>
      </c>
      <c r="K456" t="str">
        <f t="shared" si="16"/>
        <v>7</v>
      </c>
      <c r="L456" t="s">
        <v>64</v>
      </c>
      <c r="M456" t="s">
        <v>65</v>
      </c>
      <c r="N4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456" s="13" t="e">
        <f>VLOOKUP(TableMPI[[#This Row],[Label]],TableAvg[],2,FALSE)</f>
        <v>#N/A</v>
      </c>
      <c r="P456" s="13" t="e">
        <f>VLOOKUP(TableMPI[[#This Row],[Label]],TableAvg[],3,FALSE)</f>
        <v>#N/A</v>
      </c>
      <c r="Q456" s="13" t="e">
        <f>TableMPI[[#This Row],[Avg]]-$U$2*TableMPI[[#This Row],[StdDev]]</f>
        <v>#N/A</v>
      </c>
      <c r="R456" s="13" t="e">
        <f>TableMPI[[#This Row],[Avg]]+$U$2*TableMPI[[#This Row],[StdDev]]</f>
        <v>#N/A</v>
      </c>
      <c r="S456" s="13" t="e">
        <f>IF(AND(TableMPI[[#This Row],[total_time]]&gt;=TableMPI[[#This Row],[Low]], TableMPI[[#This Row],[total_time]]&lt;=TableMPI[[#This Row],[High]]),1,0)</f>
        <v>#N/A</v>
      </c>
    </row>
    <row r="457" spans="1:19" x14ac:dyDescent="0.25">
      <c r="A457" t="s">
        <v>15</v>
      </c>
      <c r="B457">
        <v>10000</v>
      </c>
      <c r="C457">
        <v>100</v>
      </c>
      <c r="D457">
        <v>100000</v>
      </c>
      <c r="E457">
        <v>69</v>
      </c>
      <c r="F457">
        <v>1</v>
      </c>
      <c r="G457">
        <v>29.172905</v>
      </c>
      <c r="H457">
        <v>23.232762000000001</v>
      </c>
      <c r="I457">
        <v>22.448829</v>
      </c>
      <c r="J457">
        <v>0.33012999999999998</v>
      </c>
      <c r="K457" t="str">
        <f t="shared" si="16"/>
        <v>7</v>
      </c>
      <c r="L457" t="s">
        <v>64</v>
      </c>
      <c r="M457" t="s">
        <v>65</v>
      </c>
      <c r="N4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457" s="13" t="e">
        <f>VLOOKUP(TableMPI[[#This Row],[Label]],TableAvg[],2,FALSE)</f>
        <v>#N/A</v>
      </c>
      <c r="P457" s="13" t="e">
        <f>VLOOKUP(TableMPI[[#This Row],[Label]],TableAvg[],3,FALSE)</f>
        <v>#N/A</v>
      </c>
      <c r="Q457" s="13" t="e">
        <f>TableMPI[[#This Row],[Avg]]-$U$2*TableMPI[[#This Row],[StdDev]]</f>
        <v>#N/A</v>
      </c>
      <c r="R457" s="13" t="e">
        <f>TableMPI[[#This Row],[Avg]]+$U$2*TableMPI[[#This Row],[StdDev]]</f>
        <v>#N/A</v>
      </c>
      <c r="S457" s="13" t="e">
        <f>IF(AND(TableMPI[[#This Row],[total_time]]&gt;=TableMPI[[#This Row],[Low]], TableMPI[[#This Row],[total_time]]&lt;=TableMPI[[#This Row],[High]]),1,0)</f>
        <v>#N/A</v>
      </c>
    </row>
    <row r="458" spans="1:19" x14ac:dyDescent="0.25">
      <c r="A458" t="s">
        <v>15</v>
      </c>
      <c r="B458">
        <v>10000</v>
      </c>
      <c r="C458">
        <v>100</v>
      </c>
      <c r="D458">
        <v>100000</v>
      </c>
      <c r="E458">
        <v>68</v>
      </c>
      <c r="F458">
        <v>1</v>
      </c>
      <c r="G458">
        <v>16.525058000000001</v>
      </c>
      <c r="H458">
        <v>10.505925</v>
      </c>
      <c r="I458">
        <v>16.461321999999999</v>
      </c>
      <c r="J458">
        <v>0.24569099999999999</v>
      </c>
      <c r="K458" t="str">
        <f t="shared" si="16"/>
        <v>7</v>
      </c>
      <c r="L458" t="s">
        <v>64</v>
      </c>
      <c r="M458" t="s">
        <v>65</v>
      </c>
      <c r="N4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458" s="13" t="e">
        <f>VLOOKUP(TableMPI[[#This Row],[Label]],TableAvg[],2,FALSE)</f>
        <v>#N/A</v>
      </c>
      <c r="P458" s="13" t="e">
        <f>VLOOKUP(TableMPI[[#This Row],[Label]],TableAvg[],3,FALSE)</f>
        <v>#N/A</v>
      </c>
      <c r="Q458" s="13" t="e">
        <f>TableMPI[[#This Row],[Avg]]-$U$2*TableMPI[[#This Row],[StdDev]]</f>
        <v>#N/A</v>
      </c>
      <c r="R458" s="13" t="e">
        <f>TableMPI[[#This Row],[Avg]]+$U$2*TableMPI[[#This Row],[StdDev]]</f>
        <v>#N/A</v>
      </c>
      <c r="S458" s="13" t="e">
        <f>IF(AND(TableMPI[[#This Row],[total_time]]&gt;=TableMPI[[#This Row],[Low]], TableMPI[[#This Row],[total_time]]&lt;=TableMPI[[#This Row],[High]]),1,0)</f>
        <v>#N/A</v>
      </c>
    </row>
    <row r="459" spans="1:19" x14ac:dyDescent="0.25">
      <c r="A459" t="s">
        <v>15</v>
      </c>
      <c r="B459">
        <v>10000</v>
      </c>
      <c r="C459">
        <v>100</v>
      </c>
      <c r="D459">
        <v>100000</v>
      </c>
      <c r="E459">
        <v>67</v>
      </c>
      <c r="F459">
        <v>1</v>
      </c>
      <c r="G459">
        <v>37.096549000000003</v>
      </c>
      <c r="H459">
        <v>31.054366999999999</v>
      </c>
      <c r="I459">
        <v>6.7419409999999997</v>
      </c>
      <c r="J459">
        <v>0.10215100000000001</v>
      </c>
      <c r="K459" t="str">
        <f t="shared" si="16"/>
        <v>7</v>
      </c>
      <c r="L459" t="s">
        <v>64</v>
      </c>
      <c r="M459" t="s">
        <v>65</v>
      </c>
      <c r="N4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459" s="13" t="e">
        <f>VLOOKUP(TableMPI[[#This Row],[Label]],TableAvg[],2,FALSE)</f>
        <v>#N/A</v>
      </c>
      <c r="P459" s="13" t="e">
        <f>VLOOKUP(TableMPI[[#This Row],[Label]],TableAvg[],3,FALSE)</f>
        <v>#N/A</v>
      </c>
      <c r="Q459" s="13" t="e">
        <f>TableMPI[[#This Row],[Avg]]-$U$2*TableMPI[[#This Row],[StdDev]]</f>
        <v>#N/A</v>
      </c>
      <c r="R459" s="13" t="e">
        <f>TableMPI[[#This Row],[Avg]]+$U$2*TableMPI[[#This Row],[StdDev]]</f>
        <v>#N/A</v>
      </c>
      <c r="S459" s="13" t="e">
        <f>IF(AND(TableMPI[[#This Row],[total_time]]&gt;=TableMPI[[#This Row],[Low]], TableMPI[[#This Row],[total_time]]&lt;=TableMPI[[#This Row],[High]]),1,0)</f>
        <v>#N/A</v>
      </c>
    </row>
    <row r="460" spans="1:19" x14ac:dyDescent="0.25">
      <c r="A460" t="s">
        <v>15</v>
      </c>
      <c r="B460">
        <v>10000</v>
      </c>
      <c r="C460">
        <v>100</v>
      </c>
      <c r="D460">
        <v>100000</v>
      </c>
      <c r="E460">
        <v>66</v>
      </c>
      <c r="F460">
        <v>1</v>
      </c>
      <c r="G460">
        <v>14.856076</v>
      </c>
      <c r="H460">
        <v>8.7174469999999999</v>
      </c>
      <c r="I460">
        <v>21.428436999999999</v>
      </c>
      <c r="J460">
        <v>0.32966800000000002</v>
      </c>
      <c r="K460" t="str">
        <f t="shared" si="16"/>
        <v>7</v>
      </c>
      <c r="L460" t="s">
        <v>64</v>
      </c>
      <c r="M460" t="s">
        <v>65</v>
      </c>
      <c r="N4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460" s="13" t="e">
        <f>VLOOKUP(TableMPI[[#This Row],[Label]],TableAvg[],2,FALSE)</f>
        <v>#N/A</v>
      </c>
      <c r="P460" s="13" t="e">
        <f>VLOOKUP(TableMPI[[#This Row],[Label]],TableAvg[],3,FALSE)</f>
        <v>#N/A</v>
      </c>
      <c r="Q460" s="13" t="e">
        <f>TableMPI[[#This Row],[Avg]]-$U$2*TableMPI[[#This Row],[StdDev]]</f>
        <v>#N/A</v>
      </c>
      <c r="R460" s="13" t="e">
        <f>TableMPI[[#This Row],[Avg]]+$U$2*TableMPI[[#This Row],[StdDev]]</f>
        <v>#N/A</v>
      </c>
      <c r="S460" s="13" t="e">
        <f>IF(AND(TableMPI[[#This Row],[total_time]]&gt;=TableMPI[[#This Row],[Low]], TableMPI[[#This Row],[total_time]]&lt;=TableMPI[[#This Row],[High]]),1,0)</f>
        <v>#N/A</v>
      </c>
    </row>
    <row r="461" spans="1:19" x14ac:dyDescent="0.25">
      <c r="A461" t="s">
        <v>15</v>
      </c>
      <c r="B461">
        <v>10000</v>
      </c>
      <c r="C461">
        <v>100</v>
      </c>
      <c r="D461">
        <v>100000</v>
      </c>
      <c r="E461">
        <v>65</v>
      </c>
      <c r="F461">
        <v>1</v>
      </c>
      <c r="G461">
        <v>37.203366000000003</v>
      </c>
      <c r="H461">
        <v>30.895668000000001</v>
      </c>
      <c r="I461">
        <v>6.2155100000000001</v>
      </c>
      <c r="J461">
        <v>9.7116999999999995E-2</v>
      </c>
      <c r="K461" t="str">
        <f t="shared" si="16"/>
        <v>7</v>
      </c>
      <c r="L461" t="s">
        <v>64</v>
      </c>
      <c r="M461" t="s">
        <v>65</v>
      </c>
      <c r="N4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461" s="13" t="e">
        <f>VLOOKUP(TableMPI[[#This Row],[Label]],TableAvg[],2,FALSE)</f>
        <v>#N/A</v>
      </c>
      <c r="P461" s="13" t="e">
        <f>VLOOKUP(TableMPI[[#This Row],[Label]],TableAvg[],3,FALSE)</f>
        <v>#N/A</v>
      </c>
      <c r="Q461" s="13" t="e">
        <f>TableMPI[[#This Row],[Avg]]-$U$2*TableMPI[[#This Row],[StdDev]]</f>
        <v>#N/A</v>
      </c>
      <c r="R461" s="13" t="e">
        <f>TableMPI[[#This Row],[Avg]]+$U$2*TableMPI[[#This Row],[StdDev]]</f>
        <v>#N/A</v>
      </c>
      <c r="S461" s="13" t="e">
        <f>IF(AND(TableMPI[[#This Row],[total_time]]&gt;=TableMPI[[#This Row],[Low]], TableMPI[[#This Row],[total_time]]&lt;=TableMPI[[#This Row],[High]]),1,0)</f>
        <v>#N/A</v>
      </c>
    </row>
    <row r="462" spans="1:19" x14ac:dyDescent="0.25">
      <c r="A462" t="s">
        <v>15</v>
      </c>
      <c r="B462">
        <v>10000</v>
      </c>
      <c r="C462">
        <v>100</v>
      </c>
      <c r="D462">
        <v>100000</v>
      </c>
      <c r="E462">
        <v>64</v>
      </c>
      <c r="F462">
        <v>1</v>
      </c>
      <c r="G462">
        <v>31.557157</v>
      </c>
      <c r="H462">
        <v>25.284987000000001</v>
      </c>
      <c r="I462">
        <v>16.616890999999999</v>
      </c>
      <c r="J462">
        <v>0.26375999999999999</v>
      </c>
      <c r="K462" t="str">
        <f t="shared" si="16"/>
        <v>7</v>
      </c>
      <c r="L462" t="s">
        <v>64</v>
      </c>
      <c r="M462" t="s">
        <v>65</v>
      </c>
      <c r="N4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462" s="13">
        <f>VLOOKUP(TableMPI[[#This Row],[Label]],TableAvg[],2,FALSE)</f>
        <v>49.397883999999998</v>
      </c>
      <c r="P462" s="13">
        <f>VLOOKUP(TableMPI[[#This Row],[Label]],TableAvg[],3,FALSE)</f>
        <v>1.3483200000000721</v>
      </c>
      <c r="Q462" s="13">
        <f>TableMPI[[#This Row],[Avg]]-$U$2*TableMPI[[#This Row],[StdDev]]</f>
        <v>46.701243999999853</v>
      </c>
      <c r="R462" s="13">
        <f>TableMPI[[#This Row],[Avg]]+$U$2*TableMPI[[#This Row],[StdDev]]</f>
        <v>52.094524000000142</v>
      </c>
      <c r="S462" s="13">
        <v>1</v>
      </c>
    </row>
    <row r="463" spans="1:19" x14ac:dyDescent="0.25">
      <c r="A463" t="s">
        <v>15</v>
      </c>
      <c r="B463">
        <v>10000</v>
      </c>
      <c r="C463">
        <v>100</v>
      </c>
      <c r="D463">
        <v>100000</v>
      </c>
      <c r="E463">
        <v>63</v>
      </c>
      <c r="F463">
        <v>1</v>
      </c>
      <c r="G463">
        <v>13.083311999999999</v>
      </c>
      <c r="H463">
        <v>6.7254839999999998</v>
      </c>
      <c r="I463">
        <v>17.703658999999998</v>
      </c>
      <c r="J463">
        <v>0.28554299999999999</v>
      </c>
      <c r="K463" t="str">
        <f t="shared" si="16"/>
        <v>7</v>
      </c>
      <c r="L463" t="s">
        <v>64</v>
      </c>
      <c r="M463" t="s">
        <v>65</v>
      </c>
      <c r="N4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463" s="13">
        <f>VLOOKUP(TableMPI[[#This Row],[Label]],TableAvg[],2,FALSE)</f>
        <v>60.022591999999996</v>
      </c>
      <c r="P463" s="13">
        <f>VLOOKUP(TableMPI[[#This Row],[Label]],TableAvg[],3,FALSE)</f>
        <v>6.7464641756875192</v>
      </c>
      <c r="Q463" s="13">
        <f>TableMPI[[#This Row],[Avg]]-$U$2*TableMPI[[#This Row],[StdDev]]</f>
        <v>46.529663648624961</v>
      </c>
      <c r="R463" s="13">
        <f>TableMPI[[#This Row],[Avg]]+$U$2*TableMPI[[#This Row],[StdDev]]</f>
        <v>73.515520351375031</v>
      </c>
      <c r="S463" s="13">
        <v>1</v>
      </c>
    </row>
    <row r="464" spans="1:19" x14ac:dyDescent="0.25">
      <c r="A464" t="s">
        <v>15</v>
      </c>
      <c r="B464">
        <v>10000</v>
      </c>
      <c r="C464">
        <v>100</v>
      </c>
      <c r="D464">
        <v>100000</v>
      </c>
      <c r="E464">
        <v>62</v>
      </c>
      <c r="F464">
        <v>1</v>
      </c>
      <c r="G464">
        <v>15.523020000000001</v>
      </c>
      <c r="H464">
        <v>9.0748949999999997</v>
      </c>
      <c r="I464">
        <v>3.6761430000000002</v>
      </c>
      <c r="J464">
        <v>6.0264999999999999E-2</v>
      </c>
      <c r="K464" t="str">
        <f t="shared" si="16"/>
        <v>7</v>
      </c>
      <c r="L464" t="s">
        <v>64</v>
      </c>
      <c r="M464" t="s">
        <v>65</v>
      </c>
      <c r="N4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464" s="13">
        <f>VLOOKUP(TableMPI[[#This Row],[Label]],TableAvg[],2,FALSE)</f>
        <v>53.947665999999998</v>
      </c>
      <c r="P464" s="13">
        <f>VLOOKUP(TableMPI[[#This Row],[Label]],TableAvg[],3,FALSE)</f>
        <v>3.7814740000000544</v>
      </c>
      <c r="Q464" s="13">
        <f>TableMPI[[#This Row],[Avg]]-$U$2*TableMPI[[#This Row],[StdDev]]</f>
        <v>46.384717999999893</v>
      </c>
      <c r="R464" s="13">
        <f>TableMPI[[#This Row],[Avg]]+$U$2*TableMPI[[#This Row],[StdDev]]</f>
        <v>61.510614000000103</v>
      </c>
      <c r="S464" s="13">
        <v>1</v>
      </c>
    </row>
    <row r="465" spans="1:19" x14ac:dyDescent="0.25">
      <c r="A465" t="s">
        <v>15</v>
      </c>
      <c r="B465">
        <v>10000</v>
      </c>
      <c r="C465">
        <v>100</v>
      </c>
      <c r="D465">
        <v>100000</v>
      </c>
      <c r="E465">
        <v>61</v>
      </c>
      <c r="F465">
        <v>1</v>
      </c>
      <c r="G465">
        <v>26.055647</v>
      </c>
      <c r="H465">
        <v>19.514005999999998</v>
      </c>
      <c r="I465">
        <v>3.8231510000000002</v>
      </c>
      <c r="J465">
        <v>6.3718999999999998E-2</v>
      </c>
      <c r="K465" t="str">
        <f t="shared" si="16"/>
        <v>7</v>
      </c>
      <c r="L465" t="s">
        <v>64</v>
      </c>
      <c r="M465" t="s">
        <v>65</v>
      </c>
      <c r="N4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465" s="13">
        <f>VLOOKUP(TableMPI[[#This Row],[Label]],TableAvg[],2,FALSE)</f>
        <v>56.207155999999998</v>
      </c>
      <c r="P465" s="13">
        <f>VLOOKUP(TableMPI[[#This Row],[Label]],TableAvg[],3,FALSE)</f>
        <v>1.7342149999998473</v>
      </c>
      <c r="Q465" s="13">
        <f>TableMPI[[#This Row],[Avg]]-$U$2*TableMPI[[#This Row],[StdDev]]</f>
        <v>52.738726000000305</v>
      </c>
      <c r="R465" s="13">
        <f>TableMPI[[#This Row],[Avg]]+$U$2*TableMPI[[#This Row],[StdDev]]</f>
        <v>59.67558599999969</v>
      </c>
      <c r="S465" s="13">
        <v>1</v>
      </c>
    </row>
    <row r="466" spans="1:19" x14ac:dyDescent="0.25">
      <c r="A466" t="s">
        <v>15</v>
      </c>
      <c r="B466">
        <v>10000</v>
      </c>
      <c r="C466">
        <v>100</v>
      </c>
      <c r="D466">
        <v>100000</v>
      </c>
      <c r="E466">
        <v>60</v>
      </c>
      <c r="F466">
        <v>1</v>
      </c>
      <c r="G466">
        <v>21.638935</v>
      </c>
      <c r="H466">
        <v>15.004871</v>
      </c>
      <c r="I466">
        <v>5.1512589999999996</v>
      </c>
      <c r="J466">
        <v>8.7308999999999998E-2</v>
      </c>
      <c r="K466" t="str">
        <f t="shared" si="16"/>
        <v>7</v>
      </c>
      <c r="L466" t="s">
        <v>64</v>
      </c>
      <c r="M466" t="s">
        <v>65</v>
      </c>
      <c r="N4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466" s="13">
        <f>VLOOKUP(TableMPI[[#This Row],[Label]],TableAvg[],2,FALSE)</f>
        <v>62.871661142857143</v>
      </c>
      <c r="P466" s="13">
        <f>VLOOKUP(TableMPI[[#This Row],[Label]],TableAvg[],3,FALSE)</f>
        <v>7.181102345320264</v>
      </c>
      <c r="Q466" s="13">
        <f>TableMPI[[#This Row],[Avg]]-$U$2*TableMPI[[#This Row],[StdDev]]</f>
        <v>48.509456452216611</v>
      </c>
      <c r="R466" s="13">
        <f>TableMPI[[#This Row],[Avg]]+$U$2*TableMPI[[#This Row],[StdDev]]</f>
        <v>77.233865833497674</v>
      </c>
      <c r="S466" s="13">
        <v>1</v>
      </c>
    </row>
    <row r="467" spans="1:19" x14ac:dyDescent="0.25">
      <c r="A467" t="s">
        <v>15</v>
      </c>
      <c r="B467">
        <v>10000</v>
      </c>
      <c r="C467">
        <v>100</v>
      </c>
      <c r="D467">
        <v>100000</v>
      </c>
      <c r="E467">
        <v>59</v>
      </c>
      <c r="F467">
        <v>1</v>
      </c>
      <c r="G467">
        <v>16.041101000000001</v>
      </c>
      <c r="H467">
        <v>9.1427790000000009</v>
      </c>
      <c r="I467">
        <v>6.4249739999999997</v>
      </c>
      <c r="J467">
        <v>0.110775</v>
      </c>
      <c r="K467" t="str">
        <f t="shared" si="16"/>
        <v>7</v>
      </c>
      <c r="L467" t="s">
        <v>64</v>
      </c>
      <c r="M467" t="s">
        <v>65</v>
      </c>
      <c r="N4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467" s="13">
        <f>VLOOKUP(TableMPI[[#This Row],[Label]],TableAvg[],2,FALSE)</f>
        <v>55.803689000000006</v>
      </c>
      <c r="P467" s="13">
        <f>VLOOKUP(TableMPI[[#This Row],[Label]],TableAvg[],3,FALSE)</f>
        <v>5.250181999999965</v>
      </c>
      <c r="Q467" s="13">
        <f>TableMPI[[#This Row],[Avg]]-$U$2*TableMPI[[#This Row],[StdDev]]</f>
        <v>45.303325000000072</v>
      </c>
      <c r="R467" s="13">
        <f>TableMPI[[#This Row],[Avg]]+$U$2*TableMPI[[#This Row],[StdDev]]</f>
        <v>66.304052999999939</v>
      </c>
      <c r="S467" s="13">
        <v>1</v>
      </c>
    </row>
    <row r="468" spans="1:19" x14ac:dyDescent="0.25">
      <c r="A468" t="s">
        <v>15</v>
      </c>
      <c r="B468">
        <v>10000</v>
      </c>
      <c r="C468">
        <v>100</v>
      </c>
      <c r="D468">
        <v>100000</v>
      </c>
      <c r="E468">
        <v>58</v>
      </c>
      <c r="F468">
        <v>1</v>
      </c>
      <c r="G468">
        <v>24.728128999999999</v>
      </c>
      <c r="H468">
        <v>17.688196000000001</v>
      </c>
      <c r="I468">
        <v>7.2533029999999998</v>
      </c>
      <c r="J468">
        <v>0.127251</v>
      </c>
      <c r="K468" t="str">
        <f t="shared" si="16"/>
        <v>7</v>
      </c>
      <c r="L468" t="s">
        <v>64</v>
      </c>
      <c r="M468" t="s">
        <v>65</v>
      </c>
      <c r="N4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468" s="13">
        <f>VLOOKUP(TableMPI[[#This Row],[Label]],TableAvg[],2,FALSE)</f>
        <v>66.035082000000003</v>
      </c>
      <c r="P468" s="13">
        <f>VLOOKUP(TableMPI[[#This Row],[Label]],TableAvg[],3,FALSE)</f>
        <v>6.0350899999999816</v>
      </c>
      <c r="Q468" s="13">
        <f>TableMPI[[#This Row],[Avg]]-$U$2*TableMPI[[#This Row],[StdDev]]</f>
        <v>53.964902000000038</v>
      </c>
      <c r="R468" s="13">
        <f>TableMPI[[#This Row],[Avg]]+$U$2*TableMPI[[#This Row],[StdDev]]</f>
        <v>78.105261999999968</v>
      </c>
      <c r="S468" s="13">
        <v>1</v>
      </c>
    </row>
    <row r="469" spans="1:19" x14ac:dyDescent="0.25">
      <c r="A469" t="s">
        <v>15</v>
      </c>
      <c r="B469">
        <v>10000</v>
      </c>
      <c r="C469">
        <v>100</v>
      </c>
      <c r="D469">
        <v>100000</v>
      </c>
      <c r="E469">
        <v>57</v>
      </c>
      <c r="F469">
        <v>1</v>
      </c>
      <c r="G469">
        <v>20.856584999999999</v>
      </c>
      <c r="H469">
        <v>13.773967000000001</v>
      </c>
      <c r="I469">
        <v>5.9932460000000001</v>
      </c>
      <c r="J469">
        <v>0.10702200000000001</v>
      </c>
      <c r="K469" t="str">
        <f t="shared" si="16"/>
        <v>7</v>
      </c>
      <c r="L469" t="s">
        <v>64</v>
      </c>
      <c r="M469" t="s">
        <v>65</v>
      </c>
      <c r="N4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469" s="13">
        <f>VLOOKUP(TableMPI[[#This Row],[Label]],TableAvg[],2,FALSE)</f>
        <v>71.605326428571431</v>
      </c>
      <c r="P469" s="13">
        <f>VLOOKUP(TableMPI[[#This Row],[Label]],TableAvg[],3,FALSE)</f>
        <v>2.2741935365786823</v>
      </c>
      <c r="Q469" s="13">
        <f>TableMPI[[#This Row],[Avg]]-$U$2*TableMPI[[#This Row],[StdDev]]</f>
        <v>67.056939355414073</v>
      </c>
      <c r="R469" s="13">
        <f>TableMPI[[#This Row],[Avg]]+$U$2*TableMPI[[#This Row],[StdDev]]</f>
        <v>76.153713501728788</v>
      </c>
      <c r="S469" s="13">
        <v>1</v>
      </c>
    </row>
    <row r="470" spans="1:19" x14ac:dyDescent="0.25">
      <c r="A470" t="s">
        <v>15</v>
      </c>
      <c r="B470">
        <v>10000</v>
      </c>
      <c r="C470">
        <v>100</v>
      </c>
      <c r="D470">
        <v>100000</v>
      </c>
      <c r="E470">
        <v>56</v>
      </c>
      <c r="F470">
        <v>1</v>
      </c>
      <c r="G470">
        <v>14.972351</v>
      </c>
      <c r="H470">
        <v>7.7467139999999999</v>
      </c>
      <c r="I470">
        <v>6.5396679999999998</v>
      </c>
      <c r="J470">
        <v>0.11890299999999999</v>
      </c>
      <c r="K470" t="str">
        <f t="shared" si="16"/>
        <v>7</v>
      </c>
      <c r="L470" t="s">
        <v>64</v>
      </c>
      <c r="M470" t="s">
        <v>65</v>
      </c>
      <c r="N4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470" s="13">
        <f>VLOOKUP(TableMPI[[#This Row],[Label]],TableAvg[],2,FALSE)</f>
        <v>68.374039499999995</v>
      </c>
      <c r="P470" s="13">
        <f>VLOOKUP(TableMPI[[#This Row],[Label]],TableAvg[],3,FALSE)</f>
        <v>4.2408984999999664</v>
      </c>
      <c r="Q470" s="13">
        <f>TableMPI[[#This Row],[Avg]]-$U$2*TableMPI[[#This Row],[StdDev]]</f>
        <v>59.892242500000066</v>
      </c>
      <c r="R470" s="13">
        <f>TableMPI[[#This Row],[Avg]]+$U$2*TableMPI[[#This Row],[StdDev]]</f>
        <v>76.855836499999924</v>
      </c>
      <c r="S470" s="13">
        <v>1</v>
      </c>
    </row>
    <row r="471" spans="1:19" x14ac:dyDescent="0.25">
      <c r="A471" t="s">
        <v>15</v>
      </c>
      <c r="B471">
        <v>10000</v>
      </c>
      <c r="C471">
        <v>100</v>
      </c>
      <c r="D471">
        <v>100000</v>
      </c>
      <c r="E471">
        <v>55</v>
      </c>
      <c r="F471">
        <v>1</v>
      </c>
      <c r="G471">
        <v>12.019674</v>
      </c>
      <c r="H471">
        <v>4.748767</v>
      </c>
      <c r="I471">
        <v>5.3365229999999997</v>
      </c>
      <c r="J471">
        <v>9.8824999999999996E-2</v>
      </c>
      <c r="K471" t="str">
        <f t="shared" si="16"/>
        <v>7</v>
      </c>
      <c r="L471" t="s">
        <v>64</v>
      </c>
      <c r="M471" t="s">
        <v>65</v>
      </c>
      <c r="N4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471" s="13">
        <f>VLOOKUP(TableMPI[[#This Row],[Label]],TableAvg[],2,FALSE)</f>
        <v>68.183681500000006</v>
      </c>
      <c r="P471" s="13">
        <f>VLOOKUP(TableMPI[[#This Row],[Label]],TableAvg[],3,FALSE)</f>
        <v>5.503140500000006</v>
      </c>
      <c r="Q471" s="13">
        <f>TableMPI[[#This Row],[Avg]]-$U$2*TableMPI[[#This Row],[StdDev]]</f>
        <v>57.17740049999999</v>
      </c>
      <c r="R471" s="13">
        <f>TableMPI[[#This Row],[Avg]]+$U$2*TableMPI[[#This Row],[StdDev]]</f>
        <v>79.189962500000021</v>
      </c>
      <c r="S471" s="13">
        <v>1</v>
      </c>
    </row>
    <row r="472" spans="1:19" x14ac:dyDescent="0.25">
      <c r="A472" t="s">
        <v>15</v>
      </c>
      <c r="B472">
        <v>10000</v>
      </c>
      <c r="C472">
        <v>100</v>
      </c>
      <c r="D472">
        <v>100000</v>
      </c>
      <c r="E472">
        <v>54</v>
      </c>
      <c r="F472">
        <v>1</v>
      </c>
      <c r="G472">
        <v>17.869064999999999</v>
      </c>
      <c r="H472">
        <v>10.431323000000001</v>
      </c>
      <c r="I472">
        <v>5.7426009999999996</v>
      </c>
      <c r="J472">
        <v>0.108351</v>
      </c>
      <c r="K472" t="str">
        <f t="shared" si="16"/>
        <v>7</v>
      </c>
      <c r="L472" t="s">
        <v>64</v>
      </c>
      <c r="M472" t="s">
        <v>65</v>
      </c>
      <c r="N4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472" s="13">
        <f>VLOOKUP(TableMPI[[#This Row],[Label]],TableAvg[],2,FALSE)</f>
        <v>67.569194428571421</v>
      </c>
      <c r="P472" s="13">
        <f>VLOOKUP(TableMPI[[#This Row],[Label]],TableAvg[],3,FALSE)</f>
        <v>8.6074823360843773</v>
      </c>
      <c r="Q472" s="13">
        <f>TableMPI[[#This Row],[Avg]]-$U$2*TableMPI[[#This Row],[StdDev]]</f>
        <v>50.354229756402667</v>
      </c>
      <c r="R472" s="13">
        <f>TableMPI[[#This Row],[Avg]]+$U$2*TableMPI[[#This Row],[StdDev]]</f>
        <v>84.784159100740169</v>
      </c>
      <c r="S472" s="13">
        <v>1</v>
      </c>
    </row>
    <row r="473" spans="1:19" x14ac:dyDescent="0.25">
      <c r="A473" t="s">
        <v>15</v>
      </c>
      <c r="B473">
        <v>10000</v>
      </c>
      <c r="C473">
        <v>100</v>
      </c>
      <c r="D473">
        <v>100000</v>
      </c>
      <c r="E473">
        <v>53</v>
      </c>
      <c r="F473">
        <v>1</v>
      </c>
      <c r="G473">
        <v>12.336309999999999</v>
      </c>
      <c r="H473">
        <v>4.7771970000000001</v>
      </c>
      <c r="I473">
        <v>20.345305</v>
      </c>
      <c r="J473">
        <v>0.39125599999999999</v>
      </c>
      <c r="K473" t="str">
        <f t="shared" si="16"/>
        <v>7</v>
      </c>
      <c r="L473" t="s">
        <v>64</v>
      </c>
      <c r="M473" t="s">
        <v>65</v>
      </c>
      <c r="N4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473" s="13">
        <f>VLOOKUP(TableMPI[[#This Row],[Label]],TableAvg[],2,FALSE)</f>
        <v>66.929270000000002</v>
      </c>
      <c r="P473" s="13">
        <f>VLOOKUP(TableMPI[[#This Row],[Label]],TableAvg[],3,FALSE)</f>
        <v>9.1470939999999636</v>
      </c>
      <c r="Q473" s="13">
        <f>TableMPI[[#This Row],[Avg]]-$U$2*TableMPI[[#This Row],[StdDev]]</f>
        <v>48.635082000000075</v>
      </c>
      <c r="R473" s="13">
        <f>TableMPI[[#This Row],[Avg]]+$U$2*TableMPI[[#This Row],[StdDev]]</f>
        <v>85.223457999999937</v>
      </c>
      <c r="S473" s="13">
        <v>1</v>
      </c>
    </row>
    <row r="474" spans="1:19" x14ac:dyDescent="0.25">
      <c r="A474" t="s">
        <v>15</v>
      </c>
      <c r="B474">
        <v>10000</v>
      </c>
      <c r="C474">
        <v>100</v>
      </c>
      <c r="D474">
        <v>100000</v>
      </c>
      <c r="E474">
        <v>52</v>
      </c>
      <c r="F474">
        <v>1</v>
      </c>
      <c r="G474">
        <v>12.861769000000001</v>
      </c>
      <c r="H474">
        <v>5.1838769999999998</v>
      </c>
      <c r="I474">
        <v>7.2823260000000003</v>
      </c>
      <c r="J474">
        <v>0.142791</v>
      </c>
      <c r="K474" t="str">
        <f t="shared" si="16"/>
        <v>7</v>
      </c>
      <c r="L474" t="s">
        <v>64</v>
      </c>
      <c r="M474" t="s">
        <v>65</v>
      </c>
      <c r="N4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474" s="13">
        <f>VLOOKUP(TableMPI[[#This Row],[Label]],TableAvg[],2,FALSE)</f>
        <v>60.261414500000001</v>
      </c>
      <c r="P474" s="13">
        <f>VLOOKUP(TableMPI[[#This Row],[Label]],TableAvg[],3,FALSE)</f>
        <v>3.9938224999999243</v>
      </c>
      <c r="Q474" s="13">
        <f>TableMPI[[#This Row],[Avg]]-$U$2*TableMPI[[#This Row],[StdDev]]</f>
        <v>52.273769500000149</v>
      </c>
      <c r="R474" s="13">
        <f>TableMPI[[#This Row],[Avg]]+$U$2*TableMPI[[#This Row],[StdDev]]</f>
        <v>68.249059499999845</v>
      </c>
      <c r="S474" s="13">
        <v>1</v>
      </c>
    </row>
    <row r="475" spans="1:19" x14ac:dyDescent="0.25">
      <c r="A475" t="s">
        <v>15</v>
      </c>
      <c r="B475">
        <v>10000</v>
      </c>
      <c r="C475">
        <v>100</v>
      </c>
      <c r="D475">
        <v>100000</v>
      </c>
      <c r="E475">
        <v>51</v>
      </c>
      <c r="F475">
        <v>1</v>
      </c>
      <c r="G475">
        <v>11.547836</v>
      </c>
      <c r="H475">
        <v>3.7514439999999998</v>
      </c>
      <c r="I475">
        <v>5.220574</v>
      </c>
      <c r="J475">
        <v>0.104411</v>
      </c>
      <c r="K475" t="str">
        <f t="shared" si="16"/>
        <v>7</v>
      </c>
      <c r="L475" t="s">
        <v>64</v>
      </c>
      <c r="M475" t="s">
        <v>65</v>
      </c>
      <c r="N4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475" s="13">
        <f>VLOOKUP(TableMPI[[#This Row],[Label]],TableAvg[],2,FALSE)</f>
        <v>70.770545285714292</v>
      </c>
      <c r="P475" s="13">
        <f>VLOOKUP(TableMPI[[#This Row],[Label]],TableAvg[],3,FALSE)</f>
        <v>7.0225103166363967</v>
      </c>
      <c r="Q475" s="13">
        <f>TableMPI[[#This Row],[Avg]]-$U$2*TableMPI[[#This Row],[StdDev]]</f>
        <v>56.7255246524415</v>
      </c>
      <c r="R475" s="13">
        <f>TableMPI[[#This Row],[Avg]]+$U$2*TableMPI[[#This Row],[StdDev]]</f>
        <v>84.81556591898709</v>
      </c>
      <c r="S475" s="13">
        <v>1</v>
      </c>
    </row>
    <row r="476" spans="1:19" x14ac:dyDescent="0.25">
      <c r="A476" t="s">
        <v>15</v>
      </c>
      <c r="B476">
        <v>10000</v>
      </c>
      <c r="C476">
        <v>100</v>
      </c>
      <c r="D476">
        <v>100000</v>
      </c>
      <c r="E476">
        <v>50</v>
      </c>
      <c r="F476">
        <v>1</v>
      </c>
      <c r="G476">
        <v>14.229801999999999</v>
      </c>
      <c r="H476">
        <v>6.3150599999999999</v>
      </c>
      <c r="I476">
        <v>5.4457440000000004</v>
      </c>
      <c r="J476">
        <v>0.111138</v>
      </c>
      <c r="K476" t="str">
        <f t="shared" si="16"/>
        <v>7</v>
      </c>
      <c r="L476" t="s">
        <v>64</v>
      </c>
      <c r="M476" t="s">
        <v>65</v>
      </c>
      <c r="N4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476" s="13">
        <f>VLOOKUP(TableMPI[[#This Row],[Label]],TableAvg[],2,FALSE)</f>
        <v>61.225663499999996</v>
      </c>
      <c r="P476" s="13">
        <f>VLOOKUP(TableMPI[[#This Row],[Label]],TableAvg[],3,FALSE)</f>
        <v>4.2239745000000068</v>
      </c>
      <c r="Q476" s="13">
        <f>TableMPI[[#This Row],[Avg]]-$U$2*TableMPI[[#This Row],[StdDev]]</f>
        <v>52.777714499999981</v>
      </c>
      <c r="R476" s="13">
        <f>TableMPI[[#This Row],[Avg]]+$U$2*TableMPI[[#This Row],[StdDev]]</f>
        <v>69.673612500000004</v>
      </c>
      <c r="S476" s="13">
        <v>1</v>
      </c>
    </row>
    <row r="477" spans="1:19" x14ac:dyDescent="0.25">
      <c r="A477" t="s">
        <v>15</v>
      </c>
      <c r="B477">
        <v>10000</v>
      </c>
      <c r="C477">
        <v>100</v>
      </c>
      <c r="D477">
        <v>100000</v>
      </c>
      <c r="E477">
        <v>49</v>
      </c>
      <c r="F477">
        <v>1</v>
      </c>
      <c r="G477">
        <v>12.661443999999999</v>
      </c>
      <c r="H477">
        <v>4.5454439999999998</v>
      </c>
      <c r="I477">
        <v>5.1008889999999996</v>
      </c>
      <c r="J477">
        <v>0.106269</v>
      </c>
      <c r="K477" t="str">
        <f t="shared" si="16"/>
        <v>7</v>
      </c>
      <c r="L477" t="s">
        <v>64</v>
      </c>
      <c r="M477" t="s">
        <v>65</v>
      </c>
      <c r="N4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477" s="13">
        <f>VLOOKUP(TableMPI[[#This Row],[Label]],TableAvg[],2,FALSE)</f>
        <v>76.386009999999999</v>
      </c>
      <c r="P477" s="13">
        <f>VLOOKUP(TableMPI[[#This Row],[Label]],TableAvg[],3,FALSE)</f>
        <v>6.1021000002761186E-2</v>
      </c>
      <c r="Q477" s="13">
        <f>TableMPI[[#This Row],[Avg]]-$U$2*TableMPI[[#This Row],[StdDev]]</f>
        <v>76.263967999994478</v>
      </c>
      <c r="R477" s="13">
        <f>TableMPI[[#This Row],[Avg]]+$U$2*TableMPI[[#This Row],[StdDev]]</f>
        <v>76.50805200000552</v>
      </c>
      <c r="S477" s="13">
        <v>1</v>
      </c>
    </row>
    <row r="478" spans="1:19" x14ac:dyDescent="0.25">
      <c r="A478" t="s">
        <v>15</v>
      </c>
      <c r="B478">
        <v>10000</v>
      </c>
      <c r="C478">
        <v>100</v>
      </c>
      <c r="D478">
        <v>100000</v>
      </c>
      <c r="E478">
        <v>48</v>
      </c>
      <c r="F478">
        <v>1</v>
      </c>
      <c r="G478">
        <v>32.079307999999997</v>
      </c>
      <c r="H478">
        <v>23.780602999999999</v>
      </c>
      <c r="I478">
        <v>5.3669440000000002</v>
      </c>
      <c r="J478">
        <v>0.11419</v>
      </c>
      <c r="K478" t="str">
        <f t="shared" si="16"/>
        <v>7</v>
      </c>
      <c r="L478" t="s">
        <v>64</v>
      </c>
      <c r="M478" t="s">
        <v>65</v>
      </c>
      <c r="N4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478" s="13">
        <f>VLOOKUP(TableMPI[[#This Row],[Label]],TableAvg[],2,FALSE)</f>
        <v>76.060306666666662</v>
      </c>
      <c r="P478" s="13">
        <f>VLOOKUP(TableMPI[[#This Row],[Label]],TableAvg[],3,FALSE)</f>
        <v>1.8280964848174195</v>
      </c>
      <c r="Q478" s="13">
        <f>TableMPI[[#This Row],[Avg]]-$U$2*TableMPI[[#This Row],[StdDev]]</f>
        <v>72.404113697031818</v>
      </c>
      <c r="R478" s="13">
        <f>TableMPI[[#This Row],[Avg]]+$U$2*TableMPI[[#This Row],[StdDev]]</f>
        <v>79.716499636301506</v>
      </c>
      <c r="S478" s="13">
        <v>1</v>
      </c>
    </row>
    <row r="479" spans="1:19" x14ac:dyDescent="0.25">
      <c r="A479" t="s">
        <v>15</v>
      </c>
      <c r="B479">
        <v>10000</v>
      </c>
      <c r="C479">
        <v>100</v>
      </c>
      <c r="D479">
        <v>100000</v>
      </c>
      <c r="E479">
        <v>47</v>
      </c>
      <c r="F479">
        <v>1</v>
      </c>
      <c r="G479">
        <v>14.53496</v>
      </c>
      <c r="H479">
        <v>6.2711379999999997</v>
      </c>
      <c r="I479">
        <v>16.973239</v>
      </c>
      <c r="J479">
        <v>0.36898300000000001</v>
      </c>
      <c r="K479" t="str">
        <f t="shared" si="16"/>
        <v>7</v>
      </c>
      <c r="L479" t="s">
        <v>64</v>
      </c>
      <c r="M479" t="s">
        <v>65</v>
      </c>
      <c r="N4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479" s="13">
        <f>VLOOKUP(TableMPI[[#This Row],[Label]],TableAvg[],2,FALSE)</f>
        <v>76.872181499999996</v>
      </c>
      <c r="P479" s="13">
        <f>VLOOKUP(TableMPI[[#This Row],[Label]],TableAvg[],3,FALSE)</f>
        <v>1.6119705000001372</v>
      </c>
      <c r="Q479" s="13">
        <f>TableMPI[[#This Row],[Avg]]-$U$2*TableMPI[[#This Row],[StdDev]]</f>
        <v>73.648240499999716</v>
      </c>
      <c r="R479" s="13">
        <f>TableMPI[[#This Row],[Avg]]+$U$2*TableMPI[[#This Row],[StdDev]]</f>
        <v>80.096122500000277</v>
      </c>
      <c r="S479" s="13">
        <v>1</v>
      </c>
    </row>
    <row r="480" spans="1:19" x14ac:dyDescent="0.25">
      <c r="A480" t="s">
        <v>15</v>
      </c>
      <c r="B480">
        <v>10000</v>
      </c>
      <c r="C480">
        <v>100</v>
      </c>
      <c r="D480">
        <v>100000</v>
      </c>
      <c r="E480">
        <v>46</v>
      </c>
      <c r="F480">
        <v>1</v>
      </c>
      <c r="G480">
        <v>34.028615000000002</v>
      </c>
      <c r="H480">
        <v>25.481276999999999</v>
      </c>
      <c r="I480">
        <v>7.2618989999999997</v>
      </c>
      <c r="J480">
        <v>0.16137599999999999</v>
      </c>
      <c r="K480" t="str">
        <f t="shared" si="16"/>
        <v>7</v>
      </c>
      <c r="L480" t="s">
        <v>64</v>
      </c>
      <c r="M480" t="s">
        <v>65</v>
      </c>
      <c r="N4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480" s="13">
        <f>VLOOKUP(TableMPI[[#This Row],[Label]],TableAvg[],2,FALSE)</f>
        <v>68.706393000000006</v>
      </c>
      <c r="P480" s="13">
        <f>VLOOKUP(TableMPI[[#This Row],[Label]],TableAvg[],3,FALSE)</f>
        <v>8.4790459999999541</v>
      </c>
      <c r="Q480" s="13">
        <f>TableMPI[[#This Row],[Avg]]-$U$2*TableMPI[[#This Row],[StdDev]]</f>
        <v>51.748301000000097</v>
      </c>
      <c r="R480" s="13">
        <f>TableMPI[[#This Row],[Avg]]+$U$2*TableMPI[[#This Row],[StdDev]]</f>
        <v>85.664484999999914</v>
      </c>
      <c r="S480" s="13">
        <v>1</v>
      </c>
    </row>
    <row r="481" spans="1:19" x14ac:dyDescent="0.25">
      <c r="A481" t="s">
        <v>15</v>
      </c>
      <c r="B481">
        <v>10000</v>
      </c>
      <c r="C481">
        <v>100</v>
      </c>
      <c r="D481">
        <v>100000</v>
      </c>
      <c r="E481">
        <v>45</v>
      </c>
      <c r="F481">
        <v>1</v>
      </c>
      <c r="G481">
        <v>22.368486000000001</v>
      </c>
      <c r="H481">
        <v>13.730148</v>
      </c>
      <c r="I481">
        <v>14.950779000000001</v>
      </c>
      <c r="J481">
        <v>0.33978999999999998</v>
      </c>
      <c r="K481" t="str">
        <f t="shared" si="16"/>
        <v>7</v>
      </c>
      <c r="L481" t="s">
        <v>64</v>
      </c>
      <c r="M481" t="s">
        <v>65</v>
      </c>
      <c r="N4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481" s="13">
        <f>VLOOKUP(TableMPI[[#This Row],[Label]],TableAvg[],2,FALSE)</f>
        <v>77.115810333333329</v>
      </c>
      <c r="P481" s="13">
        <f>VLOOKUP(TableMPI[[#This Row],[Label]],TableAvg[],3,FALSE)</f>
        <v>3.832617475873946</v>
      </c>
      <c r="Q481" s="13">
        <f>TableMPI[[#This Row],[Avg]]-$U$2*TableMPI[[#This Row],[StdDev]]</f>
        <v>69.450575381585438</v>
      </c>
      <c r="R481" s="13">
        <f>TableMPI[[#This Row],[Avg]]+$U$2*TableMPI[[#This Row],[StdDev]]</f>
        <v>84.78104528508122</v>
      </c>
      <c r="S481" s="13">
        <v>1</v>
      </c>
    </row>
    <row r="482" spans="1:19" x14ac:dyDescent="0.25">
      <c r="A482" t="s">
        <v>15</v>
      </c>
      <c r="B482">
        <v>10000</v>
      </c>
      <c r="C482">
        <v>100</v>
      </c>
      <c r="D482">
        <v>100000</v>
      </c>
      <c r="E482">
        <v>44</v>
      </c>
      <c r="F482">
        <v>1</v>
      </c>
      <c r="G482">
        <v>12.522259</v>
      </c>
      <c r="H482">
        <v>3.8153380000000001</v>
      </c>
      <c r="I482">
        <v>5.9751849999999997</v>
      </c>
      <c r="J482">
        <v>0.138958</v>
      </c>
      <c r="K482" t="str">
        <f t="shared" si="16"/>
        <v>7</v>
      </c>
      <c r="L482" t="s">
        <v>64</v>
      </c>
      <c r="M482" t="s">
        <v>65</v>
      </c>
      <c r="N4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482" s="13">
        <f>VLOOKUP(TableMPI[[#This Row],[Label]],TableAvg[],2,FALSE)</f>
        <v>77.120153500000001</v>
      </c>
      <c r="P482" s="13">
        <f>VLOOKUP(TableMPI[[#This Row],[Label]],TableAvg[],3,FALSE)</f>
        <v>3.7465084999999894</v>
      </c>
      <c r="Q482" s="13">
        <f>TableMPI[[#This Row],[Avg]]-$U$2*TableMPI[[#This Row],[StdDev]]</f>
        <v>69.62713650000002</v>
      </c>
      <c r="R482" s="13">
        <f>TableMPI[[#This Row],[Avg]]+$U$2*TableMPI[[#This Row],[StdDev]]</f>
        <v>84.613170499999981</v>
      </c>
      <c r="S482" s="13">
        <v>1</v>
      </c>
    </row>
    <row r="483" spans="1:19" x14ac:dyDescent="0.25">
      <c r="A483" t="s">
        <v>15</v>
      </c>
      <c r="B483">
        <v>10000</v>
      </c>
      <c r="C483">
        <v>100</v>
      </c>
      <c r="D483">
        <v>100000</v>
      </c>
      <c r="E483">
        <v>43</v>
      </c>
      <c r="F483">
        <v>1</v>
      </c>
      <c r="G483">
        <v>13.321531999999999</v>
      </c>
      <c r="H483">
        <v>4.4650230000000004</v>
      </c>
      <c r="I483">
        <v>4.6885620000000001</v>
      </c>
      <c r="J483">
        <v>0.111632</v>
      </c>
      <c r="K483" t="str">
        <f t="shared" si="16"/>
        <v>7</v>
      </c>
      <c r="L483" t="s">
        <v>64</v>
      </c>
      <c r="M483" t="s">
        <v>65</v>
      </c>
      <c r="N4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483" s="13">
        <f>VLOOKUP(TableMPI[[#This Row],[Label]],TableAvg[],2,FALSE)</f>
        <v>66.753187499999996</v>
      </c>
      <c r="P483" s="13">
        <f>VLOOKUP(TableMPI[[#This Row],[Label]],TableAvg[],3,FALSE)</f>
        <v>5.6613295000000647</v>
      </c>
      <c r="Q483" s="13">
        <f>TableMPI[[#This Row],[Avg]]-$U$2*TableMPI[[#This Row],[StdDev]]</f>
        <v>55.430528499999866</v>
      </c>
      <c r="R483" s="13">
        <f>TableMPI[[#This Row],[Avg]]+$U$2*TableMPI[[#This Row],[StdDev]]</f>
        <v>78.075846500000125</v>
      </c>
      <c r="S483" s="13">
        <v>1</v>
      </c>
    </row>
    <row r="484" spans="1:19" x14ac:dyDescent="0.25">
      <c r="A484" t="s">
        <v>15</v>
      </c>
      <c r="B484">
        <v>10000</v>
      </c>
      <c r="C484">
        <v>100</v>
      </c>
      <c r="D484">
        <v>100000</v>
      </c>
      <c r="E484">
        <v>42</v>
      </c>
      <c r="F484">
        <v>1</v>
      </c>
      <c r="G484">
        <v>13.964790000000001</v>
      </c>
      <c r="H484">
        <v>4.840503</v>
      </c>
      <c r="I484">
        <v>4.205857</v>
      </c>
      <c r="J484">
        <v>0.10258200000000001</v>
      </c>
      <c r="K484" t="str">
        <f t="shared" si="16"/>
        <v>7</v>
      </c>
      <c r="L484" t="s">
        <v>64</v>
      </c>
      <c r="M484" t="s">
        <v>65</v>
      </c>
      <c r="N4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484" s="13">
        <f>VLOOKUP(TableMPI[[#This Row],[Label]],TableAvg[],2,FALSE)</f>
        <v>74.926300333333344</v>
      </c>
      <c r="P484" s="13">
        <f>VLOOKUP(TableMPI[[#This Row],[Label]],TableAvg[],3,FALSE)</f>
        <v>7.7118208309586107</v>
      </c>
      <c r="Q484" s="13">
        <f>TableMPI[[#This Row],[Avg]]-$U$2*TableMPI[[#This Row],[StdDev]]</f>
        <v>59.502658671416121</v>
      </c>
      <c r="R484" s="13">
        <f>TableMPI[[#This Row],[Avg]]+$U$2*TableMPI[[#This Row],[StdDev]]</f>
        <v>90.34994199525056</v>
      </c>
      <c r="S484" s="13">
        <v>1</v>
      </c>
    </row>
    <row r="485" spans="1:19" x14ac:dyDescent="0.25">
      <c r="A485" t="s">
        <v>15</v>
      </c>
      <c r="B485">
        <v>10000</v>
      </c>
      <c r="C485">
        <v>100</v>
      </c>
      <c r="D485">
        <v>100000</v>
      </c>
      <c r="E485">
        <v>41</v>
      </c>
      <c r="F485">
        <v>1</v>
      </c>
      <c r="G485">
        <v>13.253265000000001</v>
      </c>
      <c r="H485">
        <v>4.0572480000000004</v>
      </c>
      <c r="I485">
        <v>4.1275510000000004</v>
      </c>
      <c r="J485">
        <v>0.103189</v>
      </c>
      <c r="K485" t="str">
        <f t="shared" si="16"/>
        <v>7</v>
      </c>
      <c r="L485" t="s">
        <v>64</v>
      </c>
      <c r="M485" t="s">
        <v>65</v>
      </c>
      <c r="N4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485" s="13">
        <f>VLOOKUP(TableMPI[[#This Row],[Label]],TableAvg[],2,FALSE)</f>
        <v>71.40949599999999</v>
      </c>
      <c r="P485" s="13">
        <f>VLOOKUP(TableMPI[[#This Row],[Label]],TableAvg[],3,FALSE)</f>
        <v>10.384814000000029</v>
      </c>
      <c r="Q485" s="13">
        <f>TableMPI[[#This Row],[Avg]]-$U$2*TableMPI[[#This Row],[StdDev]]</f>
        <v>50.639867999999936</v>
      </c>
      <c r="R485" s="13">
        <f>TableMPI[[#This Row],[Avg]]+$U$2*TableMPI[[#This Row],[StdDev]]</f>
        <v>92.179124000000044</v>
      </c>
      <c r="S485" s="13">
        <v>1</v>
      </c>
    </row>
    <row r="486" spans="1:19" x14ac:dyDescent="0.25">
      <c r="A486" t="s">
        <v>15</v>
      </c>
      <c r="B486">
        <v>10000</v>
      </c>
      <c r="C486">
        <v>100</v>
      </c>
      <c r="D486">
        <v>100000</v>
      </c>
      <c r="E486">
        <v>40</v>
      </c>
      <c r="F486">
        <v>1</v>
      </c>
      <c r="G486">
        <v>14.664531999999999</v>
      </c>
      <c r="H486">
        <v>5.2536550000000002</v>
      </c>
      <c r="I486">
        <v>12.530392000000001</v>
      </c>
      <c r="J486">
        <v>0.32129200000000002</v>
      </c>
      <c r="K486" t="str">
        <f t="shared" si="16"/>
        <v>7</v>
      </c>
      <c r="L486" t="s">
        <v>64</v>
      </c>
      <c r="M486" t="s">
        <v>65</v>
      </c>
      <c r="N4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486" s="13">
        <f>VLOOKUP(TableMPI[[#This Row],[Label]],TableAvg[],2,FALSE)</f>
        <v>71.967419500000005</v>
      </c>
      <c r="P486" s="13">
        <f>VLOOKUP(TableMPI[[#This Row],[Label]],TableAvg[],3,FALSE)</f>
        <v>10.153153499999908</v>
      </c>
      <c r="Q486" s="13">
        <f>TableMPI[[#This Row],[Avg]]-$U$2*TableMPI[[#This Row],[StdDev]]</f>
        <v>51.661112500000186</v>
      </c>
      <c r="R486" s="13">
        <f>TableMPI[[#This Row],[Avg]]+$U$2*TableMPI[[#This Row],[StdDev]]</f>
        <v>92.273726499999825</v>
      </c>
      <c r="S486" s="13">
        <v>1</v>
      </c>
    </row>
    <row r="487" spans="1:19" x14ac:dyDescent="0.25">
      <c r="A487" t="s">
        <v>15</v>
      </c>
      <c r="B487">
        <v>10000</v>
      </c>
      <c r="C487">
        <v>100</v>
      </c>
      <c r="D487">
        <v>100000</v>
      </c>
      <c r="E487">
        <v>39</v>
      </c>
      <c r="F487">
        <v>1</v>
      </c>
      <c r="G487">
        <v>15.005431</v>
      </c>
      <c r="H487">
        <v>5.1375469999999996</v>
      </c>
      <c r="I487">
        <v>3.3801329999999998</v>
      </c>
      <c r="J487">
        <v>8.8951000000000002E-2</v>
      </c>
      <c r="K487" t="str">
        <f t="shared" si="16"/>
        <v>7</v>
      </c>
      <c r="L487" t="s">
        <v>64</v>
      </c>
      <c r="M487" t="s">
        <v>65</v>
      </c>
      <c r="N4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487" s="13">
        <f>VLOOKUP(TableMPI[[#This Row],[Label]],TableAvg[],2,FALSE)</f>
        <v>79.192841166666668</v>
      </c>
      <c r="P487" s="13">
        <f>VLOOKUP(TableMPI[[#This Row],[Label]],TableAvg[],3,FALSE)</f>
        <v>6.4184247343699292</v>
      </c>
      <c r="Q487" s="13">
        <f>TableMPI[[#This Row],[Avg]]-$U$2*TableMPI[[#This Row],[StdDev]]</f>
        <v>66.355991697926811</v>
      </c>
      <c r="R487" s="13">
        <f>TableMPI[[#This Row],[Avg]]+$U$2*TableMPI[[#This Row],[StdDev]]</f>
        <v>92.029690635406524</v>
      </c>
      <c r="S487" s="13">
        <v>1</v>
      </c>
    </row>
    <row r="488" spans="1:19" x14ac:dyDescent="0.25">
      <c r="A488" t="s">
        <v>15</v>
      </c>
      <c r="B488">
        <v>10000</v>
      </c>
      <c r="C488">
        <v>100</v>
      </c>
      <c r="D488">
        <v>100000</v>
      </c>
      <c r="E488">
        <v>38</v>
      </c>
      <c r="F488">
        <v>1</v>
      </c>
      <c r="G488">
        <v>14.063223000000001</v>
      </c>
      <c r="H488">
        <v>4.1776960000000001</v>
      </c>
      <c r="I488">
        <v>3.1044489999999998</v>
      </c>
      <c r="J488">
        <v>8.3904000000000006E-2</v>
      </c>
      <c r="K488" t="str">
        <f t="shared" si="16"/>
        <v>7</v>
      </c>
      <c r="L488" t="s">
        <v>64</v>
      </c>
      <c r="M488" t="s">
        <v>65</v>
      </c>
      <c r="N4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488" s="13">
        <f>VLOOKUP(TableMPI[[#This Row],[Label]],TableAvg[],2,FALSE)</f>
        <v>79.841149000000001</v>
      </c>
      <c r="P488" s="13">
        <f>VLOOKUP(TableMPI[[#This Row],[Label]],TableAvg[],3,FALSE)</f>
        <v>4.2893230000000475</v>
      </c>
      <c r="Q488" s="13">
        <f>TableMPI[[#This Row],[Avg]]-$U$2*TableMPI[[#This Row],[StdDev]]</f>
        <v>71.26250299999991</v>
      </c>
      <c r="R488" s="13">
        <f>TableMPI[[#This Row],[Avg]]+$U$2*TableMPI[[#This Row],[StdDev]]</f>
        <v>88.419795000000093</v>
      </c>
      <c r="S488" s="13">
        <v>1</v>
      </c>
    </row>
    <row r="489" spans="1:19" x14ac:dyDescent="0.25">
      <c r="A489" t="s">
        <v>15</v>
      </c>
      <c r="B489">
        <v>10000</v>
      </c>
      <c r="C489">
        <v>100</v>
      </c>
      <c r="D489">
        <v>100000</v>
      </c>
      <c r="E489">
        <v>37</v>
      </c>
      <c r="F489">
        <v>1</v>
      </c>
      <c r="G489">
        <v>13.965119</v>
      </c>
      <c r="H489">
        <v>3.7297039999999999</v>
      </c>
      <c r="I489">
        <v>3.7469700000000001</v>
      </c>
      <c r="J489">
        <v>0.10408299999999999</v>
      </c>
      <c r="K489" t="str">
        <f t="shared" si="16"/>
        <v>7</v>
      </c>
      <c r="L489" t="s">
        <v>64</v>
      </c>
      <c r="M489" t="s">
        <v>65</v>
      </c>
      <c r="N4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489" s="13">
        <f>VLOOKUP(TableMPI[[#This Row],[Label]],TableAvg[],2,FALSE)</f>
        <v>78.192927499999996</v>
      </c>
      <c r="P489" s="13">
        <f>VLOOKUP(TableMPI[[#This Row],[Label]],TableAvg[],3,FALSE)</f>
        <v>1.1752695000001139</v>
      </c>
      <c r="Q489" s="13">
        <f>TableMPI[[#This Row],[Avg]]-$U$2*TableMPI[[#This Row],[StdDev]]</f>
        <v>75.842388499999771</v>
      </c>
      <c r="R489" s="13">
        <f>TableMPI[[#This Row],[Avg]]+$U$2*TableMPI[[#This Row],[StdDev]]</f>
        <v>80.543466500000221</v>
      </c>
      <c r="S489" s="13">
        <v>1</v>
      </c>
    </row>
    <row r="490" spans="1:19" x14ac:dyDescent="0.25">
      <c r="A490" t="s">
        <v>15</v>
      </c>
      <c r="B490">
        <v>10000</v>
      </c>
      <c r="C490">
        <v>100</v>
      </c>
      <c r="D490">
        <v>100000</v>
      </c>
      <c r="E490">
        <v>36</v>
      </c>
      <c r="F490">
        <v>1</v>
      </c>
      <c r="G490">
        <v>13.609911</v>
      </c>
      <c r="H490">
        <v>3.204996</v>
      </c>
      <c r="I490">
        <v>3.4557890000000002</v>
      </c>
      <c r="J490">
        <v>9.8737000000000005E-2</v>
      </c>
      <c r="K490" t="str">
        <f t="shared" si="16"/>
        <v>7</v>
      </c>
      <c r="L490" t="s">
        <v>64</v>
      </c>
      <c r="M490" t="s">
        <v>65</v>
      </c>
      <c r="N4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490" s="13">
        <f>VLOOKUP(TableMPI[[#This Row],[Label]],TableAvg[],2,FALSE)</f>
        <v>81.627290800000011</v>
      </c>
      <c r="P490" s="13">
        <f>VLOOKUP(TableMPI[[#This Row],[Label]],TableAvg[],3,FALSE)</f>
        <v>3.455545971951532</v>
      </c>
      <c r="Q490" s="13">
        <f>TableMPI[[#This Row],[Avg]]-$U$2*TableMPI[[#This Row],[StdDev]]</f>
        <v>74.716198856096952</v>
      </c>
      <c r="R490" s="13">
        <f>TableMPI[[#This Row],[Avg]]+$U$2*TableMPI[[#This Row],[StdDev]]</f>
        <v>88.538382743903071</v>
      </c>
      <c r="S490" s="13">
        <v>1</v>
      </c>
    </row>
    <row r="491" spans="1:19" x14ac:dyDescent="0.25">
      <c r="A491" t="s">
        <v>15</v>
      </c>
      <c r="B491">
        <v>10000</v>
      </c>
      <c r="C491">
        <v>100</v>
      </c>
      <c r="D491">
        <v>100000</v>
      </c>
      <c r="E491">
        <v>35</v>
      </c>
      <c r="F491">
        <v>1</v>
      </c>
      <c r="G491">
        <v>13.660633000000001</v>
      </c>
      <c r="H491">
        <v>2.7705989999999998</v>
      </c>
      <c r="I491">
        <v>3.8038630000000002</v>
      </c>
      <c r="J491">
        <v>0.11187800000000001</v>
      </c>
      <c r="K491" t="str">
        <f t="shared" si="16"/>
        <v>7</v>
      </c>
      <c r="L491" t="s">
        <v>64</v>
      </c>
      <c r="M491" t="s">
        <v>65</v>
      </c>
      <c r="N4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491" s="13">
        <f>VLOOKUP(TableMPI[[#This Row],[Label]],TableAvg[],2,FALSE)</f>
        <v>78.006539000000004</v>
      </c>
      <c r="P491" s="13">
        <f>VLOOKUP(TableMPI[[#This Row],[Label]],TableAvg[],3,FALSE)</f>
        <v>0</v>
      </c>
      <c r="Q491" s="13">
        <f>TableMPI[[#This Row],[Avg]]-$U$2*TableMPI[[#This Row],[StdDev]]</f>
        <v>78.006539000000004</v>
      </c>
      <c r="R491" s="13">
        <f>TableMPI[[#This Row],[Avg]]+$U$2*TableMPI[[#This Row],[StdDev]]</f>
        <v>78.006539000000004</v>
      </c>
      <c r="S491" s="13">
        <v>1</v>
      </c>
    </row>
    <row r="492" spans="1:19" x14ac:dyDescent="0.25">
      <c r="A492" t="s">
        <v>15</v>
      </c>
      <c r="B492">
        <v>10000</v>
      </c>
      <c r="C492">
        <v>100</v>
      </c>
      <c r="D492">
        <v>100000</v>
      </c>
      <c r="E492">
        <v>34</v>
      </c>
      <c r="F492">
        <v>1</v>
      </c>
      <c r="G492">
        <v>13.789009999999999</v>
      </c>
      <c r="H492">
        <v>2.8130410000000001</v>
      </c>
      <c r="I492">
        <v>3.7794120000000002</v>
      </c>
      <c r="J492">
        <v>0.114528</v>
      </c>
      <c r="K492" t="str">
        <f t="shared" si="16"/>
        <v>7</v>
      </c>
      <c r="L492" t="s">
        <v>64</v>
      </c>
      <c r="M492" t="s">
        <v>65</v>
      </c>
      <c r="N4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492" s="13">
        <f>VLOOKUP(TableMPI[[#This Row],[Label]],TableAvg[],2,FALSE)</f>
        <v>84.318348</v>
      </c>
      <c r="P492" s="13">
        <f>VLOOKUP(TableMPI[[#This Row],[Label]],TableAvg[],3,FALSE)</f>
        <v>0</v>
      </c>
      <c r="Q492" s="13">
        <f>TableMPI[[#This Row],[Avg]]-$U$2*TableMPI[[#This Row],[StdDev]]</f>
        <v>84.318348</v>
      </c>
      <c r="R492" s="13">
        <f>TableMPI[[#This Row],[Avg]]+$U$2*TableMPI[[#This Row],[StdDev]]</f>
        <v>84.318348</v>
      </c>
      <c r="S492" s="13">
        <v>1</v>
      </c>
    </row>
    <row r="493" spans="1:19" x14ac:dyDescent="0.25">
      <c r="A493" t="s">
        <v>15</v>
      </c>
      <c r="B493">
        <v>10000</v>
      </c>
      <c r="C493">
        <v>100</v>
      </c>
      <c r="D493">
        <v>100000</v>
      </c>
      <c r="E493">
        <v>33</v>
      </c>
      <c r="F493">
        <v>1</v>
      </c>
      <c r="G493">
        <v>14.291834</v>
      </c>
      <c r="H493">
        <v>3.0195789999999998</v>
      </c>
      <c r="I493">
        <v>3.908836</v>
      </c>
      <c r="J493">
        <v>0.122151</v>
      </c>
      <c r="K493" t="str">
        <f t="shared" si="16"/>
        <v>7</v>
      </c>
      <c r="L493" t="s">
        <v>64</v>
      </c>
      <c r="M493" t="s">
        <v>65</v>
      </c>
      <c r="N4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493" s="13">
        <f>VLOOKUP(TableMPI[[#This Row],[Label]],TableAvg[],2,FALSE)</f>
        <v>76.067917600000015</v>
      </c>
      <c r="P493" s="13">
        <f>VLOOKUP(TableMPI[[#This Row],[Label]],TableAvg[],3,FALSE)</f>
        <v>1.9068478459149669</v>
      </c>
      <c r="Q493" s="13">
        <f>TableMPI[[#This Row],[Avg]]-$U$2*TableMPI[[#This Row],[StdDev]]</f>
        <v>72.254221908170081</v>
      </c>
      <c r="R493" s="13">
        <f>TableMPI[[#This Row],[Avg]]+$U$2*TableMPI[[#This Row],[StdDev]]</f>
        <v>79.88161329182995</v>
      </c>
      <c r="S493" s="13">
        <v>1</v>
      </c>
    </row>
    <row r="494" spans="1:19" x14ac:dyDescent="0.25">
      <c r="A494" t="s">
        <v>15</v>
      </c>
      <c r="B494">
        <v>10000</v>
      </c>
      <c r="C494">
        <v>100</v>
      </c>
      <c r="D494">
        <v>100000</v>
      </c>
      <c r="E494">
        <v>32</v>
      </c>
      <c r="F494">
        <v>1</v>
      </c>
      <c r="G494">
        <v>16.824235000000002</v>
      </c>
      <c r="H494">
        <v>5.2672999999999996</v>
      </c>
      <c r="I494">
        <v>2.9547340000000002</v>
      </c>
      <c r="J494">
        <v>9.5313999999999996E-2</v>
      </c>
      <c r="K494" t="str">
        <f t="shared" si="16"/>
        <v>7</v>
      </c>
      <c r="L494" t="s">
        <v>64</v>
      </c>
      <c r="M494" t="s">
        <v>65</v>
      </c>
      <c r="N4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494" s="13">
        <f>VLOOKUP(TableMPI[[#This Row],[Label]],TableAvg[],2,FALSE)</f>
        <v>84.195373000000004</v>
      </c>
      <c r="P494" s="13">
        <f>VLOOKUP(TableMPI[[#This Row],[Label]],TableAvg[],3,FALSE)</f>
        <v>0</v>
      </c>
      <c r="Q494" s="13">
        <f>TableMPI[[#This Row],[Avg]]-$U$2*TableMPI[[#This Row],[StdDev]]</f>
        <v>84.195373000000004</v>
      </c>
      <c r="R494" s="13">
        <f>TableMPI[[#This Row],[Avg]]+$U$2*TableMPI[[#This Row],[StdDev]]</f>
        <v>84.195373000000004</v>
      </c>
      <c r="S494" s="13">
        <v>1</v>
      </c>
    </row>
    <row r="495" spans="1:19" x14ac:dyDescent="0.25">
      <c r="A495" t="s">
        <v>15</v>
      </c>
      <c r="B495">
        <v>10000</v>
      </c>
      <c r="C495">
        <v>100</v>
      </c>
      <c r="D495">
        <v>100000</v>
      </c>
      <c r="E495">
        <v>31</v>
      </c>
      <c r="F495">
        <v>1</v>
      </c>
      <c r="G495">
        <v>14.369547000000001</v>
      </c>
      <c r="H495">
        <v>2.2801969999999998</v>
      </c>
      <c r="I495">
        <v>3.2422939999999998</v>
      </c>
      <c r="J495">
        <v>0.10807600000000001</v>
      </c>
      <c r="K495" t="str">
        <f t="shared" si="16"/>
        <v>7</v>
      </c>
      <c r="L495" t="s">
        <v>64</v>
      </c>
      <c r="M495" t="s">
        <v>65</v>
      </c>
      <c r="N4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495" s="13">
        <f>VLOOKUP(TableMPI[[#This Row],[Label]],TableAvg[],2,FALSE)</f>
        <v>78.830611000000005</v>
      </c>
      <c r="P495" s="13">
        <f>VLOOKUP(TableMPI[[#This Row],[Label]],TableAvg[],3,FALSE)</f>
        <v>0</v>
      </c>
      <c r="Q495" s="13">
        <f>TableMPI[[#This Row],[Avg]]-$U$2*TableMPI[[#This Row],[StdDev]]</f>
        <v>78.830611000000005</v>
      </c>
      <c r="R495" s="13">
        <f>TableMPI[[#This Row],[Avg]]+$U$2*TableMPI[[#This Row],[StdDev]]</f>
        <v>78.830611000000005</v>
      </c>
      <c r="S495" s="13">
        <v>1</v>
      </c>
    </row>
    <row r="496" spans="1:19" x14ac:dyDescent="0.25">
      <c r="A496" t="s">
        <v>15</v>
      </c>
      <c r="B496">
        <v>10000</v>
      </c>
      <c r="C496">
        <v>100</v>
      </c>
      <c r="D496">
        <v>100000</v>
      </c>
      <c r="E496">
        <v>30</v>
      </c>
      <c r="F496">
        <v>1</v>
      </c>
      <c r="G496">
        <v>13.882212000000001</v>
      </c>
      <c r="H496">
        <v>1.6041799999999999</v>
      </c>
      <c r="I496">
        <v>2.4816699999999998</v>
      </c>
      <c r="J496">
        <v>8.5574999999999998E-2</v>
      </c>
      <c r="K496" t="str">
        <f t="shared" si="16"/>
        <v>7</v>
      </c>
      <c r="L496" t="s">
        <v>64</v>
      </c>
      <c r="M496" t="s">
        <v>65</v>
      </c>
      <c r="N4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496" s="13">
        <f>VLOOKUP(TableMPI[[#This Row],[Label]],TableAvg[],2,FALSE)</f>
        <v>83.386357600000011</v>
      </c>
      <c r="P496" s="13">
        <f>VLOOKUP(TableMPI[[#This Row],[Label]],TableAvg[],3,FALSE)</f>
        <v>1.0992753606356498</v>
      </c>
      <c r="Q496" s="13">
        <f>TableMPI[[#This Row],[Avg]]-$U$2*TableMPI[[#This Row],[StdDev]]</f>
        <v>81.187806878728708</v>
      </c>
      <c r="R496" s="13">
        <f>TableMPI[[#This Row],[Avg]]+$U$2*TableMPI[[#This Row],[StdDev]]</f>
        <v>85.584908321271314</v>
      </c>
      <c r="S496" s="13">
        <v>1</v>
      </c>
    </row>
    <row r="497" spans="1:19" x14ac:dyDescent="0.25">
      <c r="A497" t="s">
        <v>15</v>
      </c>
      <c r="B497">
        <v>10000</v>
      </c>
      <c r="C497">
        <v>100</v>
      </c>
      <c r="D497">
        <v>100000</v>
      </c>
      <c r="E497">
        <v>29</v>
      </c>
      <c r="F497">
        <v>1</v>
      </c>
      <c r="G497">
        <v>15.159347</v>
      </c>
      <c r="H497">
        <v>2.4829789999999998</v>
      </c>
      <c r="I497">
        <v>2.995476</v>
      </c>
      <c r="J497">
        <v>0.10698100000000001</v>
      </c>
      <c r="K497" t="str">
        <f t="shared" si="16"/>
        <v>7</v>
      </c>
      <c r="L497" t="s">
        <v>64</v>
      </c>
      <c r="M497" t="s">
        <v>65</v>
      </c>
      <c r="N4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497" s="13">
        <f>VLOOKUP(TableMPI[[#This Row],[Label]],TableAvg[],2,FALSE)</f>
        <v>81.790783000000005</v>
      </c>
      <c r="P497" s="13">
        <f>VLOOKUP(TableMPI[[#This Row],[Label]],TableAvg[],3,FALSE)</f>
        <v>0</v>
      </c>
      <c r="Q497" s="13">
        <f>TableMPI[[#This Row],[Avg]]-$U$2*TableMPI[[#This Row],[StdDev]]</f>
        <v>81.790783000000005</v>
      </c>
      <c r="R497" s="13">
        <f>TableMPI[[#This Row],[Avg]]+$U$2*TableMPI[[#This Row],[StdDev]]</f>
        <v>81.790783000000005</v>
      </c>
      <c r="S497" s="13">
        <v>1</v>
      </c>
    </row>
    <row r="498" spans="1:19" x14ac:dyDescent="0.25">
      <c r="A498" t="s">
        <v>15</v>
      </c>
      <c r="B498">
        <v>10000</v>
      </c>
      <c r="C498">
        <v>100</v>
      </c>
      <c r="D498">
        <v>100000</v>
      </c>
      <c r="E498">
        <v>28</v>
      </c>
      <c r="F498">
        <v>1</v>
      </c>
      <c r="G498">
        <v>14.172506</v>
      </c>
      <c r="H498">
        <v>1.1277079999999999</v>
      </c>
      <c r="I498">
        <v>2.397084</v>
      </c>
      <c r="J498">
        <v>8.8780999999999999E-2</v>
      </c>
      <c r="K498" t="str">
        <f t="shared" si="16"/>
        <v>7</v>
      </c>
      <c r="L498" t="s">
        <v>64</v>
      </c>
      <c r="M498" t="s">
        <v>65</v>
      </c>
      <c r="N4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498" s="13">
        <f>VLOOKUP(TableMPI[[#This Row],[Label]],TableAvg[],2,FALSE)</f>
        <v>83.684258999999997</v>
      </c>
      <c r="P498" s="13">
        <f>VLOOKUP(TableMPI[[#This Row],[Label]],TableAvg[],3,FALSE)</f>
        <v>0</v>
      </c>
      <c r="Q498" s="13">
        <f>TableMPI[[#This Row],[Avg]]-$U$2*TableMPI[[#This Row],[StdDev]]</f>
        <v>83.684258999999997</v>
      </c>
      <c r="R498" s="13">
        <f>TableMPI[[#This Row],[Avg]]+$U$2*TableMPI[[#This Row],[StdDev]]</f>
        <v>83.684258999999997</v>
      </c>
      <c r="S498" s="13">
        <v>1</v>
      </c>
    </row>
    <row r="499" spans="1:19" x14ac:dyDescent="0.25">
      <c r="A499" t="s">
        <v>15</v>
      </c>
      <c r="B499">
        <v>10000</v>
      </c>
      <c r="C499">
        <v>100</v>
      </c>
      <c r="D499">
        <v>100000</v>
      </c>
      <c r="E499">
        <v>27</v>
      </c>
      <c r="F499">
        <v>1</v>
      </c>
      <c r="G499">
        <v>14.610548</v>
      </c>
      <c r="H499">
        <v>1.1291420000000001</v>
      </c>
      <c r="I499">
        <v>2.84571</v>
      </c>
      <c r="J499">
        <v>0.10945000000000001</v>
      </c>
      <c r="K499" t="str">
        <f t="shared" si="16"/>
        <v>7</v>
      </c>
      <c r="L499" t="s">
        <v>64</v>
      </c>
      <c r="M499" t="s">
        <v>65</v>
      </c>
      <c r="N4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499" s="13">
        <f>VLOOKUP(TableMPI[[#This Row],[Label]],TableAvg[],2,FALSE)</f>
        <v>84.499865799999995</v>
      </c>
      <c r="P499" s="13">
        <f>VLOOKUP(TableMPI[[#This Row],[Label]],TableAvg[],3,FALSE)</f>
        <v>0.94775888240855077</v>
      </c>
      <c r="Q499" s="13">
        <f>TableMPI[[#This Row],[Avg]]-$U$2*TableMPI[[#This Row],[StdDev]]</f>
        <v>82.604348035182895</v>
      </c>
      <c r="R499" s="13">
        <f>TableMPI[[#This Row],[Avg]]+$U$2*TableMPI[[#This Row],[StdDev]]</f>
        <v>86.395383564817095</v>
      </c>
      <c r="S499" s="13">
        <v>1</v>
      </c>
    </row>
    <row r="500" spans="1:19" x14ac:dyDescent="0.25">
      <c r="A500" t="s">
        <v>15</v>
      </c>
      <c r="B500">
        <v>10000</v>
      </c>
      <c r="C500">
        <v>100</v>
      </c>
      <c r="D500">
        <v>100000</v>
      </c>
      <c r="E500">
        <v>26</v>
      </c>
      <c r="F500">
        <v>1</v>
      </c>
      <c r="G500">
        <v>16.078517000000002</v>
      </c>
      <c r="H500">
        <v>2.0227810000000002</v>
      </c>
      <c r="I500">
        <v>2.1273080000000002</v>
      </c>
      <c r="J500">
        <v>8.5092000000000001E-2</v>
      </c>
      <c r="K500" t="str">
        <f t="shared" si="16"/>
        <v>7</v>
      </c>
      <c r="L500" t="s">
        <v>64</v>
      </c>
      <c r="M500" t="s">
        <v>65</v>
      </c>
      <c r="N5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500" s="13">
        <f>VLOOKUP(TableMPI[[#This Row],[Label]],TableAvg[],2,FALSE)</f>
        <v>86.758832999999996</v>
      </c>
      <c r="P500" s="13">
        <f>VLOOKUP(TableMPI[[#This Row],[Label]],TableAvg[],3,FALSE)</f>
        <v>0</v>
      </c>
      <c r="Q500" s="13">
        <f>TableMPI[[#This Row],[Avg]]-$U$2*TableMPI[[#This Row],[StdDev]]</f>
        <v>86.758832999999996</v>
      </c>
      <c r="R500" s="13">
        <f>TableMPI[[#This Row],[Avg]]+$U$2*TableMPI[[#This Row],[StdDev]]</f>
        <v>86.758832999999996</v>
      </c>
      <c r="S500" s="13">
        <v>1</v>
      </c>
    </row>
    <row r="501" spans="1:19" x14ac:dyDescent="0.25">
      <c r="A501" t="s">
        <v>15</v>
      </c>
      <c r="B501">
        <v>10000</v>
      </c>
      <c r="C501">
        <v>100</v>
      </c>
      <c r="D501">
        <v>100000</v>
      </c>
      <c r="E501">
        <v>25</v>
      </c>
      <c r="F501">
        <v>1</v>
      </c>
      <c r="G501">
        <v>15.560471</v>
      </c>
      <c r="H501">
        <v>1.1142030000000001</v>
      </c>
      <c r="I501">
        <v>1.9586870000000001</v>
      </c>
      <c r="J501">
        <v>8.1612000000000004E-2</v>
      </c>
      <c r="K501" t="str">
        <f t="shared" si="16"/>
        <v>7</v>
      </c>
      <c r="L501" t="s">
        <v>64</v>
      </c>
      <c r="M501" t="s">
        <v>65</v>
      </c>
      <c r="N5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501" s="13">
        <f>VLOOKUP(TableMPI[[#This Row],[Label]],TableAvg[],2,FALSE)</f>
        <v>89.725504999999998</v>
      </c>
      <c r="P501" s="13">
        <f>VLOOKUP(TableMPI[[#This Row],[Label]],TableAvg[],3,FALSE)</f>
        <v>0</v>
      </c>
      <c r="Q501" s="13">
        <f>TableMPI[[#This Row],[Avg]]-$U$2*TableMPI[[#This Row],[StdDev]]</f>
        <v>89.725504999999998</v>
      </c>
      <c r="R501" s="13">
        <f>TableMPI[[#This Row],[Avg]]+$U$2*TableMPI[[#This Row],[StdDev]]</f>
        <v>89.725504999999998</v>
      </c>
      <c r="S501" s="13">
        <v>1</v>
      </c>
    </row>
    <row r="502" spans="1:19" x14ac:dyDescent="0.25">
      <c r="A502" t="s">
        <v>15</v>
      </c>
      <c r="B502">
        <v>10000</v>
      </c>
      <c r="C502">
        <v>100</v>
      </c>
      <c r="D502">
        <v>100000</v>
      </c>
      <c r="E502">
        <v>24</v>
      </c>
      <c r="F502">
        <v>1</v>
      </c>
      <c r="G502">
        <v>15.191399000000001</v>
      </c>
      <c r="H502">
        <v>0.177153</v>
      </c>
      <c r="I502">
        <v>0.95374800000000004</v>
      </c>
      <c r="J502">
        <v>4.1466999999999997E-2</v>
      </c>
      <c r="K502" t="str">
        <f t="shared" si="16"/>
        <v>7</v>
      </c>
      <c r="L502" t="s">
        <v>64</v>
      </c>
      <c r="M502" t="s">
        <v>65</v>
      </c>
      <c r="N5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502" s="13">
        <f>VLOOKUP(TableMPI[[#This Row],[Label]],TableAvg[],2,FALSE)</f>
        <v>89.644526799999994</v>
      </c>
      <c r="P502" s="13">
        <f>VLOOKUP(TableMPI[[#This Row],[Label]],TableAvg[],3,FALSE)</f>
        <v>9.0564284097201603E-2</v>
      </c>
      <c r="Q502" s="13">
        <f>TableMPI[[#This Row],[Avg]]-$U$2*TableMPI[[#This Row],[StdDev]]</f>
        <v>89.463398231805584</v>
      </c>
      <c r="R502" s="13">
        <f>TableMPI[[#This Row],[Avg]]+$U$2*TableMPI[[#This Row],[StdDev]]</f>
        <v>89.825655368194404</v>
      </c>
      <c r="S502" s="13">
        <v>1</v>
      </c>
    </row>
    <row r="503" spans="1:19" x14ac:dyDescent="0.25">
      <c r="A503" t="s">
        <v>15</v>
      </c>
      <c r="B503">
        <v>10000</v>
      </c>
      <c r="C503">
        <v>100</v>
      </c>
      <c r="D503">
        <v>100000</v>
      </c>
      <c r="E503">
        <v>23</v>
      </c>
      <c r="F503">
        <v>1</v>
      </c>
      <c r="G503">
        <v>15.610219000000001</v>
      </c>
      <c r="H503">
        <v>0.17226900000000001</v>
      </c>
      <c r="I503">
        <v>1.0542130000000001</v>
      </c>
      <c r="J503">
        <v>4.7919000000000003E-2</v>
      </c>
      <c r="K503" t="str">
        <f t="shared" si="16"/>
        <v>7</v>
      </c>
      <c r="L503" t="s">
        <v>64</v>
      </c>
      <c r="M503" t="s">
        <v>65</v>
      </c>
      <c r="N5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503" s="13">
        <f>VLOOKUP(TableMPI[[#This Row],[Label]],TableAvg[],2,FALSE)</f>
        <v>93.110984000000002</v>
      </c>
      <c r="P503" s="13">
        <f>VLOOKUP(TableMPI[[#This Row],[Label]],TableAvg[],3,FALSE)</f>
        <v>0</v>
      </c>
      <c r="Q503" s="13">
        <f>TableMPI[[#This Row],[Avg]]-$U$2*TableMPI[[#This Row],[StdDev]]</f>
        <v>93.110984000000002</v>
      </c>
      <c r="R503" s="13">
        <f>TableMPI[[#This Row],[Avg]]+$U$2*TableMPI[[#This Row],[StdDev]]</f>
        <v>93.110984000000002</v>
      </c>
      <c r="S503" s="13">
        <v>1</v>
      </c>
    </row>
    <row r="504" spans="1:19" x14ac:dyDescent="0.25">
      <c r="A504" t="s">
        <v>15</v>
      </c>
      <c r="B504">
        <v>10000</v>
      </c>
      <c r="C504">
        <v>100</v>
      </c>
      <c r="D504">
        <v>100000</v>
      </c>
      <c r="E504">
        <v>22</v>
      </c>
      <c r="F504">
        <v>1</v>
      </c>
      <c r="G504">
        <v>16.396144</v>
      </c>
      <c r="H504">
        <v>0.237456</v>
      </c>
      <c r="I504">
        <v>0.95909500000000003</v>
      </c>
      <c r="J504">
        <v>4.5671000000000003E-2</v>
      </c>
      <c r="K504" t="str">
        <f t="shared" si="16"/>
        <v>7</v>
      </c>
      <c r="L504" t="s">
        <v>64</v>
      </c>
      <c r="M504" t="s">
        <v>65</v>
      </c>
      <c r="N5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504" s="13">
        <f>VLOOKUP(TableMPI[[#This Row],[Label]],TableAvg[],2,FALSE)</f>
        <v>97.226399999999998</v>
      </c>
      <c r="P504" s="13">
        <f>VLOOKUP(TableMPI[[#This Row],[Label]],TableAvg[],3,FALSE)</f>
        <v>0</v>
      </c>
      <c r="Q504" s="13">
        <f>TableMPI[[#This Row],[Avg]]-$U$2*TableMPI[[#This Row],[StdDev]]</f>
        <v>97.226399999999998</v>
      </c>
      <c r="R504" s="13">
        <f>TableMPI[[#This Row],[Avg]]+$U$2*TableMPI[[#This Row],[StdDev]]</f>
        <v>97.226399999999998</v>
      </c>
      <c r="S504" s="13">
        <v>1</v>
      </c>
    </row>
    <row r="505" spans="1:19" x14ac:dyDescent="0.25">
      <c r="A505" t="s">
        <v>15</v>
      </c>
      <c r="B505">
        <v>10000</v>
      </c>
      <c r="C505">
        <v>100</v>
      </c>
      <c r="D505">
        <v>100000</v>
      </c>
      <c r="E505">
        <v>21</v>
      </c>
      <c r="F505">
        <v>1</v>
      </c>
      <c r="G505">
        <v>17.032975</v>
      </c>
      <c r="H505">
        <v>0.16711999999999999</v>
      </c>
      <c r="I505">
        <v>0.88256800000000002</v>
      </c>
      <c r="J505">
        <v>4.4128000000000001E-2</v>
      </c>
      <c r="K505" t="str">
        <f t="shared" si="16"/>
        <v>7</v>
      </c>
      <c r="L505" t="s">
        <v>64</v>
      </c>
      <c r="M505" t="s">
        <v>65</v>
      </c>
      <c r="N5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505" s="13">
        <f>VLOOKUP(TableMPI[[#This Row],[Label]],TableAvg[],2,FALSE)</f>
        <v>101.562984</v>
      </c>
      <c r="P505" s="13">
        <f>VLOOKUP(TableMPI[[#This Row],[Label]],TableAvg[],3,FALSE)</f>
        <v>6.989149632122392E-2</v>
      </c>
      <c r="Q505" s="13">
        <f>TableMPI[[#This Row],[Avg]]-$U$2*TableMPI[[#This Row],[StdDev]]</f>
        <v>101.42320100735755</v>
      </c>
      <c r="R505" s="13">
        <f>TableMPI[[#This Row],[Avg]]+$U$2*TableMPI[[#This Row],[StdDev]]</f>
        <v>101.70276699264245</v>
      </c>
      <c r="S505" s="13">
        <v>1</v>
      </c>
    </row>
    <row r="506" spans="1:19" x14ac:dyDescent="0.25">
      <c r="A506" t="s">
        <v>15</v>
      </c>
      <c r="B506">
        <v>10000</v>
      </c>
      <c r="C506">
        <v>100</v>
      </c>
      <c r="D506">
        <v>100000</v>
      </c>
      <c r="E506">
        <v>20</v>
      </c>
      <c r="F506">
        <v>1</v>
      </c>
      <c r="G506">
        <v>17.758292000000001</v>
      </c>
      <c r="H506">
        <v>0.167214</v>
      </c>
      <c r="I506">
        <v>0.783632</v>
      </c>
      <c r="J506">
        <v>4.1244000000000003E-2</v>
      </c>
      <c r="K506" t="str">
        <f t="shared" si="16"/>
        <v>7</v>
      </c>
      <c r="L506" t="s">
        <v>64</v>
      </c>
      <c r="M506" t="s">
        <v>65</v>
      </c>
      <c r="N5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506" s="13">
        <f>VLOOKUP(TableMPI[[#This Row],[Label]],TableAvg[],2,FALSE)</f>
        <v>106.727441</v>
      </c>
      <c r="P506" s="13">
        <f>VLOOKUP(TableMPI[[#This Row],[Label]],TableAvg[],3,FALSE)</f>
        <v>0</v>
      </c>
      <c r="Q506" s="13">
        <f>TableMPI[[#This Row],[Avg]]-$U$2*TableMPI[[#This Row],[StdDev]]</f>
        <v>106.727441</v>
      </c>
      <c r="R506" s="13">
        <f>TableMPI[[#This Row],[Avg]]+$U$2*TableMPI[[#This Row],[StdDev]]</f>
        <v>106.727441</v>
      </c>
      <c r="S506" s="13">
        <v>1</v>
      </c>
    </row>
    <row r="507" spans="1:19" x14ac:dyDescent="0.25">
      <c r="A507" t="s">
        <v>15</v>
      </c>
      <c r="B507">
        <v>10000</v>
      </c>
      <c r="C507">
        <v>100</v>
      </c>
      <c r="D507">
        <v>100000</v>
      </c>
      <c r="E507">
        <v>19</v>
      </c>
      <c r="F507">
        <v>1</v>
      </c>
      <c r="G507">
        <v>18.671081999999998</v>
      </c>
      <c r="H507">
        <v>0.156028</v>
      </c>
      <c r="I507">
        <v>0.634127</v>
      </c>
      <c r="J507">
        <v>3.5229000000000003E-2</v>
      </c>
      <c r="K507" t="str">
        <f t="shared" si="16"/>
        <v>7</v>
      </c>
      <c r="L507" t="s">
        <v>64</v>
      </c>
      <c r="M507" t="s">
        <v>65</v>
      </c>
      <c r="N5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507" s="13">
        <f>VLOOKUP(TableMPI[[#This Row],[Label]],TableAvg[],2,FALSE)</f>
        <v>111.832953</v>
      </c>
      <c r="P507" s="13">
        <f>VLOOKUP(TableMPI[[#This Row],[Label]],TableAvg[],3,FALSE)</f>
        <v>0</v>
      </c>
      <c r="Q507" s="13">
        <f>TableMPI[[#This Row],[Avg]]-$U$2*TableMPI[[#This Row],[StdDev]]</f>
        <v>111.832953</v>
      </c>
      <c r="R507" s="13">
        <f>TableMPI[[#This Row],[Avg]]+$U$2*TableMPI[[#This Row],[StdDev]]</f>
        <v>111.832953</v>
      </c>
      <c r="S507" s="13">
        <v>1</v>
      </c>
    </row>
    <row r="508" spans="1:19" x14ac:dyDescent="0.25">
      <c r="A508" t="s">
        <v>15</v>
      </c>
      <c r="B508">
        <v>10000</v>
      </c>
      <c r="C508">
        <v>100</v>
      </c>
      <c r="D508">
        <v>100000</v>
      </c>
      <c r="E508">
        <v>18</v>
      </c>
      <c r="F508">
        <v>1</v>
      </c>
      <c r="G508">
        <v>19.593015999999999</v>
      </c>
      <c r="H508">
        <v>0.16928099999999999</v>
      </c>
      <c r="I508">
        <v>0.69760200000000006</v>
      </c>
      <c r="J508">
        <v>4.1035000000000002E-2</v>
      </c>
      <c r="K508" t="str">
        <f t="shared" si="16"/>
        <v>7</v>
      </c>
      <c r="L508" t="s">
        <v>64</v>
      </c>
      <c r="M508" t="s">
        <v>65</v>
      </c>
      <c r="N5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508" s="13">
        <f>VLOOKUP(TableMPI[[#This Row],[Label]],TableAvg[],2,FALSE)</f>
        <v>117.95172540000002</v>
      </c>
      <c r="P508" s="13">
        <f>VLOOKUP(TableMPI[[#This Row],[Label]],TableAvg[],3,FALSE)</f>
        <v>0.14477274963067172</v>
      </c>
      <c r="Q508" s="13">
        <f>TableMPI[[#This Row],[Avg]]-$U$2*TableMPI[[#This Row],[StdDev]]</f>
        <v>117.66217990073868</v>
      </c>
      <c r="R508" s="13">
        <f>TableMPI[[#This Row],[Avg]]+$U$2*TableMPI[[#This Row],[StdDev]]</f>
        <v>118.24127089926135</v>
      </c>
      <c r="S508" s="13">
        <v>1</v>
      </c>
    </row>
    <row r="509" spans="1:19" x14ac:dyDescent="0.25">
      <c r="A509" t="s">
        <v>15</v>
      </c>
      <c r="B509">
        <v>10000</v>
      </c>
      <c r="C509">
        <v>100</v>
      </c>
      <c r="D509">
        <v>100000</v>
      </c>
      <c r="E509">
        <v>17</v>
      </c>
      <c r="F509">
        <v>1</v>
      </c>
      <c r="G509">
        <v>20.657427999999999</v>
      </c>
      <c r="H509">
        <v>0.16236999999999999</v>
      </c>
      <c r="I509">
        <v>0.63707800000000003</v>
      </c>
      <c r="J509">
        <v>3.9816999999999998E-2</v>
      </c>
      <c r="K509" t="str">
        <f t="shared" si="16"/>
        <v>7</v>
      </c>
      <c r="L509" t="s">
        <v>64</v>
      </c>
      <c r="M509" t="s">
        <v>65</v>
      </c>
      <c r="N5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509" s="13">
        <f>VLOOKUP(TableMPI[[#This Row],[Label]],TableAvg[],2,FALSE)</f>
        <v>124.729928</v>
      </c>
      <c r="P509" s="13">
        <f>VLOOKUP(TableMPI[[#This Row],[Label]],TableAvg[],3,FALSE)</f>
        <v>0</v>
      </c>
      <c r="Q509" s="13">
        <f>TableMPI[[#This Row],[Avg]]-$U$2*TableMPI[[#This Row],[StdDev]]</f>
        <v>124.729928</v>
      </c>
      <c r="R509" s="13">
        <f>TableMPI[[#This Row],[Avg]]+$U$2*TableMPI[[#This Row],[StdDev]]</f>
        <v>124.729928</v>
      </c>
      <c r="S509" s="13">
        <v>1</v>
      </c>
    </row>
    <row r="510" spans="1:19" x14ac:dyDescent="0.25">
      <c r="A510" t="s">
        <v>15</v>
      </c>
      <c r="B510">
        <v>10000</v>
      </c>
      <c r="C510">
        <v>100</v>
      </c>
      <c r="D510">
        <v>100000</v>
      </c>
      <c r="E510">
        <v>16</v>
      </c>
      <c r="F510">
        <v>1</v>
      </c>
      <c r="G510">
        <v>21.837778</v>
      </c>
      <c r="H510">
        <v>0.15658900000000001</v>
      </c>
      <c r="I510">
        <v>0.53605899999999995</v>
      </c>
      <c r="J510">
        <v>3.5736999999999998E-2</v>
      </c>
      <c r="K510" t="str">
        <f t="shared" si="16"/>
        <v>7</v>
      </c>
      <c r="L510" t="s">
        <v>64</v>
      </c>
      <c r="M510" t="s">
        <v>65</v>
      </c>
      <c r="N5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510" s="13">
        <f>VLOOKUP(TableMPI[[#This Row],[Label]],TableAvg[],2,FALSE)</f>
        <v>132.20465999999999</v>
      </c>
      <c r="P510" s="13">
        <f>VLOOKUP(TableMPI[[#This Row],[Label]],TableAvg[],3,FALSE)</f>
        <v>0</v>
      </c>
      <c r="Q510" s="13">
        <f>TableMPI[[#This Row],[Avg]]-$U$2*TableMPI[[#This Row],[StdDev]]</f>
        <v>132.20465999999999</v>
      </c>
      <c r="R510" s="13">
        <f>TableMPI[[#This Row],[Avg]]+$U$2*TableMPI[[#This Row],[StdDev]]</f>
        <v>132.20465999999999</v>
      </c>
      <c r="S510" s="13">
        <v>1</v>
      </c>
    </row>
    <row r="511" spans="1:19" x14ac:dyDescent="0.25">
      <c r="A511" t="s">
        <v>15</v>
      </c>
      <c r="B511">
        <v>10000</v>
      </c>
      <c r="C511">
        <v>100</v>
      </c>
      <c r="D511">
        <v>100000</v>
      </c>
      <c r="E511">
        <v>15</v>
      </c>
      <c r="F511">
        <v>1</v>
      </c>
      <c r="G511">
        <v>23.193588999999999</v>
      </c>
      <c r="H511">
        <v>0.16853799999999999</v>
      </c>
      <c r="I511">
        <v>0.620749</v>
      </c>
      <c r="J511">
        <v>4.4339000000000003E-2</v>
      </c>
      <c r="K511" t="str">
        <f t="shared" si="16"/>
        <v>7</v>
      </c>
      <c r="L511" t="s">
        <v>64</v>
      </c>
      <c r="M511" t="s">
        <v>65</v>
      </c>
      <c r="N5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511" s="13">
        <f>VLOOKUP(TableMPI[[#This Row],[Label]],TableAvg[],2,FALSE)</f>
        <v>140.79502980000001</v>
      </c>
      <c r="P511" s="13">
        <f>VLOOKUP(TableMPI[[#This Row],[Label]],TableAvg[],3,FALSE)</f>
        <v>6.4130093750900619E-2</v>
      </c>
      <c r="Q511" s="13">
        <f>TableMPI[[#This Row],[Avg]]-$U$2*TableMPI[[#This Row],[StdDev]]</f>
        <v>140.6667696124982</v>
      </c>
      <c r="R511" s="13">
        <f>TableMPI[[#This Row],[Avg]]+$U$2*TableMPI[[#This Row],[StdDev]]</f>
        <v>140.92328998750182</v>
      </c>
      <c r="S511" s="13">
        <v>1</v>
      </c>
    </row>
    <row r="512" spans="1:19" x14ac:dyDescent="0.25">
      <c r="A512" t="s">
        <v>15</v>
      </c>
      <c r="B512">
        <v>10000</v>
      </c>
      <c r="C512">
        <v>100</v>
      </c>
      <c r="D512">
        <v>100000</v>
      </c>
      <c r="E512">
        <v>14</v>
      </c>
      <c r="F512">
        <v>1</v>
      </c>
      <c r="G512">
        <v>24.769411999999999</v>
      </c>
      <c r="H512">
        <v>0.16203899999999999</v>
      </c>
      <c r="I512">
        <v>0.485153</v>
      </c>
      <c r="J512">
        <v>3.7318999999999998E-2</v>
      </c>
      <c r="K512" t="str">
        <f t="shared" si="16"/>
        <v>7</v>
      </c>
      <c r="L512" t="s">
        <v>64</v>
      </c>
      <c r="M512" t="s">
        <v>65</v>
      </c>
      <c r="N5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512" s="13">
        <f>VLOOKUP(TableMPI[[#This Row],[Label]],TableAvg[],2,FALSE)</f>
        <v>150.740375</v>
      </c>
      <c r="P512" s="13">
        <f>VLOOKUP(TableMPI[[#This Row],[Label]],TableAvg[],3,FALSE)</f>
        <v>0</v>
      </c>
      <c r="Q512" s="13">
        <f>TableMPI[[#This Row],[Avg]]-$U$2*TableMPI[[#This Row],[StdDev]]</f>
        <v>150.740375</v>
      </c>
      <c r="R512" s="13">
        <f>TableMPI[[#This Row],[Avg]]+$U$2*TableMPI[[#This Row],[StdDev]]</f>
        <v>150.740375</v>
      </c>
      <c r="S512" s="13">
        <v>1</v>
      </c>
    </row>
    <row r="513" spans="1:19" x14ac:dyDescent="0.25">
      <c r="A513" t="s">
        <v>15</v>
      </c>
      <c r="B513">
        <v>10000</v>
      </c>
      <c r="C513">
        <v>100</v>
      </c>
      <c r="D513">
        <v>100000</v>
      </c>
      <c r="E513">
        <v>13</v>
      </c>
      <c r="F513">
        <v>1</v>
      </c>
      <c r="G513">
        <v>26.572141999999999</v>
      </c>
      <c r="H513">
        <v>0.16761100000000001</v>
      </c>
      <c r="I513">
        <v>0.55363099999999998</v>
      </c>
      <c r="J513">
        <v>4.6136000000000003E-2</v>
      </c>
      <c r="K513" t="str">
        <f t="shared" si="16"/>
        <v>7</v>
      </c>
      <c r="L513" t="s">
        <v>64</v>
      </c>
      <c r="M513" t="s">
        <v>65</v>
      </c>
      <c r="N5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513" s="13">
        <f>VLOOKUP(TableMPI[[#This Row],[Label]],TableAvg[],2,FALSE)</f>
        <v>161.943344</v>
      </c>
      <c r="P513" s="13">
        <f>VLOOKUP(TableMPI[[#This Row],[Label]],TableAvg[],3,FALSE)</f>
        <v>0</v>
      </c>
      <c r="Q513" s="13">
        <f>TableMPI[[#This Row],[Avg]]-$U$2*TableMPI[[#This Row],[StdDev]]</f>
        <v>161.943344</v>
      </c>
      <c r="R513" s="13">
        <f>TableMPI[[#This Row],[Avg]]+$U$2*TableMPI[[#This Row],[StdDev]]</f>
        <v>161.943344</v>
      </c>
      <c r="S513" s="13">
        <v>1</v>
      </c>
    </row>
    <row r="514" spans="1:19" x14ac:dyDescent="0.25">
      <c r="A514" t="s">
        <v>15</v>
      </c>
      <c r="B514">
        <v>10000</v>
      </c>
      <c r="C514">
        <v>100</v>
      </c>
      <c r="D514">
        <v>100000</v>
      </c>
      <c r="E514">
        <v>72</v>
      </c>
      <c r="F514">
        <v>1</v>
      </c>
      <c r="G514">
        <v>21.998517</v>
      </c>
      <c r="H514">
        <v>16.118728000000001</v>
      </c>
      <c r="I514">
        <v>19.233165</v>
      </c>
      <c r="J514">
        <v>0.27089000000000002</v>
      </c>
      <c r="K514" t="str">
        <f t="shared" si="16"/>
        <v>7</v>
      </c>
      <c r="L514" t="s">
        <v>64</v>
      </c>
      <c r="M514" t="s">
        <v>65</v>
      </c>
      <c r="N5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514" s="13" t="e">
        <f>VLOOKUP(TableMPI[[#This Row],[Label]],TableAvg[],2,FALSE)</f>
        <v>#N/A</v>
      </c>
      <c r="P514" s="13" t="e">
        <f>VLOOKUP(TableMPI[[#This Row],[Label]],TableAvg[],3,FALSE)</f>
        <v>#N/A</v>
      </c>
      <c r="Q514" s="13" t="e">
        <f>TableMPI[[#This Row],[Avg]]-$U$2*TableMPI[[#This Row],[StdDev]]</f>
        <v>#N/A</v>
      </c>
      <c r="R514" s="13" t="e">
        <f>TableMPI[[#This Row],[Avg]]+$U$2*TableMPI[[#This Row],[StdDev]]</f>
        <v>#N/A</v>
      </c>
      <c r="S514" s="13" t="e">
        <f>IF(AND(TableMPI[[#This Row],[total_time]]&gt;=TableMPI[[#This Row],[Low]], TableMPI[[#This Row],[total_time]]&lt;=TableMPI[[#This Row],[High]]),1,0)</f>
        <v>#N/A</v>
      </c>
    </row>
    <row r="515" spans="1:19" x14ac:dyDescent="0.25">
      <c r="A515" t="s">
        <v>15</v>
      </c>
      <c r="B515">
        <v>10000</v>
      </c>
      <c r="C515">
        <v>100</v>
      </c>
      <c r="D515">
        <v>100000</v>
      </c>
      <c r="E515">
        <v>71</v>
      </c>
      <c r="F515">
        <v>1</v>
      </c>
      <c r="G515">
        <v>33.263142999999999</v>
      </c>
      <c r="H515">
        <v>27.339829999999999</v>
      </c>
      <c r="I515">
        <v>7.1344909999999997</v>
      </c>
      <c r="J515">
        <v>0.101921</v>
      </c>
      <c r="K515" t="str">
        <f t="shared" si="16"/>
        <v>7</v>
      </c>
      <c r="L515" t="s">
        <v>64</v>
      </c>
      <c r="M515" t="s">
        <v>65</v>
      </c>
      <c r="N5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515" s="13" t="e">
        <f>VLOOKUP(TableMPI[[#This Row],[Label]],TableAvg[],2,FALSE)</f>
        <v>#N/A</v>
      </c>
      <c r="P515" s="13" t="e">
        <f>VLOOKUP(TableMPI[[#This Row],[Label]],TableAvg[],3,FALSE)</f>
        <v>#N/A</v>
      </c>
      <c r="Q515" s="13" t="e">
        <f>TableMPI[[#This Row],[Avg]]-$U$2*TableMPI[[#This Row],[StdDev]]</f>
        <v>#N/A</v>
      </c>
      <c r="R515" s="13" t="e">
        <f>TableMPI[[#This Row],[Avg]]+$U$2*TableMPI[[#This Row],[StdDev]]</f>
        <v>#N/A</v>
      </c>
      <c r="S515" s="13" t="e">
        <f>IF(AND(TableMPI[[#This Row],[total_time]]&gt;=TableMPI[[#This Row],[Low]], TableMPI[[#This Row],[total_time]]&lt;=TableMPI[[#This Row],[High]]),1,0)</f>
        <v>#N/A</v>
      </c>
    </row>
    <row r="516" spans="1:19" x14ac:dyDescent="0.25">
      <c r="A516" t="s">
        <v>15</v>
      </c>
      <c r="B516">
        <v>10000</v>
      </c>
      <c r="C516">
        <v>100</v>
      </c>
      <c r="D516">
        <v>100000</v>
      </c>
      <c r="E516">
        <v>70</v>
      </c>
      <c r="F516">
        <v>1</v>
      </c>
      <c r="G516">
        <v>10.935834</v>
      </c>
      <c r="H516">
        <v>5.070252</v>
      </c>
      <c r="I516">
        <v>17.996724</v>
      </c>
      <c r="J516">
        <v>0.260822</v>
      </c>
      <c r="K516" t="str">
        <f t="shared" si="16"/>
        <v>7</v>
      </c>
      <c r="L516" t="s">
        <v>64</v>
      </c>
      <c r="M516" t="s">
        <v>65</v>
      </c>
      <c r="N5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516" s="13" t="e">
        <f>VLOOKUP(TableMPI[[#This Row],[Label]],TableAvg[],2,FALSE)</f>
        <v>#N/A</v>
      </c>
      <c r="P516" s="13" t="e">
        <f>VLOOKUP(TableMPI[[#This Row],[Label]],TableAvg[],3,FALSE)</f>
        <v>#N/A</v>
      </c>
      <c r="Q516" s="13" t="e">
        <f>TableMPI[[#This Row],[Avg]]-$U$2*TableMPI[[#This Row],[StdDev]]</f>
        <v>#N/A</v>
      </c>
      <c r="R516" s="13" t="e">
        <f>TableMPI[[#This Row],[Avg]]+$U$2*TableMPI[[#This Row],[StdDev]]</f>
        <v>#N/A</v>
      </c>
      <c r="S516" s="13" t="e">
        <f>IF(AND(TableMPI[[#This Row],[total_time]]&gt;=TableMPI[[#This Row],[Low]], TableMPI[[#This Row],[total_time]]&lt;=TableMPI[[#This Row],[High]]),1,0)</f>
        <v>#N/A</v>
      </c>
    </row>
    <row r="517" spans="1:19" x14ac:dyDescent="0.25">
      <c r="A517" t="s">
        <v>15</v>
      </c>
      <c r="B517">
        <v>10000</v>
      </c>
      <c r="C517">
        <v>100</v>
      </c>
      <c r="D517">
        <v>100000</v>
      </c>
      <c r="E517">
        <v>69</v>
      </c>
      <c r="F517">
        <v>1</v>
      </c>
      <c r="G517">
        <v>15.907164</v>
      </c>
      <c r="H517">
        <v>10.02304</v>
      </c>
      <c r="I517">
        <v>7.921862</v>
      </c>
      <c r="J517">
        <v>0.116498</v>
      </c>
      <c r="K517" t="str">
        <f t="shared" si="16"/>
        <v>7</v>
      </c>
      <c r="L517" t="s">
        <v>64</v>
      </c>
      <c r="M517" t="s">
        <v>65</v>
      </c>
      <c r="N5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517" s="13" t="e">
        <f>VLOOKUP(TableMPI[[#This Row],[Label]],TableAvg[],2,FALSE)</f>
        <v>#N/A</v>
      </c>
      <c r="P517" s="13" t="e">
        <f>VLOOKUP(TableMPI[[#This Row],[Label]],TableAvg[],3,FALSE)</f>
        <v>#N/A</v>
      </c>
      <c r="Q517" s="13" t="e">
        <f>TableMPI[[#This Row],[Avg]]-$U$2*TableMPI[[#This Row],[StdDev]]</f>
        <v>#N/A</v>
      </c>
      <c r="R517" s="13" t="e">
        <f>TableMPI[[#This Row],[Avg]]+$U$2*TableMPI[[#This Row],[StdDev]]</f>
        <v>#N/A</v>
      </c>
      <c r="S517" s="13" t="e">
        <f>IF(AND(TableMPI[[#This Row],[total_time]]&gt;=TableMPI[[#This Row],[Low]], TableMPI[[#This Row],[total_time]]&lt;=TableMPI[[#This Row],[High]]),1,0)</f>
        <v>#N/A</v>
      </c>
    </row>
    <row r="518" spans="1:19" x14ac:dyDescent="0.25">
      <c r="A518" t="s">
        <v>15</v>
      </c>
      <c r="B518">
        <v>10000</v>
      </c>
      <c r="C518">
        <v>100</v>
      </c>
      <c r="D518">
        <v>100000</v>
      </c>
      <c r="E518">
        <v>68</v>
      </c>
      <c r="F518">
        <v>1</v>
      </c>
      <c r="G518">
        <v>36.143875000000001</v>
      </c>
      <c r="H518">
        <v>30.144873</v>
      </c>
      <c r="I518">
        <v>3.9026380000000001</v>
      </c>
      <c r="J518">
        <v>5.8248000000000001E-2</v>
      </c>
      <c r="K518" t="str">
        <f t="shared" si="16"/>
        <v>7</v>
      </c>
      <c r="L518" t="s">
        <v>64</v>
      </c>
      <c r="M518" t="s">
        <v>65</v>
      </c>
      <c r="N5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518" s="13" t="e">
        <f>VLOOKUP(TableMPI[[#This Row],[Label]],TableAvg[],2,FALSE)</f>
        <v>#N/A</v>
      </c>
      <c r="P518" s="13" t="e">
        <f>VLOOKUP(TableMPI[[#This Row],[Label]],TableAvg[],3,FALSE)</f>
        <v>#N/A</v>
      </c>
      <c r="Q518" s="13" t="e">
        <f>TableMPI[[#This Row],[Avg]]-$U$2*TableMPI[[#This Row],[StdDev]]</f>
        <v>#N/A</v>
      </c>
      <c r="R518" s="13" t="e">
        <f>TableMPI[[#This Row],[Avg]]+$U$2*TableMPI[[#This Row],[StdDev]]</f>
        <v>#N/A</v>
      </c>
      <c r="S518" s="13" t="e">
        <f>IF(AND(TableMPI[[#This Row],[total_time]]&gt;=TableMPI[[#This Row],[Low]], TableMPI[[#This Row],[total_time]]&lt;=TableMPI[[#This Row],[High]]),1,0)</f>
        <v>#N/A</v>
      </c>
    </row>
    <row r="519" spans="1:19" x14ac:dyDescent="0.25">
      <c r="A519" t="s">
        <v>15</v>
      </c>
      <c r="B519">
        <v>10000</v>
      </c>
      <c r="C519">
        <v>100</v>
      </c>
      <c r="D519">
        <v>100000</v>
      </c>
      <c r="E519">
        <v>67</v>
      </c>
      <c r="F519">
        <v>1</v>
      </c>
      <c r="G519">
        <v>15.499445</v>
      </c>
      <c r="H519">
        <v>9.4196799999999996</v>
      </c>
      <c r="I519">
        <v>20.145420999999999</v>
      </c>
      <c r="J519">
        <v>0.30523400000000001</v>
      </c>
      <c r="K519" t="str">
        <f t="shared" ref="K519:K582" si="17">MID(M519,22,1)</f>
        <v>7</v>
      </c>
      <c r="L519" t="s">
        <v>64</v>
      </c>
      <c r="M519" t="s">
        <v>65</v>
      </c>
      <c r="N5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519" s="13" t="e">
        <f>VLOOKUP(TableMPI[[#This Row],[Label]],TableAvg[],2,FALSE)</f>
        <v>#N/A</v>
      </c>
      <c r="P519" s="13" t="e">
        <f>VLOOKUP(TableMPI[[#This Row],[Label]],TableAvg[],3,FALSE)</f>
        <v>#N/A</v>
      </c>
      <c r="Q519" s="13" t="e">
        <f>TableMPI[[#This Row],[Avg]]-$U$2*TableMPI[[#This Row],[StdDev]]</f>
        <v>#N/A</v>
      </c>
      <c r="R519" s="13" t="e">
        <f>TableMPI[[#This Row],[Avg]]+$U$2*TableMPI[[#This Row],[StdDev]]</f>
        <v>#N/A</v>
      </c>
      <c r="S519" s="13" t="e">
        <f>IF(AND(TableMPI[[#This Row],[total_time]]&gt;=TableMPI[[#This Row],[Low]], TableMPI[[#This Row],[total_time]]&lt;=TableMPI[[#This Row],[High]]),1,0)</f>
        <v>#N/A</v>
      </c>
    </row>
    <row r="520" spans="1:19" x14ac:dyDescent="0.25">
      <c r="A520" t="s">
        <v>15</v>
      </c>
      <c r="B520">
        <v>10000</v>
      </c>
      <c r="C520">
        <v>100</v>
      </c>
      <c r="D520">
        <v>100000</v>
      </c>
      <c r="E520">
        <v>66</v>
      </c>
      <c r="F520">
        <v>1</v>
      </c>
      <c r="G520">
        <v>18.585637999999999</v>
      </c>
      <c r="H520">
        <v>12.45138</v>
      </c>
      <c r="I520">
        <v>7.3551589999999996</v>
      </c>
      <c r="J520">
        <v>0.11315600000000001</v>
      </c>
      <c r="K520" t="str">
        <f t="shared" si="17"/>
        <v>7</v>
      </c>
      <c r="L520" t="s">
        <v>64</v>
      </c>
      <c r="M520" t="s">
        <v>65</v>
      </c>
      <c r="N5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520" s="13" t="e">
        <f>VLOOKUP(TableMPI[[#This Row],[Label]],TableAvg[],2,FALSE)</f>
        <v>#N/A</v>
      </c>
      <c r="P520" s="13" t="e">
        <f>VLOOKUP(TableMPI[[#This Row],[Label]],TableAvg[],3,FALSE)</f>
        <v>#N/A</v>
      </c>
      <c r="Q520" s="13" t="e">
        <f>TableMPI[[#This Row],[Avg]]-$U$2*TableMPI[[#This Row],[StdDev]]</f>
        <v>#N/A</v>
      </c>
      <c r="R520" s="13" t="e">
        <f>TableMPI[[#This Row],[Avg]]+$U$2*TableMPI[[#This Row],[StdDev]]</f>
        <v>#N/A</v>
      </c>
      <c r="S520" s="13" t="e">
        <f>IF(AND(TableMPI[[#This Row],[total_time]]&gt;=TableMPI[[#This Row],[Low]], TableMPI[[#This Row],[total_time]]&lt;=TableMPI[[#This Row],[High]]),1,0)</f>
        <v>#N/A</v>
      </c>
    </row>
    <row r="521" spans="1:19" x14ac:dyDescent="0.25">
      <c r="A521" t="s">
        <v>15</v>
      </c>
      <c r="B521">
        <v>10000</v>
      </c>
      <c r="C521">
        <v>100</v>
      </c>
      <c r="D521">
        <v>100000</v>
      </c>
      <c r="E521">
        <v>65</v>
      </c>
      <c r="F521">
        <v>1</v>
      </c>
      <c r="G521">
        <v>25.455352999999999</v>
      </c>
      <c r="H521">
        <v>19.163540000000001</v>
      </c>
      <c r="I521">
        <v>3.8174399999999999</v>
      </c>
      <c r="J521">
        <v>5.9646999999999999E-2</v>
      </c>
      <c r="K521" t="str">
        <f t="shared" si="17"/>
        <v>7</v>
      </c>
      <c r="L521" t="s">
        <v>64</v>
      </c>
      <c r="M521" t="s">
        <v>65</v>
      </c>
      <c r="N5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521" s="13" t="e">
        <f>VLOOKUP(TableMPI[[#This Row],[Label]],TableAvg[],2,FALSE)</f>
        <v>#N/A</v>
      </c>
      <c r="P521" s="13" t="e">
        <f>VLOOKUP(TableMPI[[#This Row],[Label]],TableAvg[],3,FALSE)</f>
        <v>#N/A</v>
      </c>
      <c r="Q521" s="13" t="e">
        <f>TableMPI[[#This Row],[Avg]]-$U$2*TableMPI[[#This Row],[StdDev]]</f>
        <v>#N/A</v>
      </c>
      <c r="R521" s="13" t="e">
        <f>TableMPI[[#This Row],[Avg]]+$U$2*TableMPI[[#This Row],[StdDev]]</f>
        <v>#N/A</v>
      </c>
      <c r="S521" s="13" t="e">
        <f>IF(AND(TableMPI[[#This Row],[total_time]]&gt;=TableMPI[[#This Row],[Low]], TableMPI[[#This Row],[total_time]]&lt;=TableMPI[[#This Row],[High]]),1,0)</f>
        <v>#N/A</v>
      </c>
    </row>
    <row r="522" spans="1:19" x14ac:dyDescent="0.25">
      <c r="A522" t="s">
        <v>15</v>
      </c>
      <c r="B522">
        <v>10000</v>
      </c>
      <c r="C522">
        <v>100</v>
      </c>
      <c r="D522">
        <v>100000</v>
      </c>
      <c r="E522">
        <v>64</v>
      </c>
      <c r="F522">
        <v>1</v>
      </c>
      <c r="G522">
        <v>13.048553</v>
      </c>
      <c r="H522">
        <v>6.6484379999999996</v>
      </c>
      <c r="I522">
        <v>24.802177</v>
      </c>
      <c r="J522">
        <v>0.39368500000000001</v>
      </c>
      <c r="K522" t="str">
        <f t="shared" si="17"/>
        <v>7</v>
      </c>
      <c r="L522" t="s">
        <v>64</v>
      </c>
      <c r="M522" t="s">
        <v>65</v>
      </c>
      <c r="N5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522" s="13">
        <f>VLOOKUP(TableMPI[[#This Row],[Label]],TableAvg[],2,FALSE)</f>
        <v>49.397883999999998</v>
      </c>
      <c r="P522" s="13">
        <f>VLOOKUP(TableMPI[[#This Row],[Label]],TableAvg[],3,FALSE)</f>
        <v>1.3483200000000721</v>
      </c>
      <c r="Q522" s="13">
        <f>TableMPI[[#This Row],[Avg]]-$U$2*TableMPI[[#This Row],[StdDev]]</f>
        <v>46.701243999999853</v>
      </c>
      <c r="R522" s="13">
        <f>TableMPI[[#This Row],[Avg]]+$U$2*TableMPI[[#This Row],[StdDev]]</f>
        <v>52.094524000000142</v>
      </c>
      <c r="S522" s="13">
        <v>1</v>
      </c>
    </row>
    <row r="523" spans="1:19" x14ac:dyDescent="0.25">
      <c r="A523" t="s">
        <v>15</v>
      </c>
      <c r="B523">
        <v>10000</v>
      </c>
      <c r="C523">
        <v>100</v>
      </c>
      <c r="D523">
        <v>100000</v>
      </c>
      <c r="E523">
        <v>63</v>
      </c>
      <c r="F523">
        <v>1</v>
      </c>
      <c r="G523">
        <v>15.402749</v>
      </c>
      <c r="H523">
        <v>9.01891</v>
      </c>
      <c r="I523">
        <v>3.6638649999999999</v>
      </c>
      <c r="J523">
        <v>5.9095000000000002E-2</v>
      </c>
      <c r="K523" t="str">
        <f t="shared" si="17"/>
        <v>7</v>
      </c>
      <c r="L523" t="s">
        <v>64</v>
      </c>
      <c r="M523" t="s">
        <v>65</v>
      </c>
      <c r="N5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523" s="13">
        <f>VLOOKUP(TableMPI[[#This Row],[Label]],TableAvg[],2,FALSE)</f>
        <v>60.022591999999996</v>
      </c>
      <c r="P523" s="13">
        <f>VLOOKUP(TableMPI[[#This Row],[Label]],TableAvg[],3,FALSE)</f>
        <v>6.7464641756875192</v>
      </c>
      <c r="Q523" s="13">
        <f>TableMPI[[#This Row],[Avg]]-$U$2*TableMPI[[#This Row],[StdDev]]</f>
        <v>46.529663648624961</v>
      </c>
      <c r="R523" s="13">
        <f>TableMPI[[#This Row],[Avg]]+$U$2*TableMPI[[#This Row],[StdDev]]</f>
        <v>73.515520351375031</v>
      </c>
      <c r="S523" s="13">
        <v>1</v>
      </c>
    </row>
    <row r="524" spans="1:19" x14ac:dyDescent="0.25">
      <c r="A524" t="s">
        <v>15</v>
      </c>
      <c r="B524">
        <v>10000</v>
      </c>
      <c r="C524">
        <v>100</v>
      </c>
      <c r="D524">
        <v>100000</v>
      </c>
      <c r="E524">
        <v>62</v>
      </c>
      <c r="F524">
        <v>1</v>
      </c>
      <c r="G524">
        <v>11.858663</v>
      </c>
      <c r="H524">
        <v>5.3865249999999998</v>
      </c>
      <c r="I524">
        <v>19.405725</v>
      </c>
      <c r="J524">
        <v>0.31812699999999999</v>
      </c>
      <c r="K524" t="str">
        <f t="shared" si="17"/>
        <v>7</v>
      </c>
      <c r="L524" t="s">
        <v>64</v>
      </c>
      <c r="M524" t="s">
        <v>65</v>
      </c>
      <c r="N5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524" s="13">
        <f>VLOOKUP(TableMPI[[#This Row],[Label]],TableAvg[],2,FALSE)</f>
        <v>53.947665999999998</v>
      </c>
      <c r="P524" s="13">
        <f>VLOOKUP(TableMPI[[#This Row],[Label]],TableAvg[],3,FALSE)</f>
        <v>3.7814740000000544</v>
      </c>
      <c r="Q524" s="13">
        <f>TableMPI[[#This Row],[Avg]]-$U$2*TableMPI[[#This Row],[StdDev]]</f>
        <v>46.384717999999893</v>
      </c>
      <c r="R524" s="13">
        <f>TableMPI[[#This Row],[Avg]]+$U$2*TableMPI[[#This Row],[StdDev]]</f>
        <v>61.510614000000103</v>
      </c>
      <c r="S524" s="13">
        <v>1</v>
      </c>
    </row>
    <row r="525" spans="1:19" x14ac:dyDescent="0.25">
      <c r="A525" t="s">
        <v>15</v>
      </c>
      <c r="B525">
        <v>10000</v>
      </c>
      <c r="C525">
        <v>100</v>
      </c>
      <c r="D525">
        <v>100000</v>
      </c>
      <c r="E525">
        <v>61</v>
      </c>
      <c r="F525">
        <v>1</v>
      </c>
      <c r="G525">
        <v>37.764533</v>
      </c>
      <c r="H525">
        <v>31.195354999999999</v>
      </c>
      <c r="I525">
        <v>3.7144970000000002</v>
      </c>
      <c r="J525">
        <v>6.1907999999999998E-2</v>
      </c>
      <c r="K525" t="str">
        <f t="shared" si="17"/>
        <v>7</v>
      </c>
      <c r="L525" t="s">
        <v>64</v>
      </c>
      <c r="M525" t="s">
        <v>65</v>
      </c>
      <c r="N5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525" s="13">
        <f>VLOOKUP(TableMPI[[#This Row],[Label]],TableAvg[],2,FALSE)</f>
        <v>56.207155999999998</v>
      </c>
      <c r="P525" s="13">
        <f>VLOOKUP(TableMPI[[#This Row],[Label]],TableAvg[],3,FALSE)</f>
        <v>1.7342149999998473</v>
      </c>
      <c r="Q525" s="13">
        <f>TableMPI[[#This Row],[Avg]]-$U$2*TableMPI[[#This Row],[StdDev]]</f>
        <v>52.738726000000305</v>
      </c>
      <c r="R525" s="13">
        <f>TableMPI[[#This Row],[Avg]]+$U$2*TableMPI[[#This Row],[StdDev]]</f>
        <v>59.67558599999969</v>
      </c>
      <c r="S525" s="13">
        <v>1</v>
      </c>
    </row>
    <row r="526" spans="1:19" x14ac:dyDescent="0.25">
      <c r="A526" t="s">
        <v>15</v>
      </c>
      <c r="B526">
        <v>10000</v>
      </c>
      <c r="C526">
        <v>100</v>
      </c>
      <c r="D526">
        <v>100000</v>
      </c>
      <c r="E526">
        <v>60</v>
      </c>
      <c r="F526">
        <v>1</v>
      </c>
      <c r="G526">
        <v>17.746580999999999</v>
      </c>
      <c r="H526">
        <v>11.127096</v>
      </c>
      <c r="I526">
        <v>14.489936</v>
      </c>
      <c r="J526">
        <v>0.245592</v>
      </c>
      <c r="K526" t="str">
        <f t="shared" si="17"/>
        <v>7</v>
      </c>
      <c r="L526" t="s">
        <v>64</v>
      </c>
      <c r="M526" t="s">
        <v>65</v>
      </c>
      <c r="N5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526" s="13">
        <f>VLOOKUP(TableMPI[[#This Row],[Label]],TableAvg[],2,FALSE)</f>
        <v>62.871661142857143</v>
      </c>
      <c r="P526" s="13">
        <f>VLOOKUP(TableMPI[[#This Row],[Label]],TableAvg[],3,FALSE)</f>
        <v>7.181102345320264</v>
      </c>
      <c r="Q526" s="13">
        <f>TableMPI[[#This Row],[Avg]]-$U$2*TableMPI[[#This Row],[StdDev]]</f>
        <v>48.509456452216611</v>
      </c>
      <c r="R526" s="13">
        <f>TableMPI[[#This Row],[Avg]]+$U$2*TableMPI[[#This Row],[StdDev]]</f>
        <v>77.233865833497674</v>
      </c>
      <c r="S526" s="13">
        <v>1</v>
      </c>
    </row>
    <row r="527" spans="1:19" x14ac:dyDescent="0.25">
      <c r="A527" t="s">
        <v>15</v>
      </c>
      <c r="B527">
        <v>10000</v>
      </c>
      <c r="C527">
        <v>100</v>
      </c>
      <c r="D527">
        <v>100000</v>
      </c>
      <c r="E527">
        <v>59</v>
      </c>
      <c r="F527">
        <v>1</v>
      </c>
      <c r="G527">
        <v>16.972566</v>
      </c>
      <c r="H527">
        <v>10.078246</v>
      </c>
      <c r="I527">
        <v>8.8580710000000007</v>
      </c>
      <c r="J527">
        <v>0.152725</v>
      </c>
      <c r="K527" t="str">
        <f t="shared" si="17"/>
        <v>7</v>
      </c>
      <c r="L527" t="s">
        <v>64</v>
      </c>
      <c r="M527" t="s">
        <v>65</v>
      </c>
      <c r="N5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527" s="13">
        <f>VLOOKUP(TableMPI[[#This Row],[Label]],TableAvg[],2,FALSE)</f>
        <v>55.803689000000006</v>
      </c>
      <c r="P527" s="13">
        <f>VLOOKUP(TableMPI[[#This Row],[Label]],TableAvg[],3,FALSE)</f>
        <v>5.250181999999965</v>
      </c>
      <c r="Q527" s="13">
        <f>TableMPI[[#This Row],[Avg]]-$U$2*TableMPI[[#This Row],[StdDev]]</f>
        <v>45.303325000000072</v>
      </c>
      <c r="R527" s="13">
        <f>TableMPI[[#This Row],[Avg]]+$U$2*TableMPI[[#This Row],[StdDev]]</f>
        <v>66.304052999999939</v>
      </c>
      <c r="S527" s="13">
        <v>1</v>
      </c>
    </row>
    <row r="528" spans="1:19" x14ac:dyDescent="0.25">
      <c r="A528" t="s">
        <v>15</v>
      </c>
      <c r="B528">
        <v>10000</v>
      </c>
      <c r="C528">
        <v>100</v>
      </c>
      <c r="D528">
        <v>100000</v>
      </c>
      <c r="E528">
        <v>58</v>
      </c>
      <c r="F528">
        <v>1</v>
      </c>
      <c r="G528">
        <v>16.432134000000001</v>
      </c>
      <c r="H528">
        <v>9.4042270000000006</v>
      </c>
      <c r="I528">
        <v>7.1943089999999996</v>
      </c>
      <c r="J528">
        <v>0.12621599999999999</v>
      </c>
      <c r="K528" t="str">
        <f t="shared" si="17"/>
        <v>7</v>
      </c>
      <c r="L528" t="s">
        <v>64</v>
      </c>
      <c r="M528" t="s">
        <v>65</v>
      </c>
      <c r="N5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528" s="13">
        <f>VLOOKUP(TableMPI[[#This Row],[Label]],TableAvg[],2,FALSE)</f>
        <v>66.035082000000003</v>
      </c>
      <c r="P528" s="13">
        <f>VLOOKUP(TableMPI[[#This Row],[Label]],TableAvg[],3,FALSE)</f>
        <v>6.0350899999999816</v>
      </c>
      <c r="Q528" s="13">
        <f>TableMPI[[#This Row],[Avg]]-$U$2*TableMPI[[#This Row],[StdDev]]</f>
        <v>53.964902000000038</v>
      </c>
      <c r="R528" s="13">
        <f>TableMPI[[#This Row],[Avg]]+$U$2*TableMPI[[#This Row],[StdDev]]</f>
        <v>78.105261999999968</v>
      </c>
      <c r="S528" s="13">
        <v>1</v>
      </c>
    </row>
    <row r="529" spans="1:19" x14ac:dyDescent="0.25">
      <c r="A529" t="s">
        <v>15</v>
      </c>
      <c r="B529">
        <v>10000</v>
      </c>
      <c r="C529">
        <v>100</v>
      </c>
      <c r="D529">
        <v>100000</v>
      </c>
      <c r="E529">
        <v>57</v>
      </c>
      <c r="F529">
        <v>1</v>
      </c>
      <c r="G529">
        <v>29.225193000000001</v>
      </c>
      <c r="H529">
        <v>22.095980000000001</v>
      </c>
      <c r="I529">
        <v>6.4888260000000004</v>
      </c>
      <c r="J529">
        <v>0.115872</v>
      </c>
      <c r="K529" t="str">
        <f t="shared" si="17"/>
        <v>7</v>
      </c>
      <c r="L529" t="s">
        <v>64</v>
      </c>
      <c r="M529" t="s">
        <v>65</v>
      </c>
      <c r="N5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529" s="13">
        <f>VLOOKUP(TableMPI[[#This Row],[Label]],TableAvg[],2,FALSE)</f>
        <v>71.605326428571431</v>
      </c>
      <c r="P529" s="13">
        <f>VLOOKUP(TableMPI[[#This Row],[Label]],TableAvg[],3,FALSE)</f>
        <v>2.2741935365786823</v>
      </c>
      <c r="Q529" s="13">
        <f>TableMPI[[#This Row],[Avg]]-$U$2*TableMPI[[#This Row],[StdDev]]</f>
        <v>67.056939355414073</v>
      </c>
      <c r="R529" s="13">
        <f>TableMPI[[#This Row],[Avg]]+$U$2*TableMPI[[#This Row],[StdDev]]</f>
        <v>76.153713501728788</v>
      </c>
      <c r="S529" s="13">
        <v>1</v>
      </c>
    </row>
    <row r="530" spans="1:19" x14ac:dyDescent="0.25">
      <c r="A530" t="s">
        <v>15</v>
      </c>
      <c r="B530">
        <v>10000</v>
      </c>
      <c r="C530">
        <v>100</v>
      </c>
      <c r="D530">
        <v>100000</v>
      </c>
      <c r="E530">
        <v>56</v>
      </c>
      <c r="F530">
        <v>1</v>
      </c>
      <c r="G530">
        <v>20.198606000000002</v>
      </c>
      <c r="H530">
        <v>12.946260000000001</v>
      </c>
      <c r="I530">
        <v>5.2668480000000004</v>
      </c>
      <c r="J530">
        <v>9.5760999999999999E-2</v>
      </c>
      <c r="K530" t="str">
        <f t="shared" si="17"/>
        <v>7</v>
      </c>
      <c r="L530" t="s">
        <v>64</v>
      </c>
      <c r="M530" t="s">
        <v>65</v>
      </c>
      <c r="N5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530" s="13">
        <f>VLOOKUP(TableMPI[[#This Row],[Label]],TableAvg[],2,FALSE)</f>
        <v>68.374039499999995</v>
      </c>
      <c r="P530" s="13">
        <f>VLOOKUP(TableMPI[[#This Row],[Label]],TableAvg[],3,FALSE)</f>
        <v>4.2408984999999664</v>
      </c>
      <c r="Q530" s="13">
        <f>TableMPI[[#This Row],[Avg]]-$U$2*TableMPI[[#This Row],[StdDev]]</f>
        <v>59.892242500000066</v>
      </c>
      <c r="R530" s="13">
        <f>TableMPI[[#This Row],[Avg]]+$U$2*TableMPI[[#This Row],[StdDev]]</f>
        <v>76.855836499999924</v>
      </c>
      <c r="S530" s="13">
        <v>1</v>
      </c>
    </row>
    <row r="531" spans="1:19" x14ac:dyDescent="0.25">
      <c r="A531" t="s">
        <v>15</v>
      </c>
      <c r="B531">
        <v>10000</v>
      </c>
      <c r="C531">
        <v>100</v>
      </c>
      <c r="D531">
        <v>100000</v>
      </c>
      <c r="E531">
        <v>55</v>
      </c>
      <c r="F531">
        <v>1</v>
      </c>
      <c r="G531">
        <v>37.130561</v>
      </c>
      <c r="H531">
        <v>29.829395999999999</v>
      </c>
      <c r="I531">
        <v>5.9527760000000001</v>
      </c>
      <c r="J531">
        <v>0.110237</v>
      </c>
      <c r="K531" t="str">
        <f t="shared" si="17"/>
        <v>7</v>
      </c>
      <c r="L531" t="s">
        <v>64</v>
      </c>
      <c r="M531" t="s">
        <v>65</v>
      </c>
      <c r="N5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531" s="13">
        <f>VLOOKUP(TableMPI[[#This Row],[Label]],TableAvg[],2,FALSE)</f>
        <v>68.183681500000006</v>
      </c>
      <c r="P531" s="13">
        <f>VLOOKUP(TableMPI[[#This Row],[Label]],TableAvg[],3,FALSE)</f>
        <v>5.503140500000006</v>
      </c>
      <c r="Q531" s="13">
        <f>TableMPI[[#This Row],[Avg]]-$U$2*TableMPI[[#This Row],[StdDev]]</f>
        <v>57.17740049999999</v>
      </c>
      <c r="R531" s="13">
        <f>TableMPI[[#This Row],[Avg]]+$U$2*TableMPI[[#This Row],[StdDev]]</f>
        <v>79.189962500000021</v>
      </c>
      <c r="S531" s="13">
        <v>1</v>
      </c>
    </row>
    <row r="532" spans="1:19" x14ac:dyDescent="0.25">
      <c r="A532" t="s">
        <v>15</v>
      </c>
      <c r="B532">
        <v>10000</v>
      </c>
      <c r="C532">
        <v>100</v>
      </c>
      <c r="D532">
        <v>100000</v>
      </c>
      <c r="E532">
        <v>54</v>
      </c>
      <c r="F532">
        <v>1</v>
      </c>
      <c r="G532">
        <v>19.404413999999999</v>
      </c>
      <c r="H532">
        <v>11.970078000000001</v>
      </c>
      <c r="I532">
        <v>17.886400999999999</v>
      </c>
      <c r="J532">
        <v>0.33747899999999997</v>
      </c>
      <c r="K532" t="str">
        <f t="shared" si="17"/>
        <v>7</v>
      </c>
      <c r="L532" t="s">
        <v>64</v>
      </c>
      <c r="M532" t="s">
        <v>65</v>
      </c>
      <c r="N5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532" s="13">
        <f>VLOOKUP(TableMPI[[#This Row],[Label]],TableAvg[],2,FALSE)</f>
        <v>67.569194428571421</v>
      </c>
      <c r="P532" s="13">
        <f>VLOOKUP(TableMPI[[#This Row],[Label]],TableAvg[],3,FALSE)</f>
        <v>8.6074823360843773</v>
      </c>
      <c r="Q532" s="13">
        <f>TableMPI[[#This Row],[Avg]]-$U$2*TableMPI[[#This Row],[StdDev]]</f>
        <v>50.354229756402667</v>
      </c>
      <c r="R532" s="13">
        <f>TableMPI[[#This Row],[Avg]]+$U$2*TableMPI[[#This Row],[StdDev]]</f>
        <v>84.784159100740169</v>
      </c>
      <c r="S532" s="13">
        <v>1</v>
      </c>
    </row>
    <row r="533" spans="1:19" x14ac:dyDescent="0.25">
      <c r="A533" t="s">
        <v>15</v>
      </c>
      <c r="B533">
        <v>10000</v>
      </c>
      <c r="C533">
        <v>100</v>
      </c>
      <c r="D533">
        <v>100000</v>
      </c>
      <c r="E533">
        <v>53</v>
      </c>
      <c r="F533">
        <v>1</v>
      </c>
      <c r="G533">
        <v>16.812541</v>
      </c>
      <c r="H533">
        <v>9.3191900000000008</v>
      </c>
      <c r="I533">
        <v>7.3945720000000001</v>
      </c>
      <c r="J533">
        <v>0.142203</v>
      </c>
      <c r="K533" t="str">
        <f t="shared" si="17"/>
        <v>7</v>
      </c>
      <c r="L533" t="s">
        <v>64</v>
      </c>
      <c r="M533" t="s">
        <v>65</v>
      </c>
      <c r="N5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533" s="13">
        <f>VLOOKUP(TableMPI[[#This Row],[Label]],TableAvg[],2,FALSE)</f>
        <v>66.929270000000002</v>
      </c>
      <c r="P533" s="13">
        <f>VLOOKUP(TableMPI[[#This Row],[Label]],TableAvg[],3,FALSE)</f>
        <v>9.1470939999999636</v>
      </c>
      <c r="Q533" s="13">
        <f>TableMPI[[#This Row],[Avg]]-$U$2*TableMPI[[#This Row],[StdDev]]</f>
        <v>48.635082000000075</v>
      </c>
      <c r="R533" s="13">
        <f>TableMPI[[#This Row],[Avg]]+$U$2*TableMPI[[#This Row],[StdDev]]</f>
        <v>85.223457999999937</v>
      </c>
      <c r="S533" s="13">
        <v>1</v>
      </c>
    </row>
    <row r="534" spans="1:19" x14ac:dyDescent="0.25">
      <c r="A534" t="s">
        <v>15</v>
      </c>
      <c r="B534">
        <v>10000</v>
      </c>
      <c r="C534">
        <v>100</v>
      </c>
      <c r="D534">
        <v>100000</v>
      </c>
      <c r="E534">
        <v>52</v>
      </c>
      <c r="F534">
        <v>1</v>
      </c>
      <c r="G534">
        <v>11.553886</v>
      </c>
      <c r="H534">
        <v>3.893281</v>
      </c>
      <c r="I534">
        <v>5.3091410000000003</v>
      </c>
      <c r="J534">
        <v>0.104101</v>
      </c>
      <c r="K534" t="str">
        <f t="shared" si="17"/>
        <v>7</v>
      </c>
      <c r="L534" t="s">
        <v>64</v>
      </c>
      <c r="M534" t="s">
        <v>65</v>
      </c>
      <c r="N5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534" s="13">
        <f>VLOOKUP(TableMPI[[#This Row],[Label]],TableAvg[],2,FALSE)</f>
        <v>60.261414500000001</v>
      </c>
      <c r="P534" s="13">
        <f>VLOOKUP(TableMPI[[#This Row],[Label]],TableAvg[],3,FALSE)</f>
        <v>3.9938224999999243</v>
      </c>
      <c r="Q534" s="13">
        <f>TableMPI[[#This Row],[Avg]]-$U$2*TableMPI[[#This Row],[StdDev]]</f>
        <v>52.273769500000149</v>
      </c>
      <c r="R534" s="13">
        <f>TableMPI[[#This Row],[Avg]]+$U$2*TableMPI[[#This Row],[StdDev]]</f>
        <v>68.249059499999845</v>
      </c>
      <c r="S534" s="13">
        <v>1</v>
      </c>
    </row>
    <row r="535" spans="1:19" x14ac:dyDescent="0.25">
      <c r="A535" t="s">
        <v>15</v>
      </c>
      <c r="B535">
        <v>10000</v>
      </c>
      <c r="C535">
        <v>100</v>
      </c>
      <c r="D535">
        <v>100000</v>
      </c>
      <c r="E535">
        <v>51</v>
      </c>
      <c r="F535">
        <v>1</v>
      </c>
      <c r="G535">
        <v>12.57813</v>
      </c>
      <c r="H535">
        <v>4.6783450000000002</v>
      </c>
      <c r="I535">
        <v>5.084263</v>
      </c>
      <c r="J535">
        <v>0.101685</v>
      </c>
      <c r="K535" t="str">
        <f t="shared" si="17"/>
        <v>7</v>
      </c>
      <c r="L535" t="s">
        <v>64</v>
      </c>
      <c r="M535" t="s">
        <v>65</v>
      </c>
      <c r="N5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535" s="13">
        <f>VLOOKUP(TableMPI[[#This Row],[Label]],TableAvg[],2,FALSE)</f>
        <v>70.770545285714292</v>
      </c>
      <c r="P535" s="13">
        <f>VLOOKUP(TableMPI[[#This Row],[Label]],TableAvg[],3,FALSE)</f>
        <v>7.0225103166363967</v>
      </c>
      <c r="Q535" s="13">
        <f>TableMPI[[#This Row],[Avg]]-$U$2*TableMPI[[#This Row],[StdDev]]</f>
        <v>56.7255246524415</v>
      </c>
      <c r="R535" s="13">
        <f>TableMPI[[#This Row],[Avg]]+$U$2*TableMPI[[#This Row],[StdDev]]</f>
        <v>84.81556591898709</v>
      </c>
      <c r="S535" s="13">
        <v>1</v>
      </c>
    </row>
    <row r="536" spans="1:19" x14ac:dyDescent="0.25">
      <c r="A536" t="s">
        <v>15</v>
      </c>
      <c r="B536">
        <v>10000</v>
      </c>
      <c r="C536">
        <v>100</v>
      </c>
      <c r="D536">
        <v>100000</v>
      </c>
      <c r="E536">
        <v>50</v>
      </c>
      <c r="F536">
        <v>1</v>
      </c>
      <c r="G536">
        <v>29.978553999999999</v>
      </c>
      <c r="H536">
        <v>22.059547999999999</v>
      </c>
      <c r="I536">
        <v>5.5581019999999999</v>
      </c>
      <c r="J536">
        <v>0.113431</v>
      </c>
      <c r="K536" t="str">
        <f t="shared" si="17"/>
        <v>7</v>
      </c>
      <c r="L536" t="s">
        <v>64</v>
      </c>
      <c r="M536" t="s">
        <v>65</v>
      </c>
      <c r="N5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536" s="13">
        <f>VLOOKUP(TableMPI[[#This Row],[Label]],TableAvg[],2,FALSE)</f>
        <v>61.225663499999996</v>
      </c>
      <c r="P536" s="13">
        <f>VLOOKUP(TableMPI[[#This Row],[Label]],TableAvg[],3,FALSE)</f>
        <v>4.2239745000000068</v>
      </c>
      <c r="Q536" s="13">
        <f>TableMPI[[#This Row],[Avg]]-$U$2*TableMPI[[#This Row],[StdDev]]</f>
        <v>52.777714499999981</v>
      </c>
      <c r="R536" s="13">
        <f>TableMPI[[#This Row],[Avg]]+$U$2*TableMPI[[#This Row],[StdDev]]</f>
        <v>69.673612500000004</v>
      </c>
      <c r="S536" s="13">
        <v>1</v>
      </c>
    </row>
    <row r="537" spans="1:19" x14ac:dyDescent="0.25">
      <c r="A537" t="s">
        <v>15</v>
      </c>
      <c r="B537">
        <v>10000</v>
      </c>
      <c r="C537">
        <v>100</v>
      </c>
      <c r="D537">
        <v>100000</v>
      </c>
      <c r="E537">
        <v>49</v>
      </c>
      <c r="F537">
        <v>1</v>
      </c>
      <c r="G537">
        <v>19.054580000000001</v>
      </c>
      <c r="H537">
        <v>10.909383</v>
      </c>
      <c r="I537">
        <v>11.384162</v>
      </c>
      <c r="J537">
        <v>0.23716999999999999</v>
      </c>
      <c r="K537" t="str">
        <f t="shared" si="17"/>
        <v>7</v>
      </c>
      <c r="L537" t="s">
        <v>64</v>
      </c>
      <c r="M537" t="s">
        <v>65</v>
      </c>
      <c r="N5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537" s="13">
        <f>VLOOKUP(TableMPI[[#This Row],[Label]],TableAvg[],2,FALSE)</f>
        <v>76.386009999999999</v>
      </c>
      <c r="P537" s="13">
        <f>VLOOKUP(TableMPI[[#This Row],[Label]],TableAvg[],3,FALSE)</f>
        <v>6.1021000002761186E-2</v>
      </c>
      <c r="Q537" s="13">
        <f>TableMPI[[#This Row],[Avg]]-$U$2*TableMPI[[#This Row],[StdDev]]</f>
        <v>76.263967999994478</v>
      </c>
      <c r="R537" s="13">
        <f>TableMPI[[#This Row],[Avg]]+$U$2*TableMPI[[#This Row],[StdDev]]</f>
        <v>76.50805200000552</v>
      </c>
      <c r="S537" s="13">
        <v>1</v>
      </c>
    </row>
    <row r="538" spans="1:19" x14ac:dyDescent="0.25">
      <c r="A538" t="s">
        <v>15</v>
      </c>
      <c r="B538">
        <v>10000</v>
      </c>
      <c r="C538">
        <v>100</v>
      </c>
      <c r="D538">
        <v>100000</v>
      </c>
      <c r="E538">
        <v>48</v>
      </c>
      <c r="F538">
        <v>1</v>
      </c>
      <c r="G538">
        <v>12.297199000000001</v>
      </c>
      <c r="H538">
        <v>4.0924440000000004</v>
      </c>
      <c r="I538">
        <v>4.686534</v>
      </c>
      <c r="J538">
        <v>9.9712999999999996E-2</v>
      </c>
      <c r="K538" t="str">
        <f t="shared" si="17"/>
        <v>7</v>
      </c>
      <c r="L538" t="s">
        <v>64</v>
      </c>
      <c r="M538" t="s">
        <v>65</v>
      </c>
      <c r="N5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538" s="13">
        <f>VLOOKUP(TableMPI[[#This Row],[Label]],TableAvg[],2,FALSE)</f>
        <v>76.060306666666662</v>
      </c>
      <c r="P538" s="13">
        <f>VLOOKUP(TableMPI[[#This Row],[Label]],TableAvg[],3,FALSE)</f>
        <v>1.8280964848174195</v>
      </c>
      <c r="Q538" s="13">
        <f>TableMPI[[#This Row],[Avg]]-$U$2*TableMPI[[#This Row],[StdDev]]</f>
        <v>72.404113697031818</v>
      </c>
      <c r="R538" s="13">
        <f>TableMPI[[#This Row],[Avg]]+$U$2*TableMPI[[#This Row],[StdDev]]</f>
        <v>79.716499636301506</v>
      </c>
      <c r="S538" s="13">
        <v>1</v>
      </c>
    </row>
    <row r="539" spans="1:19" x14ac:dyDescent="0.25">
      <c r="A539" t="s">
        <v>15</v>
      </c>
      <c r="B539">
        <v>10000</v>
      </c>
      <c r="C539">
        <v>100</v>
      </c>
      <c r="D539">
        <v>100000</v>
      </c>
      <c r="E539">
        <v>47</v>
      </c>
      <c r="F539">
        <v>1</v>
      </c>
      <c r="G539">
        <v>12.549572</v>
      </c>
      <c r="H539">
        <v>4.245914</v>
      </c>
      <c r="I539">
        <v>4.8957540000000002</v>
      </c>
      <c r="J539">
        <v>0.106429</v>
      </c>
      <c r="K539" t="str">
        <f t="shared" si="17"/>
        <v>7</v>
      </c>
      <c r="L539" t="s">
        <v>64</v>
      </c>
      <c r="M539" t="s">
        <v>65</v>
      </c>
      <c r="N5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539" s="13">
        <f>VLOOKUP(TableMPI[[#This Row],[Label]],TableAvg[],2,FALSE)</f>
        <v>76.872181499999996</v>
      </c>
      <c r="P539" s="13">
        <f>VLOOKUP(TableMPI[[#This Row],[Label]],TableAvg[],3,FALSE)</f>
        <v>1.6119705000001372</v>
      </c>
      <c r="Q539" s="13">
        <f>TableMPI[[#This Row],[Avg]]-$U$2*TableMPI[[#This Row],[StdDev]]</f>
        <v>73.648240499999716</v>
      </c>
      <c r="R539" s="13">
        <f>TableMPI[[#This Row],[Avg]]+$U$2*TableMPI[[#This Row],[StdDev]]</f>
        <v>80.096122500000277</v>
      </c>
      <c r="S539" s="13">
        <v>1</v>
      </c>
    </row>
    <row r="540" spans="1:19" x14ac:dyDescent="0.25">
      <c r="A540" t="s">
        <v>15</v>
      </c>
      <c r="B540">
        <v>10000</v>
      </c>
      <c r="C540">
        <v>100</v>
      </c>
      <c r="D540">
        <v>100000</v>
      </c>
      <c r="E540">
        <v>46</v>
      </c>
      <c r="F540">
        <v>1</v>
      </c>
      <c r="G540">
        <v>22.796700999999999</v>
      </c>
      <c r="H540">
        <v>14.360768999999999</v>
      </c>
      <c r="I540">
        <v>6.6128109999999998</v>
      </c>
      <c r="J540">
        <v>0.146951</v>
      </c>
      <c r="K540" t="str">
        <f t="shared" si="17"/>
        <v>7</v>
      </c>
      <c r="L540" t="s">
        <v>64</v>
      </c>
      <c r="M540" t="s">
        <v>65</v>
      </c>
      <c r="N5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540" s="13">
        <f>VLOOKUP(TableMPI[[#This Row],[Label]],TableAvg[],2,FALSE)</f>
        <v>68.706393000000006</v>
      </c>
      <c r="P540" s="13">
        <f>VLOOKUP(TableMPI[[#This Row],[Label]],TableAvg[],3,FALSE)</f>
        <v>8.4790459999999541</v>
      </c>
      <c r="Q540" s="13">
        <f>TableMPI[[#This Row],[Avg]]-$U$2*TableMPI[[#This Row],[StdDev]]</f>
        <v>51.748301000000097</v>
      </c>
      <c r="R540" s="13">
        <f>TableMPI[[#This Row],[Avg]]+$U$2*TableMPI[[#This Row],[StdDev]]</f>
        <v>85.664484999999914</v>
      </c>
      <c r="S540" s="13">
        <v>1</v>
      </c>
    </row>
    <row r="541" spans="1:19" x14ac:dyDescent="0.25">
      <c r="A541" t="s">
        <v>15</v>
      </c>
      <c r="B541">
        <v>10000</v>
      </c>
      <c r="C541">
        <v>100</v>
      </c>
      <c r="D541">
        <v>100000</v>
      </c>
      <c r="E541">
        <v>45</v>
      </c>
      <c r="F541">
        <v>1</v>
      </c>
      <c r="G541">
        <v>13.750146000000001</v>
      </c>
      <c r="H541">
        <v>5.0914630000000001</v>
      </c>
      <c r="I541">
        <v>5.5542540000000002</v>
      </c>
      <c r="J541">
        <v>0.12623300000000001</v>
      </c>
      <c r="K541" t="str">
        <f t="shared" si="17"/>
        <v>7</v>
      </c>
      <c r="L541" t="s">
        <v>64</v>
      </c>
      <c r="M541" t="s">
        <v>65</v>
      </c>
      <c r="N5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541" s="13">
        <f>VLOOKUP(TableMPI[[#This Row],[Label]],TableAvg[],2,FALSE)</f>
        <v>77.115810333333329</v>
      </c>
      <c r="P541" s="13">
        <f>VLOOKUP(TableMPI[[#This Row],[Label]],TableAvg[],3,FALSE)</f>
        <v>3.832617475873946</v>
      </c>
      <c r="Q541" s="13">
        <f>TableMPI[[#This Row],[Avg]]-$U$2*TableMPI[[#This Row],[StdDev]]</f>
        <v>69.450575381585438</v>
      </c>
      <c r="R541" s="13">
        <f>TableMPI[[#This Row],[Avg]]+$U$2*TableMPI[[#This Row],[StdDev]]</f>
        <v>84.78104528508122</v>
      </c>
      <c r="S541" s="13">
        <v>1</v>
      </c>
    </row>
    <row r="542" spans="1:19" x14ac:dyDescent="0.25">
      <c r="A542" t="s">
        <v>15</v>
      </c>
      <c r="B542">
        <v>10000</v>
      </c>
      <c r="C542">
        <v>100</v>
      </c>
      <c r="D542">
        <v>100000</v>
      </c>
      <c r="E542">
        <v>44</v>
      </c>
      <c r="F542">
        <v>1</v>
      </c>
      <c r="G542">
        <v>13.433762</v>
      </c>
      <c r="H542">
        <v>4.6605350000000003</v>
      </c>
      <c r="I542">
        <v>4.3748069999999997</v>
      </c>
      <c r="J542">
        <v>0.10174</v>
      </c>
      <c r="K542" t="str">
        <f t="shared" si="17"/>
        <v>7</v>
      </c>
      <c r="L542" t="s">
        <v>64</v>
      </c>
      <c r="M542" t="s">
        <v>65</v>
      </c>
      <c r="N5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542" s="13">
        <f>VLOOKUP(TableMPI[[#This Row],[Label]],TableAvg[],2,FALSE)</f>
        <v>77.120153500000001</v>
      </c>
      <c r="P542" s="13">
        <f>VLOOKUP(TableMPI[[#This Row],[Label]],TableAvg[],3,FALSE)</f>
        <v>3.7465084999999894</v>
      </c>
      <c r="Q542" s="13">
        <f>TableMPI[[#This Row],[Avg]]-$U$2*TableMPI[[#This Row],[StdDev]]</f>
        <v>69.62713650000002</v>
      </c>
      <c r="R542" s="13">
        <f>TableMPI[[#This Row],[Avg]]+$U$2*TableMPI[[#This Row],[StdDev]]</f>
        <v>84.613170499999981</v>
      </c>
      <c r="S542" s="13">
        <v>1</v>
      </c>
    </row>
    <row r="543" spans="1:19" x14ac:dyDescent="0.25">
      <c r="A543" t="s">
        <v>15</v>
      </c>
      <c r="B543">
        <v>10000</v>
      </c>
      <c r="C543">
        <v>100</v>
      </c>
      <c r="D543">
        <v>100000</v>
      </c>
      <c r="E543">
        <v>43</v>
      </c>
      <c r="F543">
        <v>1</v>
      </c>
      <c r="G543">
        <v>12.042351999999999</v>
      </c>
      <c r="H543">
        <v>3.0037560000000001</v>
      </c>
      <c r="I543">
        <v>3.6152820000000001</v>
      </c>
      <c r="J543">
        <v>8.6078000000000002E-2</v>
      </c>
      <c r="K543" t="str">
        <f t="shared" si="17"/>
        <v>7</v>
      </c>
      <c r="L543" t="s">
        <v>64</v>
      </c>
      <c r="M543" t="s">
        <v>65</v>
      </c>
      <c r="N5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543" s="13">
        <f>VLOOKUP(TableMPI[[#This Row],[Label]],TableAvg[],2,FALSE)</f>
        <v>66.753187499999996</v>
      </c>
      <c r="P543" s="13">
        <f>VLOOKUP(TableMPI[[#This Row],[Label]],TableAvg[],3,FALSE)</f>
        <v>5.6613295000000647</v>
      </c>
      <c r="Q543" s="13">
        <f>TableMPI[[#This Row],[Avg]]-$U$2*TableMPI[[#This Row],[StdDev]]</f>
        <v>55.430528499999866</v>
      </c>
      <c r="R543" s="13">
        <f>TableMPI[[#This Row],[Avg]]+$U$2*TableMPI[[#This Row],[StdDev]]</f>
        <v>78.075846500000125</v>
      </c>
      <c r="S543" s="13">
        <v>1</v>
      </c>
    </row>
    <row r="544" spans="1:19" x14ac:dyDescent="0.25">
      <c r="A544" t="s">
        <v>15</v>
      </c>
      <c r="B544">
        <v>10000</v>
      </c>
      <c r="C544">
        <v>100</v>
      </c>
      <c r="D544">
        <v>100000</v>
      </c>
      <c r="E544">
        <v>42</v>
      </c>
      <c r="F544">
        <v>1</v>
      </c>
      <c r="G544">
        <v>42.006354999999999</v>
      </c>
      <c r="H544">
        <v>32.882277999999999</v>
      </c>
      <c r="I544">
        <v>4.0235620000000001</v>
      </c>
      <c r="J544">
        <v>9.8136000000000001E-2</v>
      </c>
      <c r="K544" t="str">
        <f t="shared" si="17"/>
        <v>7</v>
      </c>
      <c r="L544" t="s">
        <v>64</v>
      </c>
      <c r="M544" t="s">
        <v>65</v>
      </c>
      <c r="N5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544" s="13">
        <f>VLOOKUP(TableMPI[[#This Row],[Label]],TableAvg[],2,FALSE)</f>
        <v>74.926300333333344</v>
      </c>
      <c r="P544" s="13">
        <f>VLOOKUP(TableMPI[[#This Row],[Label]],TableAvg[],3,FALSE)</f>
        <v>7.7118208309586107</v>
      </c>
      <c r="Q544" s="13">
        <f>TableMPI[[#This Row],[Avg]]-$U$2*TableMPI[[#This Row],[StdDev]]</f>
        <v>59.502658671416121</v>
      </c>
      <c r="R544" s="13">
        <f>TableMPI[[#This Row],[Avg]]+$U$2*TableMPI[[#This Row],[StdDev]]</f>
        <v>90.34994199525056</v>
      </c>
      <c r="S544" s="13">
        <v>1</v>
      </c>
    </row>
    <row r="545" spans="1:19" x14ac:dyDescent="0.25">
      <c r="A545" t="s">
        <v>15</v>
      </c>
      <c r="B545">
        <v>10000</v>
      </c>
      <c r="C545">
        <v>100</v>
      </c>
      <c r="D545">
        <v>100000</v>
      </c>
      <c r="E545">
        <v>41</v>
      </c>
      <c r="F545">
        <v>1</v>
      </c>
      <c r="G545">
        <v>36.576712000000001</v>
      </c>
      <c r="H545">
        <v>27.347847999999999</v>
      </c>
      <c r="I545">
        <v>13.282144000000001</v>
      </c>
      <c r="J545">
        <v>0.33205400000000002</v>
      </c>
      <c r="K545" t="str">
        <f t="shared" si="17"/>
        <v>7</v>
      </c>
      <c r="L545" t="s">
        <v>64</v>
      </c>
      <c r="M545" t="s">
        <v>65</v>
      </c>
      <c r="N5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545" s="13">
        <f>VLOOKUP(TableMPI[[#This Row],[Label]],TableAvg[],2,FALSE)</f>
        <v>71.40949599999999</v>
      </c>
      <c r="P545" s="13">
        <f>VLOOKUP(TableMPI[[#This Row],[Label]],TableAvg[],3,FALSE)</f>
        <v>10.384814000000029</v>
      </c>
      <c r="Q545" s="13">
        <f>TableMPI[[#This Row],[Avg]]-$U$2*TableMPI[[#This Row],[StdDev]]</f>
        <v>50.639867999999936</v>
      </c>
      <c r="R545" s="13">
        <f>TableMPI[[#This Row],[Avg]]+$U$2*TableMPI[[#This Row],[StdDev]]</f>
        <v>92.179124000000044</v>
      </c>
      <c r="S545" s="13">
        <v>1</v>
      </c>
    </row>
    <row r="546" spans="1:19" x14ac:dyDescent="0.25">
      <c r="A546" t="s">
        <v>15</v>
      </c>
      <c r="B546">
        <v>10000</v>
      </c>
      <c r="C546">
        <v>100</v>
      </c>
      <c r="D546">
        <v>100000</v>
      </c>
      <c r="E546">
        <v>40</v>
      </c>
      <c r="F546">
        <v>1</v>
      </c>
      <c r="G546">
        <v>12.903942000000001</v>
      </c>
      <c r="H546">
        <v>3.3974859999999998</v>
      </c>
      <c r="I546">
        <v>9.9081960000000002</v>
      </c>
      <c r="J546">
        <v>0.254056</v>
      </c>
      <c r="K546" t="str">
        <f t="shared" si="17"/>
        <v>7</v>
      </c>
      <c r="L546" t="s">
        <v>64</v>
      </c>
      <c r="M546" t="s">
        <v>65</v>
      </c>
      <c r="N5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546" s="13">
        <f>VLOOKUP(TableMPI[[#This Row],[Label]],TableAvg[],2,FALSE)</f>
        <v>71.967419500000005</v>
      </c>
      <c r="P546" s="13">
        <f>VLOOKUP(TableMPI[[#This Row],[Label]],TableAvg[],3,FALSE)</f>
        <v>10.153153499999908</v>
      </c>
      <c r="Q546" s="13">
        <f>TableMPI[[#This Row],[Avg]]-$U$2*TableMPI[[#This Row],[StdDev]]</f>
        <v>51.661112500000186</v>
      </c>
      <c r="R546" s="13">
        <f>TableMPI[[#This Row],[Avg]]+$U$2*TableMPI[[#This Row],[StdDev]]</f>
        <v>92.273726499999825</v>
      </c>
      <c r="S546" s="13">
        <v>1</v>
      </c>
    </row>
    <row r="547" spans="1:19" x14ac:dyDescent="0.25">
      <c r="A547" t="s">
        <v>15</v>
      </c>
      <c r="B547">
        <v>10000</v>
      </c>
      <c r="C547">
        <v>100</v>
      </c>
      <c r="D547">
        <v>100000</v>
      </c>
      <c r="E547">
        <v>39</v>
      </c>
      <c r="F547">
        <v>1</v>
      </c>
      <c r="G547">
        <v>13.346318</v>
      </c>
      <c r="H547">
        <v>3.5783930000000002</v>
      </c>
      <c r="I547">
        <v>15.548296000000001</v>
      </c>
      <c r="J547">
        <v>0.40916599999999997</v>
      </c>
      <c r="K547" t="str">
        <f t="shared" si="17"/>
        <v>7</v>
      </c>
      <c r="L547" t="s">
        <v>64</v>
      </c>
      <c r="M547" t="s">
        <v>65</v>
      </c>
      <c r="N5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547" s="13">
        <f>VLOOKUP(TableMPI[[#This Row],[Label]],TableAvg[],2,FALSE)</f>
        <v>79.192841166666668</v>
      </c>
      <c r="P547" s="13">
        <f>VLOOKUP(TableMPI[[#This Row],[Label]],TableAvg[],3,FALSE)</f>
        <v>6.4184247343699292</v>
      </c>
      <c r="Q547" s="13">
        <f>TableMPI[[#This Row],[Avg]]-$U$2*TableMPI[[#This Row],[StdDev]]</f>
        <v>66.355991697926811</v>
      </c>
      <c r="R547" s="13">
        <f>TableMPI[[#This Row],[Avg]]+$U$2*TableMPI[[#This Row],[StdDev]]</f>
        <v>92.029690635406524</v>
      </c>
      <c r="S547" s="13">
        <v>1</v>
      </c>
    </row>
    <row r="548" spans="1:19" x14ac:dyDescent="0.25">
      <c r="A548" t="s">
        <v>15</v>
      </c>
      <c r="B548">
        <v>10000</v>
      </c>
      <c r="C548">
        <v>100</v>
      </c>
      <c r="D548">
        <v>100000</v>
      </c>
      <c r="E548">
        <v>38</v>
      </c>
      <c r="F548">
        <v>1</v>
      </c>
      <c r="G548">
        <v>12.471631</v>
      </c>
      <c r="H548">
        <v>2.495946</v>
      </c>
      <c r="I548">
        <v>4.5551870000000001</v>
      </c>
      <c r="J548">
        <v>0.123113</v>
      </c>
      <c r="K548" t="str">
        <f t="shared" si="17"/>
        <v>7</v>
      </c>
      <c r="L548" t="s">
        <v>64</v>
      </c>
      <c r="M548" t="s">
        <v>65</v>
      </c>
      <c r="N5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548" s="13">
        <f>VLOOKUP(TableMPI[[#This Row],[Label]],TableAvg[],2,FALSE)</f>
        <v>79.841149000000001</v>
      </c>
      <c r="P548" s="13">
        <f>VLOOKUP(TableMPI[[#This Row],[Label]],TableAvg[],3,FALSE)</f>
        <v>4.2893230000000475</v>
      </c>
      <c r="Q548" s="13">
        <f>TableMPI[[#This Row],[Avg]]-$U$2*TableMPI[[#This Row],[StdDev]]</f>
        <v>71.26250299999991</v>
      </c>
      <c r="R548" s="13">
        <f>TableMPI[[#This Row],[Avg]]+$U$2*TableMPI[[#This Row],[StdDev]]</f>
        <v>88.419795000000093</v>
      </c>
      <c r="S548" s="13">
        <v>1</v>
      </c>
    </row>
    <row r="549" spans="1:19" x14ac:dyDescent="0.25">
      <c r="A549" t="s">
        <v>15</v>
      </c>
      <c r="B549">
        <v>10000</v>
      </c>
      <c r="C549">
        <v>100</v>
      </c>
      <c r="D549">
        <v>100000</v>
      </c>
      <c r="E549">
        <v>37</v>
      </c>
      <c r="F549">
        <v>1</v>
      </c>
      <c r="G549">
        <v>15.620034</v>
      </c>
      <c r="H549">
        <v>5.4194909999999998</v>
      </c>
      <c r="I549">
        <v>3.3388490000000002</v>
      </c>
      <c r="J549">
        <v>9.2745999999999995E-2</v>
      </c>
      <c r="K549" t="str">
        <f t="shared" si="17"/>
        <v>7</v>
      </c>
      <c r="L549" t="s">
        <v>64</v>
      </c>
      <c r="M549" t="s">
        <v>65</v>
      </c>
      <c r="N5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549" s="13">
        <f>VLOOKUP(TableMPI[[#This Row],[Label]],TableAvg[],2,FALSE)</f>
        <v>78.192927499999996</v>
      </c>
      <c r="P549" s="13">
        <f>VLOOKUP(TableMPI[[#This Row],[Label]],TableAvg[],3,FALSE)</f>
        <v>1.1752695000001139</v>
      </c>
      <c r="Q549" s="13">
        <f>TableMPI[[#This Row],[Avg]]-$U$2*TableMPI[[#This Row],[StdDev]]</f>
        <v>75.842388499999771</v>
      </c>
      <c r="R549" s="13">
        <f>TableMPI[[#This Row],[Avg]]+$U$2*TableMPI[[#This Row],[StdDev]]</f>
        <v>80.543466500000221</v>
      </c>
      <c r="S549" s="13">
        <v>1</v>
      </c>
    </row>
    <row r="550" spans="1:19" x14ac:dyDescent="0.25">
      <c r="A550" t="s">
        <v>15</v>
      </c>
      <c r="B550">
        <v>10000</v>
      </c>
      <c r="C550">
        <v>100</v>
      </c>
      <c r="D550">
        <v>100000</v>
      </c>
      <c r="E550">
        <v>36</v>
      </c>
      <c r="F550">
        <v>1</v>
      </c>
      <c r="G550">
        <v>16.287490999999999</v>
      </c>
      <c r="H550">
        <v>5.8409339999999998</v>
      </c>
      <c r="I550">
        <v>3.744167</v>
      </c>
      <c r="J550">
        <v>0.106976</v>
      </c>
      <c r="K550" t="str">
        <f t="shared" si="17"/>
        <v>7</v>
      </c>
      <c r="L550" t="s">
        <v>64</v>
      </c>
      <c r="M550" t="s">
        <v>65</v>
      </c>
      <c r="N5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550" s="13">
        <f>VLOOKUP(TableMPI[[#This Row],[Label]],TableAvg[],2,FALSE)</f>
        <v>81.627290800000011</v>
      </c>
      <c r="P550" s="13">
        <f>VLOOKUP(TableMPI[[#This Row],[Label]],TableAvg[],3,FALSE)</f>
        <v>3.455545971951532</v>
      </c>
      <c r="Q550" s="13">
        <f>TableMPI[[#This Row],[Avg]]-$U$2*TableMPI[[#This Row],[StdDev]]</f>
        <v>74.716198856096952</v>
      </c>
      <c r="R550" s="13">
        <f>TableMPI[[#This Row],[Avg]]+$U$2*TableMPI[[#This Row],[StdDev]]</f>
        <v>88.538382743903071</v>
      </c>
      <c r="S550" s="13">
        <v>1</v>
      </c>
    </row>
    <row r="551" spans="1:19" x14ac:dyDescent="0.25">
      <c r="A551" t="s">
        <v>15</v>
      </c>
      <c r="B551">
        <v>10000</v>
      </c>
      <c r="C551">
        <v>100</v>
      </c>
      <c r="D551">
        <v>100000</v>
      </c>
      <c r="E551">
        <v>35</v>
      </c>
      <c r="F551">
        <v>1</v>
      </c>
      <c r="G551">
        <v>13.620590999999999</v>
      </c>
      <c r="H551">
        <v>2.9436290000000001</v>
      </c>
      <c r="I551">
        <v>3.4783520000000001</v>
      </c>
      <c r="J551">
        <v>0.10230400000000001</v>
      </c>
      <c r="K551" t="str">
        <f t="shared" si="17"/>
        <v>7</v>
      </c>
      <c r="L551" t="s">
        <v>64</v>
      </c>
      <c r="M551" t="s">
        <v>65</v>
      </c>
      <c r="N5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551" s="13">
        <f>VLOOKUP(TableMPI[[#This Row],[Label]],TableAvg[],2,FALSE)</f>
        <v>78.006539000000004</v>
      </c>
      <c r="P551" s="13">
        <f>VLOOKUP(TableMPI[[#This Row],[Label]],TableAvg[],3,FALSE)</f>
        <v>0</v>
      </c>
      <c r="Q551" s="13">
        <f>TableMPI[[#This Row],[Avg]]-$U$2*TableMPI[[#This Row],[StdDev]]</f>
        <v>78.006539000000004</v>
      </c>
      <c r="R551" s="13">
        <f>TableMPI[[#This Row],[Avg]]+$U$2*TableMPI[[#This Row],[StdDev]]</f>
        <v>78.006539000000004</v>
      </c>
      <c r="S551" s="13">
        <v>1</v>
      </c>
    </row>
    <row r="552" spans="1:19" x14ac:dyDescent="0.25">
      <c r="A552" t="s">
        <v>15</v>
      </c>
      <c r="B552">
        <v>10000</v>
      </c>
      <c r="C552">
        <v>100</v>
      </c>
      <c r="D552">
        <v>100000</v>
      </c>
      <c r="E552">
        <v>34</v>
      </c>
      <c r="F552">
        <v>1</v>
      </c>
      <c r="G552">
        <v>16.526679000000001</v>
      </c>
      <c r="H552">
        <v>5.5282299999999998</v>
      </c>
      <c r="I552">
        <v>3.5610050000000002</v>
      </c>
      <c r="J552">
        <v>0.107909</v>
      </c>
      <c r="K552" t="str">
        <f t="shared" si="17"/>
        <v>7</v>
      </c>
      <c r="L552" t="s">
        <v>64</v>
      </c>
      <c r="M552" t="s">
        <v>65</v>
      </c>
      <c r="N5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552" s="13">
        <f>VLOOKUP(TableMPI[[#This Row],[Label]],TableAvg[],2,FALSE)</f>
        <v>84.318348</v>
      </c>
      <c r="P552" s="13">
        <f>VLOOKUP(TableMPI[[#This Row],[Label]],TableAvg[],3,FALSE)</f>
        <v>0</v>
      </c>
      <c r="Q552" s="13">
        <f>TableMPI[[#This Row],[Avg]]-$U$2*TableMPI[[#This Row],[StdDev]]</f>
        <v>84.318348</v>
      </c>
      <c r="R552" s="13">
        <f>TableMPI[[#This Row],[Avg]]+$U$2*TableMPI[[#This Row],[StdDev]]</f>
        <v>84.318348</v>
      </c>
      <c r="S552" s="13">
        <v>1</v>
      </c>
    </row>
    <row r="553" spans="1:19" x14ac:dyDescent="0.25">
      <c r="A553" t="s">
        <v>15</v>
      </c>
      <c r="B553">
        <v>10000</v>
      </c>
      <c r="C553">
        <v>100</v>
      </c>
      <c r="D553">
        <v>100000</v>
      </c>
      <c r="E553">
        <v>33</v>
      </c>
      <c r="F553">
        <v>1</v>
      </c>
      <c r="G553">
        <v>15.322588</v>
      </c>
      <c r="H553">
        <v>4.0824049999999996</v>
      </c>
      <c r="I553">
        <v>4.1131779999999996</v>
      </c>
      <c r="J553">
        <v>0.12853700000000001</v>
      </c>
      <c r="K553" t="str">
        <f t="shared" si="17"/>
        <v>7</v>
      </c>
      <c r="L553" t="s">
        <v>64</v>
      </c>
      <c r="M553" t="s">
        <v>65</v>
      </c>
      <c r="N5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553" s="13">
        <f>VLOOKUP(TableMPI[[#This Row],[Label]],TableAvg[],2,FALSE)</f>
        <v>76.067917600000015</v>
      </c>
      <c r="P553" s="13">
        <f>VLOOKUP(TableMPI[[#This Row],[Label]],TableAvg[],3,FALSE)</f>
        <v>1.9068478459149669</v>
      </c>
      <c r="Q553" s="13">
        <f>TableMPI[[#This Row],[Avg]]-$U$2*TableMPI[[#This Row],[StdDev]]</f>
        <v>72.254221908170081</v>
      </c>
      <c r="R553" s="13">
        <f>TableMPI[[#This Row],[Avg]]+$U$2*TableMPI[[#This Row],[StdDev]]</f>
        <v>79.88161329182995</v>
      </c>
      <c r="S553" s="13">
        <v>1</v>
      </c>
    </row>
    <row r="554" spans="1:19" x14ac:dyDescent="0.25">
      <c r="A554" t="s">
        <v>15</v>
      </c>
      <c r="B554">
        <v>10000</v>
      </c>
      <c r="C554">
        <v>100</v>
      </c>
      <c r="D554">
        <v>100000</v>
      </c>
      <c r="E554">
        <v>32</v>
      </c>
      <c r="F554">
        <v>1</v>
      </c>
      <c r="G554">
        <v>13.511792</v>
      </c>
      <c r="H554">
        <v>1.922445</v>
      </c>
      <c r="I554">
        <v>2.7502469999999999</v>
      </c>
      <c r="J554">
        <v>8.8718000000000005E-2</v>
      </c>
      <c r="K554" t="str">
        <f t="shared" si="17"/>
        <v>7</v>
      </c>
      <c r="L554" t="s">
        <v>64</v>
      </c>
      <c r="M554" t="s">
        <v>65</v>
      </c>
      <c r="N5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554" s="13">
        <f>VLOOKUP(TableMPI[[#This Row],[Label]],TableAvg[],2,FALSE)</f>
        <v>84.195373000000004</v>
      </c>
      <c r="P554" s="13">
        <f>VLOOKUP(TableMPI[[#This Row],[Label]],TableAvg[],3,FALSE)</f>
        <v>0</v>
      </c>
      <c r="Q554" s="13">
        <f>TableMPI[[#This Row],[Avg]]-$U$2*TableMPI[[#This Row],[StdDev]]</f>
        <v>84.195373000000004</v>
      </c>
      <c r="R554" s="13">
        <f>TableMPI[[#This Row],[Avg]]+$U$2*TableMPI[[#This Row],[StdDev]]</f>
        <v>84.195373000000004</v>
      </c>
      <c r="S554" s="13">
        <v>1</v>
      </c>
    </row>
    <row r="555" spans="1:19" x14ac:dyDescent="0.25">
      <c r="A555" t="s">
        <v>15</v>
      </c>
      <c r="B555">
        <v>10000</v>
      </c>
      <c r="C555">
        <v>100</v>
      </c>
      <c r="D555">
        <v>100000</v>
      </c>
      <c r="E555">
        <v>31</v>
      </c>
      <c r="F555">
        <v>1</v>
      </c>
      <c r="G555">
        <v>13.720788000000001</v>
      </c>
      <c r="H555">
        <v>1.761401</v>
      </c>
      <c r="I555">
        <v>3.1444939999999999</v>
      </c>
      <c r="J555">
        <v>0.10481600000000001</v>
      </c>
      <c r="K555" t="str">
        <f t="shared" si="17"/>
        <v>7</v>
      </c>
      <c r="L555" t="s">
        <v>64</v>
      </c>
      <c r="M555" t="s">
        <v>65</v>
      </c>
      <c r="N5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555" s="13">
        <f>VLOOKUP(TableMPI[[#This Row],[Label]],TableAvg[],2,FALSE)</f>
        <v>78.830611000000005</v>
      </c>
      <c r="P555" s="13">
        <f>VLOOKUP(TableMPI[[#This Row],[Label]],TableAvg[],3,FALSE)</f>
        <v>0</v>
      </c>
      <c r="Q555" s="13">
        <f>TableMPI[[#This Row],[Avg]]-$U$2*TableMPI[[#This Row],[StdDev]]</f>
        <v>78.830611000000005</v>
      </c>
      <c r="R555" s="13">
        <f>TableMPI[[#This Row],[Avg]]+$U$2*TableMPI[[#This Row],[StdDev]]</f>
        <v>78.830611000000005</v>
      </c>
      <c r="S555" s="13">
        <v>1</v>
      </c>
    </row>
    <row r="556" spans="1:19" x14ac:dyDescent="0.25">
      <c r="A556" t="s">
        <v>15</v>
      </c>
      <c r="B556">
        <v>10000</v>
      </c>
      <c r="C556">
        <v>100</v>
      </c>
      <c r="D556">
        <v>100000</v>
      </c>
      <c r="E556">
        <v>30</v>
      </c>
      <c r="F556">
        <v>1</v>
      </c>
      <c r="G556">
        <v>14.825358</v>
      </c>
      <c r="H556">
        <v>2.5463230000000001</v>
      </c>
      <c r="I556">
        <v>3.4852259999999999</v>
      </c>
      <c r="J556">
        <v>0.12018</v>
      </c>
      <c r="K556" t="str">
        <f t="shared" si="17"/>
        <v>7</v>
      </c>
      <c r="L556" t="s">
        <v>64</v>
      </c>
      <c r="M556" t="s">
        <v>65</v>
      </c>
      <c r="N5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556" s="13">
        <f>VLOOKUP(TableMPI[[#This Row],[Label]],TableAvg[],2,FALSE)</f>
        <v>83.386357600000011</v>
      </c>
      <c r="P556" s="13">
        <f>VLOOKUP(TableMPI[[#This Row],[Label]],TableAvg[],3,FALSE)</f>
        <v>1.0992753606356498</v>
      </c>
      <c r="Q556" s="13">
        <f>TableMPI[[#This Row],[Avg]]-$U$2*TableMPI[[#This Row],[StdDev]]</f>
        <v>81.187806878728708</v>
      </c>
      <c r="R556" s="13">
        <f>TableMPI[[#This Row],[Avg]]+$U$2*TableMPI[[#This Row],[StdDev]]</f>
        <v>85.584908321271314</v>
      </c>
      <c r="S556" s="13">
        <v>1</v>
      </c>
    </row>
    <row r="557" spans="1:19" x14ac:dyDescent="0.25">
      <c r="A557" t="s">
        <v>15</v>
      </c>
      <c r="B557">
        <v>10000</v>
      </c>
      <c r="C557">
        <v>100</v>
      </c>
      <c r="D557">
        <v>100000</v>
      </c>
      <c r="E557">
        <v>29</v>
      </c>
      <c r="F557">
        <v>1</v>
      </c>
      <c r="G557">
        <v>14.222348999999999</v>
      </c>
      <c r="H557">
        <v>1.4203859999999999</v>
      </c>
      <c r="I557">
        <v>2.8293620000000002</v>
      </c>
      <c r="J557">
        <v>0.101049</v>
      </c>
      <c r="K557" t="str">
        <f t="shared" si="17"/>
        <v>7</v>
      </c>
      <c r="L557" t="s">
        <v>64</v>
      </c>
      <c r="M557" t="s">
        <v>65</v>
      </c>
      <c r="N5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557" s="13">
        <f>VLOOKUP(TableMPI[[#This Row],[Label]],TableAvg[],2,FALSE)</f>
        <v>81.790783000000005</v>
      </c>
      <c r="P557" s="13">
        <f>VLOOKUP(TableMPI[[#This Row],[Label]],TableAvg[],3,FALSE)</f>
        <v>0</v>
      </c>
      <c r="Q557" s="13">
        <f>TableMPI[[#This Row],[Avg]]-$U$2*TableMPI[[#This Row],[StdDev]]</f>
        <v>81.790783000000005</v>
      </c>
      <c r="R557" s="13">
        <f>TableMPI[[#This Row],[Avg]]+$U$2*TableMPI[[#This Row],[StdDev]]</f>
        <v>81.790783000000005</v>
      </c>
      <c r="S557" s="13">
        <v>1</v>
      </c>
    </row>
    <row r="558" spans="1:19" x14ac:dyDescent="0.25">
      <c r="A558" t="s">
        <v>15</v>
      </c>
      <c r="B558">
        <v>10000</v>
      </c>
      <c r="C558">
        <v>100</v>
      </c>
      <c r="D558">
        <v>100000</v>
      </c>
      <c r="E558">
        <v>28</v>
      </c>
      <c r="F558">
        <v>1</v>
      </c>
      <c r="G558">
        <v>15.334669</v>
      </c>
      <c r="H558">
        <v>2.4324080000000001</v>
      </c>
      <c r="I558">
        <v>2.4086889999999999</v>
      </c>
      <c r="J558">
        <v>8.9210999999999999E-2</v>
      </c>
      <c r="K558" t="str">
        <f t="shared" si="17"/>
        <v>7</v>
      </c>
      <c r="L558" t="s">
        <v>64</v>
      </c>
      <c r="M558" t="s">
        <v>65</v>
      </c>
      <c r="N5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558" s="13">
        <f>VLOOKUP(TableMPI[[#This Row],[Label]],TableAvg[],2,FALSE)</f>
        <v>83.684258999999997</v>
      </c>
      <c r="P558" s="13">
        <f>VLOOKUP(TableMPI[[#This Row],[Label]],TableAvg[],3,FALSE)</f>
        <v>0</v>
      </c>
      <c r="Q558" s="13">
        <f>TableMPI[[#This Row],[Avg]]-$U$2*TableMPI[[#This Row],[StdDev]]</f>
        <v>83.684258999999997</v>
      </c>
      <c r="R558" s="13">
        <f>TableMPI[[#This Row],[Avg]]+$U$2*TableMPI[[#This Row],[StdDev]]</f>
        <v>83.684258999999997</v>
      </c>
      <c r="S558" s="13">
        <v>1</v>
      </c>
    </row>
    <row r="559" spans="1:19" x14ac:dyDescent="0.25">
      <c r="A559" t="s">
        <v>15</v>
      </c>
      <c r="B559">
        <v>10000</v>
      </c>
      <c r="C559">
        <v>100</v>
      </c>
      <c r="D559">
        <v>100000</v>
      </c>
      <c r="E559">
        <v>27</v>
      </c>
      <c r="F559">
        <v>1</v>
      </c>
      <c r="G559">
        <v>14.66361</v>
      </c>
      <c r="H559">
        <v>0.96008199999999999</v>
      </c>
      <c r="I559">
        <v>2.0190969999999999</v>
      </c>
      <c r="J559">
        <v>7.7658000000000005E-2</v>
      </c>
      <c r="K559" t="str">
        <f t="shared" si="17"/>
        <v>7</v>
      </c>
      <c r="L559" t="s">
        <v>64</v>
      </c>
      <c r="M559" t="s">
        <v>65</v>
      </c>
      <c r="N5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559" s="13">
        <f>VLOOKUP(TableMPI[[#This Row],[Label]],TableAvg[],2,FALSE)</f>
        <v>84.499865799999995</v>
      </c>
      <c r="P559" s="13">
        <f>VLOOKUP(TableMPI[[#This Row],[Label]],TableAvg[],3,FALSE)</f>
        <v>0.94775888240855077</v>
      </c>
      <c r="Q559" s="13">
        <f>TableMPI[[#This Row],[Avg]]-$U$2*TableMPI[[#This Row],[StdDev]]</f>
        <v>82.604348035182895</v>
      </c>
      <c r="R559" s="13">
        <f>TableMPI[[#This Row],[Avg]]+$U$2*TableMPI[[#This Row],[StdDev]]</f>
        <v>86.395383564817095</v>
      </c>
      <c r="S559" s="13">
        <v>1</v>
      </c>
    </row>
    <row r="560" spans="1:19" x14ac:dyDescent="0.25">
      <c r="A560" t="s">
        <v>15</v>
      </c>
      <c r="B560">
        <v>10000</v>
      </c>
      <c r="C560">
        <v>100</v>
      </c>
      <c r="D560">
        <v>100000</v>
      </c>
      <c r="E560">
        <v>26</v>
      </c>
      <c r="F560">
        <v>1</v>
      </c>
      <c r="G560">
        <v>16.189854</v>
      </c>
      <c r="H560">
        <v>2.2352470000000002</v>
      </c>
      <c r="I560">
        <v>2.9800049999999998</v>
      </c>
      <c r="J560">
        <v>0.1192</v>
      </c>
      <c r="K560" t="str">
        <f t="shared" si="17"/>
        <v>7</v>
      </c>
      <c r="L560" t="s">
        <v>64</v>
      </c>
      <c r="M560" t="s">
        <v>65</v>
      </c>
      <c r="N5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560" s="13">
        <f>VLOOKUP(TableMPI[[#This Row],[Label]],TableAvg[],2,FALSE)</f>
        <v>86.758832999999996</v>
      </c>
      <c r="P560" s="13">
        <f>VLOOKUP(TableMPI[[#This Row],[Label]],TableAvg[],3,FALSE)</f>
        <v>0</v>
      </c>
      <c r="Q560" s="13">
        <f>TableMPI[[#This Row],[Avg]]-$U$2*TableMPI[[#This Row],[StdDev]]</f>
        <v>86.758832999999996</v>
      </c>
      <c r="R560" s="13">
        <f>TableMPI[[#This Row],[Avg]]+$U$2*TableMPI[[#This Row],[StdDev]]</f>
        <v>86.758832999999996</v>
      </c>
      <c r="S560" s="13">
        <v>1</v>
      </c>
    </row>
    <row r="561" spans="1:19" x14ac:dyDescent="0.25">
      <c r="A561" t="s">
        <v>15</v>
      </c>
      <c r="B561">
        <v>10000</v>
      </c>
      <c r="C561">
        <v>100</v>
      </c>
      <c r="D561">
        <v>100000</v>
      </c>
      <c r="E561">
        <v>25</v>
      </c>
      <c r="F561">
        <v>1</v>
      </c>
      <c r="G561">
        <v>15.167273</v>
      </c>
      <c r="H561">
        <v>0.558033</v>
      </c>
      <c r="I561">
        <v>2.0510980000000001</v>
      </c>
      <c r="J561">
        <v>8.5461999999999996E-2</v>
      </c>
      <c r="K561" t="str">
        <f t="shared" si="17"/>
        <v>7</v>
      </c>
      <c r="L561" t="s">
        <v>64</v>
      </c>
      <c r="M561" t="s">
        <v>65</v>
      </c>
      <c r="N5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561" s="13">
        <f>VLOOKUP(TableMPI[[#This Row],[Label]],TableAvg[],2,FALSE)</f>
        <v>89.725504999999998</v>
      </c>
      <c r="P561" s="13">
        <f>VLOOKUP(TableMPI[[#This Row],[Label]],TableAvg[],3,FALSE)</f>
        <v>0</v>
      </c>
      <c r="Q561" s="13">
        <f>TableMPI[[#This Row],[Avg]]-$U$2*TableMPI[[#This Row],[StdDev]]</f>
        <v>89.725504999999998</v>
      </c>
      <c r="R561" s="13">
        <f>TableMPI[[#This Row],[Avg]]+$U$2*TableMPI[[#This Row],[StdDev]]</f>
        <v>89.725504999999998</v>
      </c>
      <c r="S561" s="13">
        <v>1</v>
      </c>
    </row>
    <row r="562" spans="1:19" x14ac:dyDescent="0.25">
      <c r="A562" t="s">
        <v>15</v>
      </c>
      <c r="B562">
        <v>10000</v>
      </c>
      <c r="C562">
        <v>100</v>
      </c>
      <c r="D562">
        <v>100000</v>
      </c>
      <c r="E562">
        <v>24</v>
      </c>
      <c r="F562">
        <v>1</v>
      </c>
      <c r="G562">
        <v>15.401989</v>
      </c>
      <c r="H562">
        <v>0.52659</v>
      </c>
      <c r="I562">
        <v>0.81396100000000005</v>
      </c>
      <c r="J562">
        <v>3.5389999999999998E-2</v>
      </c>
      <c r="K562" t="str">
        <f t="shared" si="17"/>
        <v>7</v>
      </c>
      <c r="L562" t="s">
        <v>64</v>
      </c>
      <c r="M562" t="s">
        <v>65</v>
      </c>
      <c r="N5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562" s="13">
        <f>VLOOKUP(TableMPI[[#This Row],[Label]],TableAvg[],2,FALSE)</f>
        <v>89.644526799999994</v>
      </c>
      <c r="P562" s="13">
        <f>VLOOKUP(TableMPI[[#This Row],[Label]],TableAvg[],3,FALSE)</f>
        <v>9.0564284097201603E-2</v>
      </c>
      <c r="Q562" s="13">
        <f>TableMPI[[#This Row],[Avg]]-$U$2*TableMPI[[#This Row],[StdDev]]</f>
        <v>89.463398231805584</v>
      </c>
      <c r="R562" s="13">
        <f>TableMPI[[#This Row],[Avg]]+$U$2*TableMPI[[#This Row],[StdDev]]</f>
        <v>89.825655368194404</v>
      </c>
      <c r="S562" s="13">
        <v>1</v>
      </c>
    </row>
    <row r="563" spans="1:19" x14ac:dyDescent="0.25">
      <c r="A563" t="s">
        <v>15</v>
      </c>
      <c r="B563">
        <v>10000</v>
      </c>
      <c r="C563">
        <v>100</v>
      </c>
      <c r="D563">
        <v>100000</v>
      </c>
      <c r="E563">
        <v>23</v>
      </c>
      <c r="F563">
        <v>1</v>
      </c>
      <c r="G563">
        <v>15.652011</v>
      </c>
      <c r="H563">
        <v>0.18021899999999999</v>
      </c>
      <c r="I563">
        <v>1.070657</v>
      </c>
      <c r="J563">
        <v>4.8666000000000001E-2</v>
      </c>
      <c r="K563" t="str">
        <f t="shared" si="17"/>
        <v>7</v>
      </c>
      <c r="L563" t="s">
        <v>64</v>
      </c>
      <c r="M563" t="s">
        <v>65</v>
      </c>
      <c r="N5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563" s="13">
        <f>VLOOKUP(TableMPI[[#This Row],[Label]],TableAvg[],2,FALSE)</f>
        <v>93.110984000000002</v>
      </c>
      <c r="P563" s="13">
        <f>VLOOKUP(TableMPI[[#This Row],[Label]],TableAvg[],3,FALSE)</f>
        <v>0</v>
      </c>
      <c r="Q563" s="13">
        <f>TableMPI[[#This Row],[Avg]]-$U$2*TableMPI[[#This Row],[StdDev]]</f>
        <v>93.110984000000002</v>
      </c>
      <c r="R563" s="13">
        <f>TableMPI[[#This Row],[Avg]]+$U$2*TableMPI[[#This Row],[StdDev]]</f>
        <v>93.110984000000002</v>
      </c>
      <c r="S563" s="13">
        <v>1</v>
      </c>
    </row>
    <row r="564" spans="1:19" x14ac:dyDescent="0.25">
      <c r="A564" t="s">
        <v>15</v>
      </c>
      <c r="B564">
        <v>10000</v>
      </c>
      <c r="C564">
        <v>100</v>
      </c>
      <c r="D564">
        <v>100000</v>
      </c>
      <c r="E564">
        <v>22</v>
      </c>
      <c r="F564">
        <v>1</v>
      </c>
      <c r="G564">
        <v>16.220116999999998</v>
      </c>
      <c r="H564">
        <v>0.16136700000000001</v>
      </c>
      <c r="I564">
        <v>0.77137800000000001</v>
      </c>
      <c r="J564">
        <v>3.6732000000000001E-2</v>
      </c>
      <c r="K564" t="str">
        <f t="shared" si="17"/>
        <v>7</v>
      </c>
      <c r="L564" t="s">
        <v>64</v>
      </c>
      <c r="M564" t="s">
        <v>65</v>
      </c>
      <c r="N5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564" s="13">
        <f>VLOOKUP(TableMPI[[#This Row],[Label]],TableAvg[],2,FALSE)</f>
        <v>97.226399999999998</v>
      </c>
      <c r="P564" s="13">
        <f>VLOOKUP(TableMPI[[#This Row],[Label]],TableAvg[],3,FALSE)</f>
        <v>0</v>
      </c>
      <c r="Q564" s="13">
        <f>TableMPI[[#This Row],[Avg]]-$U$2*TableMPI[[#This Row],[StdDev]]</f>
        <v>97.226399999999998</v>
      </c>
      <c r="R564" s="13">
        <f>TableMPI[[#This Row],[Avg]]+$U$2*TableMPI[[#This Row],[StdDev]]</f>
        <v>97.226399999999998</v>
      </c>
      <c r="S564" s="13">
        <v>1</v>
      </c>
    </row>
    <row r="565" spans="1:19" x14ac:dyDescent="0.25">
      <c r="A565" t="s">
        <v>15</v>
      </c>
      <c r="B565">
        <v>10000</v>
      </c>
      <c r="C565">
        <v>100</v>
      </c>
      <c r="D565">
        <v>100000</v>
      </c>
      <c r="E565">
        <v>21</v>
      </c>
      <c r="F565">
        <v>1</v>
      </c>
      <c r="G565">
        <v>16.974968000000001</v>
      </c>
      <c r="H565">
        <v>0.18678500000000001</v>
      </c>
      <c r="I565">
        <v>1.107802</v>
      </c>
      <c r="J565">
        <v>5.5390000000000002E-2</v>
      </c>
      <c r="K565" t="str">
        <f t="shared" si="17"/>
        <v>7</v>
      </c>
      <c r="L565" t="s">
        <v>64</v>
      </c>
      <c r="M565" t="s">
        <v>65</v>
      </c>
      <c r="N5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565" s="13">
        <f>VLOOKUP(TableMPI[[#This Row],[Label]],TableAvg[],2,FALSE)</f>
        <v>101.562984</v>
      </c>
      <c r="P565" s="13">
        <f>VLOOKUP(TableMPI[[#This Row],[Label]],TableAvg[],3,FALSE)</f>
        <v>6.989149632122392E-2</v>
      </c>
      <c r="Q565" s="13">
        <f>TableMPI[[#This Row],[Avg]]-$U$2*TableMPI[[#This Row],[StdDev]]</f>
        <v>101.42320100735755</v>
      </c>
      <c r="R565" s="13">
        <f>TableMPI[[#This Row],[Avg]]+$U$2*TableMPI[[#This Row],[StdDev]]</f>
        <v>101.70276699264245</v>
      </c>
      <c r="S565" s="13">
        <v>1</v>
      </c>
    </row>
    <row r="566" spans="1:19" x14ac:dyDescent="0.25">
      <c r="A566" t="s">
        <v>15</v>
      </c>
      <c r="B566">
        <v>10000</v>
      </c>
      <c r="C566">
        <v>100</v>
      </c>
      <c r="D566">
        <v>100000</v>
      </c>
      <c r="E566">
        <v>20</v>
      </c>
      <c r="F566">
        <v>1</v>
      </c>
      <c r="G566">
        <v>17.670531</v>
      </c>
      <c r="H566">
        <v>0.170821</v>
      </c>
      <c r="I566">
        <v>0.907918</v>
      </c>
      <c r="J566">
        <v>4.7785000000000001E-2</v>
      </c>
      <c r="K566" t="str">
        <f t="shared" si="17"/>
        <v>7</v>
      </c>
      <c r="L566" t="s">
        <v>64</v>
      </c>
      <c r="M566" t="s">
        <v>65</v>
      </c>
      <c r="N5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566" s="13">
        <f>VLOOKUP(TableMPI[[#This Row],[Label]],TableAvg[],2,FALSE)</f>
        <v>106.727441</v>
      </c>
      <c r="P566" s="13">
        <f>VLOOKUP(TableMPI[[#This Row],[Label]],TableAvg[],3,FALSE)</f>
        <v>0</v>
      </c>
      <c r="Q566" s="13">
        <f>TableMPI[[#This Row],[Avg]]-$U$2*TableMPI[[#This Row],[StdDev]]</f>
        <v>106.727441</v>
      </c>
      <c r="R566" s="13">
        <f>TableMPI[[#This Row],[Avg]]+$U$2*TableMPI[[#This Row],[StdDev]]</f>
        <v>106.727441</v>
      </c>
      <c r="S566" s="13">
        <v>1</v>
      </c>
    </row>
    <row r="567" spans="1:19" x14ac:dyDescent="0.25">
      <c r="A567" t="s">
        <v>15</v>
      </c>
      <c r="B567">
        <v>10000</v>
      </c>
      <c r="C567">
        <v>100</v>
      </c>
      <c r="D567">
        <v>100000</v>
      </c>
      <c r="E567">
        <v>19</v>
      </c>
      <c r="F567">
        <v>1</v>
      </c>
      <c r="G567">
        <v>18.582008999999999</v>
      </c>
      <c r="H567">
        <v>0.169987</v>
      </c>
      <c r="I567">
        <v>0.76379600000000003</v>
      </c>
      <c r="J567">
        <v>4.2432999999999998E-2</v>
      </c>
      <c r="K567" t="str">
        <f t="shared" si="17"/>
        <v>7</v>
      </c>
      <c r="L567" t="s">
        <v>64</v>
      </c>
      <c r="M567" t="s">
        <v>65</v>
      </c>
      <c r="N5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567" s="13">
        <f>VLOOKUP(TableMPI[[#This Row],[Label]],TableAvg[],2,FALSE)</f>
        <v>111.832953</v>
      </c>
      <c r="P567" s="13">
        <f>VLOOKUP(TableMPI[[#This Row],[Label]],TableAvg[],3,FALSE)</f>
        <v>0</v>
      </c>
      <c r="Q567" s="13">
        <f>TableMPI[[#This Row],[Avg]]-$U$2*TableMPI[[#This Row],[StdDev]]</f>
        <v>111.832953</v>
      </c>
      <c r="R567" s="13">
        <f>TableMPI[[#This Row],[Avg]]+$U$2*TableMPI[[#This Row],[StdDev]]</f>
        <v>111.832953</v>
      </c>
      <c r="S567" s="13">
        <v>1</v>
      </c>
    </row>
    <row r="568" spans="1:19" x14ac:dyDescent="0.25">
      <c r="A568" t="s">
        <v>15</v>
      </c>
      <c r="B568">
        <v>10000</v>
      </c>
      <c r="C568">
        <v>100</v>
      </c>
      <c r="D568">
        <v>100000</v>
      </c>
      <c r="E568">
        <v>18</v>
      </c>
      <c r="F568">
        <v>1</v>
      </c>
      <c r="G568">
        <v>19.483671000000001</v>
      </c>
      <c r="H568">
        <v>0.16267400000000001</v>
      </c>
      <c r="I568">
        <v>0.68720000000000003</v>
      </c>
      <c r="J568">
        <v>4.0424000000000002E-2</v>
      </c>
      <c r="K568" t="str">
        <f t="shared" si="17"/>
        <v>7</v>
      </c>
      <c r="L568" t="s">
        <v>64</v>
      </c>
      <c r="M568" t="s">
        <v>65</v>
      </c>
      <c r="N5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568" s="13">
        <f>VLOOKUP(TableMPI[[#This Row],[Label]],TableAvg[],2,FALSE)</f>
        <v>117.95172540000002</v>
      </c>
      <c r="P568" s="13">
        <f>VLOOKUP(TableMPI[[#This Row],[Label]],TableAvg[],3,FALSE)</f>
        <v>0.14477274963067172</v>
      </c>
      <c r="Q568" s="13">
        <f>TableMPI[[#This Row],[Avg]]-$U$2*TableMPI[[#This Row],[StdDev]]</f>
        <v>117.66217990073868</v>
      </c>
      <c r="R568" s="13">
        <f>TableMPI[[#This Row],[Avg]]+$U$2*TableMPI[[#This Row],[StdDev]]</f>
        <v>118.24127089926135</v>
      </c>
      <c r="S568" s="13">
        <v>1</v>
      </c>
    </row>
    <row r="569" spans="1:19" x14ac:dyDescent="0.25">
      <c r="A569" t="s">
        <v>15</v>
      </c>
      <c r="B569">
        <v>10000</v>
      </c>
      <c r="C569">
        <v>100</v>
      </c>
      <c r="D569">
        <v>100000</v>
      </c>
      <c r="E569">
        <v>17</v>
      </c>
      <c r="F569">
        <v>1</v>
      </c>
      <c r="G569">
        <v>20.594117000000001</v>
      </c>
      <c r="H569">
        <v>0.162161</v>
      </c>
      <c r="I569">
        <v>0.65773199999999998</v>
      </c>
      <c r="J569">
        <v>4.1107999999999999E-2</v>
      </c>
      <c r="K569" t="str">
        <f t="shared" si="17"/>
        <v>7</v>
      </c>
      <c r="L569" t="s">
        <v>64</v>
      </c>
      <c r="M569" t="s">
        <v>65</v>
      </c>
      <c r="N5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569" s="13">
        <f>VLOOKUP(TableMPI[[#This Row],[Label]],TableAvg[],2,FALSE)</f>
        <v>124.729928</v>
      </c>
      <c r="P569" s="13">
        <f>VLOOKUP(TableMPI[[#This Row],[Label]],TableAvg[],3,FALSE)</f>
        <v>0</v>
      </c>
      <c r="Q569" s="13">
        <f>TableMPI[[#This Row],[Avg]]-$U$2*TableMPI[[#This Row],[StdDev]]</f>
        <v>124.729928</v>
      </c>
      <c r="R569" s="13">
        <f>TableMPI[[#This Row],[Avg]]+$U$2*TableMPI[[#This Row],[StdDev]]</f>
        <v>124.729928</v>
      </c>
      <c r="S569" s="13">
        <v>1</v>
      </c>
    </row>
    <row r="570" spans="1:19" x14ac:dyDescent="0.25">
      <c r="A570" t="s">
        <v>15</v>
      </c>
      <c r="B570">
        <v>10000</v>
      </c>
      <c r="C570">
        <v>100</v>
      </c>
      <c r="D570">
        <v>100000</v>
      </c>
      <c r="E570">
        <v>16</v>
      </c>
      <c r="F570">
        <v>1</v>
      </c>
      <c r="G570">
        <v>21.761088999999998</v>
      </c>
      <c r="H570">
        <v>0.155973</v>
      </c>
      <c r="I570">
        <v>0.54159299999999999</v>
      </c>
      <c r="J570">
        <v>3.6105999999999999E-2</v>
      </c>
      <c r="K570" t="str">
        <f t="shared" si="17"/>
        <v>7</v>
      </c>
      <c r="L570" t="s">
        <v>64</v>
      </c>
      <c r="M570" t="s">
        <v>65</v>
      </c>
      <c r="N5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570" s="13">
        <f>VLOOKUP(TableMPI[[#This Row],[Label]],TableAvg[],2,FALSE)</f>
        <v>132.20465999999999</v>
      </c>
      <c r="P570" s="13">
        <f>VLOOKUP(TableMPI[[#This Row],[Label]],TableAvg[],3,FALSE)</f>
        <v>0</v>
      </c>
      <c r="Q570" s="13">
        <f>TableMPI[[#This Row],[Avg]]-$U$2*TableMPI[[#This Row],[StdDev]]</f>
        <v>132.20465999999999</v>
      </c>
      <c r="R570" s="13">
        <f>TableMPI[[#This Row],[Avg]]+$U$2*TableMPI[[#This Row],[StdDev]]</f>
        <v>132.20465999999999</v>
      </c>
      <c r="S570" s="13">
        <v>1</v>
      </c>
    </row>
    <row r="571" spans="1:19" x14ac:dyDescent="0.25">
      <c r="A571" t="s">
        <v>15</v>
      </c>
      <c r="B571">
        <v>10000</v>
      </c>
      <c r="C571">
        <v>100</v>
      </c>
      <c r="D571">
        <v>100000</v>
      </c>
      <c r="E571">
        <v>15</v>
      </c>
      <c r="F571">
        <v>1</v>
      </c>
      <c r="G571">
        <v>23.125392999999999</v>
      </c>
      <c r="H571">
        <v>0.16601199999999999</v>
      </c>
      <c r="I571">
        <v>0.57780200000000004</v>
      </c>
      <c r="J571">
        <v>4.1272000000000003E-2</v>
      </c>
      <c r="K571" t="str">
        <f t="shared" si="17"/>
        <v>7</v>
      </c>
      <c r="L571" t="s">
        <v>64</v>
      </c>
      <c r="M571" t="s">
        <v>65</v>
      </c>
      <c r="N5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571" s="13">
        <f>VLOOKUP(TableMPI[[#This Row],[Label]],TableAvg[],2,FALSE)</f>
        <v>140.79502980000001</v>
      </c>
      <c r="P571" s="13">
        <f>VLOOKUP(TableMPI[[#This Row],[Label]],TableAvg[],3,FALSE)</f>
        <v>6.4130093750900619E-2</v>
      </c>
      <c r="Q571" s="13">
        <f>TableMPI[[#This Row],[Avg]]-$U$2*TableMPI[[#This Row],[StdDev]]</f>
        <v>140.6667696124982</v>
      </c>
      <c r="R571" s="13">
        <f>TableMPI[[#This Row],[Avg]]+$U$2*TableMPI[[#This Row],[StdDev]]</f>
        <v>140.92328998750182</v>
      </c>
      <c r="S571" s="13">
        <v>1</v>
      </c>
    </row>
    <row r="572" spans="1:19" x14ac:dyDescent="0.25">
      <c r="A572" t="s">
        <v>15</v>
      </c>
      <c r="B572">
        <v>10000</v>
      </c>
      <c r="C572">
        <v>100</v>
      </c>
      <c r="D572">
        <v>100000</v>
      </c>
      <c r="E572">
        <v>14</v>
      </c>
      <c r="F572">
        <v>1</v>
      </c>
      <c r="G572">
        <v>24.693802000000002</v>
      </c>
      <c r="H572">
        <v>0.16561100000000001</v>
      </c>
      <c r="I572">
        <v>0.46498</v>
      </c>
      <c r="J572">
        <v>3.5768000000000001E-2</v>
      </c>
      <c r="K572" t="str">
        <f t="shared" si="17"/>
        <v>7</v>
      </c>
      <c r="L572" t="s">
        <v>64</v>
      </c>
      <c r="M572" t="s">
        <v>65</v>
      </c>
      <c r="N5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572" s="13">
        <f>VLOOKUP(TableMPI[[#This Row],[Label]],TableAvg[],2,FALSE)</f>
        <v>150.740375</v>
      </c>
      <c r="P572" s="13">
        <f>VLOOKUP(TableMPI[[#This Row],[Label]],TableAvg[],3,FALSE)</f>
        <v>0</v>
      </c>
      <c r="Q572" s="13">
        <f>TableMPI[[#This Row],[Avg]]-$U$2*TableMPI[[#This Row],[StdDev]]</f>
        <v>150.740375</v>
      </c>
      <c r="R572" s="13">
        <f>TableMPI[[#This Row],[Avg]]+$U$2*TableMPI[[#This Row],[StdDev]]</f>
        <v>150.740375</v>
      </c>
      <c r="S572" s="13">
        <v>1</v>
      </c>
    </row>
    <row r="573" spans="1:19" x14ac:dyDescent="0.25">
      <c r="A573" t="s">
        <v>15</v>
      </c>
      <c r="B573">
        <v>10000</v>
      </c>
      <c r="C573">
        <v>100</v>
      </c>
      <c r="D573">
        <v>100000</v>
      </c>
      <c r="E573">
        <v>13</v>
      </c>
      <c r="F573">
        <v>1</v>
      </c>
      <c r="G573">
        <v>26.476004</v>
      </c>
      <c r="H573">
        <v>0.16406799999999999</v>
      </c>
      <c r="I573">
        <v>0.40328900000000001</v>
      </c>
      <c r="J573">
        <v>3.3606999999999998E-2</v>
      </c>
      <c r="K573" t="str">
        <f t="shared" si="17"/>
        <v>7</v>
      </c>
      <c r="L573" t="s">
        <v>64</v>
      </c>
      <c r="M573" t="s">
        <v>65</v>
      </c>
      <c r="N5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573" s="13">
        <f>VLOOKUP(TableMPI[[#This Row],[Label]],TableAvg[],2,FALSE)</f>
        <v>161.943344</v>
      </c>
      <c r="P573" s="13">
        <f>VLOOKUP(TableMPI[[#This Row],[Label]],TableAvg[],3,FALSE)</f>
        <v>0</v>
      </c>
      <c r="Q573" s="13">
        <f>TableMPI[[#This Row],[Avg]]-$U$2*TableMPI[[#This Row],[StdDev]]</f>
        <v>161.943344</v>
      </c>
      <c r="R573" s="13">
        <f>TableMPI[[#This Row],[Avg]]+$U$2*TableMPI[[#This Row],[StdDev]]</f>
        <v>161.943344</v>
      </c>
      <c r="S573" s="13">
        <v>1</v>
      </c>
    </row>
    <row r="574" spans="1:19" x14ac:dyDescent="0.25">
      <c r="A574" t="s">
        <v>15</v>
      </c>
      <c r="B574">
        <v>10000</v>
      </c>
      <c r="C574">
        <v>100</v>
      </c>
      <c r="D574">
        <v>100000</v>
      </c>
      <c r="E574">
        <v>72</v>
      </c>
      <c r="F574">
        <v>1</v>
      </c>
      <c r="G574">
        <v>24.820743</v>
      </c>
      <c r="H574">
        <v>19.001154</v>
      </c>
      <c r="I574">
        <v>16.314990000000002</v>
      </c>
      <c r="J574">
        <v>0.22978899999999999</v>
      </c>
      <c r="K574" t="str">
        <f t="shared" si="17"/>
        <v>7</v>
      </c>
      <c r="L574" t="s">
        <v>64</v>
      </c>
      <c r="M574" t="s">
        <v>65</v>
      </c>
      <c r="N5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574" s="13" t="e">
        <f>VLOOKUP(TableMPI[[#This Row],[Label]],TableAvg[],2,FALSE)</f>
        <v>#N/A</v>
      </c>
      <c r="P574" s="13" t="e">
        <f>VLOOKUP(TableMPI[[#This Row],[Label]],TableAvg[],3,FALSE)</f>
        <v>#N/A</v>
      </c>
      <c r="Q574" s="13" t="e">
        <f>TableMPI[[#This Row],[Avg]]-$U$2*TableMPI[[#This Row],[StdDev]]</f>
        <v>#N/A</v>
      </c>
      <c r="R574" s="13" t="e">
        <f>TableMPI[[#This Row],[Avg]]+$U$2*TableMPI[[#This Row],[StdDev]]</f>
        <v>#N/A</v>
      </c>
      <c r="S574" s="13" t="e">
        <f>IF(AND(TableMPI[[#This Row],[total_time]]&gt;=TableMPI[[#This Row],[Low]], TableMPI[[#This Row],[total_time]]&lt;=TableMPI[[#This Row],[High]]),1,0)</f>
        <v>#N/A</v>
      </c>
    </row>
    <row r="575" spans="1:19" x14ac:dyDescent="0.25">
      <c r="A575" t="s">
        <v>15</v>
      </c>
      <c r="B575">
        <v>10000</v>
      </c>
      <c r="C575">
        <v>100</v>
      </c>
      <c r="D575">
        <v>100000</v>
      </c>
      <c r="E575">
        <v>71</v>
      </c>
      <c r="F575">
        <v>1</v>
      </c>
      <c r="G575">
        <v>15.370654</v>
      </c>
      <c r="H575">
        <v>9.5458920000000003</v>
      </c>
      <c r="I575">
        <v>6.6551970000000003</v>
      </c>
      <c r="J575">
        <v>9.5074000000000006E-2</v>
      </c>
      <c r="K575" t="str">
        <f t="shared" si="17"/>
        <v>7</v>
      </c>
      <c r="L575" t="s">
        <v>64</v>
      </c>
      <c r="M575" t="s">
        <v>65</v>
      </c>
      <c r="N5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575" s="13" t="e">
        <f>VLOOKUP(TableMPI[[#This Row],[Label]],TableAvg[],2,FALSE)</f>
        <v>#N/A</v>
      </c>
      <c r="P575" s="13" t="e">
        <f>VLOOKUP(TableMPI[[#This Row],[Label]],TableAvg[],3,FALSE)</f>
        <v>#N/A</v>
      </c>
      <c r="Q575" s="13" t="e">
        <f>TableMPI[[#This Row],[Avg]]-$U$2*TableMPI[[#This Row],[StdDev]]</f>
        <v>#N/A</v>
      </c>
      <c r="R575" s="13" t="e">
        <f>TableMPI[[#This Row],[Avg]]+$U$2*TableMPI[[#This Row],[StdDev]]</f>
        <v>#N/A</v>
      </c>
      <c r="S575" s="13" t="e">
        <f>IF(AND(TableMPI[[#This Row],[total_time]]&gt;=TableMPI[[#This Row],[Low]], TableMPI[[#This Row],[total_time]]&lt;=TableMPI[[#This Row],[High]]),1,0)</f>
        <v>#N/A</v>
      </c>
    </row>
    <row r="576" spans="1:19" x14ac:dyDescent="0.25">
      <c r="A576" t="s">
        <v>15</v>
      </c>
      <c r="B576">
        <v>10000</v>
      </c>
      <c r="C576">
        <v>100</v>
      </c>
      <c r="D576">
        <v>100000</v>
      </c>
      <c r="E576">
        <v>70</v>
      </c>
      <c r="F576">
        <v>1</v>
      </c>
      <c r="G576">
        <v>23.506195999999999</v>
      </c>
      <c r="H576">
        <v>17.652201000000002</v>
      </c>
      <c r="I576">
        <v>4.4200860000000004</v>
      </c>
      <c r="J576">
        <v>6.4059000000000005E-2</v>
      </c>
      <c r="K576" t="str">
        <f t="shared" si="17"/>
        <v>7</v>
      </c>
      <c r="L576" t="s">
        <v>64</v>
      </c>
      <c r="M576" t="s">
        <v>65</v>
      </c>
      <c r="N5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576" s="13" t="e">
        <f>VLOOKUP(TableMPI[[#This Row],[Label]],TableAvg[],2,FALSE)</f>
        <v>#N/A</v>
      </c>
      <c r="P576" s="13" t="e">
        <f>VLOOKUP(TableMPI[[#This Row],[Label]],TableAvg[],3,FALSE)</f>
        <v>#N/A</v>
      </c>
      <c r="Q576" s="13" t="e">
        <f>TableMPI[[#This Row],[Avg]]-$U$2*TableMPI[[#This Row],[StdDev]]</f>
        <v>#N/A</v>
      </c>
      <c r="R576" s="13" t="e">
        <f>TableMPI[[#This Row],[Avg]]+$U$2*TableMPI[[#This Row],[StdDev]]</f>
        <v>#N/A</v>
      </c>
      <c r="S576" s="13" t="e">
        <f>IF(AND(TableMPI[[#This Row],[total_time]]&gt;=TableMPI[[#This Row],[Low]], TableMPI[[#This Row],[total_time]]&lt;=TableMPI[[#This Row],[High]]),1,0)</f>
        <v>#N/A</v>
      </c>
    </row>
    <row r="577" spans="1:19" x14ac:dyDescent="0.25">
      <c r="A577" t="s">
        <v>15</v>
      </c>
      <c r="B577">
        <v>10000</v>
      </c>
      <c r="C577">
        <v>100</v>
      </c>
      <c r="D577">
        <v>100000</v>
      </c>
      <c r="E577">
        <v>69</v>
      </c>
      <c r="F577">
        <v>1</v>
      </c>
      <c r="G577">
        <v>25.532823</v>
      </c>
      <c r="H577">
        <v>19.609123</v>
      </c>
      <c r="I577">
        <v>4.5002089999999999</v>
      </c>
      <c r="J577">
        <v>6.6180000000000003E-2</v>
      </c>
      <c r="K577" t="str">
        <f t="shared" si="17"/>
        <v>7</v>
      </c>
      <c r="L577" t="s">
        <v>64</v>
      </c>
      <c r="M577" t="s">
        <v>65</v>
      </c>
      <c r="N5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577" s="13" t="e">
        <f>VLOOKUP(TableMPI[[#This Row],[Label]],TableAvg[],2,FALSE)</f>
        <v>#N/A</v>
      </c>
      <c r="P577" s="13" t="e">
        <f>VLOOKUP(TableMPI[[#This Row],[Label]],TableAvg[],3,FALSE)</f>
        <v>#N/A</v>
      </c>
      <c r="Q577" s="13" t="e">
        <f>TableMPI[[#This Row],[Avg]]-$U$2*TableMPI[[#This Row],[StdDev]]</f>
        <v>#N/A</v>
      </c>
      <c r="R577" s="13" t="e">
        <f>TableMPI[[#This Row],[Avg]]+$U$2*TableMPI[[#This Row],[StdDev]]</f>
        <v>#N/A</v>
      </c>
      <c r="S577" s="13" t="e">
        <f>IF(AND(TableMPI[[#This Row],[total_time]]&gt;=TableMPI[[#This Row],[Low]], TableMPI[[#This Row],[total_time]]&lt;=TableMPI[[#This Row],[High]]),1,0)</f>
        <v>#N/A</v>
      </c>
    </row>
    <row r="578" spans="1:19" x14ac:dyDescent="0.25">
      <c r="A578" t="s">
        <v>15</v>
      </c>
      <c r="B578">
        <v>10000</v>
      </c>
      <c r="C578">
        <v>100</v>
      </c>
      <c r="D578">
        <v>100000</v>
      </c>
      <c r="E578">
        <v>68</v>
      </c>
      <c r="F578">
        <v>1</v>
      </c>
      <c r="G578">
        <v>15.931744999999999</v>
      </c>
      <c r="H578">
        <v>9.9453530000000008</v>
      </c>
      <c r="I578">
        <v>5.6612590000000003</v>
      </c>
      <c r="J578">
        <v>8.4496000000000002E-2</v>
      </c>
      <c r="K578" t="str">
        <f t="shared" si="17"/>
        <v>7</v>
      </c>
      <c r="L578" t="s">
        <v>64</v>
      </c>
      <c r="M578" t="s">
        <v>65</v>
      </c>
      <c r="N5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578" s="13" t="e">
        <f>VLOOKUP(TableMPI[[#This Row],[Label]],TableAvg[],2,FALSE)</f>
        <v>#N/A</v>
      </c>
      <c r="P578" s="13" t="e">
        <f>VLOOKUP(TableMPI[[#This Row],[Label]],TableAvg[],3,FALSE)</f>
        <v>#N/A</v>
      </c>
      <c r="Q578" s="13" t="e">
        <f>TableMPI[[#This Row],[Avg]]-$U$2*TableMPI[[#This Row],[StdDev]]</f>
        <v>#N/A</v>
      </c>
      <c r="R578" s="13" t="e">
        <f>TableMPI[[#This Row],[Avg]]+$U$2*TableMPI[[#This Row],[StdDev]]</f>
        <v>#N/A</v>
      </c>
      <c r="S578" s="13" t="e">
        <f>IF(AND(TableMPI[[#This Row],[total_time]]&gt;=TableMPI[[#This Row],[Low]], TableMPI[[#This Row],[total_time]]&lt;=TableMPI[[#This Row],[High]]),1,0)</f>
        <v>#N/A</v>
      </c>
    </row>
    <row r="579" spans="1:19" x14ac:dyDescent="0.25">
      <c r="A579" t="s">
        <v>15</v>
      </c>
      <c r="B579">
        <v>10000</v>
      </c>
      <c r="C579">
        <v>100</v>
      </c>
      <c r="D579">
        <v>100000</v>
      </c>
      <c r="E579">
        <v>67</v>
      </c>
      <c r="F579">
        <v>1</v>
      </c>
      <c r="G579">
        <v>20.368957000000002</v>
      </c>
      <c r="H579">
        <v>14.310706</v>
      </c>
      <c r="I579">
        <v>4.1738010000000001</v>
      </c>
      <c r="J579">
        <v>6.3239000000000004E-2</v>
      </c>
      <c r="K579" t="str">
        <f t="shared" si="17"/>
        <v>7</v>
      </c>
      <c r="L579" t="s">
        <v>64</v>
      </c>
      <c r="M579" t="s">
        <v>65</v>
      </c>
      <c r="N5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579" s="13" t="e">
        <f>VLOOKUP(TableMPI[[#This Row],[Label]],TableAvg[],2,FALSE)</f>
        <v>#N/A</v>
      </c>
      <c r="P579" s="13" t="e">
        <f>VLOOKUP(TableMPI[[#This Row],[Label]],TableAvg[],3,FALSE)</f>
        <v>#N/A</v>
      </c>
      <c r="Q579" s="13" t="e">
        <f>TableMPI[[#This Row],[Avg]]-$U$2*TableMPI[[#This Row],[StdDev]]</f>
        <v>#N/A</v>
      </c>
      <c r="R579" s="13" t="e">
        <f>TableMPI[[#This Row],[Avg]]+$U$2*TableMPI[[#This Row],[StdDev]]</f>
        <v>#N/A</v>
      </c>
      <c r="S579" s="13" t="e">
        <f>IF(AND(TableMPI[[#This Row],[total_time]]&gt;=TableMPI[[#This Row],[Low]], TableMPI[[#This Row],[total_time]]&lt;=TableMPI[[#This Row],[High]]),1,0)</f>
        <v>#N/A</v>
      </c>
    </row>
    <row r="580" spans="1:19" x14ac:dyDescent="0.25">
      <c r="A580" t="s">
        <v>15</v>
      </c>
      <c r="B580">
        <v>10000</v>
      </c>
      <c r="C580">
        <v>100</v>
      </c>
      <c r="D580">
        <v>100000</v>
      </c>
      <c r="E580">
        <v>66</v>
      </c>
      <c r="F580">
        <v>1</v>
      </c>
      <c r="G580">
        <v>26.664566000000001</v>
      </c>
      <c r="H580">
        <v>20.501854999999999</v>
      </c>
      <c r="I580">
        <v>5.5836360000000003</v>
      </c>
      <c r="J580">
        <v>8.5902000000000006E-2</v>
      </c>
      <c r="K580" t="str">
        <f t="shared" si="17"/>
        <v>7</v>
      </c>
      <c r="L580" t="s">
        <v>64</v>
      </c>
      <c r="M580" t="s">
        <v>65</v>
      </c>
      <c r="N5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580" s="13" t="e">
        <f>VLOOKUP(TableMPI[[#This Row],[Label]],TableAvg[],2,FALSE)</f>
        <v>#N/A</v>
      </c>
      <c r="P580" s="13" t="e">
        <f>VLOOKUP(TableMPI[[#This Row],[Label]],TableAvg[],3,FALSE)</f>
        <v>#N/A</v>
      </c>
      <c r="Q580" s="13" t="e">
        <f>TableMPI[[#This Row],[Avg]]-$U$2*TableMPI[[#This Row],[StdDev]]</f>
        <v>#N/A</v>
      </c>
      <c r="R580" s="13" t="e">
        <f>TableMPI[[#This Row],[Avg]]+$U$2*TableMPI[[#This Row],[StdDev]]</f>
        <v>#N/A</v>
      </c>
      <c r="S580" s="13" t="e">
        <f>IF(AND(TableMPI[[#This Row],[total_time]]&gt;=TableMPI[[#This Row],[Low]], TableMPI[[#This Row],[total_time]]&lt;=TableMPI[[#This Row],[High]]),1,0)</f>
        <v>#N/A</v>
      </c>
    </row>
    <row r="581" spans="1:19" x14ac:dyDescent="0.25">
      <c r="A581" t="s">
        <v>15</v>
      </c>
      <c r="B581">
        <v>10000</v>
      </c>
      <c r="C581">
        <v>100</v>
      </c>
      <c r="D581">
        <v>100000</v>
      </c>
      <c r="E581">
        <v>65</v>
      </c>
      <c r="F581">
        <v>1</v>
      </c>
      <c r="G581">
        <v>20.178576</v>
      </c>
      <c r="H581">
        <v>13.954789</v>
      </c>
      <c r="I581">
        <v>5.5851369999999996</v>
      </c>
      <c r="J581">
        <v>8.7267999999999998E-2</v>
      </c>
      <c r="K581" t="str">
        <f t="shared" si="17"/>
        <v>7</v>
      </c>
      <c r="L581" t="s">
        <v>64</v>
      </c>
      <c r="M581" t="s">
        <v>65</v>
      </c>
      <c r="N5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581" s="13" t="e">
        <f>VLOOKUP(TableMPI[[#This Row],[Label]],TableAvg[],2,FALSE)</f>
        <v>#N/A</v>
      </c>
      <c r="P581" s="13" t="e">
        <f>VLOOKUP(TableMPI[[#This Row],[Label]],TableAvg[],3,FALSE)</f>
        <v>#N/A</v>
      </c>
      <c r="Q581" s="13" t="e">
        <f>TableMPI[[#This Row],[Avg]]-$U$2*TableMPI[[#This Row],[StdDev]]</f>
        <v>#N/A</v>
      </c>
      <c r="R581" s="13" t="e">
        <f>TableMPI[[#This Row],[Avg]]+$U$2*TableMPI[[#This Row],[StdDev]]</f>
        <v>#N/A</v>
      </c>
      <c r="S581" s="13" t="e">
        <f>IF(AND(TableMPI[[#This Row],[total_time]]&gt;=TableMPI[[#This Row],[Low]], TableMPI[[#This Row],[total_time]]&lt;=TableMPI[[#This Row],[High]]),1,0)</f>
        <v>#N/A</v>
      </c>
    </row>
    <row r="582" spans="1:19" x14ac:dyDescent="0.25">
      <c r="A582" t="s">
        <v>15</v>
      </c>
      <c r="B582">
        <v>10000</v>
      </c>
      <c r="C582">
        <v>100</v>
      </c>
      <c r="D582">
        <v>100000</v>
      </c>
      <c r="E582">
        <v>64</v>
      </c>
      <c r="F582">
        <v>1</v>
      </c>
      <c r="G582">
        <v>11.500677</v>
      </c>
      <c r="H582">
        <v>5.1988440000000002</v>
      </c>
      <c r="I582">
        <v>7.7359299999999998</v>
      </c>
      <c r="J582">
        <v>0.122793</v>
      </c>
      <c r="K582" t="str">
        <f t="shared" si="17"/>
        <v>7</v>
      </c>
      <c r="L582" t="s">
        <v>64</v>
      </c>
      <c r="M582" t="s">
        <v>65</v>
      </c>
      <c r="N5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582" s="13">
        <f>VLOOKUP(TableMPI[[#This Row],[Label]],TableAvg[],2,FALSE)</f>
        <v>49.397883999999998</v>
      </c>
      <c r="P582" s="13">
        <f>VLOOKUP(TableMPI[[#This Row],[Label]],TableAvg[],3,FALSE)</f>
        <v>1.3483200000000721</v>
      </c>
      <c r="Q582" s="13">
        <f>TableMPI[[#This Row],[Avg]]-$U$2*TableMPI[[#This Row],[StdDev]]</f>
        <v>46.701243999999853</v>
      </c>
      <c r="R582" s="13">
        <f>TableMPI[[#This Row],[Avg]]+$U$2*TableMPI[[#This Row],[StdDev]]</f>
        <v>52.094524000000142</v>
      </c>
      <c r="S582" s="13">
        <v>1</v>
      </c>
    </row>
    <row r="583" spans="1:19" x14ac:dyDescent="0.25">
      <c r="A583" t="s">
        <v>15</v>
      </c>
      <c r="B583">
        <v>10000</v>
      </c>
      <c r="C583">
        <v>100</v>
      </c>
      <c r="D583">
        <v>100000</v>
      </c>
      <c r="E583">
        <v>63</v>
      </c>
      <c r="F583">
        <v>1</v>
      </c>
      <c r="G583">
        <v>28.281178000000001</v>
      </c>
      <c r="H583">
        <v>21.781400000000001</v>
      </c>
      <c r="I583">
        <v>3.903813</v>
      </c>
      <c r="J583">
        <v>6.2964999999999993E-2</v>
      </c>
      <c r="K583" t="str">
        <f t="shared" ref="K583:K646" si="18">MID(M583,22,1)</f>
        <v>7</v>
      </c>
      <c r="L583" t="s">
        <v>64</v>
      </c>
      <c r="M583" t="s">
        <v>65</v>
      </c>
      <c r="N5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583" s="13">
        <f>VLOOKUP(TableMPI[[#This Row],[Label]],TableAvg[],2,FALSE)</f>
        <v>60.022591999999996</v>
      </c>
      <c r="P583" s="13">
        <f>VLOOKUP(TableMPI[[#This Row],[Label]],TableAvg[],3,FALSE)</f>
        <v>6.7464641756875192</v>
      </c>
      <c r="Q583" s="13">
        <f>TableMPI[[#This Row],[Avg]]-$U$2*TableMPI[[#This Row],[StdDev]]</f>
        <v>46.529663648624961</v>
      </c>
      <c r="R583" s="13">
        <f>TableMPI[[#This Row],[Avg]]+$U$2*TableMPI[[#This Row],[StdDev]]</f>
        <v>73.515520351375031</v>
      </c>
      <c r="S583" s="13">
        <v>1</v>
      </c>
    </row>
    <row r="584" spans="1:19" x14ac:dyDescent="0.25">
      <c r="A584" t="s">
        <v>15</v>
      </c>
      <c r="B584">
        <v>10000</v>
      </c>
      <c r="C584">
        <v>100</v>
      </c>
      <c r="D584">
        <v>100000</v>
      </c>
      <c r="E584">
        <v>62</v>
      </c>
      <c r="F584">
        <v>1</v>
      </c>
      <c r="G584">
        <v>26.348875</v>
      </c>
      <c r="H584">
        <v>19.810293999999999</v>
      </c>
      <c r="I584">
        <v>22.683983000000001</v>
      </c>
      <c r="J584">
        <v>0.37186900000000001</v>
      </c>
      <c r="K584" t="str">
        <f t="shared" si="18"/>
        <v>7</v>
      </c>
      <c r="L584" t="s">
        <v>64</v>
      </c>
      <c r="M584" t="s">
        <v>65</v>
      </c>
      <c r="N5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584" s="13">
        <f>VLOOKUP(TableMPI[[#This Row],[Label]],TableAvg[],2,FALSE)</f>
        <v>53.947665999999998</v>
      </c>
      <c r="P584" s="13">
        <f>VLOOKUP(TableMPI[[#This Row],[Label]],TableAvg[],3,FALSE)</f>
        <v>3.7814740000000544</v>
      </c>
      <c r="Q584" s="13">
        <f>TableMPI[[#This Row],[Avg]]-$U$2*TableMPI[[#This Row],[StdDev]]</f>
        <v>46.384717999999893</v>
      </c>
      <c r="R584" s="13">
        <f>TableMPI[[#This Row],[Avg]]+$U$2*TableMPI[[#This Row],[StdDev]]</f>
        <v>61.510614000000103</v>
      </c>
      <c r="S584" s="13">
        <v>1</v>
      </c>
    </row>
    <row r="585" spans="1:19" x14ac:dyDescent="0.25">
      <c r="A585" t="s">
        <v>15</v>
      </c>
      <c r="B585">
        <v>10000</v>
      </c>
      <c r="C585">
        <v>100</v>
      </c>
      <c r="D585">
        <v>100000</v>
      </c>
      <c r="E585">
        <v>61</v>
      </c>
      <c r="F585">
        <v>1</v>
      </c>
      <c r="G585">
        <v>14.850757</v>
      </c>
      <c r="H585">
        <v>8.2472139999999996</v>
      </c>
      <c r="I585">
        <v>8.9193169999999995</v>
      </c>
      <c r="J585">
        <v>0.14865500000000001</v>
      </c>
      <c r="K585" t="str">
        <f t="shared" si="18"/>
        <v>7</v>
      </c>
      <c r="L585" t="s">
        <v>64</v>
      </c>
      <c r="M585" t="s">
        <v>65</v>
      </c>
      <c r="N5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585" s="13">
        <f>VLOOKUP(TableMPI[[#This Row],[Label]],TableAvg[],2,FALSE)</f>
        <v>56.207155999999998</v>
      </c>
      <c r="P585" s="13">
        <f>VLOOKUP(TableMPI[[#This Row],[Label]],TableAvg[],3,FALSE)</f>
        <v>1.7342149999998473</v>
      </c>
      <c r="Q585" s="13">
        <f>TableMPI[[#This Row],[Avg]]-$U$2*TableMPI[[#This Row],[StdDev]]</f>
        <v>52.738726000000305</v>
      </c>
      <c r="R585" s="13">
        <f>TableMPI[[#This Row],[Avg]]+$U$2*TableMPI[[#This Row],[StdDev]]</f>
        <v>59.67558599999969</v>
      </c>
      <c r="S585" s="13">
        <v>1</v>
      </c>
    </row>
    <row r="586" spans="1:19" x14ac:dyDescent="0.25">
      <c r="A586" t="s">
        <v>15</v>
      </c>
      <c r="B586">
        <v>10000</v>
      </c>
      <c r="C586">
        <v>100</v>
      </c>
      <c r="D586">
        <v>100000</v>
      </c>
      <c r="E586">
        <v>60</v>
      </c>
      <c r="F586">
        <v>1</v>
      </c>
      <c r="G586">
        <v>18.796631999999999</v>
      </c>
      <c r="H586">
        <v>12.139388</v>
      </c>
      <c r="I586">
        <v>3.6808149999999999</v>
      </c>
      <c r="J586">
        <v>6.2386999999999998E-2</v>
      </c>
      <c r="K586" t="str">
        <f t="shared" si="18"/>
        <v>7</v>
      </c>
      <c r="L586" t="s">
        <v>64</v>
      </c>
      <c r="M586" t="s">
        <v>65</v>
      </c>
      <c r="N5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586" s="13">
        <f>VLOOKUP(TableMPI[[#This Row],[Label]],TableAvg[],2,FALSE)</f>
        <v>62.871661142857143</v>
      </c>
      <c r="P586" s="13">
        <f>VLOOKUP(TableMPI[[#This Row],[Label]],TableAvg[],3,FALSE)</f>
        <v>7.181102345320264</v>
      </c>
      <c r="Q586" s="13">
        <f>TableMPI[[#This Row],[Avg]]-$U$2*TableMPI[[#This Row],[StdDev]]</f>
        <v>48.509456452216611</v>
      </c>
      <c r="R586" s="13">
        <f>TableMPI[[#This Row],[Avg]]+$U$2*TableMPI[[#This Row],[StdDev]]</f>
        <v>77.233865833497674</v>
      </c>
      <c r="S586" s="13">
        <v>1</v>
      </c>
    </row>
    <row r="587" spans="1:19" x14ac:dyDescent="0.25">
      <c r="A587" t="s">
        <v>15</v>
      </c>
      <c r="B587">
        <v>10000</v>
      </c>
      <c r="C587">
        <v>100</v>
      </c>
      <c r="D587">
        <v>100000</v>
      </c>
      <c r="E587">
        <v>59</v>
      </c>
      <c r="F587">
        <v>1</v>
      </c>
      <c r="G587">
        <v>12.222998</v>
      </c>
      <c r="H587">
        <v>5.3276079999999997</v>
      </c>
      <c r="I587">
        <v>7.7755359999999998</v>
      </c>
      <c r="J587">
        <v>0.13406100000000001</v>
      </c>
      <c r="K587" t="str">
        <f t="shared" si="18"/>
        <v>7</v>
      </c>
      <c r="L587" t="s">
        <v>64</v>
      </c>
      <c r="M587" t="s">
        <v>65</v>
      </c>
      <c r="N5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587" s="13">
        <f>VLOOKUP(TableMPI[[#This Row],[Label]],TableAvg[],2,FALSE)</f>
        <v>55.803689000000006</v>
      </c>
      <c r="P587" s="13">
        <f>VLOOKUP(TableMPI[[#This Row],[Label]],TableAvg[],3,FALSE)</f>
        <v>5.250181999999965</v>
      </c>
      <c r="Q587" s="13">
        <f>TableMPI[[#This Row],[Avg]]-$U$2*TableMPI[[#This Row],[StdDev]]</f>
        <v>45.303325000000072</v>
      </c>
      <c r="R587" s="13">
        <f>TableMPI[[#This Row],[Avg]]+$U$2*TableMPI[[#This Row],[StdDev]]</f>
        <v>66.304052999999939</v>
      </c>
      <c r="S587" s="13">
        <v>1</v>
      </c>
    </row>
    <row r="588" spans="1:19" x14ac:dyDescent="0.25">
      <c r="A588" t="s">
        <v>15</v>
      </c>
      <c r="B588">
        <v>10000</v>
      </c>
      <c r="C588">
        <v>100</v>
      </c>
      <c r="D588">
        <v>100000</v>
      </c>
      <c r="E588">
        <v>58</v>
      </c>
      <c r="F588">
        <v>1</v>
      </c>
      <c r="G588">
        <v>18.288875000000001</v>
      </c>
      <c r="H588">
        <v>11.261803</v>
      </c>
      <c r="I588">
        <v>6.3922739999999996</v>
      </c>
      <c r="J588">
        <v>0.11214499999999999</v>
      </c>
      <c r="K588" t="str">
        <f t="shared" si="18"/>
        <v>7</v>
      </c>
      <c r="L588" t="s">
        <v>64</v>
      </c>
      <c r="M588" t="s">
        <v>65</v>
      </c>
      <c r="N5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588" s="13">
        <f>VLOOKUP(TableMPI[[#This Row],[Label]],TableAvg[],2,FALSE)</f>
        <v>66.035082000000003</v>
      </c>
      <c r="P588" s="13">
        <f>VLOOKUP(TableMPI[[#This Row],[Label]],TableAvg[],3,FALSE)</f>
        <v>6.0350899999999816</v>
      </c>
      <c r="Q588" s="13">
        <f>TableMPI[[#This Row],[Avg]]-$U$2*TableMPI[[#This Row],[StdDev]]</f>
        <v>53.964902000000038</v>
      </c>
      <c r="R588" s="13">
        <f>TableMPI[[#This Row],[Avg]]+$U$2*TableMPI[[#This Row],[StdDev]]</f>
        <v>78.105261999999968</v>
      </c>
      <c r="S588" s="13">
        <v>1</v>
      </c>
    </row>
    <row r="589" spans="1:19" x14ac:dyDescent="0.25">
      <c r="A589" t="s">
        <v>15</v>
      </c>
      <c r="B589">
        <v>10000</v>
      </c>
      <c r="C589">
        <v>100</v>
      </c>
      <c r="D589">
        <v>100000</v>
      </c>
      <c r="E589">
        <v>57</v>
      </c>
      <c r="F589">
        <v>1</v>
      </c>
      <c r="G589">
        <v>20.494402999999998</v>
      </c>
      <c r="H589">
        <v>13.374126</v>
      </c>
      <c r="I589">
        <v>19.625717999999999</v>
      </c>
      <c r="J589">
        <v>0.35045900000000002</v>
      </c>
      <c r="K589" t="str">
        <f t="shared" si="18"/>
        <v>7</v>
      </c>
      <c r="L589" t="s">
        <v>64</v>
      </c>
      <c r="M589" t="s">
        <v>65</v>
      </c>
      <c r="N5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589" s="13">
        <f>VLOOKUP(TableMPI[[#This Row],[Label]],TableAvg[],2,FALSE)</f>
        <v>71.605326428571431</v>
      </c>
      <c r="P589" s="13">
        <f>VLOOKUP(TableMPI[[#This Row],[Label]],TableAvg[],3,FALSE)</f>
        <v>2.2741935365786823</v>
      </c>
      <c r="Q589" s="13">
        <f>TableMPI[[#This Row],[Avg]]-$U$2*TableMPI[[#This Row],[StdDev]]</f>
        <v>67.056939355414073</v>
      </c>
      <c r="R589" s="13">
        <f>TableMPI[[#This Row],[Avg]]+$U$2*TableMPI[[#This Row],[StdDev]]</f>
        <v>76.153713501728788</v>
      </c>
      <c r="S589" s="13">
        <v>1</v>
      </c>
    </row>
    <row r="590" spans="1:19" x14ac:dyDescent="0.25">
      <c r="A590" t="s">
        <v>15</v>
      </c>
      <c r="B590">
        <v>10000</v>
      </c>
      <c r="C590">
        <v>100</v>
      </c>
      <c r="D590">
        <v>100000</v>
      </c>
      <c r="E590">
        <v>56</v>
      </c>
      <c r="F590">
        <v>1</v>
      </c>
      <c r="G590">
        <v>14.121319</v>
      </c>
      <c r="H590">
        <v>6.7684709999999999</v>
      </c>
      <c r="I590">
        <v>8.1863519999999994</v>
      </c>
      <c r="J590">
        <v>0.148843</v>
      </c>
      <c r="K590" t="str">
        <f t="shared" si="18"/>
        <v>7</v>
      </c>
      <c r="L590" t="s">
        <v>64</v>
      </c>
      <c r="M590" t="s">
        <v>65</v>
      </c>
      <c r="N5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590" s="13">
        <f>VLOOKUP(TableMPI[[#This Row],[Label]],TableAvg[],2,FALSE)</f>
        <v>68.374039499999995</v>
      </c>
      <c r="P590" s="13">
        <f>VLOOKUP(TableMPI[[#This Row],[Label]],TableAvg[],3,FALSE)</f>
        <v>4.2408984999999664</v>
      </c>
      <c r="Q590" s="13">
        <f>TableMPI[[#This Row],[Avg]]-$U$2*TableMPI[[#This Row],[StdDev]]</f>
        <v>59.892242500000066</v>
      </c>
      <c r="R590" s="13">
        <f>TableMPI[[#This Row],[Avg]]+$U$2*TableMPI[[#This Row],[StdDev]]</f>
        <v>76.855836499999924</v>
      </c>
      <c r="S590" s="13">
        <v>1</v>
      </c>
    </row>
    <row r="591" spans="1:19" x14ac:dyDescent="0.25">
      <c r="A591" t="s">
        <v>15</v>
      </c>
      <c r="B591">
        <v>10000</v>
      </c>
      <c r="C591">
        <v>100</v>
      </c>
      <c r="D591">
        <v>100000</v>
      </c>
      <c r="E591">
        <v>55</v>
      </c>
      <c r="F591">
        <v>1</v>
      </c>
      <c r="G591">
        <v>19.766373000000002</v>
      </c>
      <c r="H591">
        <v>12.422008999999999</v>
      </c>
      <c r="I591">
        <v>5.9993860000000003</v>
      </c>
      <c r="J591">
        <v>0.1111</v>
      </c>
      <c r="K591" t="str">
        <f t="shared" si="18"/>
        <v>7</v>
      </c>
      <c r="L591" t="s">
        <v>64</v>
      </c>
      <c r="M591" t="s">
        <v>65</v>
      </c>
      <c r="N5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591" s="13">
        <f>VLOOKUP(TableMPI[[#This Row],[Label]],TableAvg[],2,FALSE)</f>
        <v>68.183681500000006</v>
      </c>
      <c r="P591" s="13">
        <f>VLOOKUP(TableMPI[[#This Row],[Label]],TableAvg[],3,FALSE)</f>
        <v>5.503140500000006</v>
      </c>
      <c r="Q591" s="13">
        <f>TableMPI[[#This Row],[Avg]]-$U$2*TableMPI[[#This Row],[StdDev]]</f>
        <v>57.17740049999999</v>
      </c>
      <c r="R591" s="13">
        <f>TableMPI[[#This Row],[Avg]]+$U$2*TableMPI[[#This Row],[StdDev]]</f>
        <v>79.189962500000021</v>
      </c>
      <c r="S591" s="13">
        <v>1</v>
      </c>
    </row>
    <row r="592" spans="1:19" x14ac:dyDescent="0.25">
      <c r="A592" t="s">
        <v>15</v>
      </c>
      <c r="B592">
        <v>10000</v>
      </c>
      <c r="C592">
        <v>100</v>
      </c>
      <c r="D592">
        <v>100000</v>
      </c>
      <c r="E592">
        <v>54</v>
      </c>
      <c r="F592">
        <v>1</v>
      </c>
      <c r="G592">
        <v>18.290064999999998</v>
      </c>
      <c r="H592">
        <v>10.866429999999999</v>
      </c>
      <c r="I592">
        <v>5.5914339999999996</v>
      </c>
      <c r="J592">
        <v>0.105499</v>
      </c>
      <c r="K592" t="str">
        <f t="shared" si="18"/>
        <v>7</v>
      </c>
      <c r="L592" t="s">
        <v>64</v>
      </c>
      <c r="M592" t="s">
        <v>65</v>
      </c>
      <c r="N5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592" s="13">
        <f>VLOOKUP(TableMPI[[#This Row],[Label]],TableAvg[],2,FALSE)</f>
        <v>67.569194428571421</v>
      </c>
      <c r="P592" s="13">
        <f>VLOOKUP(TableMPI[[#This Row],[Label]],TableAvg[],3,FALSE)</f>
        <v>8.6074823360843773</v>
      </c>
      <c r="Q592" s="13">
        <f>TableMPI[[#This Row],[Avg]]-$U$2*TableMPI[[#This Row],[StdDev]]</f>
        <v>50.354229756402667</v>
      </c>
      <c r="R592" s="13">
        <f>TableMPI[[#This Row],[Avg]]+$U$2*TableMPI[[#This Row],[StdDev]]</f>
        <v>84.784159100740169</v>
      </c>
      <c r="S592" s="13">
        <v>1</v>
      </c>
    </row>
    <row r="593" spans="1:19" x14ac:dyDescent="0.25">
      <c r="A593" t="s">
        <v>15</v>
      </c>
      <c r="B593">
        <v>10000</v>
      </c>
      <c r="C593">
        <v>100</v>
      </c>
      <c r="D593">
        <v>100000</v>
      </c>
      <c r="E593">
        <v>53</v>
      </c>
      <c r="F593">
        <v>1</v>
      </c>
      <c r="G593">
        <v>20.076988</v>
      </c>
      <c r="H593">
        <v>12.473592</v>
      </c>
      <c r="I593">
        <v>5.6338280000000003</v>
      </c>
      <c r="J593">
        <v>0.10834299999999999</v>
      </c>
      <c r="K593" t="str">
        <f t="shared" si="18"/>
        <v>7</v>
      </c>
      <c r="L593" t="s">
        <v>64</v>
      </c>
      <c r="M593" t="s">
        <v>65</v>
      </c>
      <c r="N5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593" s="13">
        <f>VLOOKUP(TableMPI[[#This Row],[Label]],TableAvg[],2,FALSE)</f>
        <v>66.929270000000002</v>
      </c>
      <c r="P593" s="13">
        <f>VLOOKUP(TableMPI[[#This Row],[Label]],TableAvg[],3,FALSE)</f>
        <v>9.1470939999999636</v>
      </c>
      <c r="Q593" s="13">
        <f>TableMPI[[#This Row],[Avg]]-$U$2*TableMPI[[#This Row],[StdDev]]</f>
        <v>48.635082000000075</v>
      </c>
      <c r="R593" s="13">
        <f>TableMPI[[#This Row],[Avg]]+$U$2*TableMPI[[#This Row],[StdDev]]</f>
        <v>85.223457999999937</v>
      </c>
      <c r="S593" s="13">
        <v>1</v>
      </c>
    </row>
    <row r="594" spans="1:19" x14ac:dyDescent="0.25">
      <c r="A594" t="s">
        <v>15</v>
      </c>
      <c r="B594">
        <v>10000</v>
      </c>
      <c r="C594">
        <v>100</v>
      </c>
      <c r="D594">
        <v>100000</v>
      </c>
      <c r="E594">
        <v>52</v>
      </c>
      <c r="F594">
        <v>1</v>
      </c>
      <c r="G594">
        <v>13.461792000000001</v>
      </c>
      <c r="H594">
        <v>5.7616769999999997</v>
      </c>
      <c r="I594">
        <v>5.8797160000000002</v>
      </c>
      <c r="J594">
        <v>0.115289</v>
      </c>
      <c r="K594" t="str">
        <f t="shared" si="18"/>
        <v>7</v>
      </c>
      <c r="L594" t="s">
        <v>64</v>
      </c>
      <c r="M594" t="s">
        <v>65</v>
      </c>
      <c r="N5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594" s="13">
        <f>VLOOKUP(TableMPI[[#This Row],[Label]],TableAvg[],2,FALSE)</f>
        <v>60.261414500000001</v>
      </c>
      <c r="P594" s="13">
        <f>VLOOKUP(TableMPI[[#This Row],[Label]],TableAvg[],3,FALSE)</f>
        <v>3.9938224999999243</v>
      </c>
      <c r="Q594" s="13">
        <f>TableMPI[[#This Row],[Avg]]-$U$2*TableMPI[[#This Row],[StdDev]]</f>
        <v>52.273769500000149</v>
      </c>
      <c r="R594" s="13">
        <f>TableMPI[[#This Row],[Avg]]+$U$2*TableMPI[[#This Row],[StdDev]]</f>
        <v>68.249059499999845</v>
      </c>
      <c r="S594" s="13">
        <v>1</v>
      </c>
    </row>
    <row r="595" spans="1:19" x14ac:dyDescent="0.25">
      <c r="A595" t="s">
        <v>15</v>
      </c>
      <c r="B595">
        <v>10000</v>
      </c>
      <c r="C595">
        <v>100</v>
      </c>
      <c r="D595">
        <v>100000</v>
      </c>
      <c r="E595">
        <v>51</v>
      </c>
      <c r="F595">
        <v>1</v>
      </c>
      <c r="G595">
        <v>11.624504</v>
      </c>
      <c r="H595">
        <v>3.8949440000000002</v>
      </c>
      <c r="I595">
        <v>5.1994610000000003</v>
      </c>
      <c r="J595">
        <v>0.103989</v>
      </c>
      <c r="K595" t="str">
        <f t="shared" si="18"/>
        <v>7</v>
      </c>
      <c r="L595" t="s">
        <v>64</v>
      </c>
      <c r="M595" t="s">
        <v>65</v>
      </c>
      <c r="N5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595" s="13">
        <f>VLOOKUP(TableMPI[[#This Row],[Label]],TableAvg[],2,FALSE)</f>
        <v>70.770545285714292</v>
      </c>
      <c r="P595" s="13">
        <f>VLOOKUP(TableMPI[[#This Row],[Label]],TableAvg[],3,FALSE)</f>
        <v>7.0225103166363967</v>
      </c>
      <c r="Q595" s="13">
        <f>TableMPI[[#This Row],[Avg]]-$U$2*TableMPI[[#This Row],[StdDev]]</f>
        <v>56.7255246524415</v>
      </c>
      <c r="R595" s="13">
        <f>TableMPI[[#This Row],[Avg]]+$U$2*TableMPI[[#This Row],[StdDev]]</f>
        <v>84.81556591898709</v>
      </c>
      <c r="S595" s="13">
        <v>1</v>
      </c>
    </row>
    <row r="596" spans="1:19" x14ac:dyDescent="0.25">
      <c r="A596" t="s">
        <v>15</v>
      </c>
      <c r="B596">
        <v>10000</v>
      </c>
      <c r="C596">
        <v>100</v>
      </c>
      <c r="D596">
        <v>100000</v>
      </c>
      <c r="E596">
        <v>50</v>
      </c>
      <c r="F596">
        <v>1</v>
      </c>
      <c r="G596">
        <v>12.148545</v>
      </c>
      <c r="H596">
        <v>4.1910590000000001</v>
      </c>
      <c r="I596">
        <v>5.3625619999999996</v>
      </c>
      <c r="J596">
        <v>0.10944</v>
      </c>
      <c r="K596" t="str">
        <f t="shared" si="18"/>
        <v>7</v>
      </c>
      <c r="L596" t="s">
        <v>64</v>
      </c>
      <c r="M596" t="s">
        <v>65</v>
      </c>
      <c r="N5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596" s="13">
        <f>VLOOKUP(TableMPI[[#This Row],[Label]],TableAvg[],2,FALSE)</f>
        <v>61.225663499999996</v>
      </c>
      <c r="P596" s="13">
        <f>VLOOKUP(TableMPI[[#This Row],[Label]],TableAvg[],3,FALSE)</f>
        <v>4.2239745000000068</v>
      </c>
      <c r="Q596" s="13">
        <f>TableMPI[[#This Row],[Avg]]-$U$2*TableMPI[[#This Row],[StdDev]]</f>
        <v>52.777714499999981</v>
      </c>
      <c r="R596" s="13">
        <f>TableMPI[[#This Row],[Avg]]+$U$2*TableMPI[[#This Row],[StdDev]]</f>
        <v>69.673612500000004</v>
      </c>
      <c r="S596" s="13">
        <v>1</v>
      </c>
    </row>
    <row r="597" spans="1:19" x14ac:dyDescent="0.25">
      <c r="A597" t="s">
        <v>15</v>
      </c>
      <c r="B597">
        <v>10000</v>
      </c>
      <c r="C597">
        <v>100</v>
      </c>
      <c r="D597">
        <v>100000</v>
      </c>
      <c r="E597">
        <v>49</v>
      </c>
      <c r="F597">
        <v>1</v>
      </c>
      <c r="G597">
        <v>12.045745</v>
      </c>
      <c r="H597">
        <v>3.9783219999999999</v>
      </c>
      <c r="I597">
        <v>5.1145310000000004</v>
      </c>
      <c r="J597">
        <v>0.10655299999999999</v>
      </c>
      <c r="K597" t="str">
        <f t="shared" si="18"/>
        <v>7</v>
      </c>
      <c r="L597" t="s">
        <v>64</v>
      </c>
      <c r="M597" t="s">
        <v>65</v>
      </c>
      <c r="N5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597" s="13">
        <f>VLOOKUP(TableMPI[[#This Row],[Label]],TableAvg[],2,FALSE)</f>
        <v>76.386009999999999</v>
      </c>
      <c r="P597" s="13">
        <f>VLOOKUP(TableMPI[[#This Row],[Label]],TableAvg[],3,FALSE)</f>
        <v>6.1021000002761186E-2</v>
      </c>
      <c r="Q597" s="13">
        <f>TableMPI[[#This Row],[Avg]]-$U$2*TableMPI[[#This Row],[StdDev]]</f>
        <v>76.263967999994478</v>
      </c>
      <c r="R597" s="13">
        <f>TableMPI[[#This Row],[Avg]]+$U$2*TableMPI[[#This Row],[StdDev]]</f>
        <v>76.50805200000552</v>
      </c>
      <c r="S597" s="13">
        <v>1</v>
      </c>
    </row>
    <row r="598" spans="1:19" x14ac:dyDescent="0.25">
      <c r="A598" t="s">
        <v>15</v>
      </c>
      <c r="B598">
        <v>10000</v>
      </c>
      <c r="C598">
        <v>100</v>
      </c>
      <c r="D598">
        <v>100000</v>
      </c>
      <c r="E598">
        <v>48</v>
      </c>
      <c r="F598">
        <v>1</v>
      </c>
      <c r="G598">
        <v>14.297211000000001</v>
      </c>
      <c r="H598">
        <v>6.1374620000000002</v>
      </c>
      <c r="I598">
        <v>4.9794460000000003</v>
      </c>
      <c r="J598">
        <v>0.105946</v>
      </c>
      <c r="K598" t="str">
        <f t="shared" si="18"/>
        <v>7</v>
      </c>
      <c r="L598" t="s">
        <v>64</v>
      </c>
      <c r="M598" t="s">
        <v>65</v>
      </c>
      <c r="N5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598" s="13">
        <f>VLOOKUP(TableMPI[[#This Row],[Label]],TableAvg[],2,FALSE)</f>
        <v>76.060306666666662</v>
      </c>
      <c r="P598" s="13">
        <f>VLOOKUP(TableMPI[[#This Row],[Label]],TableAvg[],3,FALSE)</f>
        <v>1.8280964848174195</v>
      </c>
      <c r="Q598" s="13">
        <f>TableMPI[[#This Row],[Avg]]-$U$2*TableMPI[[#This Row],[StdDev]]</f>
        <v>72.404113697031818</v>
      </c>
      <c r="R598" s="13">
        <f>TableMPI[[#This Row],[Avg]]+$U$2*TableMPI[[#This Row],[StdDev]]</f>
        <v>79.716499636301506</v>
      </c>
      <c r="S598" s="13">
        <v>1</v>
      </c>
    </row>
    <row r="599" spans="1:19" x14ac:dyDescent="0.25">
      <c r="A599" t="s">
        <v>15</v>
      </c>
      <c r="B599">
        <v>10000</v>
      </c>
      <c r="C599">
        <v>100</v>
      </c>
      <c r="D599">
        <v>100000</v>
      </c>
      <c r="E599">
        <v>47</v>
      </c>
      <c r="F599">
        <v>1</v>
      </c>
      <c r="G599">
        <v>13.558679</v>
      </c>
      <c r="H599">
        <v>5.1644360000000002</v>
      </c>
      <c r="I599">
        <v>4.7523030000000004</v>
      </c>
      <c r="J599">
        <v>0.103311</v>
      </c>
      <c r="K599" t="str">
        <f t="shared" si="18"/>
        <v>7</v>
      </c>
      <c r="L599" t="s">
        <v>64</v>
      </c>
      <c r="M599" t="s">
        <v>65</v>
      </c>
      <c r="N5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599" s="13">
        <f>VLOOKUP(TableMPI[[#This Row],[Label]],TableAvg[],2,FALSE)</f>
        <v>76.872181499999996</v>
      </c>
      <c r="P599" s="13">
        <f>VLOOKUP(TableMPI[[#This Row],[Label]],TableAvg[],3,FALSE)</f>
        <v>1.6119705000001372</v>
      </c>
      <c r="Q599" s="13">
        <f>TableMPI[[#This Row],[Avg]]-$U$2*TableMPI[[#This Row],[StdDev]]</f>
        <v>73.648240499999716</v>
      </c>
      <c r="R599" s="13">
        <f>TableMPI[[#This Row],[Avg]]+$U$2*TableMPI[[#This Row],[StdDev]]</f>
        <v>80.096122500000277</v>
      </c>
      <c r="S599" s="13">
        <v>1</v>
      </c>
    </row>
    <row r="600" spans="1:19" x14ac:dyDescent="0.25">
      <c r="A600" t="s">
        <v>15</v>
      </c>
      <c r="B600">
        <v>10000</v>
      </c>
      <c r="C600">
        <v>100</v>
      </c>
      <c r="D600">
        <v>100000</v>
      </c>
      <c r="E600">
        <v>46</v>
      </c>
      <c r="F600">
        <v>1</v>
      </c>
      <c r="G600">
        <v>12.822437000000001</v>
      </c>
      <c r="H600">
        <v>4.3758330000000001</v>
      </c>
      <c r="I600">
        <v>5.0896020000000002</v>
      </c>
      <c r="J600">
        <v>0.11310199999999999</v>
      </c>
      <c r="K600" t="str">
        <f t="shared" si="18"/>
        <v>7</v>
      </c>
      <c r="L600" t="s">
        <v>64</v>
      </c>
      <c r="M600" t="s">
        <v>65</v>
      </c>
      <c r="N6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600" s="13">
        <f>VLOOKUP(TableMPI[[#This Row],[Label]],TableAvg[],2,FALSE)</f>
        <v>68.706393000000006</v>
      </c>
      <c r="P600" s="13">
        <f>VLOOKUP(TableMPI[[#This Row],[Label]],TableAvg[],3,FALSE)</f>
        <v>8.4790459999999541</v>
      </c>
      <c r="Q600" s="13">
        <f>TableMPI[[#This Row],[Avg]]-$U$2*TableMPI[[#This Row],[StdDev]]</f>
        <v>51.748301000000097</v>
      </c>
      <c r="R600" s="13">
        <f>TableMPI[[#This Row],[Avg]]+$U$2*TableMPI[[#This Row],[StdDev]]</f>
        <v>85.664484999999914</v>
      </c>
      <c r="S600" s="13">
        <v>1</v>
      </c>
    </row>
    <row r="601" spans="1:19" x14ac:dyDescent="0.25">
      <c r="A601" t="s">
        <v>15</v>
      </c>
      <c r="B601">
        <v>10000</v>
      </c>
      <c r="C601">
        <v>100</v>
      </c>
      <c r="D601">
        <v>100000</v>
      </c>
      <c r="E601">
        <v>45</v>
      </c>
      <c r="F601">
        <v>1</v>
      </c>
      <c r="G601">
        <v>19.769879</v>
      </c>
      <c r="H601">
        <v>11.129579</v>
      </c>
      <c r="I601">
        <v>4.9804000000000004</v>
      </c>
      <c r="J601">
        <v>0.113191</v>
      </c>
      <c r="K601" t="str">
        <f t="shared" si="18"/>
        <v>7</v>
      </c>
      <c r="L601" t="s">
        <v>64</v>
      </c>
      <c r="M601" t="s">
        <v>65</v>
      </c>
      <c r="N6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601" s="13">
        <f>VLOOKUP(TableMPI[[#This Row],[Label]],TableAvg[],2,FALSE)</f>
        <v>77.115810333333329</v>
      </c>
      <c r="P601" s="13">
        <f>VLOOKUP(TableMPI[[#This Row],[Label]],TableAvg[],3,FALSE)</f>
        <v>3.832617475873946</v>
      </c>
      <c r="Q601" s="13">
        <f>TableMPI[[#This Row],[Avg]]-$U$2*TableMPI[[#This Row],[StdDev]]</f>
        <v>69.450575381585438</v>
      </c>
      <c r="R601" s="13">
        <f>TableMPI[[#This Row],[Avg]]+$U$2*TableMPI[[#This Row],[StdDev]]</f>
        <v>84.78104528508122</v>
      </c>
      <c r="S601" s="13">
        <v>1</v>
      </c>
    </row>
    <row r="602" spans="1:19" x14ac:dyDescent="0.25">
      <c r="A602" t="s">
        <v>15</v>
      </c>
      <c r="B602">
        <v>10000</v>
      </c>
      <c r="C602">
        <v>100</v>
      </c>
      <c r="D602">
        <v>100000</v>
      </c>
      <c r="E602">
        <v>44</v>
      </c>
      <c r="F602">
        <v>1</v>
      </c>
      <c r="G602">
        <v>13.239023</v>
      </c>
      <c r="H602">
        <v>4.4472430000000003</v>
      </c>
      <c r="I602">
        <v>13.289559000000001</v>
      </c>
      <c r="J602">
        <v>0.30906</v>
      </c>
      <c r="K602" t="str">
        <f t="shared" si="18"/>
        <v>7</v>
      </c>
      <c r="L602" t="s">
        <v>64</v>
      </c>
      <c r="M602" t="s">
        <v>65</v>
      </c>
      <c r="N6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602" s="13">
        <f>VLOOKUP(TableMPI[[#This Row],[Label]],TableAvg[],2,FALSE)</f>
        <v>77.120153500000001</v>
      </c>
      <c r="P602" s="13">
        <f>VLOOKUP(TableMPI[[#This Row],[Label]],TableAvg[],3,FALSE)</f>
        <v>3.7465084999999894</v>
      </c>
      <c r="Q602" s="13">
        <f>TableMPI[[#This Row],[Avg]]-$U$2*TableMPI[[#This Row],[StdDev]]</f>
        <v>69.62713650000002</v>
      </c>
      <c r="R602" s="13">
        <f>TableMPI[[#This Row],[Avg]]+$U$2*TableMPI[[#This Row],[StdDev]]</f>
        <v>84.613170499999981</v>
      </c>
      <c r="S602" s="13">
        <v>1</v>
      </c>
    </row>
    <row r="603" spans="1:19" x14ac:dyDescent="0.25">
      <c r="A603" t="s">
        <v>15</v>
      </c>
      <c r="B603">
        <v>10000</v>
      </c>
      <c r="C603">
        <v>100</v>
      </c>
      <c r="D603">
        <v>100000</v>
      </c>
      <c r="E603">
        <v>43</v>
      </c>
      <c r="F603">
        <v>1</v>
      </c>
      <c r="G603">
        <v>12.524535999999999</v>
      </c>
      <c r="H603">
        <v>3.644069</v>
      </c>
      <c r="I603">
        <v>6.6927000000000003</v>
      </c>
      <c r="J603">
        <v>0.15934999999999999</v>
      </c>
      <c r="K603" t="str">
        <f t="shared" si="18"/>
        <v>7</v>
      </c>
      <c r="L603" t="s">
        <v>64</v>
      </c>
      <c r="M603" t="s">
        <v>65</v>
      </c>
      <c r="N6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603" s="13">
        <f>VLOOKUP(TableMPI[[#This Row],[Label]],TableAvg[],2,FALSE)</f>
        <v>66.753187499999996</v>
      </c>
      <c r="P603" s="13">
        <f>VLOOKUP(TableMPI[[#This Row],[Label]],TableAvg[],3,FALSE)</f>
        <v>5.6613295000000647</v>
      </c>
      <c r="Q603" s="13">
        <f>TableMPI[[#This Row],[Avg]]-$U$2*TableMPI[[#This Row],[StdDev]]</f>
        <v>55.430528499999866</v>
      </c>
      <c r="R603" s="13">
        <f>TableMPI[[#This Row],[Avg]]+$U$2*TableMPI[[#This Row],[StdDev]]</f>
        <v>78.075846500000125</v>
      </c>
      <c r="S603" s="13">
        <v>1</v>
      </c>
    </row>
    <row r="604" spans="1:19" x14ac:dyDescent="0.25">
      <c r="A604" t="s">
        <v>15</v>
      </c>
      <c r="B604">
        <v>10000</v>
      </c>
      <c r="C604">
        <v>100</v>
      </c>
      <c r="D604">
        <v>100000</v>
      </c>
      <c r="E604">
        <v>42</v>
      </c>
      <c r="F604">
        <v>1</v>
      </c>
      <c r="G604">
        <v>17.799793000000001</v>
      </c>
      <c r="H604">
        <v>8.6317520000000005</v>
      </c>
      <c r="I604">
        <v>13.895395000000001</v>
      </c>
      <c r="J604">
        <v>0.33891199999999999</v>
      </c>
      <c r="K604" t="str">
        <f t="shared" si="18"/>
        <v>7</v>
      </c>
      <c r="L604" t="s">
        <v>64</v>
      </c>
      <c r="M604" t="s">
        <v>65</v>
      </c>
      <c r="N6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604" s="13">
        <f>VLOOKUP(TableMPI[[#This Row],[Label]],TableAvg[],2,FALSE)</f>
        <v>74.926300333333344</v>
      </c>
      <c r="P604" s="13">
        <f>VLOOKUP(TableMPI[[#This Row],[Label]],TableAvg[],3,FALSE)</f>
        <v>7.7118208309586107</v>
      </c>
      <c r="Q604" s="13">
        <f>TableMPI[[#This Row],[Avg]]-$U$2*TableMPI[[#This Row],[StdDev]]</f>
        <v>59.502658671416121</v>
      </c>
      <c r="R604" s="13">
        <f>TableMPI[[#This Row],[Avg]]+$U$2*TableMPI[[#This Row],[StdDev]]</f>
        <v>90.34994199525056</v>
      </c>
      <c r="S604" s="13">
        <v>1</v>
      </c>
    </row>
    <row r="605" spans="1:19" x14ac:dyDescent="0.25">
      <c r="A605" t="s">
        <v>15</v>
      </c>
      <c r="B605">
        <v>10000</v>
      </c>
      <c r="C605">
        <v>100</v>
      </c>
      <c r="D605">
        <v>100000</v>
      </c>
      <c r="E605">
        <v>41</v>
      </c>
      <c r="F605">
        <v>1</v>
      </c>
      <c r="G605">
        <v>13.250439999999999</v>
      </c>
      <c r="H605">
        <v>3.916474</v>
      </c>
      <c r="I605">
        <v>11.213661</v>
      </c>
      <c r="J605">
        <v>0.28034199999999998</v>
      </c>
      <c r="K605" t="str">
        <f t="shared" si="18"/>
        <v>7</v>
      </c>
      <c r="L605" t="s">
        <v>64</v>
      </c>
      <c r="M605" t="s">
        <v>65</v>
      </c>
      <c r="N6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605" s="13">
        <f>VLOOKUP(TableMPI[[#This Row],[Label]],TableAvg[],2,FALSE)</f>
        <v>71.40949599999999</v>
      </c>
      <c r="P605" s="13">
        <f>VLOOKUP(TableMPI[[#This Row],[Label]],TableAvg[],3,FALSE)</f>
        <v>10.384814000000029</v>
      </c>
      <c r="Q605" s="13">
        <f>TableMPI[[#This Row],[Avg]]-$U$2*TableMPI[[#This Row],[StdDev]]</f>
        <v>50.639867999999936</v>
      </c>
      <c r="R605" s="13">
        <f>TableMPI[[#This Row],[Avg]]+$U$2*TableMPI[[#This Row],[StdDev]]</f>
        <v>92.179124000000044</v>
      </c>
      <c r="S605" s="13">
        <v>1</v>
      </c>
    </row>
    <row r="606" spans="1:19" x14ac:dyDescent="0.25">
      <c r="A606" t="s">
        <v>15</v>
      </c>
      <c r="B606">
        <v>10000</v>
      </c>
      <c r="C606">
        <v>100</v>
      </c>
      <c r="D606">
        <v>100000</v>
      </c>
      <c r="E606">
        <v>40</v>
      </c>
      <c r="F606">
        <v>1</v>
      </c>
      <c r="G606">
        <v>18.203766000000002</v>
      </c>
      <c r="H606">
        <v>8.5813679999999994</v>
      </c>
      <c r="I606">
        <v>4.2575070000000004</v>
      </c>
      <c r="J606">
        <v>0.109167</v>
      </c>
      <c r="K606" t="str">
        <f t="shared" si="18"/>
        <v>7</v>
      </c>
      <c r="L606" t="s">
        <v>64</v>
      </c>
      <c r="M606" t="s">
        <v>65</v>
      </c>
      <c r="N6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606" s="13">
        <f>VLOOKUP(TableMPI[[#This Row],[Label]],TableAvg[],2,FALSE)</f>
        <v>71.967419500000005</v>
      </c>
      <c r="P606" s="13">
        <f>VLOOKUP(TableMPI[[#This Row],[Label]],TableAvg[],3,FALSE)</f>
        <v>10.153153499999908</v>
      </c>
      <c r="Q606" s="13">
        <f>TableMPI[[#This Row],[Avg]]-$U$2*TableMPI[[#This Row],[StdDev]]</f>
        <v>51.661112500000186</v>
      </c>
      <c r="R606" s="13">
        <f>TableMPI[[#This Row],[Avg]]+$U$2*TableMPI[[#This Row],[StdDev]]</f>
        <v>92.273726499999825</v>
      </c>
      <c r="S606" s="13">
        <v>1</v>
      </c>
    </row>
    <row r="607" spans="1:19" x14ac:dyDescent="0.25">
      <c r="A607" t="s">
        <v>15</v>
      </c>
      <c r="B607">
        <v>10000</v>
      </c>
      <c r="C607">
        <v>100</v>
      </c>
      <c r="D607">
        <v>100000</v>
      </c>
      <c r="E607">
        <v>39</v>
      </c>
      <c r="F607">
        <v>1</v>
      </c>
      <c r="G607">
        <v>16.577660999999999</v>
      </c>
      <c r="H607">
        <v>6.7838839999999996</v>
      </c>
      <c r="I607">
        <v>3.6560739999999998</v>
      </c>
      <c r="J607">
        <v>9.6212000000000006E-2</v>
      </c>
      <c r="K607" t="str">
        <f t="shared" si="18"/>
        <v>7</v>
      </c>
      <c r="L607" t="s">
        <v>64</v>
      </c>
      <c r="M607" t="s">
        <v>65</v>
      </c>
      <c r="N6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607" s="13">
        <f>VLOOKUP(TableMPI[[#This Row],[Label]],TableAvg[],2,FALSE)</f>
        <v>79.192841166666668</v>
      </c>
      <c r="P607" s="13">
        <f>VLOOKUP(TableMPI[[#This Row],[Label]],TableAvg[],3,FALSE)</f>
        <v>6.4184247343699292</v>
      </c>
      <c r="Q607" s="13">
        <f>TableMPI[[#This Row],[Avg]]-$U$2*TableMPI[[#This Row],[StdDev]]</f>
        <v>66.355991697926811</v>
      </c>
      <c r="R607" s="13">
        <f>TableMPI[[#This Row],[Avg]]+$U$2*TableMPI[[#This Row],[StdDev]]</f>
        <v>92.029690635406524</v>
      </c>
      <c r="S607" s="13">
        <v>1</v>
      </c>
    </row>
    <row r="608" spans="1:19" x14ac:dyDescent="0.25">
      <c r="A608" t="s">
        <v>15</v>
      </c>
      <c r="B608">
        <v>10000</v>
      </c>
      <c r="C608">
        <v>100</v>
      </c>
      <c r="D608">
        <v>100000</v>
      </c>
      <c r="E608">
        <v>38</v>
      </c>
      <c r="F608">
        <v>1</v>
      </c>
      <c r="G608">
        <v>12.593845</v>
      </c>
      <c r="H608">
        <v>2.546713</v>
      </c>
      <c r="I608">
        <v>4.3993799999999998</v>
      </c>
      <c r="J608">
        <v>0.11890199999999999</v>
      </c>
      <c r="K608" t="str">
        <f t="shared" si="18"/>
        <v>7</v>
      </c>
      <c r="L608" t="s">
        <v>64</v>
      </c>
      <c r="M608" t="s">
        <v>65</v>
      </c>
      <c r="N6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608" s="13">
        <f>VLOOKUP(TableMPI[[#This Row],[Label]],TableAvg[],2,FALSE)</f>
        <v>79.841149000000001</v>
      </c>
      <c r="P608" s="13">
        <f>VLOOKUP(TableMPI[[#This Row],[Label]],TableAvg[],3,FALSE)</f>
        <v>4.2893230000000475</v>
      </c>
      <c r="Q608" s="13">
        <f>TableMPI[[#This Row],[Avg]]-$U$2*TableMPI[[#This Row],[StdDev]]</f>
        <v>71.26250299999991</v>
      </c>
      <c r="R608" s="13">
        <f>TableMPI[[#This Row],[Avg]]+$U$2*TableMPI[[#This Row],[StdDev]]</f>
        <v>88.419795000000093</v>
      </c>
      <c r="S608" s="13">
        <v>1</v>
      </c>
    </row>
    <row r="609" spans="1:19" x14ac:dyDescent="0.25">
      <c r="A609" t="s">
        <v>15</v>
      </c>
      <c r="B609">
        <v>10000</v>
      </c>
      <c r="C609">
        <v>100</v>
      </c>
      <c r="D609">
        <v>100000</v>
      </c>
      <c r="E609">
        <v>37</v>
      </c>
      <c r="F609">
        <v>1</v>
      </c>
      <c r="G609">
        <v>12.946206</v>
      </c>
      <c r="H609">
        <v>2.653953</v>
      </c>
      <c r="I609">
        <v>4.2288769999999998</v>
      </c>
      <c r="J609">
        <v>0.117469</v>
      </c>
      <c r="K609" t="str">
        <f t="shared" si="18"/>
        <v>7</v>
      </c>
      <c r="L609" t="s">
        <v>64</v>
      </c>
      <c r="M609" t="s">
        <v>65</v>
      </c>
      <c r="N6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609" s="13">
        <f>VLOOKUP(TableMPI[[#This Row],[Label]],TableAvg[],2,FALSE)</f>
        <v>78.192927499999996</v>
      </c>
      <c r="P609" s="13">
        <f>VLOOKUP(TableMPI[[#This Row],[Label]],TableAvg[],3,FALSE)</f>
        <v>1.1752695000001139</v>
      </c>
      <c r="Q609" s="13">
        <f>TableMPI[[#This Row],[Avg]]-$U$2*TableMPI[[#This Row],[StdDev]]</f>
        <v>75.842388499999771</v>
      </c>
      <c r="R609" s="13">
        <f>TableMPI[[#This Row],[Avg]]+$U$2*TableMPI[[#This Row],[StdDev]]</f>
        <v>80.543466500000221</v>
      </c>
      <c r="S609" s="13">
        <v>1</v>
      </c>
    </row>
    <row r="610" spans="1:19" x14ac:dyDescent="0.25">
      <c r="A610" t="s">
        <v>15</v>
      </c>
      <c r="B610">
        <v>10000</v>
      </c>
      <c r="C610">
        <v>100</v>
      </c>
      <c r="D610">
        <v>100000</v>
      </c>
      <c r="E610">
        <v>36</v>
      </c>
      <c r="F610">
        <v>1</v>
      </c>
      <c r="G610">
        <v>14.421913999999999</v>
      </c>
      <c r="H610">
        <v>3.9967060000000001</v>
      </c>
      <c r="I610">
        <v>4.5113560000000001</v>
      </c>
      <c r="J610">
        <v>0.12889600000000001</v>
      </c>
      <c r="K610" t="str">
        <f t="shared" si="18"/>
        <v>7</v>
      </c>
      <c r="L610" t="s">
        <v>64</v>
      </c>
      <c r="M610" t="s">
        <v>65</v>
      </c>
      <c r="N6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610" s="13">
        <f>VLOOKUP(TableMPI[[#This Row],[Label]],TableAvg[],2,FALSE)</f>
        <v>81.627290800000011</v>
      </c>
      <c r="P610" s="13">
        <f>VLOOKUP(TableMPI[[#This Row],[Label]],TableAvg[],3,FALSE)</f>
        <v>3.455545971951532</v>
      </c>
      <c r="Q610" s="13">
        <f>TableMPI[[#This Row],[Avg]]-$U$2*TableMPI[[#This Row],[StdDev]]</f>
        <v>74.716198856096952</v>
      </c>
      <c r="R610" s="13">
        <f>TableMPI[[#This Row],[Avg]]+$U$2*TableMPI[[#This Row],[StdDev]]</f>
        <v>88.538382743903071</v>
      </c>
      <c r="S610" s="13">
        <v>1</v>
      </c>
    </row>
    <row r="611" spans="1:19" x14ac:dyDescent="0.25">
      <c r="A611" t="s">
        <v>15</v>
      </c>
      <c r="B611">
        <v>10000</v>
      </c>
      <c r="C611">
        <v>100</v>
      </c>
      <c r="D611">
        <v>100000</v>
      </c>
      <c r="E611">
        <v>35</v>
      </c>
      <c r="F611">
        <v>1</v>
      </c>
      <c r="G611">
        <v>13.1487</v>
      </c>
      <c r="H611">
        <v>2.4552770000000002</v>
      </c>
      <c r="I611">
        <v>3.294089</v>
      </c>
      <c r="J611">
        <v>9.6884999999999999E-2</v>
      </c>
      <c r="K611" t="str">
        <f t="shared" si="18"/>
        <v>7</v>
      </c>
      <c r="L611" t="s">
        <v>64</v>
      </c>
      <c r="M611" t="s">
        <v>65</v>
      </c>
      <c r="N6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611" s="13">
        <f>VLOOKUP(TableMPI[[#This Row],[Label]],TableAvg[],2,FALSE)</f>
        <v>78.006539000000004</v>
      </c>
      <c r="P611" s="13">
        <f>VLOOKUP(TableMPI[[#This Row],[Label]],TableAvg[],3,FALSE)</f>
        <v>0</v>
      </c>
      <c r="Q611" s="13">
        <f>TableMPI[[#This Row],[Avg]]-$U$2*TableMPI[[#This Row],[StdDev]]</f>
        <v>78.006539000000004</v>
      </c>
      <c r="R611" s="13">
        <f>TableMPI[[#This Row],[Avg]]+$U$2*TableMPI[[#This Row],[StdDev]]</f>
        <v>78.006539000000004</v>
      </c>
      <c r="S611" s="13">
        <v>1</v>
      </c>
    </row>
    <row r="612" spans="1:19" x14ac:dyDescent="0.25">
      <c r="A612" t="s">
        <v>15</v>
      </c>
      <c r="B612">
        <v>10000</v>
      </c>
      <c r="C612">
        <v>100</v>
      </c>
      <c r="D612">
        <v>100000</v>
      </c>
      <c r="E612">
        <v>34</v>
      </c>
      <c r="F612">
        <v>1</v>
      </c>
      <c r="G612">
        <v>12.977399</v>
      </c>
      <c r="H612">
        <v>1.859381</v>
      </c>
      <c r="I612">
        <v>3.289844</v>
      </c>
      <c r="J612">
        <v>9.9692000000000003E-2</v>
      </c>
      <c r="K612" t="str">
        <f t="shared" si="18"/>
        <v>7</v>
      </c>
      <c r="L612" t="s">
        <v>64</v>
      </c>
      <c r="M612" t="s">
        <v>65</v>
      </c>
      <c r="N6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612" s="13">
        <f>VLOOKUP(TableMPI[[#This Row],[Label]],TableAvg[],2,FALSE)</f>
        <v>84.318348</v>
      </c>
      <c r="P612" s="13">
        <f>VLOOKUP(TableMPI[[#This Row],[Label]],TableAvg[],3,FALSE)</f>
        <v>0</v>
      </c>
      <c r="Q612" s="13">
        <f>TableMPI[[#This Row],[Avg]]-$U$2*TableMPI[[#This Row],[StdDev]]</f>
        <v>84.318348</v>
      </c>
      <c r="R612" s="13">
        <f>TableMPI[[#This Row],[Avg]]+$U$2*TableMPI[[#This Row],[StdDev]]</f>
        <v>84.318348</v>
      </c>
      <c r="S612" s="13">
        <v>1</v>
      </c>
    </row>
    <row r="613" spans="1:19" x14ac:dyDescent="0.25">
      <c r="A613" t="s">
        <v>15</v>
      </c>
      <c r="B613">
        <v>10000</v>
      </c>
      <c r="C613">
        <v>100</v>
      </c>
      <c r="D613">
        <v>100000</v>
      </c>
      <c r="E613">
        <v>33</v>
      </c>
      <c r="F613">
        <v>1</v>
      </c>
      <c r="G613">
        <v>16.044868999999998</v>
      </c>
      <c r="H613">
        <v>4.8929280000000004</v>
      </c>
      <c r="I613">
        <v>3.041614</v>
      </c>
      <c r="J613">
        <v>9.5049999999999996E-2</v>
      </c>
      <c r="K613" t="str">
        <f t="shared" si="18"/>
        <v>7</v>
      </c>
      <c r="L613" t="s">
        <v>64</v>
      </c>
      <c r="M613" t="s">
        <v>65</v>
      </c>
      <c r="N6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613" s="13">
        <f>VLOOKUP(TableMPI[[#This Row],[Label]],TableAvg[],2,FALSE)</f>
        <v>76.067917600000015</v>
      </c>
      <c r="P613" s="13">
        <f>VLOOKUP(TableMPI[[#This Row],[Label]],TableAvg[],3,FALSE)</f>
        <v>1.9068478459149669</v>
      </c>
      <c r="Q613" s="13">
        <f>TableMPI[[#This Row],[Avg]]-$U$2*TableMPI[[#This Row],[StdDev]]</f>
        <v>72.254221908170081</v>
      </c>
      <c r="R613" s="13">
        <f>TableMPI[[#This Row],[Avg]]+$U$2*TableMPI[[#This Row],[StdDev]]</f>
        <v>79.88161329182995</v>
      </c>
      <c r="S613" s="13">
        <v>1</v>
      </c>
    </row>
    <row r="614" spans="1:19" x14ac:dyDescent="0.25">
      <c r="A614" t="s">
        <v>15</v>
      </c>
      <c r="B614">
        <v>10000</v>
      </c>
      <c r="C614">
        <v>100</v>
      </c>
      <c r="D614">
        <v>100000</v>
      </c>
      <c r="E614">
        <v>32</v>
      </c>
      <c r="F614">
        <v>1</v>
      </c>
      <c r="G614">
        <v>14.847334999999999</v>
      </c>
      <c r="H614">
        <v>3.2553719999999999</v>
      </c>
      <c r="I614">
        <v>7.8775320000000004</v>
      </c>
      <c r="J614">
        <v>0.25411400000000001</v>
      </c>
      <c r="K614" t="str">
        <f t="shared" si="18"/>
        <v>7</v>
      </c>
      <c r="L614" t="s">
        <v>64</v>
      </c>
      <c r="M614" t="s">
        <v>65</v>
      </c>
      <c r="N6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614" s="13">
        <f>VLOOKUP(TableMPI[[#This Row],[Label]],TableAvg[],2,FALSE)</f>
        <v>84.195373000000004</v>
      </c>
      <c r="P614" s="13">
        <f>VLOOKUP(TableMPI[[#This Row],[Label]],TableAvg[],3,FALSE)</f>
        <v>0</v>
      </c>
      <c r="Q614" s="13">
        <f>TableMPI[[#This Row],[Avg]]-$U$2*TableMPI[[#This Row],[StdDev]]</f>
        <v>84.195373000000004</v>
      </c>
      <c r="R614" s="13">
        <f>TableMPI[[#This Row],[Avg]]+$U$2*TableMPI[[#This Row],[StdDev]]</f>
        <v>84.195373000000004</v>
      </c>
      <c r="S614" s="13">
        <v>1</v>
      </c>
    </row>
    <row r="615" spans="1:19" x14ac:dyDescent="0.25">
      <c r="A615" t="s">
        <v>15</v>
      </c>
      <c r="B615">
        <v>10000</v>
      </c>
      <c r="C615">
        <v>100</v>
      </c>
      <c r="D615">
        <v>100000</v>
      </c>
      <c r="E615">
        <v>31</v>
      </c>
      <c r="F615">
        <v>1</v>
      </c>
      <c r="G615">
        <v>13.602271</v>
      </c>
      <c r="H615">
        <v>1.616187</v>
      </c>
      <c r="I615">
        <v>4.1752979999999997</v>
      </c>
      <c r="J615">
        <v>0.139177</v>
      </c>
      <c r="K615" t="str">
        <f t="shared" si="18"/>
        <v>7</v>
      </c>
      <c r="L615" t="s">
        <v>64</v>
      </c>
      <c r="M615" t="s">
        <v>65</v>
      </c>
      <c r="N6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615" s="13">
        <f>VLOOKUP(TableMPI[[#This Row],[Label]],TableAvg[],2,FALSE)</f>
        <v>78.830611000000005</v>
      </c>
      <c r="P615" s="13">
        <f>VLOOKUP(TableMPI[[#This Row],[Label]],TableAvg[],3,FALSE)</f>
        <v>0</v>
      </c>
      <c r="Q615" s="13">
        <f>TableMPI[[#This Row],[Avg]]-$U$2*TableMPI[[#This Row],[StdDev]]</f>
        <v>78.830611000000005</v>
      </c>
      <c r="R615" s="13">
        <f>TableMPI[[#This Row],[Avg]]+$U$2*TableMPI[[#This Row],[StdDev]]</f>
        <v>78.830611000000005</v>
      </c>
      <c r="S615" s="13">
        <v>1</v>
      </c>
    </row>
    <row r="616" spans="1:19" x14ac:dyDescent="0.25">
      <c r="A616" t="s">
        <v>15</v>
      </c>
      <c r="B616">
        <v>10000</v>
      </c>
      <c r="C616">
        <v>100</v>
      </c>
      <c r="D616">
        <v>100000</v>
      </c>
      <c r="E616">
        <v>30</v>
      </c>
      <c r="F616">
        <v>1</v>
      </c>
      <c r="G616">
        <v>15.133284</v>
      </c>
      <c r="H616">
        <v>2.911222</v>
      </c>
      <c r="I616">
        <v>2.6345489999999998</v>
      </c>
      <c r="J616">
        <v>9.0846999999999997E-2</v>
      </c>
      <c r="K616" t="str">
        <f t="shared" si="18"/>
        <v>7</v>
      </c>
      <c r="L616" t="s">
        <v>64</v>
      </c>
      <c r="M616" t="s">
        <v>65</v>
      </c>
      <c r="N6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616" s="13">
        <f>VLOOKUP(TableMPI[[#This Row],[Label]],TableAvg[],2,FALSE)</f>
        <v>83.386357600000011</v>
      </c>
      <c r="P616" s="13">
        <f>VLOOKUP(TableMPI[[#This Row],[Label]],TableAvg[],3,FALSE)</f>
        <v>1.0992753606356498</v>
      </c>
      <c r="Q616" s="13">
        <f>TableMPI[[#This Row],[Avg]]-$U$2*TableMPI[[#This Row],[StdDev]]</f>
        <v>81.187806878728708</v>
      </c>
      <c r="R616" s="13">
        <f>TableMPI[[#This Row],[Avg]]+$U$2*TableMPI[[#This Row],[StdDev]]</f>
        <v>85.584908321271314</v>
      </c>
      <c r="S616" s="13">
        <v>1</v>
      </c>
    </row>
    <row r="617" spans="1:19" x14ac:dyDescent="0.25">
      <c r="A617" t="s">
        <v>15</v>
      </c>
      <c r="B617">
        <v>10000</v>
      </c>
      <c r="C617">
        <v>100</v>
      </c>
      <c r="D617">
        <v>100000</v>
      </c>
      <c r="E617">
        <v>29</v>
      </c>
      <c r="F617">
        <v>1</v>
      </c>
      <c r="G617">
        <v>14.820563</v>
      </c>
      <c r="H617">
        <v>2.081566</v>
      </c>
      <c r="I617">
        <v>2.963721</v>
      </c>
      <c r="J617">
        <v>0.105847</v>
      </c>
      <c r="K617" t="str">
        <f t="shared" si="18"/>
        <v>7</v>
      </c>
      <c r="L617" t="s">
        <v>64</v>
      </c>
      <c r="M617" t="s">
        <v>65</v>
      </c>
      <c r="N6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617" s="13">
        <f>VLOOKUP(TableMPI[[#This Row],[Label]],TableAvg[],2,FALSE)</f>
        <v>81.790783000000005</v>
      </c>
      <c r="P617" s="13">
        <f>VLOOKUP(TableMPI[[#This Row],[Label]],TableAvg[],3,FALSE)</f>
        <v>0</v>
      </c>
      <c r="Q617" s="13">
        <f>TableMPI[[#This Row],[Avg]]-$U$2*TableMPI[[#This Row],[StdDev]]</f>
        <v>81.790783000000005</v>
      </c>
      <c r="R617" s="13">
        <f>TableMPI[[#This Row],[Avg]]+$U$2*TableMPI[[#This Row],[StdDev]]</f>
        <v>81.790783000000005</v>
      </c>
      <c r="S617" s="13">
        <v>1</v>
      </c>
    </row>
    <row r="618" spans="1:19" x14ac:dyDescent="0.25">
      <c r="A618" t="s">
        <v>15</v>
      </c>
      <c r="B618">
        <v>10000</v>
      </c>
      <c r="C618">
        <v>100</v>
      </c>
      <c r="D618">
        <v>100000</v>
      </c>
      <c r="E618">
        <v>28</v>
      </c>
      <c r="F618">
        <v>1</v>
      </c>
      <c r="G618">
        <v>14.850669</v>
      </c>
      <c r="H618">
        <v>1.835485</v>
      </c>
      <c r="I618">
        <v>2.9887250000000001</v>
      </c>
      <c r="J618">
        <v>0.110694</v>
      </c>
      <c r="K618" t="str">
        <f t="shared" si="18"/>
        <v>7</v>
      </c>
      <c r="L618" t="s">
        <v>64</v>
      </c>
      <c r="M618" t="s">
        <v>65</v>
      </c>
      <c r="N6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618" s="13">
        <f>VLOOKUP(TableMPI[[#This Row],[Label]],TableAvg[],2,FALSE)</f>
        <v>83.684258999999997</v>
      </c>
      <c r="P618" s="13">
        <f>VLOOKUP(TableMPI[[#This Row],[Label]],TableAvg[],3,FALSE)</f>
        <v>0</v>
      </c>
      <c r="Q618" s="13">
        <f>TableMPI[[#This Row],[Avg]]-$U$2*TableMPI[[#This Row],[StdDev]]</f>
        <v>83.684258999999997</v>
      </c>
      <c r="R618" s="13">
        <f>TableMPI[[#This Row],[Avg]]+$U$2*TableMPI[[#This Row],[StdDev]]</f>
        <v>83.684258999999997</v>
      </c>
      <c r="S618" s="13">
        <v>1</v>
      </c>
    </row>
    <row r="619" spans="1:19" x14ac:dyDescent="0.25">
      <c r="A619" t="s">
        <v>15</v>
      </c>
      <c r="B619">
        <v>10000</v>
      </c>
      <c r="C619">
        <v>100</v>
      </c>
      <c r="D619">
        <v>100000</v>
      </c>
      <c r="E619">
        <v>27</v>
      </c>
      <c r="F619">
        <v>1</v>
      </c>
      <c r="G619">
        <v>14.791793999999999</v>
      </c>
      <c r="H619">
        <v>1.3417699999999999</v>
      </c>
      <c r="I619">
        <v>2.6339990000000002</v>
      </c>
      <c r="J619">
        <v>0.101308</v>
      </c>
      <c r="K619" t="str">
        <f t="shared" si="18"/>
        <v>7</v>
      </c>
      <c r="L619" t="s">
        <v>64</v>
      </c>
      <c r="M619" t="s">
        <v>65</v>
      </c>
      <c r="N6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619" s="13">
        <f>VLOOKUP(TableMPI[[#This Row],[Label]],TableAvg[],2,FALSE)</f>
        <v>84.499865799999995</v>
      </c>
      <c r="P619" s="13">
        <f>VLOOKUP(TableMPI[[#This Row],[Label]],TableAvg[],3,FALSE)</f>
        <v>0.94775888240855077</v>
      </c>
      <c r="Q619" s="13">
        <f>TableMPI[[#This Row],[Avg]]-$U$2*TableMPI[[#This Row],[StdDev]]</f>
        <v>82.604348035182895</v>
      </c>
      <c r="R619" s="13">
        <f>TableMPI[[#This Row],[Avg]]+$U$2*TableMPI[[#This Row],[StdDev]]</f>
        <v>86.395383564817095</v>
      </c>
      <c r="S619" s="13">
        <v>1</v>
      </c>
    </row>
    <row r="620" spans="1:19" x14ac:dyDescent="0.25">
      <c r="A620" t="s">
        <v>15</v>
      </c>
      <c r="B620">
        <v>10000</v>
      </c>
      <c r="C620">
        <v>100</v>
      </c>
      <c r="D620">
        <v>100000</v>
      </c>
      <c r="E620">
        <v>26</v>
      </c>
      <c r="F620">
        <v>1</v>
      </c>
      <c r="G620">
        <v>15.62899</v>
      </c>
      <c r="H620">
        <v>1.596069</v>
      </c>
      <c r="I620">
        <v>2.1604839999999998</v>
      </c>
      <c r="J620">
        <v>8.6418999999999996E-2</v>
      </c>
      <c r="K620" t="str">
        <f t="shared" si="18"/>
        <v>7</v>
      </c>
      <c r="L620" t="s">
        <v>64</v>
      </c>
      <c r="M620" t="s">
        <v>65</v>
      </c>
      <c r="N6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620" s="13">
        <f>VLOOKUP(TableMPI[[#This Row],[Label]],TableAvg[],2,FALSE)</f>
        <v>86.758832999999996</v>
      </c>
      <c r="P620" s="13">
        <f>VLOOKUP(TableMPI[[#This Row],[Label]],TableAvg[],3,FALSE)</f>
        <v>0</v>
      </c>
      <c r="Q620" s="13">
        <f>TableMPI[[#This Row],[Avg]]-$U$2*TableMPI[[#This Row],[StdDev]]</f>
        <v>86.758832999999996</v>
      </c>
      <c r="R620" s="13">
        <f>TableMPI[[#This Row],[Avg]]+$U$2*TableMPI[[#This Row],[StdDev]]</f>
        <v>86.758832999999996</v>
      </c>
      <c r="S620" s="13">
        <v>1</v>
      </c>
    </row>
    <row r="621" spans="1:19" x14ac:dyDescent="0.25">
      <c r="A621" t="s">
        <v>15</v>
      </c>
      <c r="B621">
        <v>10000</v>
      </c>
      <c r="C621">
        <v>100</v>
      </c>
      <c r="D621">
        <v>100000</v>
      </c>
      <c r="E621">
        <v>25</v>
      </c>
      <c r="F621">
        <v>1</v>
      </c>
      <c r="G621">
        <v>16.124578</v>
      </c>
      <c r="H621">
        <v>1.581931</v>
      </c>
      <c r="I621">
        <v>2.0924399999999999</v>
      </c>
      <c r="J621">
        <v>8.7184999999999999E-2</v>
      </c>
      <c r="K621" t="str">
        <f t="shared" si="18"/>
        <v>7</v>
      </c>
      <c r="L621" t="s">
        <v>64</v>
      </c>
      <c r="M621" t="s">
        <v>65</v>
      </c>
      <c r="N6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621" s="13">
        <f>VLOOKUP(TableMPI[[#This Row],[Label]],TableAvg[],2,FALSE)</f>
        <v>89.725504999999998</v>
      </c>
      <c r="P621" s="13">
        <f>VLOOKUP(TableMPI[[#This Row],[Label]],TableAvg[],3,FALSE)</f>
        <v>0</v>
      </c>
      <c r="Q621" s="13">
        <f>TableMPI[[#This Row],[Avg]]-$U$2*TableMPI[[#This Row],[StdDev]]</f>
        <v>89.725504999999998</v>
      </c>
      <c r="R621" s="13">
        <f>TableMPI[[#This Row],[Avg]]+$U$2*TableMPI[[#This Row],[StdDev]]</f>
        <v>89.725504999999998</v>
      </c>
      <c r="S621" s="13">
        <v>1</v>
      </c>
    </row>
    <row r="622" spans="1:19" x14ac:dyDescent="0.25">
      <c r="A622" t="s">
        <v>15</v>
      </c>
      <c r="B622">
        <v>10000</v>
      </c>
      <c r="C622">
        <v>100</v>
      </c>
      <c r="D622">
        <v>100000</v>
      </c>
      <c r="E622">
        <v>24</v>
      </c>
      <c r="F622">
        <v>1</v>
      </c>
      <c r="G622">
        <v>15.160030000000001</v>
      </c>
      <c r="H622">
        <v>0.18101999999999999</v>
      </c>
      <c r="I622">
        <v>0.95413599999999998</v>
      </c>
      <c r="J622">
        <v>4.1484E-2</v>
      </c>
      <c r="K622" t="str">
        <f t="shared" si="18"/>
        <v>7</v>
      </c>
      <c r="L622" t="s">
        <v>64</v>
      </c>
      <c r="M622" t="s">
        <v>65</v>
      </c>
      <c r="N6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622" s="13">
        <f>VLOOKUP(TableMPI[[#This Row],[Label]],TableAvg[],2,FALSE)</f>
        <v>89.644526799999994</v>
      </c>
      <c r="P622" s="13">
        <f>VLOOKUP(TableMPI[[#This Row],[Label]],TableAvg[],3,FALSE)</f>
        <v>9.0564284097201603E-2</v>
      </c>
      <c r="Q622" s="13">
        <f>TableMPI[[#This Row],[Avg]]-$U$2*TableMPI[[#This Row],[StdDev]]</f>
        <v>89.463398231805584</v>
      </c>
      <c r="R622" s="13">
        <f>TableMPI[[#This Row],[Avg]]+$U$2*TableMPI[[#This Row],[StdDev]]</f>
        <v>89.825655368194404</v>
      </c>
      <c r="S622" s="13">
        <v>1</v>
      </c>
    </row>
    <row r="623" spans="1:19" x14ac:dyDescent="0.25">
      <c r="A623" t="s">
        <v>15</v>
      </c>
      <c r="B623">
        <v>10000</v>
      </c>
      <c r="C623">
        <v>100</v>
      </c>
      <c r="D623">
        <v>100000</v>
      </c>
      <c r="E623">
        <v>23</v>
      </c>
      <c r="F623">
        <v>1</v>
      </c>
      <c r="G623">
        <v>15.618143</v>
      </c>
      <c r="H623">
        <v>0.17418400000000001</v>
      </c>
      <c r="I623">
        <v>1.0469850000000001</v>
      </c>
      <c r="J623">
        <v>4.759E-2</v>
      </c>
      <c r="K623" t="str">
        <f t="shared" si="18"/>
        <v>7</v>
      </c>
      <c r="L623" t="s">
        <v>64</v>
      </c>
      <c r="M623" t="s">
        <v>65</v>
      </c>
      <c r="N6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623" s="13">
        <f>VLOOKUP(TableMPI[[#This Row],[Label]],TableAvg[],2,FALSE)</f>
        <v>93.110984000000002</v>
      </c>
      <c r="P623" s="13">
        <f>VLOOKUP(TableMPI[[#This Row],[Label]],TableAvg[],3,FALSE)</f>
        <v>0</v>
      </c>
      <c r="Q623" s="13">
        <f>TableMPI[[#This Row],[Avg]]-$U$2*TableMPI[[#This Row],[StdDev]]</f>
        <v>93.110984000000002</v>
      </c>
      <c r="R623" s="13">
        <f>TableMPI[[#This Row],[Avg]]+$U$2*TableMPI[[#This Row],[StdDev]]</f>
        <v>93.110984000000002</v>
      </c>
      <c r="S623" s="13">
        <v>1</v>
      </c>
    </row>
    <row r="624" spans="1:19" x14ac:dyDescent="0.25">
      <c r="A624" t="s">
        <v>15</v>
      </c>
      <c r="B624">
        <v>10000</v>
      </c>
      <c r="C624">
        <v>100</v>
      </c>
      <c r="D624">
        <v>100000</v>
      </c>
      <c r="E624">
        <v>22</v>
      </c>
      <c r="F624">
        <v>1</v>
      </c>
      <c r="G624">
        <v>16.256398999999998</v>
      </c>
      <c r="H624">
        <v>0.176648</v>
      </c>
      <c r="I624">
        <v>0.93178000000000005</v>
      </c>
      <c r="J624">
        <v>4.437E-2</v>
      </c>
      <c r="K624" t="str">
        <f t="shared" si="18"/>
        <v>7</v>
      </c>
      <c r="L624" t="s">
        <v>64</v>
      </c>
      <c r="M624" t="s">
        <v>65</v>
      </c>
      <c r="N6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624" s="13">
        <f>VLOOKUP(TableMPI[[#This Row],[Label]],TableAvg[],2,FALSE)</f>
        <v>97.226399999999998</v>
      </c>
      <c r="P624" s="13">
        <f>VLOOKUP(TableMPI[[#This Row],[Label]],TableAvg[],3,FALSE)</f>
        <v>0</v>
      </c>
      <c r="Q624" s="13">
        <f>TableMPI[[#This Row],[Avg]]-$U$2*TableMPI[[#This Row],[StdDev]]</f>
        <v>97.226399999999998</v>
      </c>
      <c r="R624" s="13">
        <f>TableMPI[[#This Row],[Avg]]+$U$2*TableMPI[[#This Row],[StdDev]]</f>
        <v>97.226399999999998</v>
      </c>
      <c r="S624" s="13">
        <v>1</v>
      </c>
    </row>
    <row r="625" spans="1:19" x14ac:dyDescent="0.25">
      <c r="A625" t="s">
        <v>15</v>
      </c>
      <c r="B625">
        <v>10000</v>
      </c>
      <c r="C625">
        <v>100</v>
      </c>
      <c r="D625">
        <v>100000</v>
      </c>
      <c r="E625">
        <v>21</v>
      </c>
      <c r="F625">
        <v>1</v>
      </c>
      <c r="G625">
        <v>16.92539</v>
      </c>
      <c r="H625">
        <v>0.175484</v>
      </c>
      <c r="I625">
        <v>0.95770699999999997</v>
      </c>
      <c r="J625">
        <v>4.7884999999999997E-2</v>
      </c>
      <c r="K625" t="str">
        <f t="shared" si="18"/>
        <v>7</v>
      </c>
      <c r="L625" t="s">
        <v>64</v>
      </c>
      <c r="M625" t="s">
        <v>65</v>
      </c>
      <c r="N6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625" s="13">
        <f>VLOOKUP(TableMPI[[#This Row],[Label]],TableAvg[],2,FALSE)</f>
        <v>101.562984</v>
      </c>
      <c r="P625" s="13">
        <f>VLOOKUP(TableMPI[[#This Row],[Label]],TableAvg[],3,FALSE)</f>
        <v>6.989149632122392E-2</v>
      </c>
      <c r="Q625" s="13">
        <f>TableMPI[[#This Row],[Avg]]-$U$2*TableMPI[[#This Row],[StdDev]]</f>
        <v>101.42320100735755</v>
      </c>
      <c r="R625" s="13">
        <f>TableMPI[[#This Row],[Avg]]+$U$2*TableMPI[[#This Row],[StdDev]]</f>
        <v>101.70276699264245</v>
      </c>
      <c r="S625" s="13">
        <v>1</v>
      </c>
    </row>
    <row r="626" spans="1:19" x14ac:dyDescent="0.25">
      <c r="A626" t="s">
        <v>15</v>
      </c>
      <c r="B626">
        <v>10000</v>
      </c>
      <c r="C626">
        <v>100</v>
      </c>
      <c r="D626">
        <v>100000</v>
      </c>
      <c r="E626">
        <v>20</v>
      </c>
      <c r="F626">
        <v>1</v>
      </c>
      <c r="G626">
        <v>17.634616999999999</v>
      </c>
      <c r="H626">
        <v>0.15924099999999999</v>
      </c>
      <c r="I626">
        <v>0.683527</v>
      </c>
      <c r="J626">
        <v>3.5975E-2</v>
      </c>
      <c r="K626" t="str">
        <f t="shared" si="18"/>
        <v>7</v>
      </c>
      <c r="L626" t="s">
        <v>64</v>
      </c>
      <c r="M626" t="s">
        <v>65</v>
      </c>
      <c r="N6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626" s="13">
        <f>VLOOKUP(TableMPI[[#This Row],[Label]],TableAvg[],2,FALSE)</f>
        <v>106.727441</v>
      </c>
      <c r="P626" s="13">
        <f>VLOOKUP(TableMPI[[#This Row],[Label]],TableAvg[],3,FALSE)</f>
        <v>0</v>
      </c>
      <c r="Q626" s="13">
        <f>TableMPI[[#This Row],[Avg]]-$U$2*TableMPI[[#This Row],[StdDev]]</f>
        <v>106.727441</v>
      </c>
      <c r="R626" s="13">
        <f>TableMPI[[#This Row],[Avg]]+$U$2*TableMPI[[#This Row],[StdDev]]</f>
        <v>106.727441</v>
      </c>
      <c r="S626" s="13">
        <v>1</v>
      </c>
    </row>
    <row r="627" spans="1:19" x14ac:dyDescent="0.25">
      <c r="A627" t="s">
        <v>15</v>
      </c>
      <c r="B627">
        <v>10000</v>
      </c>
      <c r="C627">
        <v>100</v>
      </c>
      <c r="D627">
        <v>100000</v>
      </c>
      <c r="E627">
        <v>19</v>
      </c>
      <c r="F627">
        <v>1</v>
      </c>
      <c r="G627">
        <v>18.574560999999999</v>
      </c>
      <c r="H627">
        <v>0.174953</v>
      </c>
      <c r="I627">
        <v>0.90313100000000002</v>
      </c>
      <c r="J627">
        <v>5.0174000000000003E-2</v>
      </c>
      <c r="K627" t="str">
        <f t="shared" si="18"/>
        <v>7</v>
      </c>
      <c r="L627" t="s">
        <v>64</v>
      </c>
      <c r="M627" t="s">
        <v>65</v>
      </c>
      <c r="N6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627" s="13">
        <f>VLOOKUP(TableMPI[[#This Row],[Label]],TableAvg[],2,FALSE)</f>
        <v>111.832953</v>
      </c>
      <c r="P627" s="13">
        <f>VLOOKUP(TableMPI[[#This Row],[Label]],TableAvg[],3,FALSE)</f>
        <v>0</v>
      </c>
      <c r="Q627" s="13">
        <f>TableMPI[[#This Row],[Avg]]-$U$2*TableMPI[[#This Row],[StdDev]]</f>
        <v>111.832953</v>
      </c>
      <c r="R627" s="13">
        <f>TableMPI[[#This Row],[Avg]]+$U$2*TableMPI[[#This Row],[StdDev]]</f>
        <v>111.832953</v>
      </c>
      <c r="S627" s="13">
        <v>1</v>
      </c>
    </row>
    <row r="628" spans="1:19" x14ac:dyDescent="0.25">
      <c r="A628" t="s">
        <v>15</v>
      </c>
      <c r="B628">
        <v>10000</v>
      </c>
      <c r="C628">
        <v>100</v>
      </c>
      <c r="D628">
        <v>100000</v>
      </c>
      <c r="E628">
        <v>18</v>
      </c>
      <c r="F628">
        <v>1</v>
      </c>
      <c r="G628">
        <v>19.474589000000002</v>
      </c>
      <c r="H628">
        <v>0.167793</v>
      </c>
      <c r="I628">
        <v>0.74179200000000001</v>
      </c>
      <c r="J628">
        <v>4.3635E-2</v>
      </c>
      <c r="K628" t="str">
        <f t="shared" si="18"/>
        <v>7</v>
      </c>
      <c r="L628" t="s">
        <v>64</v>
      </c>
      <c r="M628" t="s">
        <v>65</v>
      </c>
      <c r="N6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628" s="13">
        <f>VLOOKUP(TableMPI[[#This Row],[Label]],TableAvg[],2,FALSE)</f>
        <v>117.95172540000002</v>
      </c>
      <c r="P628" s="13">
        <f>VLOOKUP(TableMPI[[#This Row],[Label]],TableAvg[],3,FALSE)</f>
        <v>0.14477274963067172</v>
      </c>
      <c r="Q628" s="13">
        <f>TableMPI[[#This Row],[Avg]]-$U$2*TableMPI[[#This Row],[StdDev]]</f>
        <v>117.66217990073868</v>
      </c>
      <c r="R628" s="13">
        <f>TableMPI[[#This Row],[Avg]]+$U$2*TableMPI[[#This Row],[StdDev]]</f>
        <v>118.24127089926135</v>
      </c>
      <c r="S628" s="13">
        <v>1</v>
      </c>
    </row>
    <row r="629" spans="1:19" x14ac:dyDescent="0.25">
      <c r="A629" t="s">
        <v>15</v>
      </c>
      <c r="B629">
        <v>10000</v>
      </c>
      <c r="C629">
        <v>100</v>
      </c>
      <c r="D629">
        <v>100000</v>
      </c>
      <c r="E629">
        <v>17</v>
      </c>
      <c r="F629">
        <v>1</v>
      </c>
      <c r="G629">
        <v>20.611104999999998</v>
      </c>
      <c r="H629">
        <v>0.16922999999999999</v>
      </c>
      <c r="I629">
        <v>0.73819999999999997</v>
      </c>
      <c r="J629">
        <v>4.6136999999999997E-2</v>
      </c>
      <c r="K629" t="str">
        <f t="shared" si="18"/>
        <v>7</v>
      </c>
      <c r="L629" t="s">
        <v>64</v>
      </c>
      <c r="M629" t="s">
        <v>65</v>
      </c>
      <c r="N6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629" s="13">
        <f>VLOOKUP(TableMPI[[#This Row],[Label]],TableAvg[],2,FALSE)</f>
        <v>124.729928</v>
      </c>
      <c r="P629" s="13">
        <f>VLOOKUP(TableMPI[[#This Row],[Label]],TableAvg[],3,FALSE)</f>
        <v>0</v>
      </c>
      <c r="Q629" s="13">
        <f>TableMPI[[#This Row],[Avg]]-$U$2*TableMPI[[#This Row],[StdDev]]</f>
        <v>124.729928</v>
      </c>
      <c r="R629" s="13">
        <f>TableMPI[[#This Row],[Avg]]+$U$2*TableMPI[[#This Row],[StdDev]]</f>
        <v>124.729928</v>
      </c>
      <c r="S629" s="13">
        <v>1</v>
      </c>
    </row>
    <row r="630" spans="1:19" x14ac:dyDescent="0.25">
      <c r="A630" t="s">
        <v>15</v>
      </c>
      <c r="B630">
        <v>10000</v>
      </c>
      <c r="C630">
        <v>100</v>
      </c>
      <c r="D630">
        <v>100000</v>
      </c>
      <c r="E630">
        <v>16</v>
      </c>
      <c r="F630">
        <v>1</v>
      </c>
      <c r="G630">
        <v>21.732146</v>
      </c>
      <c r="H630">
        <v>0.15980800000000001</v>
      </c>
      <c r="I630">
        <v>0.53746700000000003</v>
      </c>
      <c r="J630">
        <v>3.5831000000000002E-2</v>
      </c>
      <c r="K630" t="str">
        <f t="shared" si="18"/>
        <v>7</v>
      </c>
      <c r="L630" t="s">
        <v>64</v>
      </c>
      <c r="M630" t="s">
        <v>65</v>
      </c>
      <c r="N6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630" s="13">
        <f>VLOOKUP(TableMPI[[#This Row],[Label]],TableAvg[],2,FALSE)</f>
        <v>132.20465999999999</v>
      </c>
      <c r="P630" s="13">
        <f>VLOOKUP(TableMPI[[#This Row],[Label]],TableAvg[],3,FALSE)</f>
        <v>0</v>
      </c>
      <c r="Q630" s="13">
        <f>TableMPI[[#This Row],[Avg]]-$U$2*TableMPI[[#This Row],[StdDev]]</f>
        <v>132.20465999999999</v>
      </c>
      <c r="R630" s="13">
        <f>TableMPI[[#This Row],[Avg]]+$U$2*TableMPI[[#This Row],[StdDev]]</f>
        <v>132.20465999999999</v>
      </c>
      <c r="S630" s="13">
        <v>1</v>
      </c>
    </row>
    <row r="631" spans="1:19" x14ac:dyDescent="0.25">
      <c r="A631" t="s">
        <v>15</v>
      </c>
      <c r="B631">
        <v>10000</v>
      </c>
      <c r="C631">
        <v>100</v>
      </c>
      <c r="D631">
        <v>100000</v>
      </c>
      <c r="E631">
        <v>15</v>
      </c>
      <c r="F631">
        <v>1</v>
      </c>
      <c r="G631">
        <v>23.165541999999999</v>
      </c>
      <c r="H631">
        <v>0.16021099999999999</v>
      </c>
      <c r="I631">
        <v>0.53576900000000005</v>
      </c>
      <c r="J631">
        <v>3.8268999999999997E-2</v>
      </c>
      <c r="K631" t="str">
        <f t="shared" si="18"/>
        <v>7</v>
      </c>
      <c r="L631" t="s">
        <v>64</v>
      </c>
      <c r="M631" t="s">
        <v>65</v>
      </c>
      <c r="N6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631" s="13">
        <f>VLOOKUP(TableMPI[[#This Row],[Label]],TableAvg[],2,FALSE)</f>
        <v>140.79502980000001</v>
      </c>
      <c r="P631" s="13">
        <f>VLOOKUP(TableMPI[[#This Row],[Label]],TableAvg[],3,FALSE)</f>
        <v>6.4130093750900619E-2</v>
      </c>
      <c r="Q631" s="13">
        <f>TableMPI[[#This Row],[Avg]]-$U$2*TableMPI[[#This Row],[StdDev]]</f>
        <v>140.6667696124982</v>
      </c>
      <c r="R631" s="13">
        <f>TableMPI[[#This Row],[Avg]]+$U$2*TableMPI[[#This Row],[StdDev]]</f>
        <v>140.92328998750182</v>
      </c>
      <c r="S631" s="13">
        <v>1</v>
      </c>
    </row>
    <row r="632" spans="1:19" x14ac:dyDescent="0.25">
      <c r="A632" t="s">
        <v>15</v>
      </c>
      <c r="B632">
        <v>10000</v>
      </c>
      <c r="C632">
        <v>100</v>
      </c>
      <c r="D632">
        <v>100000</v>
      </c>
      <c r="E632">
        <v>14</v>
      </c>
      <c r="F632">
        <v>1</v>
      </c>
      <c r="G632">
        <v>24.679164</v>
      </c>
      <c r="H632">
        <v>0.160825</v>
      </c>
      <c r="I632">
        <v>0.48091699999999998</v>
      </c>
      <c r="J632">
        <v>3.6993999999999999E-2</v>
      </c>
      <c r="K632" t="str">
        <f t="shared" si="18"/>
        <v>7</v>
      </c>
      <c r="L632" t="s">
        <v>64</v>
      </c>
      <c r="M632" t="s">
        <v>65</v>
      </c>
      <c r="N6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632" s="13">
        <f>VLOOKUP(TableMPI[[#This Row],[Label]],TableAvg[],2,FALSE)</f>
        <v>150.740375</v>
      </c>
      <c r="P632" s="13">
        <f>VLOOKUP(TableMPI[[#This Row],[Label]],TableAvg[],3,FALSE)</f>
        <v>0</v>
      </c>
      <c r="Q632" s="13">
        <f>TableMPI[[#This Row],[Avg]]-$U$2*TableMPI[[#This Row],[StdDev]]</f>
        <v>150.740375</v>
      </c>
      <c r="R632" s="13">
        <f>TableMPI[[#This Row],[Avg]]+$U$2*TableMPI[[#This Row],[StdDev]]</f>
        <v>150.740375</v>
      </c>
      <c r="S632" s="13">
        <v>1</v>
      </c>
    </row>
    <row r="633" spans="1:19" x14ac:dyDescent="0.25">
      <c r="A633" t="s">
        <v>15</v>
      </c>
      <c r="B633">
        <v>10000</v>
      </c>
      <c r="C633">
        <v>100</v>
      </c>
      <c r="D633">
        <v>100000</v>
      </c>
      <c r="E633">
        <v>13</v>
      </c>
      <c r="F633">
        <v>1</v>
      </c>
      <c r="G633">
        <v>26.467717</v>
      </c>
      <c r="H633">
        <v>0.15502099999999999</v>
      </c>
      <c r="I633">
        <v>0.43555500000000003</v>
      </c>
      <c r="J633">
        <v>3.6296000000000002E-2</v>
      </c>
      <c r="K633" t="str">
        <f t="shared" si="18"/>
        <v>7</v>
      </c>
      <c r="L633" t="s">
        <v>64</v>
      </c>
      <c r="M633" t="s">
        <v>65</v>
      </c>
      <c r="N6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633" s="13">
        <f>VLOOKUP(TableMPI[[#This Row],[Label]],TableAvg[],2,FALSE)</f>
        <v>161.943344</v>
      </c>
      <c r="P633" s="13">
        <f>VLOOKUP(TableMPI[[#This Row],[Label]],TableAvg[],3,FALSE)</f>
        <v>0</v>
      </c>
      <c r="Q633" s="13">
        <f>TableMPI[[#This Row],[Avg]]-$U$2*TableMPI[[#This Row],[StdDev]]</f>
        <v>161.943344</v>
      </c>
      <c r="R633" s="13">
        <f>TableMPI[[#This Row],[Avg]]+$U$2*TableMPI[[#This Row],[StdDev]]</f>
        <v>161.943344</v>
      </c>
      <c r="S633" s="13">
        <v>1</v>
      </c>
    </row>
    <row r="634" spans="1:19" x14ac:dyDescent="0.25">
      <c r="A634" t="s">
        <v>15</v>
      </c>
      <c r="B634">
        <v>10000</v>
      </c>
      <c r="C634">
        <v>100</v>
      </c>
      <c r="D634">
        <v>100000</v>
      </c>
      <c r="E634">
        <v>72</v>
      </c>
      <c r="F634">
        <v>1</v>
      </c>
      <c r="G634">
        <v>25.225629999999999</v>
      </c>
      <c r="H634">
        <v>19.486384999999999</v>
      </c>
      <c r="I634">
        <v>21.170382</v>
      </c>
      <c r="J634">
        <v>0.29817399999999999</v>
      </c>
      <c r="K634" t="str">
        <f t="shared" si="18"/>
        <v>7</v>
      </c>
      <c r="L634" t="s">
        <v>64</v>
      </c>
      <c r="M634" t="s">
        <v>65</v>
      </c>
      <c r="N6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634" s="13" t="e">
        <f>VLOOKUP(TableMPI[[#This Row],[Label]],TableAvg[],2,FALSE)</f>
        <v>#N/A</v>
      </c>
      <c r="P634" s="13" t="e">
        <f>VLOOKUP(TableMPI[[#This Row],[Label]],TableAvg[],3,FALSE)</f>
        <v>#N/A</v>
      </c>
      <c r="Q634" s="13" t="e">
        <f>TableMPI[[#This Row],[Avg]]-$U$2*TableMPI[[#This Row],[StdDev]]</f>
        <v>#N/A</v>
      </c>
      <c r="R634" s="13" t="e">
        <f>TableMPI[[#This Row],[Avg]]+$U$2*TableMPI[[#This Row],[StdDev]]</f>
        <v>#N/A</v>
      </c>
      <c r="S634" s="13" t="e">
        <f>IF(AND(TableMPI[[#This Row],[total_time]]&gt;=TableMPI[[#This Row],[Low]], TableMPI[[#This Row],[total_time]]&lt;=TableMPI[[#This Row],[High]]),1,0)</f>
        <v>#N/A</v>
      </c>
    </row>
    <row r="635" spans="1:19" x14ac:dyDescent="0.25">
      <c r="A635" t="s">
        <v>15</v>
      </c>
      <c r="B635">
        <v>10000</v>
      </c>
      <c r="C635">
        <v>100</v>
      </c>
      <c r="D635">
        <v>100000</v>
      </c>
      <c r="E635">
        <v>71</v>
      </c>
      <c r="F635">
        <v>1</v>
      </c>
      <c r="G635">
        <v>13.05804</v>
      </c>
      <c r="H635">
        <v>7.2228519999999996</v>
      </c>
      <c r="I635">
        <v>9.9572640000000003</v>
      </c>
      <c r="J635">
        <v>0.14224700000000001</v>
      </c>
      <c r="K635" t="str">
        <f t="shared" si="18"/>
        <v>7</v>
      </c>
      <c r="L635" t="s">
        <v>64</v>
      </c>
      <c r="M635" t="s">
        <v>65</v>
      </c>
      <c r="N6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635" s="13" t="e">
        <f>VLOOKUP(TableMPI[[#This Row],[Label]],TableAvg[],2,FALSE)</f>
        <v>#N/A</v>
      </c>
      <c r="P635" s="13" t="e">
        <f>VLOOKUP(TableMPI[[#This Row],[Label]],TableAvg[],3,FALSE)</f>
        <v>#N/A</v>
      </c>
      <c r="Q635" s="13" t="e">
        <f>TableMPI[[#This Row],[Avg]]-$U$2*TableMPI[[#This Row],[StdDev]]</f>
        <v>#N/A</v>
      </c>
      <c r="R635" s="13" t="e">
        <f>TableMPI[[#This Row],[Avg]]+$U$2*TableMPI[[#This Row],[StdDev]]</f>
        <v>#N/A</v>
      </c>
      <c r="S635" s="13" t="e">
        <f>IF(AND(TableMPI[[#This Row],[total_time]]&gt;=TableMPI[[#This Row],[Low]], TableMPI[[#This Row],[total_time]]&lt;=TableMPI[[#This Row],[High]]),1,0)</f>
        <v>#N/A</v>
      </c>
    </row>
    <row r="636" spans="1:19" x14ac:dyDescent="0.25">
      <c r="A636" t="s">
        <v>15</v>
      </c>
      <c r="B636">
        <v>10000</v>
      </c>
      <c r="C636">
        <v>100</v>
      </c>
      <c r="D636">
        <v>100000</v>
      </c>
      <c r="E636">
        <v>70</v>
      </c>
      <c r="F636">
        <v>1</v>
      </c>
      <c r="G636">
        <v>17.039628</v>
      </c>
      <c r="H636">
        <v>11.182741999999999</v>
      </c>
      <c r="I636">
        <v>4.2394319999999999</v>
      </c>
      <c r="J636">
        <v>6.1441000000000003E-2</v>
      </c>
      <c r="K636" t="str">
        <f t="shared" si="18"/>
        <v>7</v>
      </c>
      <c r="L636" t="s">
        <v>64</v>
      </c>
      <c r="M636" t="s">
        <v>65</v>
      </c>
      <c r="N6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636" s="13" t="e">
        <f>VLOOKUP(TableMPI[[#This Row],[Label]],TableAvg[],2,FALSE)</f>
        <v>#N/A</v>
      </c>
      <c r="P636" s="13" t="e">
        <f>VLOOKUP(TableMPI[[#This Row],[Label]],TableAvg[],3,FALSE)</f>
        <v>#N/A</v>
      </c>
      <c r="Q636" s="13" t="e">
        <f>TableMPI[[#This Row],[Avg]]-$U$2*TableMPI[[#This Row],[StdDev]]</f>
        <v>#N/A</v>
      </c>
      <c r="R636" s="13" t="e">
        <f>TableMPI[[#This Row],[Avg]]+$U$2*TableMPI[[#This Row],[StdDev]]</f>
        <v>#N/A</v>
      </c>
      <c r="S636" s="13" t="e">
        <f>IF(AND(TableMPI[[#This Row],[total_time]]&gt;=TableMPI[[#This Row],[Low]], TableMPI[[#This Row],[total_time]]&lt;=TableMPI[[#This Row],[High]]),1,0)</f>
        <v>#N/A</v>
      </c>
    </row>
    <row r="637" spans="1:19" x14ac:dyDescent="0.25">
      <c r="A637" t="s">
        <v>15</v>
      </c>
      <c r="B637">
        <v>10000</v>
      </c>
      <c r="C637">
        <v>100</v>
      </c>
      <c r="D637">
        <v>100000</v>
      </c>
      <c r="E637">
        <v>69</v>
      </c>
      <c r="F637">
        <v>1</v>
      </c>
      <c r="G637">
        <v>25.575289000000001</v>
      </c>
      <c r="H637">
        <v>19.678910999999999</v>
      </c>
      <c r="I637">
        <v>3.9091309999999999</v>
      </c>
      <c r="J637">
        <v>5.7487000000000003E-2</v>
      </c>
      <c r="K637" t="str">
        <f t="shared" si="18"/>
        <v>7</v>
      </c>
      <c r="L637" t="s">
        <v>64</v>
      </c>
      <c r="M637" t="s">
        <v>65</v>
      </c>
      <c r="N6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637" s="13" t="e">
        <f>VLOOKUP(TableMPI[[#This Row],[Label]],TableAvg[],2,FALSE)</f>
        <v>#N/A</v>
      </c>
      <c r="P637" s="13" t="e">
        <f>VLOOKUP(TableMPI[[#This Row],[Label]],TableAvg[],3,FALSE)</f>
        <v>#N/A</v>
      </c>
      <c r="Q637" s="13" t="e">
        <f>TableMPI[[#This Row],[Avg]]-$U$2*TableMPI[[#This Row],[StdDev]]</f>
        <v>#N/A</v>
      </c>
      <c r="R637" s="13" t="e">
        <f>TableMPI[[#This Row],[Avg]]+$U$2*TableMPI[[#This Row],[StdDev]]</f>
        <v>#N/A</v>
      </c>
      <c r="S637" s="13" t="e">
        <f>IF(AND(TableMPI[[#This Row],[total_time]]&gt;=TableMPI[[#This Row],[Low]], TableMPI[[#This Row],[total_time]]&lt;=TableMPI[[#This Row],[High]]),1,0)</f>
        <v>#N/A</v>
      </c>
    </row>
    <row r="638" spans="1:19" x14ac:dyDescent="0.25">
      <c r="A638" t="s">
        <v>15</v>
      </c>
      <c r="B638">
        <v>10000</v>
      </c>
      <c r="C638">
        <v>100</v>
      </c>
      <c r="D638">
        <v>100000</v>
      </c>
      <c r="E638">
        <v>68</v>
      </c>
      <c r="F638">
        <v>1</v>
      </c>
      <c r="G638">
        <v>20.860913</v>
      </c>
      <c r="H638">
        <v>14.876704999999999</v>
      </c>
      <c r="I638">
        <v>4.0752879999999996</v>
      </c>
      <c r="J638">
        <v>6.0824999999999997E-2</v>
      </c>
      <c r="K638" t="str">
        <f t="shared" si="18"/>
        <v>7</v>
      </c>
      <c r="L638" t="s">
        <v>64</v>
      </c>
      <c r="M638" t="s">
        <v>65</v>
      </c>
      <c r="N6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638" s="13" t="e">
        <f>VLOOKUP(TableMPI[[#This Row],[Label]],TableAvg[],2,FALSE)</f>
        <v>#N/A</v>
      </c>
      <c r="P638" s="13" t="e">
        <f>VLOOKUP(TableMPI[[#This Row],[Label]],TableAvg[],3,FALSE)</f>
        <v>#N/A</v>
      </c>
      <c r="Q638" s="13" t="e">
        <f>TableMPI[[#This Row],[Avg]]-$U$2*TableMPI[[#This Row],[StdDev]]</f>
        <v>#N/A</v>
      </c>
      <c r="R638" s="13" t="e">
        <f>TableMPI[[#This Row],[Avg]]+$U$2*TableMPI[[#This Row],[StdDev]]</f>
        <v>#N/A</v>
      </c>
      <c r="S638" s="13" t="e">
        <f>IF(AND(TableMPI[[#This Row],[total_time]]&gt;=TableMPI[[#This Row],[Low]], TableMPI[[#This Row],[total_time]]&lt;=TableMPI[[#This Row],[High]]),1,0)</f>
        <v>#N/A</v>
      </c>
    </row>
    <row r="639" spans="1:19" x14ac:dyDescent="0.25">
      <c r="A639" t="s">
        <v>15</v>
      </c>
      <c r="B639">
        <v>10000</v>
      </c>
      <c r="C639">
        <v>100</v>
      </c>
      <c r="D639">
        <v>100000</v>
      </c>
      <c r="E639">
        <v>67</v>
      </c>
      <c r="F639">
        <v>1</v>
      </c>
      <c r="G639">
        <v>14.799132</v>
      </c>
      <c r="H639">
        <v>8.6652439999999995</v>
      </c>
      <c r="I639">
        <v>3.7658619999999998</v>
      </c>
      <c r="J639">
        <v>5.7058999999999999E-2</v>
      </c>
      <c r="K639" t="str">
        <f t="shared" si="18"/>
        <v>7</v>
      </c>
      <c r="L639" t="s">
        <v>64</v>
      </c>
      <c r="M639" t="s">
        <v>65</v>
      </c>
      <c r="N6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639" s="13" t="e">
        <f>VLOOKUP(TableMPI[[#This Row],[Label]],TableAvg[],2,FALSE)</f>
        <v>#N/A</v>
      </c>
      <c r="P639" s="13" t="e">
        <f>VLOOKUP(TableMPI[[#This Row],[Label]],TableAvg[],3,FALSE)</f>
        <v>#N/A</v>
      </c>
      <c r="Q639" s="13" t="e">
        <f>TableMPI[[#This Row],[Avg]]-$U$2*TableMPI[[#This Row],[StdDev]]</f>
        <v>#N/A</v>
      </c>
      <c r="R639" s="13" t="e">
        <f>TableMPI[[#This Row],[Avg]]+$U$2*TableMPI[[#This Row],[StdDev]]</f>
        <v>#N/A</v>
      </c>
      <c r="S639" s="13" t="e">
        <f>IF(AND(TableMPI[[#This Row],[total_time]]&gt;=TableMPI[[#This Row],[Low]], TableMPI[[#This Row],[total_time]]&lt;=TableMPI[[#This Row],[High]]),1,0)</f>
        <v>#N/A</v>
      </c>
    </row>
    <row r="640" spans="1:19" x14ac:dyDescent="0.25">
      <c r="A640" t="s">
        <v>15</v>
      </c>
      <c r="B640">
        <v>10000</v>
      </c>
      <c r="C640">
        <v>100</v>
      </c>
      <c r="D640">
        <v>100000</v>
      </c>
      <c r="E640">
        <v>66</v>
      </c>
      <c r="F640">
        <v>1</v>
      </c>
      <c r="G640">
        <v>18.817803000000001</v>
      </c>
      <c r="H640">
        <v>12.69516</v>
      </c>
      <c r="I640">
        <v>7.2761199999999997</v>
      </c>
      <c r="J640">
        <v>0.11194</v>
      </c>
      <c r="K640" t="str">
        <f t="shared" si="18"/>
        <v>7</v>
      </c>
      <c r="L640" t="s">
        <v>64</v>
      </c>
      <c r="M640" t="s">
        <v>65</v>
      </c>
      <c r="N6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640" s="13" t="e">
        <f>VLOOKUP(TableMPI[[#This Row],[Label]],TableAvg[],2,FALSE)</f>
        <v>#N/A</v>
      </c>
      <c r="P640" s="13" t="e">
        <f>VLOOKUP(TableMPI[[#This Row],[Label]],TableAvg[],3,FALSE)</f>
        <v>#N/A</v>
      </c>
      <c r="Q640" s="13" t="e">
        <f>TableMPI[[#This Row],[Avg]]-$U$2*TableMPI[[#This Row],[StdDev]]</f>
        <v>#N/A</v>
      </c>
      <c r="R640" s="13" t="e">
        <f>TableMPI[[#This Row],[Avg]]+$U$2*TableMPI[[#This Row],[StdDev]]</f>
        <v>#N/A</v>
      </c>
      <c r="S640" s="13" t="e">
        <f>IF(AND(TableMPI[[#This Row],[total_time]]&gt;=TableMPI[[#This Row],[Low]], TableMPI[[#This Row],[total_time]]&lt;=TableMPI[[#This Row],[High]]),1,0)</f>
        <v>#N/A</v>
      </c>
    </row>
    <row r="641" spans="1:19" x14ac:dyDescent="0.25">
      <c r="A641" t="s">
        <v>15</v>
      </c>
      <c r="B641">
        <v>10000</v>
      </c>
      <c r="C641">
        <v>100</v>
      </c>
      <c r="D641">
        <v>100000</v>
      </c>
      <c r="E641">
        <v>65</v>
      </c>
      <c r="F641">
        <v>1</v>
      </c>
      <c r="G641">
        <v>23.449662</v>
      </c>
      <c r="H641">
        <v>17.21848</v>
      </c>
      <c r="I641">
        <v>3.7547470000000001</v>
      </c>
      <c r="J641">
        <v>5.8667999999999998E-2</v>
      </c>
      <c r="K641" t="str">
        <f t="shared" si="18"/>
        <v>7</v>
      </c>
      <c r="L641" t="s">
        <v>64</v>
      </c>
      <c r="M641" t="s">
        <v>65</v>
      </c>
      <c r="N6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641" s="13" t="e">
        <f>VLOOKUP(TableMPI[[#This Row],[Label]],TableAvg[],2,FALSE)</f>
        <v>#N/A</v>
      </c>
      <c r="P641" s="13" t="e">
        <f>VLOOKUP(TableMPI[[#This Row],[Label]],TableAvg[],3,FALSE)</f>
        <v>#N/A</v>
      </c>
      <c r="Q641" s="13" t="e">
        <f>TableMPI[[#This Row],[Avg]]-$U$2*TableMPI[[#This Row],[StdDev]]</f>
        <v>#N/A</v>
      </c>
      <c r="R641" s="13" t="e">
        <f>TableMPI[[#This Row],[Avg]]+$U$2*TableMPI[[#This Row],[StdDev]]</f>
        <v>#N/A</v>
      </c>
      <c r="S641" s="13" t="e">
        <f>IF(AND(TableMPI[[#This Row],[total_time]]&gt;=TableMPI[[#This Row],[Low]], TableMPI[[#This Row],[total_time]]&lt;=TableMPI[[#This Row],[High]]),1,0)</f>
        <v>#N/A</v>
      </c>
    </row>
    <row r="642" spans="1:19" x14ac:dyDescent="0.25">
      <c r="A642" t="s">
        <v>15</v>
      </c>
      <c r="B642">
        <v>10000</v>
      </c>
      <c r="C642">
        <v>100</v>
      </c>
      <c r="D642">
        <v>100000</v>
      </c>
      <c r="E642">
        <v>64</v>
      </c>
      <c r="F642">
        <v>1</v>
      </c>
      <c r="G642">
        <v>12.643506</v>
      </c>
      <c r="H642">
        <v>6.3299060000000003</v>
      </c>
      <c r="I642">
        <v>5.026491</v>
      </c>
      <c r="J642">
        <v>7.9785999999999996E-2</v>
      </c>
      <c r="K642" t="str">
        <f t="shared" si="18"/>
        <v>7</v>
      </c>
      <c r="L642" t="s">
        <v>64</v>
      </c>
      <c r="M642" t="s">
        <v>65</v>
      </c>
      <c r="N6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642" s="13">
        <f>VLOOKUP(TableMPI[[#This Row],[Label]],TableAvg[],2,FALSE)</f>
        <v>49.397883999999998</v>
      </c>
      <c r="P642" s="13">
        <f>VLOOKUP(TableMPI[[#This Row],[Label]],TableAvg[],3,FALSE)</f>
        <v>1.3483200000000721</v>
      </c>
      <c r="Q642" s="13">
        <f>TableMPI[[#This Row],[Avg]]-$U$2*TableMPI[[#This Row],[StdDev]]</f>
        <v>46.701243999999853</v>
      </c>
      <c r="R642" s="13">
        <f>TableMPI[[#This Row],[Avg]]+$U$2*TableMPI[[#This Row],[StdDev]]</f>
        <v>52.094524000000142</v>
      </c>
      <c r="S642" s="13">
        <v>1</v>
      </c>
    </row>
    <row r="643" spans="1:19" x14ac:dyDescent="0.25">
      <c r="A643" t="s">
        <v>15</v>
      </c>
      <c r="B643">
        <v>10000</v>
      </c>
      <c r="C643">
        <v>100</v>
      </c>
      <c r="D643">
        <v>100000</v>
      </c>
      <c r="E643">
        <v>63</v>
      </c>
      <c r="F643">
        <v>1</v>
      </c>
      <c r="G643">
        <v>22.757247</v>
      </c>
      <c r="H643">
        <v>16.37895</v>
      </c>
      <c r="I643">
        <v>3.969131</v>
      </c>
      <c r="J643">
        <v>6.4018000000000005E-2</v>
      </c>
      <c r="K643" t="str">
        <f t="shared" si="18"/>
        <v>7</v>
      </c>
      <c r="L643" t="s">
        <v>64</v>
      </c>
      <c r="M643" t="s">
        <v>65</v>
      </c>
      <c r="N6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643" s="13">
        <f>VLOOKUP(TableMPI[[#This Row],[Label]],TableAvg[],2,FALSE)</f>
        <v>60.022591999999996</v>
      </c>
      <c r="P643" s="13">
        <f>VLOOKUP(TableMPI[[#This Row],[Label]],TableAvg[],3,FALSE)</f>
        <v>6.7464641756875192</v>
      </c>
      <c r="Q643" s="13">
        <f>TableMPI[[#This Row],[Avg]]-$U$2*TableMPI[[#This Row],[StdDev]]</f>
        <v>46.529663648624961</v>
      </c>
      <c r="R643" s="13">
        <f>TableMPI[[#This Row],[Avg]]+$U$2*TableMPI[[#This Row],[StdDev]]</f>
        <v>73.515520351375031</v>
      </c>
      <c r="S643" s="13">
        <v>1</v>
      </c>
    </row>
    <row r="644" spans="1:19" x14ac:dyDescent="0.25">
      <c r="A644" t="s">
        <v>15</v>
      </c>
      <c r="B644">
        <v>10000</v>
      </c>
      <c r="C644">
        <v>100</v>
      </c>
      <c r="D644">
        <v>100000</v>
      </c>
      <c r="E644">
        <v>62</v>
      </c>
      <c r="F644">
        <v>1</v>
      </c>
      <c r="G644">
        <v>17.623808</v>
      </c>
      <c r="H644">
        <v>11.185326999999999</v>
      </c>
      <c r="I644">
        <v>17.865075999999998</v>
      </c>
      <c r="J644">
        <v>0.29287000000000002</v>
      </c>
      <c r="K644" t="str">
        <f t="shared" si="18"/>
        <v>7</v>
      </c>
      <c r="L644" t="s">
        <v>64</v>
      </c>
      <c r="M644" t="s">
        <v>65</v>
      </c>
      <c r="N6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644" s="13">
        <f>VLOOKUP(TableMPI[[#This Row],[Label]],TableAvg[],2,FALSE)</f>
        <v>53.947665999999998</v>
      </c>
      <c r="P644" s="13">
        <f>VLOOKUP(TableMPI[[#This Row],[Label]],TableAvg[],3,FALSE)</f>
        <v>3.7814740000000544</v>
      </c>
      <c r="Q644" s="13">
        <f>TableMPI[[#This Row],[Avg]]-$U$2*TableMPI[[#This Row],[StdDev]]</f>
        <v>46.384717999999893</v>
      </c>
      <c r="R644" s="13">
        <f>TableMPI[[#This Row],[Avg]]+$U$2*TableMPI[[#This Row],[StdDev]]</f>
        <v>61.510614000000103</v>
      </c>
      <c r="S644" s="13">
        <v>1</v>
      </c>
    </row>
    <row r="645" spans="1:19" x14ac:dyDescent="0.25">
      <c r="A645" t="s">
        <v>15</v>
      </c>
      <c r="B645">
        <v>10000</v>
      </c>
      <c r="C645">
        <v>100</v>
      </c>
      <c r="D645">
        <v>100000</v>
      </c>
      <c r="E645">
        <v>61</v>
      </c>
      <c r="F645">
        <v>1</v>
      </c>
      <c r="G645">
        <v>13.235046000000001</v>
      </c>
      <c r="H645">
        <v>6.7287270000000001</v>
      </c>
      <c r="I645">
        <v>5.6741400000000004</v>
      </c>
      <c r="J645">
        <v>9.4569E-2</v>
      </c>
      <c r="K645" t="str">
        <f t="shared" si="18"/>
        <v>7</v>
      </c>
      <c r="L645" t="s">
        <v>64</v>
      </c>
      <c r="M645" t="s">
        <v>65</v>
      </c>
      <c r="N6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645" s="13">
        <f>VLOOKUP(TableMPI[[#This Row],[Label]],TableAvg[],2,FALSE)</f>
        <v>56.207155999999998</v>
      </c>
      <c r="P645" s="13">
        <f>VLOOKUP(TableMPI[[#This Row],[Label]],TableAvg[],3,FALSE)</f>
        <v>1.7342149999998473</v>
      </c>
      <c r="Q645" s="13">
        <f>TableMPI[[#This Row],[Avg]]-$U$2*TableMPI[[#This Row],[StdDev]]</f>
        <v>52.738726000000305</v>
      </c>
      <c r="R645" s="13">
        <f>TableMPI[[#This Row],[Avg]]+$U$2*TableMPI[[#This Row],[StdDev]]</f>
        <v>59.67558599999969</v>
      </c>
      <c r="S645" s="13">
        <v>1</v>
      </c>
    </row>
    <row r="646" spans="1:19" x14ac:dyDescent="0.25">
      <c r="A646" t="s">
        <v>15</v>
      </c>
      <c r="B646">
        <v>10000</v>
      </c>
      <c r="C646">
        <v>100</v>
      </c>
      <c r="D646">
        <v>100000</v>
      </c>
      <c r="E646">
        <v>60</v>
      </c>
      <c r="F646">
        <v>1</v>
      </c>
      <c r="G646">
        <v>22.920836000000001</v>
      </c>
      <c r="H646">
        <v>16.166861000000001</v>
      </c>
      <c r="I646">
        <v>3.5584030000000002</v>
      </c>
      <c r="J646">
        <v>6.0311999999999998E-2</v>
      </c>
      <c r="K646" t="str">
        <f t="shared" si="18"/>
        <v>7</v>
      </c>
      <c r="L646" t="s">
        <v>64</v>
      </c>
      <c r="M646" t="s">
        <v>65</v>
      </c>
      <c r="N6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646" s="13">
        <f>VLOOKUP(TableMPI[[#This Row],[Label]],TableAvg[],2,FALSE)</f>
        <v>62.871661142857143</v>
      </c>
      <c r="P646" s="13">
        <f>VLOOKUP(TableMPI[[#This Row],[Label]],TableAvg[],3,FALSE)</f>
        <v>7.181102345320264</v>
      </c>
      <c r="Q646" s="13">
        <f>TableMPI[[#This Row],[Avg]]-$U$2*TableMPI[[#This Row],[StdDev]]</f>
        <v>48.509456452216611</v>
      </c>
      <c r="R646" s="13">
        <f>TableMPI[[#This Row],[Avg]]+$U$2*TableMPI[[#This Row],[StdDev]]</f>
        <v>77.233865833497674</v>
      </c>
      <c r="S646" s="13">
        <v>1</v>
      </c>
    </row>
    <row r="647" spans="1:19" x14ac:dyDescent="0.25">
      <c r="A647" t="s">
        <v>15</v>
      </c>
      <c r="B647">
        <v>10000</v>
      </c>
      <c r="C647">
        <v>100</v>
      </c>
      <c r="D647">
        <v>100000</v>
      </c>
      <c r="E647">
        <v>59</v>
      </c>
      <c r="F647">
        <v>1</v>
      </c>
      <c r="G647">
        <v>21.001725</v>
      </c>
      <c r="H647">
        <v>14.091597999999999</v>
      </c>
      <c r="I647">
        <v>6.5187090000000003</v>
      </c>
      <c r="J647">
        <v>0.11239200000000001</v>
      </c>
      <c r="K647" t="str">
        <f t="shared" ref="K647:K710" si="19">MID(M647,22,1)</f>
        <v>7</v>
      </c>
      <c r="L647" t="s">
        <v>64</v>
      </c>
      <c r="M647" t="s">
        <v>65</v>
      </c>
      <c r="N6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647" s="13">
        <f>VLOOKUP(TableMPI[[#This Row],[Label]],TableAvg[],2,FALSE)</f>
        <v>55.803689000000006</v>
      </c>
      <c r="P647" s="13">
        <f>VLOOKUP(TableMPI[[#This Row],[Label]],TableAvg[],3,FALSE)</f>
        <v>5.250181999999965</v>
      </c>
      <c r="Q647" s="13">
        <f>TableMPI[[#This Row],[Avg]]-$U$2*TableMPI[[#This Row],[StdDev]]</f>
        <v>45.303325000000072</v>
      </c>
      <c r="R647" s="13">
        <f>TableMPI[[#This Row],[Avg]]+$U$2*TableMPI[[#This Row],[StdDev]]</f>
        <v>66.304052999999939</v>
      </c>
      <c r="S647" s="13">
        <v>1</v>
      </c>
    </row>
    <row r="648" spans="1:19" x14ac:dyDescent="0.25">
      <c r="A648" t="s">
        <v>15</v>
      </c>
      <c r="B648">
        <v>10000</v>
      </c>
      <c r="C648">
        <v>100</v>
      </c>
      <c r="D648">
        <v>100000</v>
      </c>
      <c r="E648">
        <v>58</v>
      </c>
      <c r="F648">
        <v>1</v>
      </c>
      <c r="G648">
        <v>13.541874999999999</v>
      </c>
      <c r="H648">
        <v>6.5185430000000002</v>
      </c>
      <c r="I648">
        <v>6.3962009999999996</v>
      </c>
      <c r="J648">
        <v>0.11221399999999999</v>
      </c>
      <c r="K648" t="str">
        <f t="shared" si="19"/>
        <v>7</v>
      </c>
      <c r="L648" t="s">
        <v>64</v>
      </c>
      <c r="M648" t="s">
        <v>65</v>
      </c>
      <c r="N6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648" s="13">
        <f>VLOOKUP(TableMPI[[#This Row],[Label]],TableAvg[],2,FALSE)</f>
        <v>66.035082000000003</v>
      </c>
      <c r="P648" s="13">
        <f>VLOOKUP(TableMPI[[#This Row],[Label]],TableAvg[],3,FALSE)</f>
        <v>6.0350899999999816</v>
      </c>
      <c r="Q648" s="13">
        <f>TableMPI[[#This Row],[Avg]]-$U$2*TableMPI[[#This Row],[StdDev]]</f>
        <v>53.964902000000038</v>
      </c>
      <c r="R648" s="13">
        <f>TableMPI[[#This Row],[Avg]]+$U$2*TableMPI[[#This Row],[StdDev]]</f>
        <v>78.105261999999968</v>
      </c>
      <c r="S648" s="13">
        <v>1</v>
      </c>
    </row>
    <row r="649" spans="1:19" x14ac:dyDescent="0.25">
      <c r="A649" t="s">
        <v>15</v>
      </c>
      <c r="B649">
        <v>10000</v>
      </c>
      <c r="C649">
        <v>100</v>
      </c>
      <c r="D649">
        <v>100000</v>
      </c>
      <c r="E649">
        <v>57</v>
      </c>
      <c r="F649">
        <v>1</v>
      </c>
      <c r="G649">
        <v>14.219938000000001</v>
      </c>
      <c r="H649">
        <v>7.0727960000000003</v>
      </c>
      <c r="I649">
        <v>5.540692</v>
      </c>
      <c r="J649">
        <v>9.8941000000000001E-2</v>
      </c>
      <c r="K649" t="str">
        <f t="shared" si="19"/>
        <v>7</v>
      </c>
      <c r="L649" t="s">
        <v>64</v>
      </c>
      <c r="M649" t="s">
        <v>65</v>
      </c>
      <c r="N6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649" s="13">
        <f>VLOOKUP(TableMPI[[#This Row],[Label]],TableAvg[],2,FALSE)</f>
        <v>71.605326428571431</v>
      </c>
      <c r="P649" s="13">
        <f>VLOOKUP(TableMPI[[#This Row],[Label]],TableAvg[],3,FALSE)</f>
        <v>2.2741935365786823</v>
      </c>
      <c r="Q649" s="13">
        <f>TableMPI[[#This Row],[Avg]]-$U$2*TableMPI[[#This Row],[StdDev]]</f>
        <v>67.056939355414073</v>
      </c>
      <c r="R649" s="13">
        <f>TableMPI[[#This Row],[Avg]]+$U$2*TableMPI[[#This Row],[StdDev]]</f>
        <v>76.153713501728788</v>
      </c>
      <c r="S649" s="13">
        <v>1</v>
      </c>
    </row>
    <row r="650" spans="1:19" x14ac:dyDescent="0.25">
      <c r="A650" t="s">
        <v>15</v>
      </c>
      <c r="B650">
        <v>10000</v>
      </c>
      <c r="C650">
        <v>100</v>
      </c>
      <c r="D650">
        <v>100000</v>
      </c>
      <c r="E650">
        <v>56</v>
      </c>
      <c r="F650">
        <v>1</v>
      </c>
      <c r="G650">
        <v>18.408871000000001</v>
      </c>
      <c r="H650">
        <v>11.121162</v>
      </c>
      <c r="I650">
        <v>5.4966379999999999</v>
      </c>
      <c r="J650">
        <v>9.9939E-2</v>
      </c>
      <c r="K650" t="str">
        <f t="shared" si="19"/>
        <v>7</v>
      </c>
      <c r="L650" t="s">
        <v>64</v>
      </c>
      <c r="M650" t="s">
        <v>65</v>
      </c>
      <c r="N6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650" s="13">
        <f>VLOOKUP(TableMPI[[#This Row],[Label]],TableAvg[],2,FALSE)</f>
        <v>68.374039499999995</v>
      </c>
      <c r="P650" s="13">
        <f>VLOOKUP(TableMPI[[#This Row],[Label]],TableAvg[],3,FALSE)</f>
        <v>4.2408984999999664</v>
      </c>
      <c r="Q650" s="13">
        <f>TableMPI[[#This Row],[Avg]]-$U$2*TableMPI[[#This Row],[StdDev]]</f>
        <v>59.892242500000066</v>
      </c>
      <c r="R650" s="13">
        <f>TableMPI[[#This Row],[Avg]]+$U$2*TableMPI[[#This Row],[StdDev]]</f>
        <v>76.855836499999924</v>
      </c>
      <c r="S650" s="13">
        <v>1</v>
      </c>
    </row>
    <row r="651" spans="1:19" x14ac:dyDescent="0.25">
      <c r="A651" t="s">
        <v>15</v>
      </c>
      <c r="B651">
        <v>10000</v>
      </c>
      <c r="C651">
        <v>100</v>
      </c>
      <c r="D651">
        <v>100000</v>
      </c>
      <c r="E651">
        <v>55</v>
      </c>
      <c r="F651">
        <v>1</v>
      </c>
      <c r="G651">
        <v>13.437654999999999</v>
      </c>
      <c r="H651">
        <v>6.0465999999999998</v>
      </c>
      <c r="I651">
        <v>5.0638259999999997</v>
      </c>
      <c r="J651">
        <v>9.3774999999999997E-2</v>
      </c>
      <c r="K651" t="str">
        <f t="shared" si="19"/>
        <v>7</v>
      </c>
      <c r="L651" t="s">
        <v>64</v>
      </c>
      <c r="M651" t="s">
        <v>65</v>
      </c>
      <c r="N6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651" s="13">
        <f>VLOOKUP(TableMPI[[#This Row],[Label]],TableAvg[],2,FALSE)</f>
        <v>68.183681500000006</v>
      </c>
      <c r="P651" s="13">
        <f>VLOOKUP(TableMPI[[#This Row],[Label]],TableAvg[],3,FALSE)</f>
        <v>5.503140500000006</v>
      </c>
      <c r="Q651" s="13">
        <f>TableMPI[[#This Row],[Avg]]-$U$2*TableMPI[[#This Row],[StdDev]]</f>
        <v>57.17740049999999</v>
      </c>
      <c r="R651" s="13">
        <f>TableMPI[[#This Row],[Avg]]+$U$2*TableMPI[[#This Row],[StdDev]]</f>
        <v>79.189962500000021</v>
      </c>
      <c r="S651" s="13">
        <v>1</v>
      </c>
    </row>
    <row r="652" spans="1:19" x14ac:dyDescent="0.25">
      <c r="A652" t="s">
        <v>15</v>
      </c>
      <c r="B652">
        <v>10000</v>
      </c>
      <c r="C652">
        <v>100</v>
      </c>
      <c r="D652">
        <v>100000</v>
      </c>
      <c r="E652">
        <v>54</v>
      </c>
      <c r="F652">
        <v>1</v>
      </c>
      <c r="G652">
        <v>25.569790000000001</v>
      </c>
      <c r="H652">
        <v>18.105930000000001</v>
      </c>
      <c r="I652">
        <v>6.4145589999999997</v>
      </c>
      <c r="J652">
        <v>0.121029</v>
      </c>
      <c r="K652" t="str">
        <f t="shared" si="19"/>
        <v>7</v>
      </c>
      <c r="L652" t="s">
        <v>64</v>
      </c>
      <c r="M652" t="s">
        <v>65</v>
      </c>
      <c r="N6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652" s="13">
        <f>VLOOKUP(TableMPI[[#This Row],[Label]],TableAvg[],2,FALSE)</f>
        <v>67.569194428571421</v>
      </c>
      <c r="P652" s="13">
        <f>VLOOKUP(TableMPI[[#This Row],[Label]],TableAvg[],3,FALSE)</f>
        <v>8.6074823360843773</v>
      </c>
      <c r="Q652" s="13">
        <f>TableMPI[[#This Row],[Avg]]-$U$2*TableMPI[[#This Row],[StdDev]]</f>
        <v>50.354229756402667</v>
      </c>
      <c r="R652" s="13">
        <f>TableMPI[[#This Row],[Avg]]+$U$2*TableMPI[[#This Row],[StdDev]]</f>
        <v>84.784159100740169</v>
      </c>
      <c r="S652" s="13">
        <v>1</v>
      </c>
    </row>
    <row r="653" spans="1:19" x14ac:dyDescent="0.25">
      <c r="A653" t="s">
        <v>15</v>
      </c>
      <c r="B653">
        <v>10000</v>
      </c>
      <c r="C653">
        <v>100</v>
      </c>
      <c r="D653">
        <v>100000</v>
      </c>
      <c r="E653">
        <v>53</v>
      </c>
      <c r="F653">
        <v>1</v>
      </c>
      <c r="G653">
        <v>25.706548999999999</v>
      </c>
      <c r="H653">
        <v>18.222221999999999</v>
      </c>
      <c r="I653">
        <v>9.3482920000000007</v>
      </c>
      <c r="J653">
        <v>0.17977499999999999</v>
      </c>
      <c r="K653" t="str">
        <f t="shared" si="19"/>
        <v>7</v>
      </c>
      <c r="L653" t="s">
        <v>64</v>
      </c>
      <c r="M653" t="s">
        <v>65</v>
      </c>
      <c r="N6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653" s="13">
        <f>VLOOKUP(TableMPI[[#This Row],[Label]],TableAvg[],2,FALSE)</f>
        <v>66.929270000000002</v>
      </c>
      <c r="P653" s="13">
        <f>VLOOKUP(TableMPI[[#This Row],[Label]],TableAvg[],3,FALSE)</f>
        <v>9.1470939999999636</v>
      </c>
      <c r="Q653" s="13">
        <f>TableMPI[[#This Row],[Avg]]-$U$2*TableMPI[[#This Row],[StdDev]]</f>
        <v>48.635082000000075</v>
      </c>
      <c r="R653" s="13">
        <f>TableMPI[[#This Row],[Avg]]+$U$2*TableMPI[[#This Row],[StdDev]]</f>
        <v>85.223457999999937</v>
      </c>
      <c r="S653" s="13">
        <v>1</v>
      </c>
    </row>
    <row r="654" spans="1:19" x14ac:dyDescent="0.25">
      <c r="A654" t="s">
        <v>15</v>
      </c>
      <c r="B654">
        <v>10000</v>
      </c>
      <c r="C654">
        <v>100</v>
      </c>
      <c r="D654">
        <v>100000</v>
      </c>
      <c r="E654">
        <v>52</v>
      </c>
      <c r="F654">
        <v>1</v>
      </c>
      <c r="G654">
        <v>12.981171</v>
      </c>
      <c r="H654">
        <v>5.2258589999999998</v>
      </c>
      <c r="I654">
        <v>4.5392619999999999</v>
      </c>
      <c r="J654">
        <v>8.9005000000000001E-2</v>
      </c>
      <c r="K654" t="str">
        <f t="shared" si="19"/>
        <v>7</v>
      </c>
      <c r="L654" t="s">
        <v>64</v>
      </c>
      <c r="M654" t="s">
        <v>65</v>
      </c>
      <c r="N6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654" s="13">
        <f>VLOOKUP(TableMPI[[#This Row],[Label]],TableAvg[],2,FALSE)</f>
        <v>60.261414500000001</v>
      </c>
      <c r="P654" s="13">
        <f>VLOOKUP(TableMPI[[#This Row],[Label]],TableAvg[],3,FALSE)</f>
        <v>3.9938224999999243</v>
      </c>
      <c r="Q654" s="13">
        <f>TableMPI[[#This Row],[Avg]]-$U$2*TableMPI[[#This Row],[StdDev]]</f>
        <v>52.273769500000149</v>
      </c>
      <c r="R654" s="13">
        <f>TableMPI[[#This Row],[Avg]]+$U$2*TableMPI[[#This Row],[StdDev]]</f>
        <v>68.249059499999845</v>
      </c>
      <c r="S654" s="13">
        <v>1</v>
      </c>
    </row>
    <row r="655" spans="1:19" x14ac:dyDescent="0.25">
      <c r="A655" t="s">
        <v>15</v>
      </c>
      <c r="B655">
        <v>10000</v>
      </c>
      <c r="C655">
        <v>100</v>
      </c>
      <c r="D655">
        <v>100000</v>
      </c>
      <c r="E655">
        <v>51</v>
      </c>
      <c r="F655">
        <v>1</v>
      </c>
      <c r="G655">
        <v>12.493838</v>
      </c>
      <c r="H655">
        <v>4.6928840000000003</v>
      </c>
      <c r="I655">
        <v>6.0496290000000004</v>
      </c>
      <c r="J655">
        <v>0.120993</v>
      </c>
      <c r="K655" t="str">
        <f t="shared" si="19"/>
        <v>7</v>
      </c>
      <c r="L655" t="s">
        <v>64</v>
      </c>
      <c r="M655" t="s">
        <v>65</v>
      </c>
      <c r="N6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655" s="13">
        <f>VLOOKUP(TableMPI[[#This Row],[Label]],TableAvg[],2,FALSE)</f>
        <v>70.770545285714292</v>
      </c>
      <c r="P655" s="13">
        <f>VLOOKUP(TableMPI[[#This Row],[Label]],TableAvg[],3,FALSE)</f>
        <v>7.0225103166363967</v>
      </c>
      <c r="Q655" s="13">
        <f>TableMPI[[#This Row],[Avg]]-$U$2*TableMPI[[#This Row],[StdDev]]</f>
        <v>56.7255246524415</v>
      </c>
      <c r="R655" s="13">
        <f>TableMPI[[#This Row],[Avg]]+$U$2*TableMPI[[#This Row],[StdDev]]</f>
        <v>84.81556591898709</v>
      </c>
      <c r="S655" s="13">
        <v>1</v>
      </c>
    </row>
    <row r="656" spans="1:19" x14ac:dyDescent="0.25">
      <c r="A656" t="s">
        <v>15</v>
      </c>
      <c r="B656">
        <v>10000</v>
      </c>
      <c r="C656">
        <v>100</v>
      </c>
      <c r="D656">
        <v>100000</v>
      </c>
      <c r="E656">
        <v>50</v>
      </c>
      <c r="F656">
        <v>1</v>
      </c>
      <c r="G656">
        <v>23.083649000000001</v>
      </c>
      <c r="H656">
        <v>15.043593</v>
      </c>
      <c r="I656">
        <v>5.4413910000000003</v>
      </c>
      <c r="J656">
        <v>0.11104899999999999</v>
      </c>
      <c r="K656" t="str">
        <f t="shared" si="19"/>
        <v>7</v>
      </c>
      <c r="L656" t="s">
        <v>64</v>
      </c>
      <c r="M656" t="s">
        <v>65</v>
      </c>
      <c r="N6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656" s="13">
        <f>VLOOKUP(TableMPI[[#This Row],[Label]],TableAvg[],2,FALSE)</f>
        <v>61.225663499999996</v>
      </c>
      <c r="P656" s="13">
        <f>VLOOKUP(TableMPI[[#This Row],[Label]],TableAvg[],3,FALSE)</f>
        <v>4.2239745000000068</v>
      </c>
      <c r="Q656" s="13">
        <f>TableMPI[[#This Row],[Avg]]-$U$2*TableMPI[[#This Row],[StdDev]]</f>
        <v>52.777714499999981</v>
      </c>
      <c r="R656" s="13">
        <f>TableMPI[[#This Row],[Avg]]+$U$2*TableMPI[[#This Row],[StdDev]]</f>
        <v>69.673612500000004</v>
      </c>
      <c r="S656" s="13">
        <v>1</v>
      </c>
    </row>
    <row r="657" spans="1:19" x14ac:dyDescent="0.25">
      <c r="A657" t="s">
        <v>15</v>
      </c>
      <c r="B657">
        <v>10000</v>
      </c>
      <c r="C657">
        <v>100</v>
      </c>
      <c r="D657">
        <v>100000</v>
      </c>
      <c r="E657">
        <v>49</v>
      </c>
      <c r="F657">
        <v>1</v>
      </c>
      <c r="G657">
        <v>12.224914</v>
      </c>
      <c r="H657">
        <v>4.1488690000000004</v>
      </c>
      <c r="I657">
        <v>5.8277489999999998</v>
      </c>
      <c r="J657">
        <v>0.12141100000000001</v>
      </c>
      <c r="K657" t="str">
        <f t="shared" si="19"/>
        <v>7</v>
      </c>
      <c r="L657" t="s">
        <v>64</v>
      </c>
      <c r="M657" t="s">
        <v>65</v>
      </c>
      <c r="N6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657" s="13">
        <f>VLOOKUP(TableMPI[[#This Row],[Label]],TableAvg[],2,FALSE)</f>
        <v>76.386009999999999</v>
      </c>
      <c r="P657" s="13">
        <f>VLOOKUP(TableMPI[[#This Row],[Label]],TableAvg[],3,FALSE)</f>
        <v>6.1021000002761186E-2</v>
      </c>
      <c r="Q657" s="13">
        <f>TableMPI[[#This Row],[Avg]]-$U$2*TableMPI[[#This Row],[StdDev]]</f>
        <v>76.263967999994478</v>
      </c>
      <c r="R657" s="13">
        <f>TableMPI[[#This Row],[Avg]]+$U$2*TableMPI[[#This Row],[StdDev]]</f>
        <v>76.50805200000552</v>
      </c>
      <c r="S657" s="13">
        <v>1</v>
      </c>
    </row>
    <row r="658" spans="1:19" x14ac:dyDescent="0.25">
      <c r="A658" t="s">
        <v>15</v>
      </c>
      <c r="B658">
        <v>10000</v>
      </c>
      <c r="C658">
        <v>100</v>
      </c>
      <c r="D658">
        <v>100000</v>
      </c>
      <c r="E658">
        <v>48</v>
      </c>
      <c r="F658">
        <v>1</v>
      </c>
      <c r="G658">
        <v>17.975342000000001</v>
      </c>
      <c r="H658">
        <v>9.7948380000000004</v>
      </c>
      <c r="I658">
        <v>4.45784</v>
      </c>
      <c r="J658">
        <v>9.4848000000000002E-2</v>
      </c>
      <c r="K658" t="str">
        <f t="shared" si="19"/>
        <v>7</v>
      </c>
      <c r="L658" t="s">
        <v>64</v>
      </c>
      <c r="M658" t="s">
        <v>65</v>
      </c>
      <c r="N6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658" s="13">
        <f>VLOOKUP(TableMPI[[#This Row],[Label]],TableAvg[],2,FALSE)</f>
        <v>76.060306666666662</v>
      </c>
      <c r="P658" s="13">
        <f>VLOOKUP(TableMPI[[#This Row],[Label]],TableAvg[],3,FALSE)</f>
        <v>1.8280964848174195</v>
      </c>
      <c r="Q658" s="13">
        <f>TableMPI[[#This Row],[Avg]]-$U$2*TableMPI[[#This Row],[StdDev]]</f>
        <v>72.404113697031818</v>
      </c>
      <c r="R658" s="13">
        <f>TableMPI[[#This Row],[Avg]]+$U$2*TableMPI[[#This Row],[StdDev]]</f>
        <v>79.716499636301506</v>
      </c>
      <c r="S658" s="13">
        <v>1</v>
      </c>
    </row>
    <row r="659" spans="1:19" x14ac:dyDescent="0.25">
      <c r="A659" t="s">
        <v>15</v>
      </c>
      <c r="B659">
        <v>10000</v>
      </c>
      <c r="C659">
        <v>100</v>
      </c>
      <c r="D659">
        <v>100000</v>
      </c>
      <c r="E659">
        <v>47</v>
      </c>
      <c r="F659">
        <v>1</v>
      </c>
      <c r="G659">
        <v>14.64476</v>
      </c>
      <c r="H659">
        <v>6.2072700000000003</v>
      </c>
      <c r="I659">
        <v>11.342817</v>
      </c>
      <c r="J659">
        <v>0.246583</v>
      </c>
      <c r="K659" t="str">
        <f t="shared" si="19"/>
        <v>7</v>
      </c>
      <c r="L659" t="s">
        <v>64</v>
      </c>
      <c r="M659" t="s">
        <v>65</v>
      </c>
      <c r="N6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659" s="13">
        <f>VLOOKUP(TableMPI[[#This Row],[Label]],TableAvg[],2,FALSE)</f>
        <v>76.872181499999996</v>
      </c>
      <c r="P659" s="13">
        <f>VLOOKUP(TableMPI[[#This Row],[Label]],TableAvg[],3,FALSE)</f>
        <v>1.6119705000001372</v>
      </c>
      <c r="Q659" s="13">
        <f>TableMPI[[#This Row],[Avg]]-$U$2*TableMPI[[#This Row],[StdDev]]</f>
        <v>73.648240499999716</v>
      </c>
      <c r="R659" s="13">
        <f>TableMPI[[#This Row],[Avg]]+$U$2*TableMPI[[#This Row],[StdDev]]</f>
        <v>80.096122500000277</v>
      </c>
      <c r="S659" s="13">
        <v>1</v>
      </c>
    </row>
    <row r="660" spans="1:19" x14ac:dyDescent="0.25">
      <c r="A660" t="s">
        <v>15</v>
      </c>
      <c r="B660">
        <v>10000</v>
      </c>
      <c r="C660">
        <v>100</v>
      </c>
      <c r="D660">
        <v>100000</v>
      </c>
      <c r="E660">
        <v>46</v>
      </c>
      <c r="F660">
        <v>1</v>
      </c>
      <c r="G660">
        <v>21.901063000000001</v>
      </c>
      <c r="H660">
        <v>13.437931000000001</v>
      </c>
      <c r="I660">
        <v>7.8826029999999996</v>
      </c>
      <c r="J660">
        <v>0.17516899999999999</v>
      </c>
      <c r="K660" t="str">
        <f t="shared" si="19"/>
        <v>7</v>
      </c>
      <c r="L660" t="s">
        <v>64</v>
      </c>
      <c r="M660" t="s">
        <v>65</v>
      </c>
      <c r="N6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660" s="13">
        <f>VLOOKUP(TableMPI[[#This Row],[Label]],TableAvg[],2,FALSE)</f>
        <v>68.706393000000006</v>
      </c>
      <c r="P660" s="13">
        <f>VLOOKUP(TableMPI[[#This Row],[Label]],TableAvg[],3,FALSE)</f>
        <v>8.4790459999999541</v>
      </c>
      <c r="Q660" s="13">
        <f>TableMPI[[#This Row],[Avg]]-$U$2*TableMPI[[#This Row],[StdDev]]</f>
        <v>51.748301000000097</v>
      </c>
      <c r="R660" s="13">
        <f>TableMPI[[#This Row],[Avg]]+$U$2*TableMPI[[#This Row],[StdDev]]</f>
        <v>85.664484999999914</v>
      </c>
      <c r="S660" s="13">
        <v>1</v>
      </c>
    </row>
    <row r="661" spans="1:19" x14ac:dyDescent="0.25">
      <c r="A661" t="s">
        <v>15</v>
      </c>
      <c r="B661">
        <v>10000</v>
      </c>
      <c r="C661">
        <v>100</v>
      </c>
      <c r="D661">
        <v>100000</v>
      </c>
      <c r="E661">
        <v>45</v>
      </c>
      <c r="F661">
        <v>1</v>
      </c>
      <c r="G661">
        <v>21.149497</v>
      </c>
      <c r="H661">
        <v>12.581313</v>
      </c>
      <c r="I661">
        <v>4.9498259999999998</v>
      </c>
      <c r="J661">
        <v>0.112496</v>
      </c>
      <c r="K661" t="str">
        <f t="shared" si="19"/>
        <v>7</v>
      </c>
      <c r="L661" t="s">
        <v>64</v>
      </c>
      <c r="M661" t="s">
        <v>65</v>
      </c>
      <c r="N6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661" s="13">
        <f>VLOOKUP(TableMPI[[#This Row],[Label]],TableAvg[],2,FALSE)</f>
        <v>77.115810333333329</v>
      </c>
      <c r="P661" s="13">
        <f>VLOOKUP(TableMPI[[#This Row],[Label]],TableAvg[],3,FALSE)</f>
        <v>3.832617475873946</v>
      </c>
      <c r="Q661" s="13">
        <f>TableMPI[[#This Row],[Avg]]-$U$2*TableMPI[[#This Row],[StdDev]]</f>
        <v>69.450575381585438</v>
      </c>
      <c r="R661" s="13">
        <f>TableMPI[[#This Row],[Avg]]+$U$2*TableMPI[[#This Row],[StdDev]]</f>
        <v>84.78104528508122</v>
      </c>
      <c r="S661" s="13">
        <v>1</v>
      </c>
    </row>
    <row r="662" spans="1:19" x14ac:dyDescent="0.25">
      <c r="A662" t="s">
        <v>15</v>
      </c>
      <c r="B662">
        <v>10000</v>
      </c>
      <c r="C662">
        <v>100</v>
      </c>
      <c r="D662">
        <v>100000</v>
      </c>
      <c r="E662">
        <v>44</v>
      </c>
      <c r="F662">
        <v>1</v>
      </c>
      <c r="G662">
        <v>18.897659000000001</v>
      </c>
      <c r="H662">
        <v>10.243221999999999</v>
      </c>
      <c r="I662">
        <v>5.8415980000000003</v>
      </c>
      <c r="J662">
        <v>0.135851</v>
      </c>
      <c r="K662" t="str">
        <f t="shared" si="19"/>
        <v>7</v>
      </c>
      <c r="L662" t="s">
        <v>64</v>
      </c>
      <c r="M662" t="s">
        <v>65</v>
      </c>
      <c r="N6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662" s="13">
        <f>VLOOKUP(TableMPI[[#This Row],[Label]],TableAvg[],2,FALSE)</f>
        <v>77.120153500000001</v>
      </c>
      <c r="P662" s="13">
        <f>VLOOKUP(TableMPI[[#This Row],[Label]],TableAvg[],3,FALSE)</f>
        <v>3.7465084999999894</v>
      </c>
      <c r="Q662" s="13">
        <f>TableMPI[[#This Row],[Avg]]-$U$2*TableMPI[[#This Row],[StdDev]]</f>
        <v>69.62713650000002</v>
      </c>
      <c r="R662" s="13">
        <f>TableMPI[[#This Row],[Avg]]+$U$2*TableMPI[[#This Row],[StdDev]]</f>
        <v>84.613170499999981</v>
      </c>
      <c r="S662" s="13">
        <v>1</v>
      </c>
    </row>
    <row r="663" spans="1:19" x14ac:dyDescent="0.25">
      <c r="A663" t="s">
        <v>15</v>
      </c>
      <c r="B663">
        <v>10000</v>
      </c>
      <c r="C663">
        <v>100</v>
      </c>
      <c r="D663">
        <v>100000</v>
      </c>
      <c r="E663">
        <v>43</v>
      </c>
      <c r="F663">
        <v>1</v>
      </c>
      <c r="G663">
        <v>13.297567000000001</v>
      </c>
      <c r="H663">
        <v>4.4311439999999997</v>
      </c>
      <c r="I663">
        <v>5.235697</v>
      </c>
      <c r="J663">
        <v>0.12465900000000001</v>
      </c>
      <c r="K663" t="str">
        <f t="shared" si="19"/>
        <v>7</v>
      </c>
      <c r="L663" t="s">
        <v>64</v>
      </c>
      <c r="M663" t="s">
        <v>65</v>
      </c>
      <c r="N6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663" s="13">
        <f>VLOOKUP(TableMPI[[#This Row],[Label]],TableAvg[],2,FALSE)</f>
        <v>66.753187499999996</v>
      </c>
      <c r="P663" s="13">
        <f>VLOOKUP(TableMPI[[#This Row],[Label]],TableAvg[],3,FALSE)</f>
        <v>5.6613295000000647</v>
      </c>
      <c r="Q663" s="13">
        <f>TableMPI[[#This Row],[Avg]]-$U$2*TableMPI[[#This Row],[StdDev]]</f>
        <v>55.430528499999866</v>
      </c>
      <c r="R663" s="13">
        <f>TableMPI[[#This Row],[Avg]]+$U$2*TableMPI[[#This Row],[StdDev]]</f>
        <v>78.075846500000125</v>
      </c>
      <c r="S663" s="13">
        <v>1</v>
      </c>
    </row>
    <row r="664" spans="1:19" x14ac:dyDescent="0.25">
      <c r="A664" t="s">
        <v>15</v>
      </c>
      <c r="B664">
        <v>10000</v>
      </c>
      <c r="C664">
        <v>100</v>
      </c>
      <c r="D664">
        <v>100000</v>
      </c>
      <c r="E664">
        <v>42</v>
      </c>
      <c r="F664">
        <v>1</v>
      </c>
      <c r="G664">
        <v>18.567478000000001</v>
      </c>
      <c r="H664">
        <v>9.4979650000000007</v>
      </c>
      <c r="I664">
        <v>4.186159</v>
      </c>
      <c r="J664">
        <v>0.102101</v>
      </c>
      <c r="K664" t="str">
        <f t="shared" si="19"/>
        <v>7</v>
      </c>
      <c r="L664" t="s">
        <v>64</v>
      </c>
      <c r="M664" t="s">
        <v>65</v>
      </c>
      <c r="N6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664" s="13">
        <f>VLOOKUP(TableMPI[[#This Row],[Label]],TableAvg[],2,FALSE)</f>
        <v>74.926300333333344</v>
      </c>
      <c r="P664" s="13">
        <f>VLOOKUP(TableMPI[[#This Row],[Label]],TableAvg[],3,FALSE)</f>
        <v>7.7118208309586107</v>
      </c>
      <c r="Q664" s="13">
        <f>TableMPI[[#This Row],[Avg]]-$U$2*TableMPI[[#This Row],[StdDev]]</f>
        <v>59.502658671416121</v>
      </c>
      <c r="R664" s="13">
        <f>TableMPI[[#This Row],[Avg]]+$U$2*TableMPI[[#This Row],[StdDev]]</f>
        <v>90.34994199525056</v>
      </c>
      <c r="S664" s="13">
        <v>1</v>
      </c>
    </row>
    <row r="665" spans="1:19" x14ac:dyDescent="0.25">
      <c r="A665" t="s">
        <v>15</v>
      </c>
      <c r="B665">
        <v>10000</v>
      </c>
      <c r="C665">
        <v>100</v>
      </c>
      <c r="D665">
        <v>100000</v>
      </c>
      <c r="E665">
        <v>41</v>
      </c>
      <c r="F665">
        <v>1</v>
      </c>
      <c r="G665">
        <v>12.876310999999999</v>
      </c>
      <c r="H665">
        <v>3.6385390000000002</v>
      </c>
      <c r="I665">
        <v>3.596228</v>
      </c>
      <c r="J665">
        <v>8.9906E-2</v>
      </c>
      <c r="K665" t="str">
        <f t="shared" si="19"/>
        <v>7</v>
      </c>
      <c r="L665" t="s">
        <v>64</v>
      </c>
      <c r="M665" t="s">
        <v>65</v>
      </c>
      <c r="N6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665" s="13">
        <f>VLOOKUP(TableMPI[[#This Row],[Label]],TableAvg[],2,FALSE)</f>
        <v>71.40949599999999</v>
      </c>
      <c r="P665" s="13">
        <f>VLOOKUP(TableMPI[[#This Row],[Label]],TableAvg[],3,FALSE)</f>
        <v>10.384814000000029</v>
      </c>
      <c r="Q665" s="13">
        <f>TableMPI[[#This Row],[Avg]]-$U$2*TableMPI[[#This Row],[StdDev]]</f>
        <v>50.639867999999936</v>
      </c>
      <c r="R665" s="13">
        <f>TableMPI[[#This Row],[Avg]]+$U$2*TableMPI[[#This Row],[StdDev]]</f>
        <v>92.179124000000044</v>
      </c>
      <c r="S665" s="13">
        <v>1</v>
      </c>
    </row>
    <row r="666" spans="1:19" x14ac:dyDescent="0.25">
      <c r="A666" t="s">
        <v>15</v>
      </c>
      <c r="B666">
        <v>10000</v>
      </c>
      <c r="C666">
        <v>100</v>
      </c>
      <c r="D666">
        <v>100000</v>
      </c>
      <c r="E666">
        <v>40</v>
      </c>
      <c r="F666">
        <v>1</v>
      </c>
      <c r="G666">
        <v>13.925936999999999</v>
      </c>
      <c r="H666">
        <v>4.2934049999999999</v>
      </c>
      <c r="I666">
        <v>4.5037940000000001</v>
      </c>
      <c r="J666">
        <v>0.115482</v>
      </c>
      <c r="K666" t="str">
        <f t="shared" si="19"/>
        <v>7</v>
      </c>
      <c r="L666" t="s">
        <v>64</v>
      </c>
      <c r="M666" t="s">
        <v>65</v>
      </c>
      <c r="N6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666" s="13">
        <f>VLOOKUP(TableMPI[[#This Row],[Label]],TableAvg[],2,FALSE)</f>
        <v>71.967419500000005</v>
      </c>
      <c r="P666" s="13">
        <f>VLOOKUP(TableMPI[[#This Row],[Label]],TableAvg[],3,FALSE)</f>
        <v>10.153153499999908</v>
      </c>
      <c r="Q666" s="13">
        <f>TableMPI[[#This Row],[Avg]]-$U$2*TableMPI[[#This Row],[StdDev]]</f>
        <v>51.661112500000186</v>
      </c>
      <c r="R666" s="13">
        <f>TableMPI[[#This Row],[Avg]]+$U$2*TableMPI[[#This Row],[StdDev]]</f>
        <v>92.273726499999825</v>
      </c>
      <c r="S666" s="13">
        <v>1</v>
      </c>
    </row>
    <row r="667" spans="1:19" x14ac:dyDescent="0.25">
      <c r="A667" t="s">
        <v>15</v>
      </c>
      <c r="B667">
        <v>10000</v>
      </c>
      <c r="C667">
        <v>100</v>
      </c>
      <c r="D667">
        <v>100000</v>
      </c>
      <c r="E667">
        <v>39</v>
      </c>
      <c r="F667">
        <v>1</v>
      </c>
      <c r="G667">
        <v>12.933294999999999</v>
      </c>
      <c r="H667">
        <v>3.2516509999999998</v>
      </c>
      <c r="I667">
        <v>6.6611000000000002</v>
      </c>
      <c r="J667">
        <v>0.175292</v>
      </c>
      <c r="K667" t="str">
        <f t="shared" si="19"/>
        <v>7</v>
      </c>
      <c r="L667" t="s">
        <v>64</v>
      </c>
      <c r="M667" t="s">
        <v>65</v>
      </c>
      <c r="N6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667" s="13">
        <f>VLOOKUP(TableMPI[[#This Row],[Label]],TableAvg[],2,FALSE)</f>
        <v>79.192841166666668</v>
      </c>
      <c r="P667" s="13">
        <f>VLOOKUP(TableMPI[[#This Row],[Label]],TableAvg[],3,FALSE)</f>
        <v>6.4184247343699292</v>
      </c>
      <c r="Q667" s="13">
        <f>TableMPI[[#This Row],[Avg]]-$U$2*TableMPI[[#This Row],[StdDev]]</f>
        <v>66.355991697926811</v>
      </c>
      <c r="R667" s="13">
        <f>TableMPI[[#This Row],[Avg]]+$U$2*TableMPI[[#This Row],[StdDev]]</f>
        <v>92.029690635406524</v>
      </c>
      <c r="S667" s="13">
        <v>1</v>
      </c>
    </row>
    <row r="668" spans="1:19" x14ac:dyDescent="0.25">
      <c r="A668" t="s">
        <v>15</v>
      </c>
      <c r="B668">
        <v>10000</v>
      </c>
      <c r="C668">
        <v>100</v>
      </c>
      <c r="D668">
        <v>100000</v>
      </c>
      <c r="E668">
        <v>38</v>
      </c>
      <c r="F668">
        <v>1</v>
      </c>
      <c r="G668">
        <v>14.058881</v>
      </c>
      <c r="H668">
        <v>3.9431370000000001</v>
      </c>
      <c r="I668">
        <v>3.9115530000000001</v>
      </c>
      <c r="J668">
        <v>0.10571800000000001</v>
      </c>
      <c r="K668" t="str">
        <f t="shared" si="19"/>
        <v>7</v>
      </c>
      <c r="L668" t="s">
        <v>64</v>
      </c>
      <c r="M668" t="s">
        <v>65</v>
      </c>
      <c r="N6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668" s="13">
        <f>VLOOKUP(TableMPI[[#This Row],[Label]],TableAvg[],2,FALSE)</f>
        <v>79.841149000000001</v>
      </c>
      <c r="P668" s="13">
        <f>VLOOKUP(TableMPI[[#This Row],[Label]],TableAvg[],3,FALSE)</f>
        <v>4.2893230000000475</v>
      </c>
      <c r="Q668" s="13">
        <f>TableMPI[[#This Row],[Avg]]-$U$2*TableMPI[[#This Row],[StdDev]]</f>
        <v>71.26250299999991</v>
      </c>
      <c r="R668" s="13">
        <f>TableMPI[[#This Row],[Avg]]+$U$2*TableMPI[[#This Row],[StdDev]]</f>
        <v>88.419795000000093</v>
      </c>
      <c r="S668" s="13">
        <v>1</v>
      </c>
    </row>
    <row r="669" spans="1:19" x14ac:dyDescent="0.25">
      <c r="A669" t="s">
        <v>15</v>
      </c>
      <c r="B669">
        <v>10000</v>
      </c>
      <c r="C669">
        <v>100</v>
      </c>
      <c r="D669">
        <v>100000</v>
      </c>
      <c r="E669">
        <v>37</v>
      </c>
      <c r="F669">
        <v>1</v>
      </c>
      <c r="G669">
        <v>17.997112000000001</v>
      </c>
      <c r="H669">
        <v>7.7959509999999996</v>
      </c>
      <c r="I669">
        <v>3.8425199999999999</v>
      </c>
      <c r="J669">
        <v>0.106737</v>
      </c>
      <c r="K669" t="str">
        <f t="shared" si="19"/>
        <v>7</v>
      </c>
      <c r="L669" t="s">
        <v>64</v>
      </c>
      <c r="M669" t="s">
        <v>65</v>
      </c>
      <c r="N6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669" s="13">
        <f>VLOOKUP(TableMPI[[#This Row],[Label]],TableAvg[],2,FALSE)</f>
        <v>78.192927499999996</v>
      </c>
      <c r="P669" s="13">
        <f>VLOOKUP(TableMPI[[#This Row],[Label]],TableAvg[],3,FALSE)</f>
        <v>1.1752695000001139</v>
      </c>
      <c r="Q669" s="13">
        <f>TableMPI[[#This Row],[Avg]]-$U$2*TableMPI[[#This Row],[StdDev]]</f>
        <v>75.842388499999771</v>
      </c>
      <c r="R669" s="13">
        <f>TableMPI[[#This Row],[Avg]]+$U$2*TableMPI[[#This Row],[StdDev]]</f>
        <v>80.543466500000221</v>
      </c>
      <c r="S669" s="13">
        <v>1</v>
      </c>
    </row>
    <row r="670" spans="1:19" x14ac:dyDescent="0.25">
      <c r="A670" t="s">
        <v>15</v>
      </c>
      <c r="B670">
        <v>10000</v>
      </c>
      <c r="C670">
        <v>100</v>
      </c>
      <c r="D670">
        <v>100000</v>
      </c>
      <c r="E670">
        <v>36</v>
      </c>
      <c r="F670">
        <v>1</v>
      </c>
      <c r="G670">
        <v>22.936342</v>
      </c>
      <c r="H670">
        <v>12.504918999999999</v>
      </c>
      <c r="I670">
        <v>3.8866770000000002</v>
      </c>
      <c r="J670">
        <v>0.11104799999999999</v>
      </c>
      <c r="K670" t="str">
        <f t="shared" si="19"/>
        <v>7</v>
      </c>
      <c r="L670" t="s">
        <v>64</v>
      </c>
      <c r="M670" t="s">
        <v>65</v>
      </c>
      <c r="N6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670" s="13">
        <f>VLOOKUP(TableMPI[[#This Row],[Label]],TableAvg[],2,FALSE)</f>
        <v>81.627290800000011</v>
      </c>
      <c r="P670" s="13">
        <f>VLOOKUP(TableMPI[[#This Row],[Label]],TableAvg[],3,FALSE)</f>
        <v>3.455545971951532</v>
      </c>
      <c r="Q670" s="13">
        <f>TableMPI[[#This Row],[Avg]]-$U$2*TableMPI[[#This Row],[StdDev]]</f>
        <v>74.716198856096952</v>
      </c>
      <c r="R670" s="13">
        <f>TableMPI[[#This Row],[Avg]]+$U$2*TableMPI[[#This Row],[StdDev]]</f>
        <v>88.538382743903071</v>
      </c>
      <c r="S670" s="13">
        <v>1</v>
      </c>
    </row>
    <row r="671" spans="1:19" x14ac:dyDescent="0.25">
      <c r="A671" t="s">
        <v>15</v>
      </c>
      <c r="B671">
        <v>10000</v>
      </c>
      <c r="C671">
        <v>100</v>
      </c>
      <c r="D671">
        <v>100000</v>
      </c>
      <c r="E671">
        <v>35</v>
      </c>
      <c r="F671">
        <v>1</v>
      </c>
      <c r="G671">
        <v>13.762104000000001</v>
      </c>
      <c r="H671">
        <v>3.1617760000000001</v>
      </c>
      <c r="I671">
        <v>3.8482500000000002</v>
      </c>
      <c r="J671">
        <v>0.11318400000000001</v>
      </c>
      <c r="K671" t="str">
        <f t="shared" si="19"/>
        <v>7</v>
      </c>
      <c r="L671" t="s">
        <v>64</v>
      </c>
      <c r="M671" t="s">
        <v>65</v>
      </c>
      <c r="N6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671" s="13">
        <f>VLOOKUP(TableMPI[[#This Row],[Label]],TableAvg[],2,FALSE)</f>
        <v>78.006539000000004</v>
      </c>
      <c r="P671" s="13">
        <f>VLOOKUP(TableMPI[[#This Row],[Label]],TableAvg[],3,FALSE)</f>
        <v>0</v>
      </c>
      <c r="Q671" s="13">
        <f>TableMPI[[#This Row],[Avg]]-$U$2*TableMPI[[#This Row],[StdDev]]</f>
        <v>78.006539000000004</v>
      </c>
      <c r="R671" s="13">
        <f>TableMPI[[#This Row],[Avg]]+$U$2*TableMPI[[#This Row],[StdDev]]</f>
        <v>78.006539000000004</v>
      </c>
      <c r="S671" s="13">
        <v>1</v>
      </c>
    </row>
    <row r="672" spans="1:19" x14ac:dyDescent="0.25">
      <c r="A672" t="s">
        <v>15</v>
      </c>
      <c r="B672">
        <v>10000</v>
      </c>
      <c r="C672">
        <v>100</v>
      </c>
      <c r="D672">
        <v>100000</v>
      </c>
      <c r="E672">
        <v>34</v>
      </c>
      <c r="F672">
        <v>1</v>
      </c>
      <c r="G672">
        <v>14.399785</v>
      </c>
      <c r="H672">
        <v>3.399654</v>
      </c>
      <c r="I672">
        <v>3.6781899999999998</v>
      </c>
      <c r="J672">
        <v>0.11146</v>
      </c>
      <c r="K672" t="str">
        <f t="shared" si="19"/>
        <v>7</v>
      </c>
      <c r="L672" t="s">
        <v>64</v>
      </c>
      <c r="M672" t="s">
        <v>65</v>
      </c>
      <c r="N6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672" s="13">
        <f>VLOOKUP(TableMPI[[#This Row],[Label]],TableAvg[],2,FALSE)</f>
        <v>84.318348</v>
      </c>
      <c r="P672" s="13">
        <f>VLOOKUP(TableMPI[[#This Row],[Label]],TableAvg[],3,FALSE)</f>
        <v>0</v>
      </c>
      <c r="Q672" s="13">
        <f>TableMPI[[#This Row],[Avg]]-$U$2*TableMPI[[#This Row],[StdDev]]</f>
        <v>84.318348</v>
      </c>
      <c r="R672" s="13">
        <f>TableMPI[[#This Row],[Avg]]+$U$2*TableMPI[[#This Row],[StdDev]]</f>
        <v>84.318348</v>
      </c>
      <c r="S672" s="13">
        <v>1</v>
      </c>
    </row>
    <row r="673" spans="1:19" x14ac:dyDescent="0.25">
      <c r="A673" t="s">
        <v>15</v>
      </c>
      <c r="B673">
        <v>10000</v>
      </c>
      <c r="C673">
        <v>100</v>
      </c>
      <c r="D673">
        <v>100000</v>
      </c>
      <c r="E673">
        <v>33</v>
      </c>
      <c r="F673">
        <v>1</v>
      </c>
      <c r="G673">
        <v>16.135809999999999</v>
      </c>
      <c r="H673">
        <v>4.9645060000000001</v>
      </c>
      <c r="I673">
        <v>3.5389189999999999</v>
      </c>
      <c r="J673">
        <v>0.11059099999999999</v>
      </c>
      <c r="K673" t="str">
        <f t="shared" si="19"/>
        <v>7</v>
      </c>
      <c r="L673" t="s">
        <v>64</v>
      </c>
      <c r="M673" t="s">
        <v>65</v>
      </c>
      <c r="N6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673" s="13">
        <f>VLOOKUP(TableMPI[[#This Row],[Label]],TableAvg[],2,FALSE)</f>
        <v>76.067917600000015</v>
      </c>
      <c r="P673" s="13">
        <f>VLOOKUP(TableMPI[[#This Row],[Label]],TableAvg[],3,FALSE)</f>
        <v>1.9068478459149669</v>
      </c>
      <c r="Q673" s="13">
        <f>TableMPI[[#This Row],[Avg]]-$U$2*TableMPI[[#This Row],[StdDev]]</f>
        <v>72.254221908170081</v>
      </c>
      <c r="R673" s="13">
        <f>TableMPI[[#This Row],[Avg]]+$U$2*TableMPI[[#This Row],[StdDev]]</f>
        <v>79.88161329182995</v>
      </c>
      <c r="S673" s="13">
        <v>1</v>
      </c>
    </row>
    <row r="674" spans="1:19" x14ac:dyDescent="0.25">
      <c r="A674" t="s">
        <v>15</v>
      </c>
      <c r="B674">
        <v>10000</v>
      </c>
      <c r="C674">
        <v>100</v>
      </c>
      <c r="D674">
        <v>100000</v>
      </c>
      <c r="E674">
        <v>32</v>
      </c>
      <c r="F674">
        <v>1</v>
      </c>
      <c r="G674">
        <v>13.719386999999999</v>
      </c>
      <c r="H674">
        <v>2.0294400000000001</v>
      </c>
      <c r="I674">
        <v>4.3723679999999998</v>
      </c>
      <c r="J674">
        <v>0.141044</v>
      </c>
      <c r="K674" t="str">
        <f t="shared" si="19"/>
        <v>7</v>
      </c>
      <c r="L674" t="s">
        <v>64</v>
      </c>
      <c r="M674" t="s">
        <v>65</v>
      </c>
      <c r="N6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674" s="13">
        <f>VLOOKUP(TableMPI[[#This Row],[Label]],TableAvg[],2,FALSE)</f>
        <v>84.195373000000004</v>
      </c>
      <c r="P674" s="13">
        <f>VLOOKUP(TableMPI[[#This Row],[Label]],TableAvg[],3,FALSE)</f>
        <v>0</v>
      </c>
      <c r="Q674" s="13">
        <f>TableMPI[[#This Row],[Avg]]-$U$2*TableMPI[[#This Row],[StdDev]]</f>
        <v>84.195373000000004</v>
      </c>
      <c r="R674" s="13">
        <f>TableMPI[[#This Row],[Avg]]+$U$2*TableMPI[[#This Row],[StdDev]]</f>
        <v>84.195373000000004</v>
      </c>
      <c r="S674" s="13">
        <v>1</v>
      </c>
    </row>
    <row r="675" spans="1:19" x14ac:dyDescent="0.25">
      <c r="A675" t="s">
        <v>15</v>
      </c>
      <c r="B675">
        <v>10000</v>
      </c>
      <c r="C675">
        <v>100</v>
      </c>
      <c r="D675">
        <v>100000</v>
      </c>
      <c r="E675">
        <v>31</v>
      </c>
      <c r="F675">
        <v>1</v>
      </c>
      <c r="G675">
        <v>17.075438999999999</v>
      </c>
      <c r="H675">
        <v>5.2964320000000003</v>
      </c>
      <c r="I675">
        <v>2.800783</v>
      </c>
      <c r="J675">
        <v>9.3358999999999998E-2</v>
      </c>
      <c r="K675" t="str">
        <f t="shared" si="19"/>
        <v>7</v>
      </c>
      <c r="L675" t="s">
        <v>64</v>
      </c>
      <c r="M675" t="s">
        <v>65</v>
      </c>
      <c r="N6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675" s="13">
        <f>VLOOKUP(TableMPI[[#This Row],[Label]],TableAvg[],2,FALSE)</f>
        <v>78.830611000000005</v>
      </c>
      <c r="P675" s="13">
        <f>VLOOKUP(TableMPI[[#This Row],[Label]],TableAvg[],3,FALSE)</f>
        <v>0</v>
      </c>
      <c r="Q675" s="13">
        <f>TableMPI[[#This Row],[Avg]]-$U$2*TableMPI[[#This Row],[StdDev]]</f>
        <v>78.830611000000005</v>
      </c>
      <c r="R675" s="13">
        <f>TableMPI[[#This Row],[Avg]]+$U$2*TableMPI[[#This Row],[StdDev]]</f>
        <v>78.830611000000005</v>
      </c>
      <c r="S675" s="13">
        <v>1</v>
      </c>
    </row>
    <row r="676" spans="1:19" x14ac:dyDescent="0.25">
      <c r="A676" t="s">
        <v>15</v>
      </c>
      <c r="B676">
        <v>10000</v>
      </c>
      <c r="C676">
        <v>100</v>
      </c>
      <c r="D676">
        <v>100000</v>
      </c>
      <c r="E676">
        <v>30</v>
      </c>
      <c r="F676">
        <v>1</v>
      </c>
      <c r="G676">
        <v>14.680222000000001</v>
      </c>
      <c r="H676">
        <v>2.3257859999999999</v>
      </c>
      <c r="I676">
        <v>2.5709529999999998</v>
      </c>
      <c r="J676">
        <v>8.8653999999999997E-2</v>
      </c>
      <c r="K676" t="str">
        <f t="shared" si="19"/>
        <v>7</v>
      </c>
      <c r="L676" t="s">
        <v>64</v>
      </c>
      <c r="M676" t="s">
        <v>65</v>
      </c>
      <c r="N6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676" s="13">
        <f>VLOOKUP(TableMPI[[#This Row],[Label]],TableAvg[],2,FALSE)</f>
        <v>83.386357600000011</v>
      </c>
      <c r="P676" s="13">
        <f>VLOOKUP(TableMPI[[#This Row],[Label]],TableAvg[],3,FALSE)</f>
        <v>1.0992753606356498</v>
      </c>
      <c r="Q676" s="13">
        <f>TableMPI[[#This Row],[Avg]]-$U$2*TableMPI[[#This Row],[StdDev]]</f>
        <v>81.187806878728708</v>
      </c>
      <c r="R676" s="13">
        <f>TableMPI[[#This Row],[Avg]]+$U$2*TableMPI[[#This Row],[StdDev]]</f>
        <v>85.584908321271314</v>
      </c>
      <c r="S676" s="13">
        <v>1</v>
      </c>
    </row>
    <row r="677" spans="1:19" x14ac:dyDescent="0.25">
      <c r="A677" t="s">
        <v>15</v>
      </c>
      <c r="B677">
        <v>10000</v>
      </c>
      <c r="C677">
        <v>100</v>
      </c>
      <c r="D677">
        <v>100000</v>
      </c>
      <c r="E677">
        <v>29</v>
      </c>
      <c r="F677">
        <v>1</v>
      </c>
      <c r="G677">
        <v>16.214555000000001</v>
      </c>
      <c r="H677">
        <v>3.5955339999999998</v>
      </c>
      <c r="I677">
        <v>2.8710270000000002</v>
      </c>
      <c r="J677">
        <v>0.102537</v>
      </c>
      <c r="K677" t="str">
        <f t="shared" si="19"/>
        <v>7</v>
      </c>
      <c r="L677" t="s">
        <v>64</v>
      </c>
      <c r="M677" t="s">
        <v>65</v>
      </c>
      <c r="N6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677" s="13">
        <f>VLOOKUP(TableMPI[[#This Row],[Label]],TableAvg[],2,FALSE)</f>
        <v>81.790783000000005</v>
      </c>
      <c r="P677" s="13">
        <f>VLOOKUP(TableMPI[[#This Row],[Label]],TableAvg[],3,FALSE)</f>
        <v>0</v>
      </c>
      <c r="Q677" s="13">
        <f>TableMPI[[#This Row],[Avg]]-$U$2*TableMPI[[#This Row],[StdDev]]</f>
        <v>81.790783000000005</v>
      </c>
      <c r="R677" s="13">
        <f>TableMPI[[#This Row],[Avg]]+$U$2*TableMPI[[#This Row],[StdDev]]</f>
        <v>81.790783000000005</v>
      </c>
      <c r="S677" s="13">
        <v>1</v>
      </c>
    </row>
    <row r="678" spans="1:19" x14ac:dyDescent="0.25">
      <c r="A678" t="s">
        <v>15</v>
      </c>
      <c r="B678">
        <v>10000</v>
      </c>
      <c r="C678">
        <v>100</v>
      </c>
      <c r="D678">
        <v>100000</v>
      </c>
      <c r="E678">
        <v>28</v>
      </c>
      <c r="F678">
        <v>1</v>
      </c>
      <c r="G678">
        <v>14.966469</v>
      </c>
      <c r="H678">
        <v>1.9214439999999999</v>
      </c>
      <c r="I678">
        <v>2.7657560000000001</v>
      </c>
      <c r="J678">
        <v>0.102435</v>
      </c>
      <c r="K678" t="str">
        <f t="shared" si="19"/>
        <v>7</v>
      </c>
      <c r="L678" t="s">
        <v>64</v>
      </c>
      <c r="M678" t="s">
        <v>65</v>
      </c>
      <c r="N6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678" s="13">
        <f>VLOOKUP(TableMPI[[#This Row],[Label]],TableAvg[],2,FALSE)</f>
        <v>83.684258999999997</v>
      </c>
      <c r="P678" s="13">
        <f>VLOOKUP(TableMPI[[#This Row],[Label]],TableAvg[],3,FALSE)</f>
        <v>0</v>
      </c>
      <c r="Q678" s="13">
        <f>TableMPI[[#This Row],[Avg]]-$U$2*TableMPI[[#This Row],[StdDev]]</f>
        <v>83.684258999999997</v>
      </c>
      <c r="R678" s="13">
        <f>TableMPI[[#This Row],[Avg]]+$U$2*TableMPI[[#This Row],[StdDev]]</f>
        <v>83.684258999999997</v>
      </c>
      <c r="S678" s="13">
        <v>1</v>
      </c>
    </row>
    <row r="679" spans="1:19" x14ac:dyDescent="0.25">
      <c r="A679" t="s">
        <v>15</v>
      </c>
      <c r="B679">
        <v>10000</v>
      </c>
      <c r="C679">
        <v>100</v>
      </c>
      <c r="D679">
        <v>100000</v>
      </c>
      <c r="E679">
        <v>27</v>
      </c>
      <c r="F679">
        <v>1</v>
      </c>
      <c r="G679">
        <v>14.549595999999999</v>
      </c>
      <c r="H679">
        <v>0.93182500000000001</v>
      </c>
      <c r="I679">
        <v>2.8692500000000001</v>
      </c>
      <c r="J679">
        <v>0.110356</v>
      </c>
      <c r="K679" t="str">
        <f t="shared" si="19"/>
        <v>7</v>
      </c>
      <c r="L679" t="s">
        <v>64</v>
      </c>
      <c r="M679" t="s">
        <v>65</v>
      </c>
      <c r="N6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679" s="13">
        <f>VLOOKUP(TableMPI[[#This Row],[Label]],TableAvg[],2,FALSE)</f>
        <v>84.499865799999995</v>
      </c>
      <c r="P679" s="13">
        <f>VLOOKUP(TableMPI[[#This Row],[Label]],TableAvg[],3,FALSE)</f>
        <v>0.94775888240855077</v>
      </c>
      <c r="Q679" s="13">
        <f>TableMPI[[#This Row],[Avg]]-$U$2*TableMPI[[#This Row],[StdDev]]</f>
        <v>82.604348035182895</v>
      </c>
      <c r="R679" s="13">
        <f>TableMPI[[#This Row],[Avg]]+$U$2*TableMPI[[#This Row],[StdDev]]</f>
        <v>86.395383564817095</v>
      </c>
      <c r="S679" s="13">
        <v>1</v>
      </c>
    </row>
    <row r="680" spans="1:19" x14ac:dyDescent="0.25">
      <c r="A680" t="s">
        <v>15</v>
      </c>
      <c r="B680">
        <v>10000</v>
      </c>
      <c r="C680">
        <v>100</v>
      </c>
      <c r="D680">
        <v>100000</v>
      </c>
      <c r="E680">
        <v>26</v>
      </c>
      <c r="F680">
        <v>1</v>
      </c>
      <c r="G680">
        <v>14.569411000000001</v>
      </c>
      <c r="H680">
        <v>0.64235699999999996</v>
      </c>
      <c r="I680">
        <v>2.9221200000000001</v>
      </c>
      <c r="J680">
        <v>0.116885</v>
      </c>
      <c r="K680" t="str">
        <f t="shared" si="19"/>
        <v>7</v>
      </c>
      <c r="L680" t="s">
        <v>64</v>
      </c>
      <c r="M680" t="s">
        <v>65</v>
      </c>
      <c r="N6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680" s="13">
        <f>VLOOKUP(TableMPI[[#This Row],[Label]],TableAvg[],2,FALSE)</f>
        <v>86.758832999999996</v>
      </c>
      <c r="P680" s="13">
        <f>VLOOKUP(TableMPI[[#This Row],[Label]],TableAvg[],3,FALSE)</f>
        <v>0</v>
      </c>
      <c r="Q680" s="13">
        <f>TableMPI[[#This Row],[Avg]]-$U$2*TableMPI[[#This Row],[StdDev]]</f>
        <v>86.758832999999996</v>
      </c>
      <c r="R680" s="13">
        <f>TableMPI[[#This Row],[Avg]]+$U$2*TableMPI[[#This Row],[StdDev]]</f>
        <v>86.758832999999996</v>
      </c>
      <c r="S680" s="13">
        <v>1</v>
      </c>
    </row>
    <row r="681" spans="1:19" x14ac:dyDescent="0.25">
      <c r="A681" t="s">
        <v>15</v>
      </c>
      <c r="B681">
        <v>10000</v>
      </c>
      <c r="C681">
        <v>100</v>
      </c>
      <c r="D681">
        <v>100000</v>
      </c>
      <c r="E681">
        <v>25</v>
      </c>
      <c r="F681">
        <v>1</v>
      </c>
      <c r="G681">
        <v>15.061793</v>
      </c>
      <c r="H681">
        <v>0.473111</v>
      </c>
      <c r="I681">
        <v>1.823423</v>
      </c>
      <c r="J681">
        <v>7.5976000000000002E-2</v>
      </c>
      <c r="K681" t="str">
        <f t="shared" si="19"/>
        <v>7</v>
      </c>
      <c r="L681" t="s">
        <v>64</v>
      </c>
      <c r="M681" t="s">
        <v>65</v>
      </c>
      <c r="N6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681" s="13">
        <f>VLOOKUP(TableMPI[[#This Row],[Label]],TableAvg[],2,FALSE)</f>
        <v>89.725504999999998</v>
      </c>
      <c r="P681" s="13">
        <f>VLOOKUP(TableMPI[[#This Row],[Label]],TableAvg[],3,FALSE)</f>
        <v>0</v>
      </c>
      <c r="Q681" s="13">
        <f>TableMPI[[#This Row],[Avg]]-$U$2*TableMPI[[#This Row],[StdDev]]</f>
        <v>89.725504999999998</v>
      </c>
      <c r="R681" s="13">
        <f>TableMPI[[#This Row],[Avg]]+$U$2*TableMPI[[#This Row],[StdDev]]</f>
        <v>89.725504999999998</v>
      </c>
      <c r="S681" s="13">
        <v>1</v>
      </c>
    </row>
    <row r="682" spans="1:19" x14ac:dyDescent="0.25">
      <c r="A682" t="s">
        <v>15</v>
      </c>
      <c r="B682">
        <v>10000</v>
      </c>
      <c r="C682">
        <v>100</v>
      </c>
      <c r="D682">
        <v>100000</v>
      </c>
      <c r="E682">
        <v>24</v>
      </c>
      <c r="F682">
        <v>1</v>
      </c>
      <c r="G682">
        <v>15.111791</v>
      </c>
      <c r="H682">
        <v>0.225573</v>
      </c>
      <c r="I682">
        <v>0.85483600000000004</v>
      </c>
      <c r="J682">
        <v>3.7166999999999999E-2</v>
      </c>
      <c r="K682" t="str">
        <f t="shared" si="19"/>
        <v>7</v>
      </c>
      <c r="L682" t="s">
        <v>64</v>
      </c>
      <c r="M682" t="s">
        <v>65</v>
      </c>
      <c r="N6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682" s="13">
        <f>VLOOKUP(TableMPI[[#This Row],[Label]],TableAvg[],2,FALSE)</f>
        <v>89.644526799999994</v>
      </c>
      <c r="P682" s="13">
        <f>VLOOKUP(TableMPI[[#This Row],[Label]],TableAvg[],3,FALSE)</f>
        <v>9.0564284097201603E-2</v>
      </c>
      <c r="Q682" s="13">
        <f>TableMPI[[#This Row],[Avg]]-$U$2*TableMPI[[#This Row],[StdDev]]</f>
        <v>89.463398231805584</v>
      </c>
      <c r="R682" s="13">
        <f>TableMPI[[#This Row],[Avg]]+$U$2*TableMPI[[#This Row],[StdDev]]</f>
        <v>89.825655368194404</v>
      </c>
      <c r="S682" s="13">
        <v>1</v>
      </c>
    </row>
    <row r="683" spans="1:19" x14ac:dyDescent="0.25">
      <c r="A683" t="s">
        <v>15</v>
      </c>
      <c r="B683">
        <v>10000</v>
      </c>
      <c r="C683">
        <v>100</v>
      </c>
      <c r="D683">
        <v>100000</v>
      </c>
      <c r="E683">
        <v>23</v>
      </c>
      <c r="F683">
        <v>1</v>
      </c>
      <c r="G683">
        <v>15.572722000000001</v>
      </c>
      <c r="H683">
        <v>0.17407900000000001</v>
      </c>
      <c r="I683">
        <v>1.0793509999999999</v>
      </c>
      <c r="J683">
        <v>4.9061E-2</v>
      </c>
      <c r="K683" t="str">
        <f t="shared" si="19"/>
        <v>7</v>
      </c>
      <c r="L683" t="s">
        <v>64</v>
      </c>
      <c r="M683" t="s">
        <v>65</v>
      </c>
      <c r="N6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683" s="13">
        <f>VLOOKUP(TableMPI[[#This Row],[Label]],TableAvg[],2,FALSE)</f>
        <v>93.110984000000002</v>
      </c>
      <c r="P683" s="13">
        <f>VLOOKUP(TableMPI[[#This Row],[Label]],TableAvg[],3,FALSE)</f>
        <v>0</v>
      </c>
      <c r="Q683" s="13">
        <f>TableMPI[[#This Row],[Avg]]-$U$2*TableMPI[[#This Row],[StdDev]]</f>
        <v>93.110984000000002</v>
      </c>
      <c r="R683" s="13">
        <f>TableMPI[[#This Row],[Avg]]+$U$2*TableMPI[[#This Row],[StdDev]]</f>
        <v>93.110984000000002</v>
      </c>
      <c r="S683" s="13">
        <v>1</v>
      </c>
    </row>
    <row r="684" spans="1:19" x14ac:dyDescent="0.25">
      <c r="A684" t="s">
        <v>15</v>
      </c>
      <c r="B684">
        <v>10000</v>
      </c>
      <c r="C684">
        <v>100</v>
      </c>
      <c r="D684">
        <v>100000</v>
      </c>
      <c r="E684">
        <v>22</v>
      </c>
      <c r="F684">
        <v>1</v>
      </c>
      <c r="G684">
        <v>16.390604</v>
      </c>
      <c r="H684">
        <v>0.165491</v>
      </c>
      <c r="I684">
        <v>0.86380000000000001</v>
      </c>
      <c r="J684">
        <v>4.1133000000000003E-2</v>
      </c>
      <c r="K684" t="str">
        <f t="shared" si="19"/>
        <v>7</v>
      </c>
      <c r="L684" t="s">
        <v>64</v>
      </c>
      <c r="M684" t="s">
        <v>65</v>
      </c>
      <c r="N6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684" s="13">
        <f>VLOOKUP(TableMPI[[#This Row],[Label]],TableAvg[],2,FALSE)</f>
        <v>97.226399999999998</v>
      </c>
      <c r="P684" s="13">
        <f>VLOOKUP(TableMPI[[#This Row],[Label]],TableAvg[],3,FALSE)</f>
        <v>0</v>
      </c>
      <c r="Q684" s="13">
        <f>TableMPI[[#This Row],[Avg]]-$U$2*TableMPI[[#This Row],[StdDev]]</f>
        <v>97.226399999999998</v>
      </c>
      <c r="R684" s="13">
        <f>TableMPI[[#This Row],[Avg]]+$U$2*TableMPI[[#This Row],[StdDev]]</f>
        <v>97.226399999999998</v>
      </c>
      <c r="S684" s="13">
        <v>1</v>
      </c>
    </row>
    <row r="685" spans="1:19" x14ac:dyDescent="0.25">
      <c r="A685" t="s">
        <v>15</v>
      </c>
      <c r="B685">
        <v>10000</v>
      </c>
      <c r="C685">
        <v>100</v>
      </c>
      <c r="D685">
        <v>100000</v>
      </c>
      <c r="E685">
        <v>21</v>
      </c>
      <c r="F685">
        <v>1</v>
      </c>
      <c r="G685">
        <v>16.972169000000001</v>
      </c>
      <c r="H685">
        <v>0.16375300000000001</v>
      </c>
      <c r="I685">
        <v>0.78720199999999996</v>
      </c>
      <c r="J685">
        <v>3.9359999999999999E-2</v>
      </c>
      <c r="K685" t="str">
        <f t="shared" si="19"/>
        <v>7</v>
      </c>
      <c r="L685" t="s">
        <v>64</v>
      </c>
      <c r="M685" t="s">
        <v>65</v>
      </c>
      <c r="N6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685" s="13">
        <f>VLOOKUP(TableMPI[[#This Row],[Label]],TableAvg[],2,FALSE)</f>
        <v>101.562984</v>
      </c>
      <c r="P685" s="13">
        <f>VLOOKUP(TableMPI[[#This Row],[Label]],TableAvg[],3,FALSE)</f>
        <v>6.989149632122392E-2</v>
      </c>
      <c r="Q685" s="13">
        <f>TableMPI[[#This Row],[Avg]]-$U$2*TableMPI[[#This Row],[StdDev]]</f>
        <v>101.42320100735755</v>
      </c>
      <c r="R685" s="13">
        <f>TableMPI[[#This Row],[Avg]]+$U$2*TableMPI[[#This Row],[StdDev]]</f>
        <v>101.70276699264245</v>
      </c>
      <c r="S685" s="13">
        <v>1</v>
      </c>
    </row>
    <row r="686" spans="1:19" x14ac:dyDescent="0.25">
      <c r="A686" t="s">
        <v>15</v>
      </c>
      <c r="B686">
        <v>10000</v>
      </c>
      <c r="C686">
        <v>100</v>
      </c>
      <c r="D686">
        <v>100000</v>
      </c>
      <c r="E686">
        <v>20</v>
      </c>
      <c r="F686">
        <v>1</v>
      </c>
      <c r="G686">
        <v>17.743749000000001</v>
      </c>
      <c r="H686">
        <v>0.16933899999999999</v>
      </c>
      <c r="I686">
        <v>0.86406799999999995</v>
      </c>
      <c r="J686">
        <v>4.5476999999999997E-2</v>
      </c>
      <c r="K686" t="str">
        <f t="shared" si="19"/>
        <v>7</v>
      </c>
      <c r="L686" t="s">
        <v>64</v>
      </c>
      <c r="M686" t="s">
        <v>65</v>
      </c>
      <c r="N6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686" s="13">
        <f>VLOOKUP(TableMPI[[#This Row],[Label]],TableAvg[],2,FALSE)</f>
        <v>106.727441</v>
      </c>
      <c r="P686" s="13">
        <f>VLOOKUP(TableMPI[[#This Row],[Label]],TableAvg[],3,FALSE)</f>
        <v>0</v>
      </c>
      <c r="Q686" s="13">
        <f>TableMPI[[#This Row],[Avg]]-$U$2*TableMPI[[#This Row],[StdDev]]</f>
        <v>106.727441</v>
      </c>
      <c r="R686" s="13">
        <f>TableMPI[[#This Row],[Avg]]+$U$2*TableMPI[[#This Row],[StdDev]]</f>
        <v>106.727441</v>
      </c>
      <c r="S686" s="13">
        <v>1</v>
      </c>
    </row>
    <row r="687" spans="1:19" x14ac:dyDescent="0.25">
      <c r="A687" t="s">
        <v>15</v>
      </c>
      <c r="B687">
        <v>10000</v>
      </c>
      <c r="C687">
        <v>100</v>
      </c>
      <c r="D687">
        <v>100000</v>
      </c>
      <c r="E687">
        <v>19</v>
      </c>
      <c r="F687">
        <v>1</v>
      </c>
      <c r="G687">
        <v>18.659020999999999</v>
      </c>
      <c r="H687">
        <v>0.17210700000000001</v>
      </c>
      <c r="I687">
        <v>0.81220899999999996</v>
      </c>
      <c r="J687">
        <v>4.5123000000000003E-2</v>
      </c>
      <c r="K687" t="str">
        <f t="shared" si="19"/>
        <v>7</v>
      </c>
      <c r="L687" t="s">
        <v>64</v>
      </c>
      <c r="M687" t="s">
        <v>65</v>
      </c>
      <c r="N6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687" s="13">
        <f>VLOOKUP(TableMPI[[#This Row],[Label]],TableAvg[],2,FALSE)</f>
        <v>111.832953</v>
      </c>
      <c r="P687" s="13">
        <f>VLOOKUP(TableMPI[[#This Row],[Label]],TableAvg[],3,FALSE)</f>
        <v>0</v>
      </c>
      <c r="Q687" s="13">
        <f>TableMPI[[#This Row],[Avg]]-$U$2*TableMPI[[#This Row],[StdDev]]</f>
        <v>111.832953</v>
      </c>
      <c r="R687" s="13">
        <f>TableMPI[[#This Row],[Avg]]+$U$2*TableMPI[[#This Row],[StdDev]]</f>
        <v>111.832953</v>
      </c>
      <c r="S687" s="13">
        <v>1</v>
      </c>
    </row>
    <row r="688" spans="1:19" x14ac:dyDescent="0.25">
      <c r="A688" t="s">
        <v>15</v>
      </c>
      <c r="B688">
        <v>10000</v>
      </c>
      <c r="C688">
        <v>100</v>
      </c>
      <c r="D688">
        <v>100000</v>
      </c>
      <c r="E688">
        <v>18</v>
      </c>
      <c r="F688">
        <v>1</v>
      </c>
      <c r="G688">
        <v>19.556201000000001</v>
      </c>
      <c r="H688">
        <v>0.16894000000000001</v>
      </c>
      <c r="I688">
        <v>0.80397099999999999</v>
      </c>
      <c r="J688">
        <v>4.7292000000000001E-2</v>
      </c>
      <c r="K688" t="str">
        <f t="shared" si="19"/>
        <v>7</v>
      </c>
      <c r="L688" t="s">
        <v>64</v>
      </c>
      <c r="M688" t="s">
        <v>65</v>
      </c>
      <c r="N6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688" s="13">
        <f>VLOOKUP(TableMPI[[#This Row],[Label]],TableAvg[],2,FALSE)</f>
        <v>117.95172540000002</v>
      </c>
      <c r="P688" s="13">
        <f>VLOOKUP(TableMPI[[#This Row],[Label]],TableAvg[],3,FALSE)</f>
        <v>0.14477274963067172</v>
      </c>
      <c r="Q688" s="13">
        <f>TableMPI[[#This Row],[Avg]]-$U$2*TableMPI[[#This Row],[StdDev]]</f>
        <v>117.66217990073868</v>
      </c>
      <c r="R688" s="13">
        <f>TableMPI[[#This Row],[Avg]]+$U$2*TableMPI[[#This Row],[StdDev]]</f>
        <v>118.24127089926135</v>
      </c>
      <c r="S688" s="13">
        <v>1</v>
      </c>
    </row>
    <row r="689" spans="1:19" x14ac:dyDescent="0.25">
      <c r="A689" t="s">
        <v>15</v>
      </c>
      <c r="B689">
        <v>10000</v>
      </c>
      <c r="C689">
        <v>100</v>
      </c>
      <c r="D689">
        <v>100000</v>
      </c>
      <c r="E689">
        <v>17</v>
      </c>
      <c r="F689">
        <v>1</v>
      </c>
      <c r="G689">
        <v>20.623754999999999</v>
      </c>
      <c r="H689">
        <v>0.169239</v>
      </c>
      <c r="I689">
        <v>0.58399599999999996</v>
      </c>
      <c r="J689">
        <v>3.6499999999999998E-2</v>
      </c>
      <c r="K689" t="str">
        <f t="shared" si="19"/>
        <v>7</v>
      </c>
      <c r="L689" t="s">
        <v>64</v>
      </c>
      <c r="M689" t="s">
        <v>65</v>
      </c>
      <c r="N6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689" s="13">
        <f>VLOOKUP(TableMPI[[#This Row],[Label]],TableAvg[],2,FALSE)</f>
        <v>124.729928</v>
      </c>
      <c r="P689" s="13">
        <f>VLOOKUP(TableMPI[[#This Row],[Label]],TableAvg[],3,FALSE)</f>
        <v>0</v>
      </c>
      <c r="Q689" s="13">
        <f>TableMPI[[#This Row],[Avg]]-$U$2*TableMPI[[#This Row],[StdDev]]</f>
        <v>124.729928</v>
      </c>
      <c r="R689" s="13">
        <f>TableMPI[[#This Row],[Avg]]+$U$2*TableMPI[[#This Row],[StdDev]]</f>
        <v>124.729928</v>
      </c>
      <c r="S689" s="13">
        <v>1</v>
      </c>
    </row>
    <row r="690" spans="1:19" x14ac:dyDescent="0.25">
      <c r="A690" t="s">
        <v>15</v>
      </c>
      <c r="B690">
        <v>10000</v>
      </c>
      <c r="C690">
        <v>100</v>
      </c>
      <c r="D690">
        <v>100000</v>
      </c>
      <c r="E690">
        <v>16</v>
      </c>
      <c r="F690">
        <v>1</v>
      </c>
      <c r="G690">
        <v>21.859470999999999</v>
      </c>
      <c r="H690">
        <v>0.16939799999999999</v>
      </c>
      <c r="I690">
        <v>0.62620299999999995</v>
      </c>
      <c r="J690">
        <v>4.1746999999999999E-2</v>
      </c>
      <c r="K690" t="str">
        <f t="shared" si="19"/>
        <v>7</v>
      </c>
      <c r="L690" t="s">
        <v>64</v>
      </c>
      <c r="M690" t="s">
        <v>65</v>
      </c>
      <c r="N6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690" s="13">
        <f>VLOOKUP(TableMPI[[#This Row],[Label]],TableAvg[],2,FALSE)</f>
        <v>132.20465999999999</v>
      </c>
      <c r="P690" s="13">
        <f>VLOOKUP(TableMPI[[#This Row],[Label]],TableAvg[],3,FALSE)</f>
        <v>0</v>
      </c>
      <c r="Q690" s="13">
        <f>TableMPI[[#This Row],[Avg]]-$U$2*TableMPI[[#This Row],[StdDev]]</f>
        <v>132.20465999999999</v>
      </c>
      <c r="R690" s="13">
        <f>TableMPI[[#This Row],[Avg]]+$U$2*TableMPI[[#This Row],[StdDev]]</f>
        <v>132.20465999999999</v>
      </c>
      <c r="S690" s="13">
        <v>1</v>
      </c>
    </row>
    <row r="691" spans="1:19" x14ac:dyDescent="0.25">
      <c r="A691" t="s">
        <v>15</v>
      </c>
      <c r="B691">
        <v>10000</v>
      </c>
      <c r="C691">
        <v>100</v>
      </c>
      <c r="D691">
        <v>100000</v>
      </c>
      <c r="E691">
        <v>15</v>
      </c>
      <c r="F691">
        <v>1</v>
      </c>
      <c r="G691">
        <v>23.24269</v>
      </c>
      <c r="H691">
        <v>0.169406</v>
      </c>
      <c r="I691">
        <v>0.52519499999999997</v>
      </c>
      <c r="J691">
        <v>3.7513999999999999E-2</v>
      </c>
      <c r="K691" t="str">
        <f t="shared" si="19"/>
        <v>7</v>
      </c>
      <c r="L691" t="s">
        <v>64</v>
      </c>
      <c r="M691" t="s">
        <v>65</v>
      </c>
      <c r="N6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691" s="13">
        <f>VLOOKUP(TableMPI[[#This Row],[Label]],TableAvg[],2,FALSE)</f>
        <v>140.79502980000001</v>
      </c>
      <c r="P691" s="13">
        <f>VLOOKUP(TableMPI[[#This Row],[Label]],TableAvg[],3,FALSE)</f>
        <v>6.4130093750900619E-2</v>
      </c>
      <c r="Q691" s="13">
        <f>TableMPI[[#This Row],[Avg]]-$U$2*TableMPI[[#This Row],[StdDev]]</f>
        <v>140.6667696124982</v>
      </c>
      <c r="R691" s="13">
        <f>TableMPI[[#This Row],[Avg]]+$U$2*TableMPI[[#This Row],[StdDev]]</f>
        <v>140.92328998750182</v>
      </c>
      <c r="S691" s="13">
        <v>1</v>
      </c>
    </row>
    <row r="692" spans="1:19" x14ac:dyDescent="0.25">
      <c r="A692" t="s">
        <v>15</v>
      </c>
      <c r="B692">
        <v>10000</v>
      </c>
      <c r="C692">
        <v>100</v>
      </c>
      <c r="D692">
        <v>100000</v>
      </c>
      <c r="E692">
        <v>14</v>
      </c>
      <c r="F692">
        <v>1</v>
      </c>
      <c r="G692">
        <v>24.757612000000002</v>
      </c>
      <c r="H692">
        <v>0.16167599999999999</v>
      </c>
      <c r="I692">
        <v>0.49873800000000001</v>
      </c>
      <c r="J692">
        <v>3.8364000000000002E-2</v>
      </c>
      <c r="K692" t="str">
        <f t="shared" si="19"/>
        <v>7</v>
      </c>
      <c r="L692" t="s">
        <v>64</v>
      </c>
      <c r="M692" t="s">
        <v>65</v>
      </c>
      <c r="N6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692" s="13">
        <f>VLOOKUP(TableMPI[[#This Row],[Label]],TableAvg[],2,FALSE)</f>
        <v>150.740375</v>
      </c>
      <c r="P692" s="13">
        <f>VLOOKUP(TableMPI[[#This Row],[Label]],TableAvg[],3,FALSE)</f>
        <v>0</v>
      </c>
      <c r="Q692" s="13">
        <f>TableMPI[[#This Row],[Avg]]-$U$2*TableMPI[[#This Row],[StdDev]]</f>
        <v>150.740375</v>
      </c>
      <c r="R692" s="13">
        <f>TableMPI[[#This Row],[Avg]]+$U$2*TableMPI[[#This Row],[StdDev]]</f>
        <v>150.740375</v>
      </c>
      <c r="S692" s="13">
        <v>1</v>
      </c>
    </row>
    <row r="693" spans="1:19" x14ac:dyDescent="0.25">
      <c r="A693" t="s">
        <v>15</v>
      </c>
      <c r="B693">
        <v>10000</v>
      </c>
      <c r="C693">
        <v>100</v>
      </c>
      <c r="D693">
        <v>100000</v>
      </c>
      <c r="E693">
        <v>13</v>
      </c>
      <c r="F693">
        <v>1</v>
      </c>
      <c r="G693">
        <v>26.523178000000001</v>
      </c>
      <c r="H693">
        <v>0.164576</v>
      </c>
      <c r="I693">
        <v>0.50856400000000002</v>
      </c>
      <c r="J693">
        <v>4.2380000000000001E-2</v>
      </c>
      <c r="K693" t="str">
        <f t="shared" si="19"/>
        <v>7</v>
      </c>
      <c r="L693" t="s">
        <v>64</v>
      </c>
      <c r="M693" t="s">
        <v>65</v>
      </c>
      <c r="N6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693" s="13">
        <f>VLOOKUP(TableMPI[[#This Row],[Label]],TableAvg[],2,FALSE)</f>
        <v>161.943344</v>
      </c>
      <c r="P693" s="13">
        <f>VLOOKUP(TableMPI[[#This Row],[Label]],TableAvg[],3,FALSE)</f>
        <v>0</v>
      </c>
      <c r="Q693" s="13">
        <f>TableMPI[[#This Row],[Avg]]-$U$2*TableMPI[[#This Row],[StdDev]]</f>
        <v>161.943344</v>
      </c>
      <c r="R693" s="13">
        <f>TableMPI[[#This Row],[Avg]]+$U$2*TableMPI[[#This Row],[StdDev]]</f>
        <v>161.943344</v>
      </c>
      <c r="S693" s="13">
        <v>1</v>
      </c>
    </row>
    <row r="694" spans="1:19" x14ac:dyDescent="0.25">
      <c r="A694" t="s">
        <v>15</v>
      </c>
      <c r="B694">
        <v>10000</v>
      </c>
      <c r="C694">
        <v>100</v>
      </c>
      <c r="D694">
        <v>100000</v>
      </c>
      <c r="E694">
        <v>72</v>
      </c>
      <c r="F694">
        <v>1</v>
      </c>
      <c r="G694">
        <v>20.580459999999999</v>
      </c>
      <c r="H694">
        <v>14.743038</v>
      </c>
      <c r="I694">
        <v>23.357286999999999</v>
      </c>
      <c r="J694">
        <v>0.32897599999999999</v>
      </c>
      <c r="K694" t="str">
        <f t="shared" si="19"/>
        <v>7</v>
      </c>
      <c r="L694" t="s">
        <v>64</v>
      </c>
      <c r="M694" t="s">
        <v>65</v>
      </c>
      <c r="N6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694" s="13" t="e">
        <f>VLOOKUP(TableMPI[[#This Row],[Label]],TableAvg[],2,FALSE)</f>
        <v>#N/A</v>
      </c>
      <c r="P694" s="13" t="e">
        <f>VLOOKUP(TableMPI[[#This Row],[Label]],TableAvg[],3,FALSE)</f>
        <v>#N/A</v>
      </c>
      <c r="Q694" s="13" t="e">
        <f>TableMPI[[#This Row],[Avg]]-$U$2*TableMPI[[#This Row],[StdDev]]</f>
        <v>#N/A</v>
      </c>
      <c r="R694" s="13" t="e">
        <f>TableMPI[[#This Row],[Avg]]+$U$2*TableMPI[[#This Row],[StdDev]]</f>
        <v>#N/A</v>
      </c>
      <c r="S694" s="13" t="e">
        <f>IF(AND(TableMPI[[#This Row],[total_time]]&gt;=TableMPI[[#This Row],[Low]], TableMPI[[#This Row],[total_time]]&lt;=TableMPI[[#This Row],[High]]),1,0)</f>
        <v>#N/A</v>
      </c>
    </row>
    <row r="695" spans="1:19" x14ac:dyDescent="0.25">
      <c r="A695" t="s">
        <v>15</v>
      </c>
      <c r="B695">
        <v>10000</v>
      </c>
      <c r="C695">
        <v>100</v>
      </c>
      <c r="D695">
        <v>100000</v>
      </c>
      <c r="E695">
        <v>71</v>
      </c>
      <c r="F695">
        <v>1</v>
      </c>
      <c r="G695">
        <v>22.924668</v>
      </c>
      <c r="H695">
        <v>17.154299999999999</v>
      </c>
      <c r="I695">
        <v>6.5950949999999997</v>
      </c>
      <c r="J695">
        <v>9.4215999999999994E-2</v>
      </c>
      <c r="K695" t="str">
        <f t="shared" si="19"/>
        <v>7</v>
      </c>
      <c r="L695" t="s">
        <v>64</v>
      </c>
      <c r="M695" t="s">
        <v>65</v>
      </c>
      <c r="N6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695" s="13" t="e">
        <f>VLOOKUP(TableMPI[[#This Row],[Label]],TableAvg[],2,FALSE)</f>
        <v>#N/A</v>
      </c>
      <c r="P695" s="13" t="e">
        <f>VLOOKUP(TableMPI[[#This Row],[Label]],TableAvg[],3,FALSE)</f>
        <v>#N/A</v>
      </c>
      <c r="Q695" s="13" t="e">
        <f>TableMPI[[#This Row],[Avg]]-$U$2*TableMPI[[#This Row],[StdDev]]</f>
        <v>#N/A</v>
      </c>
      <c r="R695" s="13" t="e">
        <f>TableMPI[[#This Row],[Avg]]+$U$2*TableMPI[[#This Row],[StdDev]]</f>
        <v>#N/A</v>
      </c>
      <c r="S695" s="13" t="e">
        <f>IF(AND(TableMPI[[#This Row],[total_time]]&gt;=TableMPI[[#This Row],[Low]], TableMPI[[#This Row],[total_time]]&lt;=TableMPI[[#This Row],[High]]),1,0)</f>
        <v>#N/A</v>
      </c>
    </row>
    <row r="696" spans="1:19" x14ac:dyDescent="0.25">
      <c r="A696" t="s">
        <v>15</v>
      </c>
      <c r="B696">
        <v>10000</v>
      </c>
      <c r="C696">
        <v>100</v>
      </c>
      <c r="D696">
        <v>100000</v>
      </c>
      <c r="E696">
        <v>70</v>
      </c>
      <c r="F696">
        <v>1</v>
      </c>
      <c r="G696">
        <v>18.178972000000002</v>
      </c>
      <c r="H696">
        <v>12.326195999999999</v>
      </c>
      <c r="I696">
        <v>4.5522989999999997</v>
      </c>
      <c r="J696">
        <v>6.5975000000000006E-2</v>
      </c>
      <c r="K696" t="str">
        <f t="shared" si="19"/>
        <v>7</v>
      </c>
      <c r="L696" t="s">
        <v>64</v>
      </c>
      <c r="M696" t="s">
        <v>65</v>
      </c>
      <c r="N6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696" s="13" t="e">
        <f>VLOOKUP(TableMPI[[#This Row],[Label]],TableAvg[],2,FALSE)</f>
        <v>#N/A</v>
      </c>
      <c r="P696" s="13" t="e">
        <f>VLOOKUP(TableMPI[[#This Row],[Label]],TableAvg[],3,FALSE)</f>
        <v>#N/A</v>
      </c>
      <c r="Q696" s="13" t="e">
        <f>TableMPI[[#This Row],[Avg]]-$U$2*TableMPI[[#This Row],[StdDev]]</f>
        <v>#N/A</v>
      </c>
      <c r="R696" s="13" t="e">
        <f>TableMPI[[#This Row],[Avg]]+$U$2*TableMPI[[#This Row],[StdDev]]</f>
        <v>#N/A</v>
      </c>
      <c r="S696" s="13" t="e">
        <f>IF(AND(TableMPI[[#This Row],[total_time]]&gt;=TableMPI[[#This Row],[Low]], TableMPI[[#This Row],[total_time]]&lt;=TableMPI[[#This Row],[High]]),1,0)</f>
        <v>#N/A</v>
      </c>
    </row>
    <row r="697" spans="1:19" x14ac:dyDescent="0.25">
      <c r="A697" t="s">
        <v>15</v>
      </c>
      <c r="B697">
        <v>10000</v>
      </c>
      <c r="C697">
        <v>100</v>
      </c>
      <c r="D697">
        <v>100000</v>
      </c>
      <c r="E697">
        <v>69</v>
      </c>
      <c r="F697">
        <v>1</v>
      </c>
      <c r="G697">
        <v>32.538733999999998</v>
      </c>
      <c r="H697">
        <v>26.642899</v>
      </c>
      <c r="I697">
        <v>5.7370279999999996</v>
      </c>
      <c r="J697">
        <v>8.4367999999999999E-2</v>
      </c>
      <c r="K697" t="str">
        <f t="shared" si="19"/>
        <v>7</v>
      </c>
      <c r="L697" t="s">
        <v>64</v>
      </c>
      <c r="M697" t="s">
        <v>65</v>
      </c>
      <c r="N6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697" s="13" t="e">
        <f>VLOOKUP(TableMPI[[#This Row],[Label]],TableAvg[],2,FALSE)</f>
        <v>#N/A</v>
      </c>
      <c r="P697" s="13" t="e">
        <f>VLOOKUP(TableMPI[[#This Row],[Label]],TableAvg[],3,FALSE)</f>
        <v>#N/A</v>
      </c>
      <c r="Q697" s="13" t="e">
        <f>TableMPI[[#This Row],[Avg]]-$U$2*TableMPI[[#This Row],[StdDev]]</f>
        <v>#N/A</v>
      </c>
      <c r="R697" s="13" t="e">
        <f>TableMPI[[#This Row],[Avg]]+$U$2*TableMPI[[#This Row],[StdDev]]</f>
        <v>#N/A</v>
      </c>
      <c r="S697" s="13" t="e">
        <f>IF(AND(TableMPI[[#This Row],[total_time]]&gt;=TableMPI[[#This Row],[Low]], TableMPI[[#This Row],[total_time]]&lt;=TableMPI[[#This Row],[High]]),1,0)</f>
        <v>#N/A</v>
      </c>
    </row>
    <row r="698" spans="1:19" x14ac:dyDescent="0.25">
      <c r="A698" t="s">
        <v>15</v>
      </c>
      <c r="B698">
        <v>10000</v>
      </c>
      <c r="C698">
        <v>100</v>
      </c>
      <c r="D698">
        <v>100000</v>
      </c>
      <c r="E698">
        <v>68</v>
      </c>
      <c r="F698">
        <v>1</v>
      </c>
      <c r="G698">
        <v>14.168048000000001</v>
      </c>
      <c r="H698">
        <v>7.9462520000000003</v>
      </c>
      <c r="I698">
        <v>43.517017000000003</v>
      </c>
      <c r="J698">
        <v>0.64950799999999997</v>
      </c>
      <c r="K698" t="str">
        <f t="shared" si="19"/>
        <v>7</v>
      </c>
      <c r="L698" t="s">
        <v>64</v>
      </c>
      <c r="M698" t="s">
        <v>65</v>
      </c>
      <c r="N6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698" s="13" t="e">
        <f>VLOOKUP(TableMPI[[#This Row],[Label]],TableAvg[],2,FALSE)</f>
        <v>#N/A</v>
      </c>
      <c r="P698" s="13" t="e">
        <f>VLOOKUP(TableMPI[[#This Row],[Label]],TableAvg[],3,FALSE)</f>
        <v>#N/A</v>
      </c>
      <c r="Q698" s="13" t="e">
        <f>TableMPI[[#This Row],[Avg]]-$U$2*TableMPI[[#This Row],[StdDev]]</f>
        <v>#N/A</v>
      </c>
      <c r="R698" s="13" t="e">
        <f>TableMPI[[#This Row],[Avg]]+$U$2*TableMPI[[#This Row],[StdDev]]</f>
        <v>#N/A</v>
      </c>
      <c r="S698" s="13" t="e">
        <f>IF(AND(TableMPI[[#This Row],[total_time]]&gt;=TableMPI[[#This Row],[Low]], TableMPI[[#This Row],[total_time]]&lt;=TableMPI[[#This Row],[High]]),1,0)</f>
        <v>#N/A</v>
      </c>
    </row>
    <row r="699" spans="1:19" x14ac:dyDescent="0.25">
      <c r="A699" t="s">
        <v>15</v>
      </c>
      <c r="B699">
        <v>10000</v>
      </c>
      <c r="C699">
        <v>100</v>
      </c>
      <c r="D699">
        <v>100000</v>
      </c>
      <c r="E699">
        <v>67</v>
      </c>
      <c r="F699">
        <v>1</v>
      </c>
      <c r="G699">
        <v>19.713349000000001</v>
      </c>
      <c r="H699">
        <v>13.665010000000001</v>
      </c>
      <c r="I699">
        <v>7.0739390000000002</v>
      </c>
      <c r="J699">
        <v>0.107181</v>
      </c>
      <c r="K699" t="str">
        <f t="shared" si="19"/>
        <v>7</v>
      </c>
      <c r="L699" t="s">
        <v>64</v>
      </c>
      <c r="M699" t="s">
        <v>65</v>
      </c>
      <c r="N6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699" s="13" t="e">
        <f>VLOOKUP(TableMPI[[#This Row],[Label]],TableAvg[],2,FALSE)</f>
        <v>#N/A</v>
      </c>
      <c r="P699" s="13" t="e">
        <f>VLOOKUP(TableMPI[[#This Row],[Label]],TableAvg[],3,FALSE)</f>
        <v>#N/A</v>
      </c>
      <c r="Q699" s="13" t="e">
        <f>TableMPI[[#This Row],[Avg]]-$U$2*TableMPI[[#This Row],[StdDev]]</f>
        <v>#N/A</v>
      </c>
      <c r="R699" s="13" t="e">
        <f>TableMPI[[#This Row],[Avg]]+$U$2*TableMPI[[#This Row],[StdDev]]</f>
        <v>#N/A</v>
      </c>
      <c r="S699" s="13" t="e">
        <f>IF(AND(TableMPI[[#This Row],[total_time]]&gt;=TableMPI[[#This Row],[Low]], TableMPI[[#This Row],[total_time]]&lt;=TableMPI[[#This Row],[High]]),1,0)</f>
        <v>#N/A</v>
      </c>
    </row>
    <row r="700" spans="1:19" x14ac:dyDescent="0.25">
      <c r="A700" t="s">
        <v>15</v>
      </c>
      <c r="B700">
        <v>10000</v>
      </c>
      <c r="C700">
        <v>100</v>
      </c>
      <c r="D700">
        <v>100000</v>
      </c>
      <c r="E700">
        <v>66</v>
      </c>
      <c r="F700">
        <v>1</v>
      </c>
      <c r="G700">
        <v>25.222781000000001</v>
      </c>
      <c r="H700">
        <v>19.068556000000001</v>
      </c>
      <c r="I700">
        <v>6.9912640000000001</v>
      </c>
      <c r="J700">
        <v>0.107558</v>
      </c>
      <c r="K700" t="str">
        <f t="shared" si="19"/>
        <v>7</v>
      </c>
      <c r="L700" t="s">
        <v>64</v>
      </c>
      <c r="M700" t="s">
        <v>65</v>
      </c>
      <c r="N7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700" s="13" t="e">
        <f>VLOOKUP(TableMPI[[#This Row],[Label]],TableAvg[],2,FALSE)</f>
        <v>#N/A</v>
      </c>
      <c r="P700" s="13" t="e">
        <f>VLOOKUP(TableMPI[[#This Row],[Label]],TableAvg[],3,FALSE)</f>
        <v>#N/A</v>
      </c>
      <c r="Q700" s="13" t="e">
        <f>TableMPI[[#This Row],[Avg]]-$U$2*TableMPI[[#This Row],[StdDev]]</f>
        <v>#N/A</v>
      </c>
      <c r="R700" s="13" t="e">
        <f>TableMPI[[#This Row],[Avg]]+$U$2*TableMPI[[#This Row],[StdDev]]</f>
        <v>#N/A</v>
      </c>
      <c r="S700" s="13" t="e">
        <f>IF(AND(TableMPI[[#This Row],[total_time]]&gt;=TableMPI[[#This Row],[Low]], TableMPI[[#This Row],[total_time]]&lt;=TableMPI[[#This Row],[High]]),1,0)</f>
        <v>#N/A</v>
      </c>
    </row>
    <row r="701" spans="1:19" x14ac:dyDescent="0.25">
      <c r="A701" t="s">
        <v>15</v>
      </c>
      <c r="B701">
        <v>10000</v>
      </c>
      <c r="C701">
        <v>100</v>
      </c>
      <c r="D701">
        <v>100000</v>
      </c>
      <c r="E701">
        <v>65</v>
      </c>
      <c r="F701">
        <v>1</v>
      </c>
      <c r="G701">
        <v>17.159438999999999</v>
      </c>
      <c r="H701">
        <v>10.946808000000001</v>
      </c>
      <c r="I701">
        <v>4.0970690000000003</v>
      </c>
      <c r="J701">
        <v>6.4017000000000004E-2</v>
      </c>
      <c r="K701" t="str">
        <f t="shared" si="19"/>
        <v>7</v>
      </c>
      <c r="L701" t="s">
        <v>64</v>
      </c>
      <c r="M701" t="s">
        <v>65</v>
      </c>
      <c r="N7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701" s="13" t="e">
        <f>VLOOKUP(TableMPI[[#This Row],[Label]],TableAvg[],2,FALSE)</f>
        <v>#N/A</v>
      </c>
      <c r="P701" s="13" t="e">
        <f>VLOOKUP(TableMPI[[#This Row],[Label]],TableAvg[],3,FALSE)</f>
        <v>#N/A</v>
      </c>
      <c r="Q701" s="13" t="e">
        <f>TableMPI[[#This Row],[Avg]]-$U$2*TableMPI[[#This Row],[StdDev]]</f>
        <v>#N/A</v>
      </c>
      <c r="R701" s="13" t="e">
        <f>TableMPI[[#This Row],[Avg]]+$U$2*TableMPI[[#This Row],[StdDev]]</f>
        <v>#N/A</v>
      </c>
      <c r="S701" s="13" t="e">
        <f>IF(AND(TableMPI[[#This Row],[total_time]]&gt;=TableMPI[[#This Row],[Low]], TableMPI[[#This Row],[total_time]]&lt;=TableMPI[[#This Row],[High]]),1,0)</f>
        <v>#N/A</v>
      </c>
    </row>
    <row r="702" spans="1:19" x14ac:dyDescent="0.25">
      <c r="A702" t="s">
        <v>15</v>
      </c>
      <c r="B702">
        <v>10000</v>
      </c>
      <c r="C702">
        <v>100</v>
      </c>
      <c r="D702">
        <v>100000</v>
      </c>
      <c r="E702">
        <v>64</v>
      </c>
      <c r="F702">
        <v>1</v>
      </c>
      <c r="G702">
        <v>35.658634999999997</v>
      </c>
      <c r="H702">
        <v>29.371355999999999</v>
      </c>
      <c r="I702">
        <v>4.0461970000000003</v>
      </c>
      <c r="J702">
        <v>6.4225000000000004E-2</v>
      </c>
      <c r="K702" t="str">
        <f t="shared" si="19"/>
        <v>7</v>
      </c>
      <c r="L702" t="s">
        <v>64</v>
      </c>
      <c r="M702" t="s">
        <v>65</v>
      </c>
      <c r="N7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702" s="13">
        <f>VLOOKUP(TableMPI[[#This Row],[Label]],TableAvg[],2,FALSE)</f>
        <v>49.397883999999998</v>
      </c>
      <c r="P702" s="13">
        <f>VLOOKUP(TableMPI[[#This Row],[Label]],TableAvg[],3,FALSE)</f>
        <v>1.3483200000000721</v>
      </c>
      <c r="Q702" s="13">
        <f>TableMPI[[#This Row],[Avg]]-$U$2*TableMPI[[#This Row],[StdDev]]</f>
        <v>46.701243999999853</v>
      </c>
      <c r="R702" s="13">
        <f>TableMPI[[#This Row],[Avg]]+$U$2*TableMPI[[#This Row],[StdDev]]</f>
        <v>52.094524000000142</v>
      </c>
      <c r="S702" s="13">
        <v>1</v>
      </c>
    </row>
    <row r="703" spans="1:19" x14ac:dyDescent="0.25">
      <c r="A703" t="s">
        <v>15</v>
      </c>
      <c r="B703">
        <v>10000</v>
      </c>
      <c r="C703">
        <v>100</v>
      </c>
      <c r="D703">
        <v>100000</v>
      </c>
      <c r="E703">
        <v>63</v>
      </c>
      <c r="F703">
        <v>1</v>
      </c>
      <c r="G703">
        <v>13.848813</v>
      </c>
      <c r="H703">
        <v>7.4926579999999996</v>
      </c>
      <c r="I703">
        <v>24.310855</v>
      </c>
      <c r="J703">
        <v>0.39211099999999999</v>
      </c>
      <c r="K703" t="str">
        <f t="shared" si="19"/>
        <v>7</v>
      </c>
      <c r="L703" t="s">
        <v>64</v>
      </c>
      <c r="M703" t="s">
        <v>65</v>
      </c>
      <c r="N7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703" s="13">
        <f>VLOOKUP(TableMPI[[#This Row],[Label]],TableAvg[],2,FALSE)</f>
        <v>60.022591999999996</v>
      </c>
      <c r="P703" s="13">
        <f>VLOOKUP(TableMPI[[#This Row],[Label]],TableAvg[],3,FALSE)</f>
        <v>6.7464641756875192</v>
      </c>
      <c r="Q703" s="13">
        <f>TableMPI[[#This Row],[Avg]]-$U$2*TableMPI[[#This Row],[StdDev]]</f>
        <v>46.529663648624961</v>
      </c>
      <c r="R703" s="13">
        <f>TableMPI[[#This Row],[Avg]]+$U$2*TableMPI[[#This Row],[StdDev]]</f>
        <v>73.515520351375031</v>
      </c>
      <c r="S703" s="13">
        <v>1</v>
      </c>
    </row>
    <row r="704" spans="1:19" x14ac:dyDescent="0.25">
      <c r="A704" t="s">
        <v>15</v>
      </c>
      <c r="B704">
        <v>10000</v>
      </c>
      <c r="C704">
        <v>100</v>
      </c>
      <c r="D704">
        <v>100000</v>
      </c>
      <c r="E704">
        <v>62</v>
      </c>
      <c r="F704">
        <v>1</v>
      </c>
      <c r="G704">
        <v>19.16414</v>
      </c>
      <c r="H704">
        <v>12.62426</v>
      </c>
      <c r="I704">
        <v>6.9020339999999996</v>
      </c>
      <c r="J704">
        <v>0.113148</v>
      </c>
      <c r="K704" t="str">
        <f t="shared" si="19"/>
        <v>7</v>
      </c>
      <c r="L704" t="s">
        <v>64</v>
      </c>
      <c r="M704" t="s">
        <v>65</v>
      </c>
      <c r="N7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704" s="13">
        <f>VLOOKUP(TableMPI[[#This Row],[Label]],TableAvg[],2,FALSE)</f>
        <v>53.947665999999998</v>
      </c>
      <c r="P704" s="13">
        <f>VLOOKUP(TableMPI[[#This Row],[Label]],TableAvg[],3,FALSE)</f>
        <v>3.7814740000000544</v>
      </c>
      <c r="Q704" s="13">
        <f>TableMPI[[#This Row],[Avg]]-$U$2*TableMPI[[#This Row],[StdDev]]</f>
        <v>46.384717999999893</v>
      </c>
      <c r="R704" s="13">
        <f>TableMPI[[#This Row],[Avg]]+$U$2*TableMPI[[#This Row],[StdDev]]</f>
        <v>61.510614000000103</v>
      </c>
      <c r="S704" s="13">
        <v>1</v>
      </c>
    </row>
    <row r="705" spans="1:19" x14ac:dyDescent="0.25">
      <c r="A705" t="s">
        <v>15</v>
      </c>
      <c r="B705">
        <v>10000</v>
      </c>
      <c r="C705">
        <v>100</v>
      </c>
      <c r="D705">
        <v>100000</v>
      </c>
      <c r="E705">
        <v>61</v>
      </c>
      <c r="F705">
        <v>1</v>
      </c>
      <c r="G705">
        <v>11.452693999999999</v>
      </c>
      <c r="H705">
        <v>4.8114189999999999</v>
      </c>
      <c r="I705">
        <v>4.0597120000000002</v>
      </c>
      <c r="J705">
        <v>6.7662E-2</v>
      </c>
      <c r="K705" t="str">
        <f t="shared" si="19"/>
        <v>7</v>
      </c>
      <c r="L705" t="s">
        <v>64</v>
      </c>
      <c r="M705" t="s">
        <v>65</v>
      </c>
      <c r="N7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705" s="13">
        <f>VLOOKUP(TableMPI[[#This Row],[Label]],TableAvg[],2,FALSE)</f>
        <v>56.207155999999998</v>
      </c>
      <c r="P705" s="13">
        <f>VLOOKUP(TableMPI[[#This Row],[Label]],TableAvg[],3,FALSE)</f>
        <v>1.7342149999998473</v>
      </c>
      <c r="Q705" s="13">
        <f>TableMPI[[#This Row],[Avg]]-$U$2*TableMPI[[#This Row],[StdDev]]</f>
        <v>52.738726000000305</v>
      </c>
      <c r="R705" s="13">
        <f>TableMPI[[#This Row],[Avg]]+$U$2*TableMPI[[#This Row],[StdDev]]</f>
        <v>59.67558599999969</v>
      </c>
      <c r="S705" s="13">
        <v>1</v>
      </c>
    </row>
    <row r="706" spans="1:19" x14ac:dyDescent="0.25">
      <c r="A706" t="s">
        <v>15</v>
      </c>
      <c r="B706">
        <v>10000</v>
      </c>
      <c r="C706">
        <v>100</v>
      </c>
      <c r="D706">
        <v>100000</v>
      </c>
      <c r="E706">
        <v>60</v>
      </c>
      <c r="F706">
        <v>1</v>
      </c>
      <c r="G706">
        <v>22.369698</v>
      </c>
      <c r="H706">
        <v>15.726073</v>
      </c>
      <c r="I706">
        <v>3.901319</v>
      </c>
      <c r="J706">
        <v>6.6124000000000002E-2</v>
      </c>
      <c r="K706" t="str">
        <f t="shared" si="19"/>
        <v>7</v>
      </c>
      <c r="L706" t="s">
        <v>64</v>
      </c>
      <c r="M706" t="s">
        <v>65</v>
      </c>
      <c r="N7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706" s="13">
        <f>VLOOKUP(TableMPI[[#This Row],[Label]],TableAvg[],2,FALSE)</f>
        <v>62.871661142857143</v>
      </c>
      <c r="P706" s="13">
        <f>VLOOKUP(TableMPI[[#This Row],[Label]],TableAvg[],3,FALSE)</f>
        <v>7.181102345320264</v>
      </c>
      <c r="Q706" s="13">
        <f>TableMPI[[#This Row],[Avg]]-$U$2*TableMPI[[#This Row],[StdDev]]</f>
        <v>48.509456452216611</v>
      </c>
      <c r="R706" s="13">
        <f>TableMPI[[#This Row],[Avg]]+$U$2*TableMPI[[#This Row],[StdDev]]</f>
        <v>77.233865833497674</v>
      </c>
      <c r="S706" s="13">
        <v>1</v>
      </c>
    </row>
    <row r="707" spans="1:19" x14ac:dyDescent="0.25">
      <c r="A707" t="s">
        <v>15</v>
      </c>
      <c r="B707">
        <v>10000</v>
      </c>
      <c r="C707">
        <v>100</v>
      </c>
      <c r="D707">
        <v>100000</v>
      </c>
      <c r="E707">
        <v>59</v>
      </c>
      <c r="F707">
        <v>1</v>
      </c>
      <c r="G707">
        <v>21.936247999999999</v>
      </c>
      <c r="H707">
        <v>15.009985</v>
      </c>
      <c r="I707">
        <v>17.347342000000001</v>
      </c>
      <c r="J707">
        <v>0.29909200000000002</v>
      </c>
      <c r="K707" t="str">
        <f t="shared" si="19"/>
        <v>7</v>
      </c>
      <c r="L707" t="s">
        <v>64</v>
      </c>
      <c r="M707" t="s">
        <v>65</v>
      </c>
      <c r="N7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707" s="13">
        <f>VLOOKUP(TableMPI[[#This Row],[Label]],TableAvg[],2,FALSE)</f>
        <v>55.803689000000006</v>
      </c>
      <c r="P707" s="13">
        <f>VLOOKUP(TableMPI[[#This Row],[Label]],TableAvg[],3,FALSE)</f>
        <v>5.250181999999965</v>
      </c>
      <c r="Q707" s="13">
        <f>TableMPI[[#This Row],[Avg]]-$U$2*TableMPI[[#This Row],[StdDev]]</f>
        <v>45.303325000000072</v>
      </c>
      <c r="R707" s="13">
        <f>TableMPI[[#This Row],[Avg]]+$U$2*TableMPI[[#This Row],[StdDev]]</f>
        <v>66.304052999999939</v>
      </c>
      <c r="S707" s="13">
        <v>1</v>
      </c>
    </row>
    <row r="708" spans="1:19" x14ac:dyDescent="0.25">
      <c r="A708" t="s">
        <v>15</v>
      </c>
      <c r="B708">
        <v>10000</v>
      </c>
      <c r="C708">
        <v>100</v>
      </c>
      <c r="D708">
        <v>100000</v>
      </c>
      <c r="E708">
        <v>58</v>
      </c>
      <c r="F708">
        <v>1</v>
      </c>
      <c r="G708">
        <v>12.231332999999999</v>
      </c>
      <c r="H708">
        <v>5.2196239999999996</v>
      </c>
      <c r="I708">
        <v>8.2919440000000009</v>
      </c>
      <c r="J708">
        <v>0.14547299999999999</v>
      </c>
      <c r="K708" t="str">
        <f t="shared" si="19"/>
        <v>7</v>
      </c>
      <c r="L708" t="s">
        <v>64</v>
      </c>
      <c r="M708" t="s">
        <v>65</v>
      </c>
      <c r="N7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708" s="13">
        <f>VLOOKUP(TableMPI[[#This Row],[Label]],TableAvg[],2,FALSE)</f>
        <v>66.035082000000003</v>
      </c>
      <c r="P708" s="13">
        <f>VLOOKUP(TableMPI[[#This Row],[Label]],TableAvg[],3,FALSE)</f>
        <v>6.0350899999999816</v>
      </c>
      <c r="Q708" s="13">
        <f>TableMPI[[#This Row],[Avg]]-$U$2*TableMPI[[#This Row],[StdDev]]</f>
        <v>53.964902000000038</v>
      </c>
      <c r="R708" s="13">
        <f>TableMPI[[#This Row],[Avg]]+$U$2*TableMPI[[#This Row],[StdDev]]</f>
        <v>78.105261999999968</v>
      </c>
      <c r="S708" s="13">
        <v>1</v>
      </c>
    </row>
    <row r="709" spans="1:19" x14ac:dyDescent="0.25">
      <c r="A709" t="s">
        <v>15</v>
      </c>
      <c r="B709">
        <v>10000</v>
      </c>
      <c r="C709">
        <v>100</v>
      </c>
      <c r="D709">
        <v>100000</v>
      </c>
      <c r="E709">
        <v>57</v>
      </c>
      <c r="F709">
        <v>1</v>
      </c>
      <c r="G709">
        <v>13.411336</v>
      </c>
      <c r="H709">
        <v>6.256087</v>
      </c>
      <c r="I709">
        <v>5.8322039999999999</v>
      </c>
      <c r="J709">
        <v>0.104146</v>
      </c>
      <c r="K709" t="str">
        <f t="shared" si="19"/>
        <v>7</v>
      </c>
      <c r="L709" t="s">
        <v>64</v>
      </c>
      <c r="M709" t="s">
        <v>65</v>
      </c>
      <c r="N7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709" s="13">
        <f>VLOOKUP(TableMPI[[#This Row],[Label]],TableAvg[],2,FALSE)</f>
        <v>71.605326428571431</v>
      </c>
      <c r="P709" s="13">
        <f>VLOOKUP(TableMPI[[#This Row],[Label]],TableAvg[],3,FALSE)</f>
        <v>2.2741935365786823</v>
      </c>
      <c r="Q709" s="13">
        <f>TableMPI[[#This Row],[Avg]]-$U$2*TableMPI[[#This Row],[StdDev]]</f>
        <v>67.056939355414073</v>
      </c>
      <c r="R709" s="13">
        <f>TableMPI[[#This Row],[Avg]]+$U$2*TableMPI[[#This Row],[StdDev]]</f>
        <v>76.153713501728788</v>
      </c>
      <c r="S709" s="13">
        <v>1</v>
      </c>
    </row>
    <row r="710" spans="1:19" x14ac:dyDescent="0.25">
      <c r="A710" t="s">
        <v>15</v>
      </c>
      <c r="B710">
        <v>10000</v>
      </c>
      <c r="C710">
        <v>100</v>
      </c>
      <c r="D710">
        <v>100000</v>
      </c>
      <c r="E710">
        <v>56</v>
      </c>
      <c r="F710">
        <v>1</v>
      </c>
      <c r="G710">
        <v>15.102022</v>
      </c>
      <c r="H710">
        <v>7.7961140000000002</v>
      </c>
      <c r="I710">
        <v>6.733066</v>
      </c>
      <c r="J710">
        <v>0.122419</v>
      </c>
      <c r="K710" t="str">
        <f t="shared" si="19"/>
        <v>7</v>
      </c>
      <c r="L710" t="s">
        <v>64</v>
      </c>
      <c r="M710" t="s">
        <v>65</v>
      </c>
      <c r="N7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710" s="13">
        <f>VLOOKUP(TableMPI[[#This Row],[Label]],TableAvg[],2,FALSE)</f>
        <v>68.374039499999995</v>
      </c>
      <c r="P710" s="13">
        <f>VLOOKUP(TableMPI[[#This Row],[Label]],TableAvg[],3,FALSE)</f>
        <v>4.2408984999999664</v>
      </c>
      <c r="Q710" s="13">
        <f>TableMPI[[#This Row],[Avg]]-$U$2*TableMPI[[#This Row],[StdDev]]</f>
        <v>59.892242500000066</v>
      </c>
      <c r="R710" s="13">
        <f>TableMPI[[#This Row],[Avg]]+$U$2*TableMPI[[#This Row],[StdDev]]</f>
        <v>76.855836499999924</v>
      </c>
      <c r="S710" s="13">
        <v>1</v>
      </c>
    </row>
    <row r="711" spans="1:19" x14ac:dyDescent="0.25">
      <c r="A711" t="s">
        <v>15</v>
      </c>
      <c r="B711">
        <v>10000</v>
      </c>
      <c r="C711">
        <v>100</v>
      </c>
      <c r="D711">
        <v>100000</v>
      </c>
      <c r="E711">
        <v>55</v>
      </c>
      <c r="F711">
        <v>1</v>
      </c>
      <c r="G711">
        <v>25.934358</v>
      </c>
      <c r="H711">
        <v>18.621323</v>
      </c>
      <c r="I711">
        <v>5.7261420000000003</v>
      </c>
      <c r="J711">
        <v>0.10604</v>
      </c>
      <c r="K711" t="str">
        <f t="shared" ref="K711:K774" si="20">MID(M711,22,1)</f>
        <v>7</v>
      </c>
      <c r="L711" t="s">
        <v>64</v>
      </c>
      <c r="M711" t="s">
        <v>65</v>
      </c>
      <c r="N7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711" s="13">
        <f>VLOOKUP(TableMPI[[#This Row],[Label]],TableAvg[],2,FALSE)</f>
        <v>68.183681500000006</v>
      </c>
      <c r="P711" s="13">
        <f>VLOOKUP(TableMPI[[#This Row],[Label]],TableAvg[],3,FALSE)</f>
        <v>5.503140500000006</v>
      </c>
      <c r="Q711" s="13">
        <f>TableMPI[[#This Row],[Avg]]-$U$2*TableMPI[[#This Row],[StdDev]]</f>
        <v>57.17740049999999</v>
      </c>
      <c r="R711" s="13">
        <f>TableMPI[[#This Row],[Avg]]+$U$2*TableMPI[[#This Row],[StdDev]]</f>
        <v>79.189962500000021</v>
      </c>
      <c r="S711" s="13">
        <v>1</v>
      </c>
    </row>
    <row r="712" spans="1:19" x14ac:dyDescent="0.25">
      <c r="A712" t="s">
        <v>15</v>
      </c>
      <c r="B712">
        <v>10000</v>
      </c>
      <c r="C712">
        <v>100</v>
      </c>
      <c r="D712">
        <v>100000</v>
      </c>
      <c r="E712">
        <v>54</v>
      </c>
      <c r="F712">
        <v>1</v>
      </c>
      <c r="G712">
        <v>12.07095</v>
      </c>
      <c r="H712">
        <v>4.644209</v>
      </c>
      <c r="I712">
        <v>5.9984909999999996</v>
      </c>
      <c r="J712">
        <v>0.113179</v>
      </c>
      <c r="K712" t="str">
        <f t="shared" si="20"/>
        <v>7</v>
      </c>
      <c r="L712" t="s">
        <v>64</v>
      </c>
      <c r="M712" t="s">
        <v>65</v>
      </c>
      <c r="N7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712" s="13">
        <f>VLOOKUP(TableMPI[[#This Row],[Label]],TableAvg[],2,FALSE)</f>
        <v>67.569194428571421</v>
      </c>
      <c r="P712" s="13">
        <f>VLOOKUP(TableMPI[[#This Row],[Label]],TableAvg[],3,FALSE)</f>
        <v>8.6074823360843773</v>
      </c>
      <c r="Q712" s="13">
        <f>TableMPI[[#This Row],[Avg]]-$U$2*TableMPI[[#This Row],[StdDev]]</f>
        <v>50.354229756402667</v>
      </c>
      <c r="R712" s="13">
        <f>TableMPI[[#This Row],[Avg]]+$U$2*TableMPI[[#This Row],[StdDev]]</f>
        <v>84.784159100740169</v>
      </c>
      <c r="S712" s="13">
        <v>1</v>
      </c>
    </row>
    <row r="713" spans="1:19" x14ac:dyDescent="0.25">
      <c r="A713" t="s">
        <v>15</v>
      </c>
      <c r="B713">
        <v>10000</v>
      </c>
      <c r="C713">
        <v>100</v>
      </c>
      <c r="D713">
        <v>100000</v>
      </c>
      <c r="E713">
        <v>53</v>
      </c>
      <c r="F713">
        <v>1</v>
      </c>
      <c r="G713">
        <v>12.773705</v>
      </c>
      <c r="H713">
        <v>5.1430309999999997</v>
      </c>
      <c r="I713">
        <v>5.9215309999999999</v>
      </c>
      <c r="J713">
        <v>0.113876</v>
      </c>
      <c r="K713" t="str">
        <f t="shared" si="20"/>
        <v>7</v>
      </c>
      <c r="L713" t="s">
        <v>64</v>
      </c>
      <c r="M713" t="s">
        <v>65</v>
      </c>
      <c r="N7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713" s="13">
        <f>VLOOKUP(TableMPI[[#This Row],[Label]],TableAvg[],2,FALSE)</f>
        <v>66.929270000000002</v>
      </c>
      <c r="P713" s="13">
        <f>VLOOKUP(TableMPI[[#This Row],[Label]],TableAvg[],3,FALSE)</f>
        <v>9.1470939999999636</v>
      </c>
      <c r="Q713" s="13">
        <f>TableMPI[[#This Row],[Avg]]-$U$2*TableMPI[[#This Row],[StdDev]]</f>
        <v>48.635082000000075</v>
      </c>
      <c r="R713" s="13">
        <f>TableMPI[[#This Row],[Avg]]+$U$2*TableMPI[[#This Row],[StdDev]]</f>
        <v>85.223457999999937</v>
      </c>
      <c r="S713" s="13">
        <v>1</v>
      </c>
    </row>
    <row r="714" spans="1:19" x14ac:dyDescent="0.25">
      <c r="A714" t="s">
        <v>15</v>
      </c>
      <c r="B714">
        <v>10000</v>
      </c>
      <c r="C714">
        <v>100</v>
      </c>
      <c r="D714">
        <v>100000</v>
      </c>
      <c r="E714">
        <v>52</v>
      </c>
      <c r="F714">
        <v>1</v>
      </c>
      <c r="G714">
        <v>13.97574</v>
      </c>
      <c r="H714">
        <v>6.3649240000000002</v>
      </c>
      <c r="I714">
        <v>7.1011819999999997</v>
      </c>
      <c r="J714">
        <v>0.139239</v>
      </c>
      <c r="K714" t="str">
        <f t="shared" si="20"/>
        <v>7</v>
      </c>
      <c r="L714" t="s">
        <v>64</v>
      </c>
      <c r="M714" t="s">
        <v>65</v>
      </c>
      <c r="N7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714" s="13">
        <f>VLOOKUP(TableMPI[[#This Row],[Label]],TableAvg[],2,FALSE)</f>
        <v>60.261414500000001</v>
      </c>
      <c r="P714" s="13">
        <f>VLOOKUP(TableMPI[[#This Row],[Label]],TableAvg[],3,FALSE)</f>
        <v>3.9938224999999243</v>
      </c>
      <c r="Q714" s="13">
        <f>TableMPI[[#This Row],[Avg]]-$U$2*TableMPI[[#This Row],[StdDev]]</f>
        <v>52.273769500000149</v>
      </c>
      <c r="R714" s="13">
        <f>TableMPI[[#This Row],[Avg]]+$U$2*TableMPI[[#This Row],[StdDev]]</f>
        <v>68.249059499999845</v>
      </c>
      <c r="S714" s="13">
        <v>1</v>
      </c>
    </row>
    <row r="715" spans="1:19" x14ac:dyDescent="0.25">
      <c r="A715" t="s">
        <v>15</v>
      </c>
      <c r="B715">
        <v>10000</v>
      </c>
      <c r="C715">
        <v>100</v>
      </c>
      <c r="D715">
        <v>100000</v>
      </c>
      <c r="E715">
        <v>51</v>
      </c>
      <c r="F715">
        <v>1</v>
      </c>
      <c r="G715">
        <v>13.452018000000001</v>
      </c>
      <c r="H715">
        <v>5.5684040000000001</v>
      </c>
      <c r="I715">
        <v>5.5594460000000003</v>
      </c>
      <c r="J715">
        <v>0.111189</v>
      </c>
      <c r="K715" t="str">
        <f t="shared" si="20"/>
        <v>7</v>
      </c>
      <c r="L715" t="s">
        <v>64</v>
      </c>
      <c r="M715" t="s">
        <v>65</v>
      </c>
      <c r="N7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715" s="13">
        <f>VLOOKUP(TableMPI[[#This Row],[Label]],TableAvg[],2,FALSE)</f>
        <v>70.770545285714292</v>
      </c>
      <c r="P715" s="13">
        <f>VLOOKUP(TableMPI[[#This Row],[Label]],TableAvg[],3,FALSE)</f>
        <v>7.0225103166363967</v>
      </c>
      <c r="Q715" s="13">
        <f>TableMPI[[#This Row],[Avg]]-$U$2*TableMPI[[#This Row],[StdDev]]</f>
        <v>56.7255246524415</v>
      </c>
      <c r="R715" s="13">
        <f>TableMPI[[#This Row],[Avg]]+$U$2*TableMPI[[#This Row],[StdDev]]</f>
        <v>84.81556591898709</v>
      </c>
      <c r="S715" s="13">
        <v>1</v>
      </c>
    </row>
    <row r="716" spans="1:19" x14ac:dyDescent="0.25">
      <c r="A716" t="s">
        <v>15</v>
      </c>
      <c r="B716">
        <v>10000</v>
      </c>
      <c r="C716">
        <v>100</v>
      </c>
      <c r="D716">
        <v>100000</v>
      </c>
      <c r="E716">
        <v>50</v>
      </c>
      <c r="F716">
        <v>1</v>
      </c>
      <c r="G716">
        <v>22.683555999999999</v>
      </c>
      <c r="H716">
        <v>14.77164</v>
      </c>
      <c r="I716">
        <v>4.9676989999999996</v>
      </c>
      <c r="J716">
        <v>0.101382</v>
      </c>
      <c r="K716" t="str">
        <f t="shared" si="20"/>
        <v>7</v>
      </c>
      <c r="L716" t="s">
        <v>64</v>
      </c>
      <c r="M716" t="s">
        <v>65</v>
      </c>
      <c r="N7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716" s="13">
        <f>VLOOKUP(TableMPI[[#This Row],[Label]],TableAvg[],2,FALSE)</f>
        <v>61.225663499999996</v>
      </c>
      <c r="P716" s="13">
        <f>VLOOKUP(TableMPI[[#This Row],[Label]],TableAvg[],3,FALSE)</f>
        <v>4.2239745000000068</v>
      </c>
      <c r="Q716" s="13">
        <f>TableMPI[[#This Row],[Avg]]-$U$2*TableMPI[[#This Row],[StdDev]]</f>
        <v>52.777714499999981</v>
      </c>
      <c r="R716" s="13">
        <f>TableMPI[[#This Row],[Avg]]+$U$2*TableMPI[[#This Row],[StdDev]]</f>
        <v>69.673612500000004</v>
      </c>
      <c r="S716" s="13">
        <v>1</v>
      </c>
    </row>
    <row r="717" spans="1:19" x14ac:dyDescent="0.25">
      <c r="A717" t="s">
        <v>15</v>
      </c>
      <c r="B717">
        <v>10000</v>
      </c>
      <c r="C717">
        <v>100</v>
      </c>
      <c r="D717">
        <v>100000</v>
      </c>
      <c r="E717">
        <v>49</v>
      </c>
      <c r="F717">
        <v>1</v>
      </c>
      <c r="G717">
        <v>12.997686</v>
      </c>
      <c r="H717">
        <v>4.9442959999999996</v>
      </c>
      <c r="I717">
        <v>5.2109709999999998</v>
      </c>
      <c r="J717">
        <v>0.10856200000000001</v>
      </c>
      <c r="K717" t="str">
        <f t="shared" si="20"/>
        <v>7</v>
      </c>
      <c r="L717" t="s">
        <v>64</v>
      </c>
      <c r="M717" t="s">
        <v>65</v>
      </c>
      <c r="N7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717" s="13">
        <f>VLOOKUP(TableMPI[[#This Row],[Label]],TableAvg[],2,FALSE)</f>
        <v>76.386009999999999</v>
      </c>
      <c r="P717" s="13">
        <f>VLOOKUP(TableMPI[[#This Row],[Label]],TableAvg[],3,FALSE)</f>
        <v>6.1021000002761186E-2</v>
      </c>
      <c r="Q717" s="13">
        <f>TableMPI[[#This Row],[Avg]]-$U$2*TableMPI[[#This Row],[StdDev]]</f>
        <v>76.263967999994478</v>
      </c>
      <c r="R717" s="13">
        <f>TableMPI[[#This Row],[Avg]]+$U$2*TableMPI[[#This Row],[StdDev]]</f>
        <v>76.50805200000552</v>
      </c>
      <c r="S717" s="13">
        <v>1</v>
      </c>
    </row>
    <row r="718" spans="1:19" x14ac:dyDescent="0.25">
      <c r="A718" t="s">
        <v>15</v>
      </c>
      <c r="B718">
        <v>10000</v>
      </c>
      <c r="C718">
        <v>100</v>
      </c>
      <c r="D718">
        <v>100000</v>
      </c>
      <c r="E718">
        <v>48</v>
      </c>
      <c r="F718">
        <v>1</v>
      </c>
      <c r="G718">
        <v>27.850549999999998</v>
      </c>
      <c r="H718">
        <v>19.748370999999999</v>
      </c>
      <c r="I718">
        <v>6.5125900000000003</v>
      </c>
      <c r="J718">
        <v>0.13856599999999999</v>
      </c>
      <c r="K718" t="str">
        <f t="shared" si="20"/>
        <v>7</v>
      </c>
      <c r="L718" t="s">
        <v>64</v>
      </c>
      <c r="M718" t="s">
        <v>65</v>
      </c>
      <c r="N7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718" s="13">
        <f>VLOOKUP(TableMPI[[#This Row],[Label]],TableAvg[],2,FALSE)</f>
        <v>76.060306666666662</v>
      </c>
      <c r="P718" s="13">
        <f>VLOOKUP(TableMPI[[#This Row],[Label]],TableAvg[],3,FALSE)</f>
        <v>1.8280964848174195</v>
      </c>
      <c r="Q718" s="13">
        <f>TableMPI[[#This Row],[Avg]]-$U$2*TableMPI[[#This Row],[StdDev]]</f>
        <v>72.404113697031818</v>
      </c>
      <c r="R718" s="13">
        <f>TableMPI[[#This Row],[Avg]]+$U$2*TableMPI[[#This Row],[StdDev]]</f>
        <v>79.716499636301506</v>
      </c>
      <c r="S718" s="13">
        <v>1</v>
      </c>
    </row>
    <row r="719" spans="1:19" x14ac:dyDescent="0.25">
      <c r="A719" t="s">
        <v>15</v>
      </c>
      <c r="B719">
        <v>10000</v>
      </c>
      <c r="C719">
        <v>100</v>
      </c>
      <c r="D719">
        <v>100000</v>
      </c>
      <c r="E719">
        <v>47</v>
      </c>
      <c r="F719">
        <v>1</v>
      </c>
      <c r="G719">
        <v>12.845241</v>
      </c>
      <c r="H719">
        <v>4.5443069999999999</v>
      </c>
      <c r="I719">
        <v>5.9567170000000003</v>
      </c>
      <c r="J719">
        <v>0.129494</v>
      </c>
      <c r="K719" t="str">
        <f t="shared" si="20"/>
        <v>7</v>
      </c>
      <c r="L719" t="s">
        <v>64</v>
      </c>
      <c r="M719" t="s">
        <v>65</v>
      </c>
      <c r="N7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719" s="13">
        <f>VLOOKUP(TableMPI[[#This Row],[Label]],TableAvg[],2,FALSE)</f>
        <v>76.872181499999996</v>
      </c>
      <c r="P719" s="13">
        <f>VLOOKUP(TableMPI[[#This Row],[Label]],TableAvg[],3,FALSE)</f>
        <v>1.6119705000001372</v>
      </c>
      <c r="Q719" s="13">
        <f>TableMPI[[#This Row],[Avg]]-$U$2*TableMPI[[#This Row],[StdDev]]</f>
        <v>73.648240499999716</v>
      </c>
      <c r="R719" s="13">
        <f>TableMPI[[#This Row],[Avg]]+$U$2*TableMPI[[#This Row],[StdDev]]</f>
        <v>80.096122500000277</v>
      </c>
      <c r="S719" s="13">
        <v>1</v>
      </c>
    </row>
    <row r="720" spans="1:19" x14ac:dyDescent="0.25">
      <c r="A720" t="s">
        <v>15</v>
      </c>
      <c r="B720">
        <v>10000</v>
      </c>
      <c r="C720">
        <v>100</v>
      </c>
      <c r="D720">
        <v>100000</v>
      </c>
      <c r="E720">
        <v>46</v>
      </c>
      <c r="F720">
        <v>1</v>
      </c>
      <c r="G720">
        <v>13.827730000000001</v>
      </c>
      <c r="H720">
        <v>5.3664630000000004</v>
      </c>
      <c r="I720">
        <v>10.368945999999999</v>
      </c>
      <c r="J720">
        <v>0.23042099999999999</v>
      </c>
      <c r="K720" t="str">
        <f t="shared" si="20"/>
        <v>7</v>
      </c>
      <c r="L720" t="s">
        <v>64</v>
      </c>
      <c r="M720" t="s">
        <v>65</v>
      </c>
      <c r="N7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720" s="13">
        <f>VLOOKUP(TableMPI[[#This Row],[Label]],TableAvg[],2,FALSE)</f>
        <v>68.706393000000006</v>
      </c>
      <c r="P720" s="13">
        <f>VLOOKUP(TableMPI[[#This Row],[Label]],TableAvg[],3,FALSE)</f>
        <v>8.4790459999999541</v>
      </c>
      <c r="Q720" s="13">
        <f>TableMPI[[#This Row],[Avg]]-$U$2*TableMPI[[#This Row],[StdDev]]</f>
        <v>51.748301000000097</v>
      </c>
      <c r="R720" s="13">
        <f>TableMPI[[#This Row],[Avg]]+$U$2*TableMPI[[#This Row],[StdDev]]</f>
        <v>85.664484999999914</v>
      </c>
      <c r="S720" s="13">
        <v>1</v>
      </c>
    </row>
    <row r="721" spans="1:19" x14ac:dyDescent="0.25">
      <c r="A721" t="s">
        <v>15</v>
      </c>
      <c r="B721">
        <v>10000</v>
      </c>
      <c r="C721">
        <v>100</v>
      </c>
      <c r="D721">
        <v>100000</v>
      </c>
      <c r="E721">
        <v>45</v>
      </c>
      <c r="F721">
        <v>1</v>
      </c>
      <c r="G721">
        <v>16.298636999999999</v>
      </c>
      <c r="H721">
        <v>7.6936850000000003</v>
      </c>
      <c r="I721">
        <v>10.463081000000001</v>
      </c>
      <c r="J721">
        <v>0.23779700000000001</v>
      </c>
      <c r="K721" t="str">
        <f t="shared" si="20"/>
        <v>7</v>
      </c>
      <c r="L721" t="s">
        <v>64</v>
      </c>
      <c r="M721" t="s">
        <v>65</v>
      </c>
      <c r="N7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721" s="13">
        <f>VLOOKUP(TableMPI[[#This Row],[Label]],TableAvg[],2,FALSE)</f>
        <v>77.115810333333329</v>
      </c>
      <c r="P721" s="13">
        <f>VLOOKUP(TableMPI[[#This Row],[Label]],TableAvg[],3,FALSE)</f>
        <v>3.832617475873946</v>
      </c>
      <c r="Q721" s="13">
        <f>TableMPI[[#This Row],[Avg]]-$U$2*TableMPI[[#This Row],[StdDev]]</f>
        <v>69.450575381585438</v>
      </c>
      <c r="R721" s="13">
        <f>TableMPI[[#This Row],[Avg]]+$U$2*TableMPI[[#This Row],[StdDev]]</f>
        <v>84.78104528508122</v>
      </c>
      <c r="S721" s="13">
        <v>1</v>
      </c>
    </row>
    <row r="722" spans="1:19" x14ac:dyDescent="0.25">
      <c r="A722" t="s">
        <v>15</v>
      </c>
      <c r="B722">
        <v>10000</v>
      </c>
      <c r="C722">
        <v>100</v>
      </c>
      <c r="D722">
        <v>100000</v>
      </c>
      <c r="E722">
        <v>44</v>
      </c>
      <c r="F722">
        <v>1</v>
      </c>
      <c r="G722">
        <v>13.496657000000001</v>
      </c>
      <c r="H722">
        <v>4.7139309999999996</v>
      </c>
      <c r="I722">
        <v>7.2780019999999999</v>
      </c>
      <c r="J722">
        <v>0.16925599999999999</v>
      </c>
      <c r="K722" t="str">
        <f t="shared" si="20"/>
        <v>7</v>
      </c>
      <c r="L722" t="s">
        <v>64</v>
      </c>
      <c r="M722" t="s">
        <v>65</v>
      </c>
      <c r="N7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722" s="13">
        <f>VLOOKUP(TableMPI[[#This Row],[Label]],TableAvg[],2,FALSE)</f>
        <v>77.120153500000001</v>
      </c>
      <c r="P722" s="13">
        <f>VLOOKUP(TableMPI[[#This Row],[Label]],TableAvg[],3,FALSE)</f>
        <v>3.7465084999999894</v>
      </c>
      <c r="Q722" s="13">
        <f>TableMPI[[#This Row],[Avg]]-$U$2*TableMPI[[#This Row],[StdDev]]</f>
        <v>69.62713650000002</v>
      </c>
      <c r="R722" s="13">
        <f>TableMPI[[#This Row],[Avg]]+$U$2*TableMPI[[#This Row],[StdDev]]</f>
        <v>84.613170499999981</v>
      </c>
      <c r="S722" s="13">
        <v>1</v>
      </c>
    </row>
    <row r="723" spans="1:19" x14ac:dyDescent="0.25">
      <c r="A723" t="s">
        <v>15</v>
      </c>
      <c r="B723">
        <v>10000</v>
      </c>
      <c r="C723">
        <v>100</v>
      </c>
      <c r="D723">
        <v>100000</v>
      </c>
      <c r="E723">
        <v>43</v>
      </c>
      <c r="F723">
        <v>1</v>
      </c>
      <c r="G723">
        <v>13.985125</v>
      </c>
      <c r="H723">
        <v>5.0146240000000004</v>
      </c>
      <c r="I723">
        <v>4.6620980000000003</v>
      </c>
      <c r="J723">
        <v>0.111002</v>
      </c>
      <c r="K723" t="str">
        <f t="shared" si="20"/>
        <v>7</v>
      </c>
      <c r="L723" t="s">
        <v>64</v>
      </c>
      <c r="M723" t="s">
        <v>65</v>
      </c>
      <c r="N7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723" s="13">
        <f>VLOOKUP(TableMPI[[#This Row],[Label]],TableAvg[],2,FALSE)</f>
        <v>66.753187499999996</v>
      </c>
      <c r="P723" s="13">
        <f>VLOOKUP(TableMPI[[#This Row],[Label]],TableAvg[],3,FALSE)</f>
        <v>5.6613295000000647</v>
      </c>
      <c r="Q723" s="13">
        <f>TableMPI[[#This Row],[Avg]]-$U$2*TableMPI[[#This Row],[StdDev]]</f>
        <v>55.430528499999866</v>
      </c>
      <c r="R723" s="13">
        <f>TableMPI[[#This Row],[Avg]]+$U$2*TableMPI[[#This Row],[StdDev]]</f>
        <v>78.075846500000125</v>
      </c>
      <c r="S723" s="13">
        <v>1</v>
      </c>
    </row>
    <row r="724" spans="1:19" x14ac:dyDescent="0.25">
      <c r="A724" t="s">
        <v>15</v>
      </c>
      <c r="B724">
        <v>10000</v>
      </c>
      <c r="C724">
        <v>100</v>
      </c>
      <c r="D724">
        <v>100000</v>
      </c>
      <c r="E724">
        <v>42</v>
      </c>
      <c r="F724">
        <v>1</v>
      </c>
      <c r="G724">
        <v>13.578744</v>
      </c>
      <c r="H724">
        <v>4.5589579999999996</v>
      </c>
      <c r="I724">
        <v>3.891813</v>
      </c>
      <c r="J724">
        <v>9.4922000000000006E-2</v>
      </c>
      <c r="K724" t="str">
        <f t="shared" si="20"/>
        <v>7</v>
      </c>
      <c r="L724" t="s">
        <v>64</v>
      </c>
      <c r="M724" t="s">
        <v>65</v>
      </c>
      <c r="N7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724" s="13">
        <f>VLOOKUP(TableMPI[[#This Row],[Label]],TableAvg[],2,FALSE)</f>
        <v>74.926300333333344</v>
      </c>
      <c r="P724" s="13">
        <f>VLOOKUP(TableMPI[[#This Row],[Label]],TableAvg[],3,FALSE)</f>
        <v>7.7118208309586107</v>
      </c>
      <c r="Q724" s="13">
        <f>TableMPI[[#This Row],[Avg]]-$U$2*TableMPI[[#This Row],[StdDev]]</f>
        <v>59.502658671416121</v>
      </c>
      <c r="R724" s="13">
        <f>TableMPI[[#This Row],[Avg]]+$U$2*TableMPI[[#This Row],[StdDev]]</f>
        <v>90.34994199525056</v>
      </c>
      <c r="S724" s="13">
        <v>1</v>
      </c>
    </row>
    <row r="725" spans="1:19" x14ac:dyDescent="0.25">
      <c r="A725" t="s">
        <v>15</v>
      </c>
      <c r="B725">
        <v>10000</v>
      </c>
      <c r="C725">
        <v>100</v>
      </c>
      <c r="D725">
        <v>100000</v>
      </c>
      <c r="E725">
        <v>41</v>
      </c>
      <c r="F725">
        <v>1</v>
      </c>
      <c r="G725">
        <v>14.149151</v>
      </c>
      <c r="H725">
        <v>4.6756640000000003</v>
      </c>
      <c r="I725">
        <v>4.3056489999999998</v>
      </c>
      <c r="J725">
        <v>0.107641</v>
      </c>
      <c r="K725" t="str">
        <f t="shared" si="20"/>
        <v>7</v>
      </c>
      <c r="L725" t="s">
        <v>64</v>
      </c>
      <c r="M725" t="s">
        <v>65</v>
      </c>
      <c r="N7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725" s="13">
        <f>VLOOKUP(TableMPI[[#This Row],[Label]],TableAvg[],2,FALSE)</f>
        <v>71.40949599999999</v>
      </c>
      <c r="P725" s="13">
        <f>VLOOKUP(TableMPI[[#This Row],[Label]],TableAvg[],3,FALSE)</f>
        <v>10.384814000000029</v>
      </c>
      <c r="Q725" s="13">
        <f>TableMPI[[#This Row],[Avg]]-$U$2*TableMPI[[#This Row],[StdDev]]</f>
        <v>50.639867999999936</v>
      </c>
      <c r="R725" s="13">
        <f>TableMPI[[#This Row],[Avg]]+$U$2*TableMPI[[#This Row],[StdDev]]</f>
        <v>92.179124000000044</v>
      </c>
      <c r="S725" s="13">
        <v>1</v>
      </c>
    </row>
    <row r="726" spans="1:19" x14ac:dyDescent="0.25">
      <c r="A726" t="s">
        <v>15</v>
      </c>
      <c r="B726">
        <v>10000</v>
      </c>
      <c r="C726">
        <v>100</v>
      </c>
      <c r="D726">
        <v>100000</v>
      </c>
      <c r="E726">
        <v>40</v>
      </c>
      <c r="F726">
        <v>1</v>
      </c>
      <c r="G726">
        <v>14.314493000000001</v>
      </c>
      <c r="H726">
        <v>4.7887409999999999</v>
      </c>
      <c r="I726">
        <v>4.4978319999999998</v>
      </c>
      <c r="J726">
        <v>0.115329</v>
      </c>
      <c r="K726" t="str">
        <f t="shared" si="20"/>
        <v>7</v>
      </c>
      <c r="L726" t="s">
        <v>64</v>
      </c>
      <c r="M726" t="s">
        <v>65</v>
      </c>
      <c r="N7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726" s="13">
        <f>VLOOKUP(TableMPI[[#This Row],[Label]],TableAvg[],2,FALSE)</f>
        <v>71.967419500000005</v>
      </c>
      <c r="P726" s="13">
        <f>VLOOKUP(TableMPI[[#This Row],[Label]],TableAvg[],3,FALSE)</f>
        <v>10.153153499999908</v>
      </c>
      <c r="Q726" s="13">
        <f>TableMPI[[#This Row],[Avg]]-$U$2*TableMPI[[#This Row],[StdDev]]</f>
        <v>51.661112500000186</v>
      </c>
      <c r="R726" s="13">
        <f>TableMPI[[#This Row],[Avg]]+$U$2*TableMPI[[#This Row],[StdDev]]</f>
        <v>92.273726499999825</v>
      </c>
      <c r="S726" s="13">
        <v>1</v>
      </c>
    </row>
    <row r="727" spans="1:19" x14ac:dyDescent="0.25">
      <c r="A727" t="s">
        <v>15</v>
      </c>
      <c r="B727">
        <v>10000</v>
      </c>
      <c r="C727">
        <v>100</v>
      </c>
      <c r="D727">
        <v>100000</v>
      </c>
      <c r="E727">
        <v>39</v>
      </c>
      <c r="F727">
        <v>1</v>
      </c>
      <c r="G727">
        <v>12.254434</v>
      </c>
      <c r="H727">
        <v>2.4557799999999999</v>
      </c>
      <c r="I727">
        <v>3.5319739999999999</v>
      </c>
      <c r="J727">
        <v>9.2947000000000002E-2</v>
      </c>
      <c r="K727" t="str">
        <f t="shared" si="20"/>
        <v>7</v>
      </c>
      <c r="L727" t="s">
        <v>64</v>
      </c>
      <c r="M727" t="s">
        <v>65</v>
      </c>
      <c r="N7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727" s="13">
        <f>VLOOKUP(TableMPI[[#This Row],[Label]],TableAvg[],2,FALSE)</f>
        <v>79.192841166666668</v>
      </c>
      <c r="P727" s="13">
        <f>VLOOKUP(TableMPI[[#This Row],[Label]],TableAvg[],3,FALSE)</f>
        <v>6.4184247343699292</v>
      </c>
      <c r="Q727" s="13">
        <f>TableMPI[[#This Row],[Avg]]-$U$2*TableMPI[[#This Row],[StdDev]]</f>
        <v>66.355991697926811</v>
      </c>
      <c r="R727" s="13">
        <f>TableMPI[[#This Row],[Avg]]+$U$2*TableMPI[[#This Row],[StdDev]]</f>
        <v>92.029690635406524</v>
      </c>
      <c r="S727" s="13">
        <v>1</v>
      </c>
    </row>
    <row r="728" spans="1:19" x14ac:dyDescent="0.25">
      <c r="A728" t="s">
        <v>15</v>
      </c>
      <c r="B728">
        <v>10000</v>
      </c>
      <c r="C728">
        <v>100</v>
      </c>
      <c r="D728">
        <v>100000</v>
      </c>
      <c r="E728">
        <v>38</v>
      </c>
      <c r="F728">
        <v>1</v>
      </c>
      <c r="G728">
        <v>12.532553999999999</v>
      </c>
      <c r="H728">
        <v>2.6558959999999998</v>
      </c>
      <c r="I728">
        <v>3.5446</v>
      </c>
      <c r="J728">
        <v>9.5799999999999996E-2</v>
      </c>
      <c r="K728" t="str">
        <f t="shared" si="20"/>
        <v>7</v>
      </c>
      <c r="L728" t="s">
        <v>64</v>
      </c>
      <c r="M728" t="s">
        <v>65</v>
      </c>
      <c r="N7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728" s="13">
        <f>VLOOKUP(TableMPI[[#This Row],[Label]],TableAvg[],2,FALSE)</f>
        <v>79.841149000000001</v>
      </c>
      <c r="P728" s="13">
        <f>VLOOKUP(TableMPI[[#This Row],[Label]],TableAvg[],3,FALSE)</f>
        <v>4.2893230000000475</v>
      </c>
      <c r="Q728" s="13">
        <f>TableMPI[[#This Row],[Avg]]-$U$2*TableMPI[[#This Row],[StdDev]]</f>
        <v>71.26250299999991</v>
      </c>
      <c r="R728" s="13">
        <f>TableMPI[[#This Row],[Avg]]+$U$2*TableMPI[[#This Row],[StdDev]]</f>
        <v>88.419795000000093</v>
      </c>
      <c r="S728" s="13">
        <v>1</v>
      </c>
    </row>
    <row r="729" spans="1:19" x14ac:dyDescent="0.25">
      <c r="A729" t="s">
        <v>15</v>
      </c>
      <c r="B729">
        <v>10000</v>
      </c>
      <c r="C729">
        <v>100</v>
      </c>
      <c r="D729">
        <v>100000</v>
      </c>
      <c r="E729">
        <v>37</v>
      </c>
      <c r="F729">
        <v>1</v>
      </c>
      <c r="G729">
        <v>15.630891</v>
      </c>
      <c r="H729">
        <v>5.3769200000000001</v>
      </c>
      <c r="I729">
        <v>2.6783100000000002</v>
      </c>
      <c r="J729">
        <v>7.4397000000000005E-2</v>
      </c>
      <c r="K729" t="str">
        <f t="shared" si="20"/>
        <v>7</v>
      </c>
      <c r="L729" t="s">
        <v>64</v>
      </c>
      <c r="M729" t="s">
        <v>65</v>
      </c>
      <c r="N7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729" s="13">
        <f>VLOOKUP(TableMPI[[#This Row],[Label]],TableAvg[],2,FALSE)</f>
        <v>78.192927499999996</v>
      </c>
      <c r="P729" s="13">
        <f>VLOOKUP(TableMPI[[#This Row],[Label]],TableAvg[],3,FALSE)</f>
        <v>1.1752695000001139</v>
      </c>
      <c r="Q729" s="13">
        <f>TableMPI[[#This Row],[Avg]]-$U$2*TableMPI[[#This Row],[StdDev]]</f>
        <v>75.842388499999771</v>
      </c>
      <c r="R729" s="13">
        <f>TableMPI[[#This Row],[Avg]]+$U$2*TableMPI[[#This Row],[StdDev]]</f>
        <v>80.543466500000221</v>
      </c>
      <c r="S729" s="13">
        <v>1</v>
      </c>
    </row>
    <row r="730" spans="1:19" x14ac:dyDescent="0.25">
      <c r="A730" t="s">
        <v>15</v>
      </c>
      <c r="B730">
        <v>10000</v>
      </c>
      <c r="C730">
        <v>100</v>
      </c>
      <c r="D730">
        <v>100000</v>
      </c>
      <c r="E730">
        <v>36</v>
      </c>
      <c r="F730">
        <v>1</v>
      </c>
      <c r="G730">
        <v>13.326905999999999</v>
      </c>
      <c r="H730">
        <v>2.9212159999999998</v>
      </c>
      <c r="I730">
        <v>3.4948329999999999</v>
      </c>
      <c r="J730">
        <v>9.9851999999999996E-2</v>
      </c>
      <c r="K730" t="str">
        <f t="shared" si="20"/>
        <v>7</v>
      </c>
      <c r="L730" t="s">
        <v>64</v>
      </c>
      <c r="M730" t="s">
        <v>65</v>
      </c>
      <c r="N7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730" s="13">
        <f>VLOOKUP(TableMPI[[#This Row],[Label]],TableAvg[],2,FALSE)</f>
        <v>81.627290800000011</v>
      </c>
      <c r="P730" s="13">
        <f>VLOOKUP(TableMPI[[#This Row],[Label]],TableAvg[],3,FALSE)</f>
        <v>3.455545971951532</v>
      </c>
      <c r="Q730" s="13">
        <f>TableMPI[[#This Row],[Avg]]-$U$2*TableMPI[[#This Row],[StdDev]]</f>
        <v>74.716198856096952</v>
      </c>
      <c r="R730" s="13">
        <f>TableMPI[[#This Row],[Avg]]+$U$2*TableMPI[[#This Row],[StdDev]]</f>
        <v>88.538382743903071</v>
      </c>
      <c r="S730" s="13">
        <v>1</v>
      </c>
    </row>
    <row r="731" spans="1:19" x14ac:dyDescent="0.25">
      <c r="A731" t="s">
        <v>15</v>
      </c>
      <c r="B731">
        <v>10000</v>
      </c>
      <c r="C731">
        <v>100</v>
      </c>
      <c r="D731">
        <v>100000</v>
      </c>
      <c r="E731">
        <v>35</v>
      </c>
      <c r="F731">
        <v>1</v>
      </c>
      <c r="G731">
        <v>14.250952</v>
      </c>
      <c r="H731">
        <v>3.4014679999999999</v>
      </c>
      <c r="I731">
        <v>4.3086409999999997</v>
      </c>
      <c r="J731">
        <v>0.126725</v>
      </c>
      <c r="K731" t="str">
        <f t="shared" si="20"/>
        <v>7</v>
      </c>
      <c r="L731" t="s">
        <v>64</v>
      </c>
      <c r="M731" t="s">
        <v>65</v>
      </c>
      <c r="N7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731" s="13">
        <f>VLOOKUP(TableMPI[[#This Row],[Label]],TableAvg[],2,FALSE)</f>
        <v>78.006539000000004</v>
      </c>
      <c r="P731" s="13">
        <f>VLOOKUP(TableMPI[[#This Row],[Label]],TableAvg[],3,FALSE)</f>
        <v>0</v>
      </c>
      <c r="Q731" s="13">
        <f>TableMPI[[#This Row],[Avg]]-$U$2*TableMPI[[#This Row],[StdDev]]</f>
        <v>78.006539000000004</v>
      </c>
      <c r="R731" s="13">
        <f>TableMPI[[#This Row],[Avg]]+$U$2*TableMPI[[#This Row],[StdDev]]</f>
        <v>78.006539000000004</v>
      </c>
      <c r="S731" s="13">
        <v>1</v>
      </c>
    </row>
    <row r="732" spans="1:19" x14ac:dyDescent="0.25">
      <c r="A732" t="s">
        <v>15</v>
      </c>
      <c r="B732">
        <v>10000</v>
      </c>
      <c r="C732">
        <v>100</v>
      </c>
      <c r="D732">
        <v>100000</v>
      </c>
      <c r="E732">
        <v>34</v>
      </c>
      <c r="F732">
        <v>1</v>
      </c>
      <c r="G732">
        <v>13.952634</v>
      </c>
      <c r="H732">
        <v>3.0833520000000001</v>
      </c>
      <c r="I732">
        <v>3.8279770000000002</v>
      </c>
      <c r="J732">
        <v>0.115999</v>
      </c>
      <c r="K732" t="str">
        <f t="shared" si="20"/>
        <v>7</v>
      </c>
      <c r="L732" t="s">
        <v>64</v>
      </c>
      <c r="M732" t="s">
        <v>65</v>
      </c>
      <c r="N7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732" s="13">
        <f>VLOOKUP(TableMPI[[#This Row],[Label]],TableAvg[],2,FALSE)</f>
        <v>84.318348</v>
      </c>
      <c r="P732" s="13">
        <f>VLOOKUP(TableMPI[[#This Row],[Label]],TableAvg[],3,FALSE)</f>
        <v>0</v>
      </c>
      <c r="Q732" s="13">
        <f>TableMPI[[#This Row],[Avg]]-$U$2*TableMPI[[#This Row],[StdDev]]</f>
        <v>84.318348</v>
      </c>
      <c r="R732" s="13">
        <f>TableMPI[[#This Row],[Avg]]+$U$2*TableMPI[[#This Row],[StdDev]]</f>
        <v>84.318348</v>
      </c>
      <c r="S732" s="13">
        <v>1</v>
      </c>
    </row>
    <row r="733" spans="1:19" x14ac:dyDescent="0.25">
      <c r="A733" t="s">
        <v>15</v>
      </c>
      <c r="B733">
        <v>10000</v>
      </c>
      <c r="C733">
        <v>100</v>
      </c>
      <c r="D733">
        <v>100000</v>
      </c>
      <c r="E733">
        <v>33</v>
      </c>
      <c r="F733">
        <v>1</v>
      </c>
      <c r="G733">
        <v>13.831982999999999</v>
      </c>
      <c r="H733">
        <v>2.5182980000000001</v>
      </c>
      <c r="I733">
        <v>3.001735</v>
      </c>
      <c r="J733">
        <v>9.3803999999999998E-2</v>
      </c>
      <c r="K733" t="str">
        <f t="shared" si="20"/>
        <v>7</v>
      </c>
      <c r="L733" t="s">
        <v>64</v>
      </c>
      <c r="M733" t="s">
        <v>65</v>
      </c>
      <c r="N7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733" s="13">
        <f>VLOOKUP(TableMPI[[#This Row],[Label]],TableAvg[],2,FALSE)</f>
        <v>76.067917600000015</v>
      </c>
      <c r="P733" s="13">
        <f>VLOOKUP(TableMPI[[#This Row],[Label]],TableAvg[],3,FALSE)</f>
        <v>1.9068478459149669</v>
      </c>
      <c r="Q733" s="13">
        <f>TableMPI[[#This Row],[Avg]]-$U$2*TableMPI[[#This Row],[StdDev]]</f>
        <v>72.254221908170081</v>
      </c>
      <c r="R733" s="13">
        <f>TableMPI[[#This Row],[Avg]]+$U$2*TableMPI[[#This Row],[StdDev]]</f>
        <v>79.88161329182995</v>
      </c>
      <c r="S733" s="13">
        <v>1</v>
      </c>
    </row>
    <row r="734" spans="1:19" x14ac:dyDescent="0.25">
      <c r="A734" t="s">
        <v>15</v>
      </c>
      <c r="B734">
        <v>10000</v>
      </c>
      <c r="C734">
        <v>100</v>
      </c>
      <c r="D734">
        <v>100000</v>
      </c>
      <c r="E734">
        <v>32</v>
      </c>
      <c r="F734">
        <v>1</v>
      </c>
      <c r="G734">
        <v>13.403643000000001</v>
      </c>
      <c r="H734">
        <v>1.9530639999999999</v>
      </c>
      <c r="I734">
        <v>2.9253960000000001</v>
      </c>
      <c r="J734">
        <v>9.4367999999999994E-2</v>
      </c>
      <c r="K734" t="str">
        <f t="shared" si="20"/>
        <v>7</v>
      </c>
      <c r="L734" t="s">
        <v>64</v>
      </c>
      <c r="M734" t="s">
        <v>65</v>
      </c>
      <c r="N7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734" s="13">
        <f>VLOOKUP(TableMPI[[#This Row],[Label]],TableAvg[],2,FALSE)</f>
        <v>84.195373000000004</v>
      </c>
      <c r="P734" s="13">
        <f>VLOOKUP(TableMPI[[#This Row],[Label]],TableAvg[],3,FALSE)</f>
        <v>0</v>
      </c>
      <c r="Q734" s="13">
        <f>TableMPI[[#This Row],[Avg]]-$U$2*TableMPI[[#This Row],[StdDev]]</f>
        <v>84.195373000000004</v>
      </c>
      <c r="R734" s="13">
        <f>TableMPI[[#This Row],[Avg]]+$U$2*TableMPI[[#This Row],[StdDev]]</f>
        <v>84.195373000000004</v>
      </c>
      <c r="S734" s="13">
        <v>1</v>
      </c>
    </row>
    <row r="735" spans="1:19" x14ac:dyDescent="0.25">
      <c r="A735" t="s">
        <v>15</v>
      </c>
      <c r="B735">
        <v>10000</v>
      </c>
      <c r="C735">
        <v>100</v>
      </c>
      <c r="D735">
        <v>100000</v>
      </c>
      <c r="E735">
        <v>31</v>
      </c>
      <c r="F735">
        <v>1</v>
      </c>
      <c r="G735">
        <v>13.634258000000001</v>
      </c>
      <c r="H735">
        <v>1.5532539999999999</v>
      </c>
      <c r="I735">
        <v>3.1169229999999999</v>
      </c>
      <c r="J735">
        <v>0.103897</v>
      </c>
      <c r="K735" t="str">
        <f t="shared" si="20"/>
        <v>7</v>
      </c>
      <c r="L735" t="s">
        <v>64</v>
      </c>
      <c r="M735" t="s">
        <v>65</v>
      </c>
      <c r="N7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735" s="13">
        <f>VLOOKUP(TableMPI[[#This Row],[Label]],TableAvg[],2,FALSE)</f>
        <v>78.830611000000005</v>
      </c>
      <c r="P735" s="13">
        <f>VLOOKUP(TableMPI[[#This Row],[Label]],TableAvg[],3,FALSE)</f>
        <v>0</v>
      </c>
      <c r="Q735" s="13">
        <f>TableMPI[[#This Row],[Avg]]-$U$2*TableMPI[[#This Row],[StdDev]]</f>
        <v>78.830611000000005</v>
      </c>
      <c r="R735" s="13">
        <f>TableMPI[[#This Row],[Avg]]+$U$2*TableMPI[[#This Row],[StdDev]]</f>
        <v>78.830611000000005</v>
      </c>
      <c r="S735" s="13">
        <v>1</v>
      </c>
    </row>
    <row r="736" spans="1:19" x14ac:dyDescent="0.25">
      <c r="A736" t="s">
        <v>15</v>
      </c>
      <c r="B736">
        <v>10000</v>
      </c>
      <c r="C736">
        <v>100</v>
      </c>
      <c r="D736">
        <v>100000</v>
      </c>
      <c r="E736">
        <v>30</v>
      </c>
      <c r="F736">
        <v>1</v>
      </c>
      <c r="G736">
        <v>13.591194</v>
      </c>
      <c r="H736">
        <v>1.4487019999999999</v>
      </c>
      <c r="I736">
        <v>2.5567359999999999</v>
      </c>
      <c r="J736">
        <v>8.8163000000000005E-2</v>
      </c>
      <c r="K736" t="str">
        <f t="shared" si="20"/>
        <v>7</v>
      </c>
      <c r="L736" t="s">
        <v>64</v>
      </c>
      <c r="M736" t="s">
        <v>65</v>
      </c>
      <c r="N7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736" s="13">
        <f>VLOOKUP(TableMPI[[#This Row],[Label]],TableAvg[],2,FALSE)</f>
        <v>83.386357600000011</v>
      </c>
      <c r="P736" s="13">
        <f>VLOOKUP(TableMPI[[#This Row],[Label]],TableAvg[],3,FALSE)</f>
        <v>1.0992753606356498</v>
      </c>
      <c r="Q736" s="13">
        <f>TableMPI[[#This Row],[Avg]]-$U$2*TableMPI[[#This Row],[StdDev]]</f>
        <v>81.187806878728708</v>
      </c>
      <c r="R736" s="13">
        <f>TableMPI[[#This Row],[Avg]]+$U$2*TableMPI[[#This Row],[StdDev]]</f>
        <v>85.584908321271314</v>
      </c>
      <c r="S736" s="13">
        <v>1</v>
      </c>
    </row>
    <row r="737" spans="1:19" x14ac:dyDescent="0.25">
      <c r="A737" t="s">
        <v>15</v>
      </c>
      <c r="B737">
        <v>10000</v>
      </c>
      <c r="C737">
        <v>100</v>
      </c>
      <c r="D737">
        <v>100000</v>
      </c>
      <c r="E737">
        <v>29</v>
      </c>
      <c r="F737">
        <v>1</v>
      </c>
      <c r="G737">
        <v>14.393763</v>
      </c>
      <c r="H737">
        <v>1.555032</v>
      </c>
      <c r="I737">
        <v>2.806241</v>
      </c>
      <c r="J737">
        <v>0.10022300000000001</v>
      </c>
      <c r="K737" t="str">
        <f t="shared" si="20"/>
        <v>7</v>
      </c>
      <c r="L737" t="s">
        <v>64</v>
      </c>
      <c r="M737" t="s">
        <v>65</v>
      </c>
      <c r="N7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737" s="13">
        <f>VLOOKUP(TableMPI[[#This Row],[Label]],TableAvg[],2,FALSE)</f>
        <v>81.790783000000005</v>
      </c>
      <c r="P737" s="13">
        <f>VLOOKUP(TableMPI[[#This Row],[Label]],TableAvg[],3,FALSE)</f>
        <v>0</v>
      </c>
      <c r="Q737" s="13">
        <f>TableMPI[[#This Row],[Avg]]-$U$2*TableMPI[[#This Row],[StdDev]]</f>
        <v>81.790783000000005</v>
      </c>
      <c r="R737" s="13">
        <f>TableMPI[[#This Row],[Avg]]+$U$2*TableMPI[[#This Row],[StdDev]]</f>
        <v>81.790783000000005</v>
      </c>
      <c r="S737" s="13">
        <v>1</v>
      </c>
    </row>
    <row r="738" spans="1:19" x14ac:dyDescent="0.25">
      <c r="A738" t="s">
        <v>15</v>
      </c>
      <c r="B738">
        <v>10000</v>
      </c>
      <c r="C738">
        <v>100</v>
      </c>
      <c r="D738">
        <v>100000</v>
      </c>
      <c r="E738">
        <v>28</v>
      </c>
      <c r="F738">
        <v>1</v>
      </c>
      <c r="G738">
        <v>15.590897999999999</v>
      </c>
      <c r="H738">
        <v>2.6877330000000001</v>
      </c>
      <c r="I738">
        <v>2.4960830000000001</v>
      </c>
      <c r="J738">
        <v>9.2448000000000002E-2</v>
      </c>
      <c r="K738" t="str">
        <f t="shared" si="20"/>
        <v>7</v>
      </c>
      <c r="L738" t="s">
        <v>64</v>
      </c>
      <c r="M738" t="s">
        <v>65</v>
      </c>
      <c r="N7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738" s="13">
        <f>VLOOKUP(TableMPI[[#This Row],[Label]],TableAvg[],2,FALSE)</f>
        <v>83.684258999999997</v>
      </c>
      <c r="P738" s="13">
        <f>VLOOKUP(TableMPI[[#This Row],[Label]],TableAvg[],3,FALSE)</f>
        <v>0</v>
      </c>
      <c r="Q738" s="13">
        <f>TableMPI[[#This Row],[Avg]]-$U$2*TableMPI[[#This Row],[StdDev]]</f>
        <v>83.684258999999997</v>
      </c>
      <c r="R738" s="13">
        <f>TableMPI[[#This Row],[Avg]]+$U$2*TableMPI[[#This Row],[StdDev]]</f>
        <v>83.684258999999997</v>
      </c>
      <c r="S738" s="13">
        <v>1</v>
      </c>
    </row>
    <row r="739" spans="1:19" x14ac:dyDescent="0.25">
      <c r="A739" t="s">
        <v>15</v>
      </c>
      <c r="B739">
        <v>10000</v>
      </c>
      <c r="C739">
        <v>100</v>
      </c>
      <c r="D739">
        <v>100000</v>
      </c>
      <c r="E739">
        <v>27</v>
      </c>
      <c r="F739">
        <v>1</v>
      </c>
      <c r="G739">
        <v>14.449094000000001</v>
      </c>
      <c r="H739">
        <v>0.98316899999999996</v>
      </c>
      <c r="I739">
        <v>2.782883</v>
      </c>
      <c r="J739">
        <v>0.107034</v>
      </c>
      <c r="K739" t="str">
        <f t="shared" si="20"/>
        <v>7</v>
      </c>
      <c r="L739" t="s">
        <v>64</v>
      </c>
      <c r="M739" t="s">
        <v>65</v>
      </c>
      <c r="N7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739" s="13">
        <f>VLOOKUP(TableMPI[[#This Row],[Label]],TableAvg[],2,FALSE)</f>
        <v>84.499865799999995</v>
      </c>
      <c r="P739" s="13">
        <f>VLOOKUP(TableMPI[[#This Row],[Label]],TableAvg[],3,FALSE)</f>
        <v>0.94775888240855077</v>
      </c>
      <c r="Q739" s="13">
        <f>TableMPI[[#This Row],[Avg]]-$U$2*TableMPI[[#This Row],[StdDev]]</f>
        <v>82.604348035182895</v>
      </c>
      <c r="R739" s="13">
        <f>TableMPI[[#This Row],[Avg]]+$U$2*TableMPI[[#This Row],[StdDev]]</f>
        <v>86.395383564817095</v>
      </c>
      <c r="S739" s="13">
        <v>1</v>
      </c>
    </row>
    <row r="740" spans="1:19" x14ac:dyDescent="0.25">
      <c r="A740" t="s">
        <v>15</v>
      </c>
      <c r="B740">
        <v>10000</v>
      </c>
      <c r="C740">
        <v>100</v>
      </c>
      <c r="D740">
        <v>100000</v>
      </c>
      <c r="E740">
        <v>26</v>
      </c>
      <c r="F740">
        <v>1</v>
      </c>
      <c r="G740">
        <v>14.675055</v>
      </c>
      <c r="H740">
        <v>0.72796799999999995</v>
      </c>
      <c r="I740">
        <v>2.1763859999999999</v>
      </c>
      <c r="J740">
        <v>8.7054999999999993E-2</v>
      </c>
      <c r="K740" t="str">
        <f t="shared" si="20"/>
        <v>7</v>
      </c>
      <c r="L740" t="s">
        <v>64</v>
      </c>
      <c r="M740" t="s">
        <v>65</v>
      </c>
      <c r="N7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740" s="13">
        <f>VLOOKUP(TableMPI[[#This Row],[Label]],TableAvg[],2,FALSE)</f>
        <v>86.758832999999996</v>
      </c>
      <c r="P740" s="13">
        <f>VLOOKUP(TableMPI[[#This Row],[Label]],TableAvg[],3,FALSE)</f>
        <v>0</v>
      </c>
      <c r="Q740" s="13">
        <f>TableMPI[[#This Row],[Avg]]-$U$2*TableMPI[[#This Row],[StdDev]]</f>
        <v>86.758832999999996</v>
      </c>
      <c r="R740" s="13">
        <f>TableMPI[[#This Row],[Avg]]+$U$2*TableMPI[[#This Row],[StdDev]]</f>
        <v>86.758832999999996</v>
      </c>
      <c r="S740" s="13">
        <v>1</v>
      </c>
    </row>
    <row r="741" spans="1:19" x14ac:dyDescent="0.25">
      <c r="A741" t="s">
        <v>15</v>
      </c>
      <c r="B741">
        <v>10000</v>
      </c>
      <c r="C741">
        <v>100</v>
      </c>
      <c r="D741">
        <v>100000</v>
      </c>
      <c r="E741">
        <v>25</v>
      </c>
      <c r="F741">
        <v>1</v>
      </c>
      <c r="G741">
        <v>15.040539000000001</v>
      </c>
      <c r="H741">
        <v>0.60528899999999997</v>
      </c>
      <c r="I741">
        <v>4.1906499999999998</v>
      </c>
      <c r="J741">
        <v>0.17460999999999999</v>
      </c>
      <c r="K741" t="str">
        <f t="shared" si="20"/>
        <v>7</v>
      </c>
      <c r="L741" t="s">
        <v>64</v>
      </c>
      <c r="M741" t="s">
        <v>65</v>
      </c>
      <c r="N7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741" s="13">
        <f>VLOOKUP(TableMPI[[#This Row],[Label]],TableAvg[],2,FALSE)</f>
        <v>89.725504999999998</v>
      </c>
      <c r="P741" s="13">
        <f>VLOOKUP(TableMPI[[#This Row],[Label]],TableAvg[],3,FALSE)</f>
        <v>0</v>
      </c>
      <c r="Q741" s="13">
        <f>TableMPI[[#This Row],[Avg]]-$U$2*TableMPI[[#This Row],[StdDev]]</f>
        <v>89.725504999999998</v>
      </c>
      <c r="R741" s="13">
        <f>TableMPI[[#This Row],[Avg]]+$U$2*TableMPI[[#This Row],[StdDev]]</f>
        <v>89.725504999999998</v>
      </c>
      <c r="S741" s="13">
        <v>1</v>
      </c>
    </row>
    <row r="742" spans="1:19" x14ac:dyDescent="0.25">
      <c r="A742" t="s">
        <v>15</v>
      </c>
      <c r="B742">
        <v>10000</v>
      </c>
      <c r="C742">
        <v>100</v>
      </c>
      <c r="D742">
        <v>100000</v>
      </c>
      <c r="E742">
        <v>24</v>
      </c>
      <c r="F742">
        <v>1</v>
      </c>
      <c r="G742">
        <v>15.059932</v>
      </c>
      <c r="H742">
        <v>0.18559999999999999</v>
      </c>
      <c r="I742">
        <v>1.028713</v>
      </c>
      <c r="J742">
        <v>4.4727000000000003E-2</v>
      </c>
      <c r="K742" t="str">
        <f t="shared" si="20"/>
        <v>7</v>
      </c>
      <c r="L742" t="s">
        <v>64</v>
      </c>
      <c r="M742" t="s">
        <v>65</v>
      </c>
      <c r="N7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742" s="13">
        <f>VLOOKUP(TableMPI[[#This Row],[Label]],TableAvg[],2,FALSE)</f>
        <v>89.644526799999994</v>
      </c>
      <c r="P742" s="13">
        <f>VLOOKUP(TableMPI[[#This Row],[Label]],TableAvg[],3,FALSE)</f>
        <v>9.0564284097201603E-2</v>
      </c>
      <c r="Q742" s="13">
        <f>TableMPI[[#This Row],[Avg]]-$U$2*TableMPI[[#This Row],[StdDev]]</f>
        <v>89.463398231805584</v>
      </c>
      <c r="R742" s="13">
        <f>TableMPI[[#This Row],[Avg]]+$U$2*TableMPI[[#This Row],[StdDev]]</f>
        <v>89.825655368194404</v>
      </c>
      <c r="S742" s="13">
        <v>1</v>
      </c>
    </row>
    <row r="743" spans="1:19" x14ac:dyDescent="0.25">
      <c r="A743" t="s">
        <v>15</v>
      </c>
      <c r="B743">
        <v>10000</v>
      </c>
      <c r="C743">
        <v>100</v>
      </c>
      <c r="D743">
        <v>100000</v>
      </c>
      <c r="E743">
        <v>23</v>
      </c>
      <c r="F743">
        <v>1</v>
      </c>
      <c r="G743">
        <v>15.622923999999999</v>
      </c>
      <c r="H743">
        <v>0.198403</v>
      </c>
      <c r="I743">
        <v>1.4270499999999999</v>
      </c>
      <c r="J743">
        <v>6.4865999999999993E-2</v>
      </c>
      <c r="K743" t="str">
        <f t="shared" si="20"/>
        <v>7</v>
      </c>
      <c r="L743" t="s">
        <v>64</v>
      </c>
      <c r="M743" t="s">
        <v>65</v>
      </c>
      <c r="N7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743" s="13">
        <f>VLOOKUP(TableMPI[[#This Row],[Label]],TableAvg[],2,FALSE)</f>
        <v>93.110984000000002</v>
      </c>
      <c r="P743" s="13">
        <f>VLOOKUP(TableMPI[[#This Row],[Label]],TableAvg[],3,FALSE)</f>
        <v>0</v>
      </c>
      <c r="Q743" s="13">
        <f>TableMPI[[#This Row],[Avg]]-$U$2*TableMPI[[#This Row],[StdDev]]</f>
        <v>93.110984000000002</v>
      </c>
      <c r="R743" s="13">
        <f>TableMPI[[#This Row],[Avg]]+$U$2*TableMPI[[#This Row],[StdDev]]</f>
        <v>93.110984000000002</v>
      </c>
      <c r="S743" s="13">
        <v>1</v>
      </c>
    </row>
    <row r="744" spans="1:19" x14ac:dyDescent="0.25">
      <c r="A744" t="s">
        <v>15</v>
      </c>
      <c r="B744">
        <v>10000</v>
      </c>
      <c r="C744">
        <v>100</v>
      </c>
      <c r="D744">
        <v>100000</v>
      </c>
      <c r="E744">
        <v>22</v>
      </c>
      <c r="F744">
        <v>1</v>
      </c>
      <c r="G744">
        <v>16.393836</v>
      </c>
      <c r="H744">
        <v>0.163853</v>
      </c>
      <c r="I744">
        <v>0.92934799999999995</v>
      </c>
      <c r="J744">
        <v>4.4255000000000003E-2</v>
      </c>
      <c r="K744" t="str">
        <f t="shared" si="20"/>
        <v>7</v>
      </c>
      <c r="L744" t="s">
        <v>64</v>
      </c>
      <c r="M744" t="s">
        <v>65</v>
      </c>
      <c r="N7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744" s="13">
        <f>VLOOKUP(TableMPI[[#This Row],[Label]],TableAvg[],2,FALSE)</f>
        <v>97.226399999999998</v>
      </c>
      <c r="P744" s="13">
        <f>VLOOKUP(TableMPI[[#This Row],[Label]],TableAvg[],3,FALSE)</f>
        <v>0</v>
      </c>
      <c r="Q744" s="13">
        <f>TableMPI[[#This Row],[Avg]]-$U$2*TableMPI[[#This Row],[StdDev]]</f>
        <v>97.226399999999998</v>
      </c>
      <c r="R744" s="13">
        <f>TableMPI[[#This Row],[Avg]]+$U$2*TableMPI[[#This Row],[StdDev]]</f>
        <v>97.226399999999998</v>
      </c>
      <c r="S744" s="13">
        <v>1</v>
      </c>
    </row>
    <row r="745" spans="1:19" x14ac:dyDescent="0.25">
      <c r="A745" t="s">
        <v>15</v>
      </c>
      <c r="B745">
        <v>10000</v>
      </c>
      <c r="C745">
        <v>100</v>
      </c>
      <c r="D745">
        <v>100000</v>
      </c>
      <c r="E745">
        <v>21</v>
      </c>
      <c r="F745">
        <v>1</v>
      </c>
      <c r="G745">
        <v>16.957115000000002</v>
      </c>
      <c r="H745">
        <v>0.171738</v>
      </c>
      <c r="I745">
        <v>0.84731100000000004</v>
      </c>
      <c r="J745">
        <v>4.2366000000000001E-2</v>
      </c>
      <c r="K745" t="str">
        <f t="shared" si="20"/>
        <v>7</v>
      </c>
      <c r="L745" t="s">
        <v>64</v>
      </c>
      <c r="M745" t="s">
        <v>65</v>
      </c>
      <c r="N7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745" s="13">
        <f>VLOOKUP(TableMPI[[#This Row],[Label]],TableAvg[],2,FALSE)</f>
        <v>101.562984</v>
      </c>
      <c r="P745" s="13">
        <f>VLOOKUP(TableMPI[[#This Row],[Label]],TableAvg[],3,FALSE)</f>
        <v>6.989149632122392E-2</v>
      </c>
      <c r="Q745" s="13">
        <f>TableMPI[[#This Row],[Avg]]-$U$2*TableMPI[[#This Row],[StdDev]]</f>
        <v>101.42320100735755</v>
      </c>
      <c r="R745" s="13">
        <f>TableMPI[[#This Row],[Avg]]+$U$2*TableMPI[[#This Row],[StdDev]]</f>
        <v>101.70276699264245</v>
      </c>
      <c r="S745" s="13">
        <v>1</v>
      </c>
    </row>
    <row r="746" spans="1:19" x14ac:dyDescent="0.25">
      <c r="A746" t="s">
        <v>15</v>
      </c>
      <c r="B746">
        <v>10000</v>
      </c>
      <c r="C746">
        <v>100</v>
      </c>
      <c r="D746">
        <v>100000</v>
      </c>
      <c r="E746">
        <v>20</v>
      </c>
      <c r="F746">
        <v>1</v>
      </c>
      <c r="G746">
        <v>17.731401999999999</v>
      </c>
      <c r="H746">
        <v>0.16553499999999999</v>
      </c>
      <c r="I746">
        <v>0.70983099999999999</v>
      </c>
      <c r="J746">
        <v>3.7359999999999997E-2</v>
      </c>
      <c r="K746" t="str">
        <f t="shared" si="20"/>
        <v>7</v>
      </c>
      <c r="L746" t="s">
        <v>64</v>
      </c>
      <c r="M746" t="s">
        <v>65</v>
      </c>
      <c r="N7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746" s="13">
        <f>VLOOKUP(TableMPI[[#This Row],[Label]],TableAvg[],2,FALSE)</f>
        <v>106.727441</v>
      </c>
      <c r="P746" s="13">
        <f>VLOOKUP(TableMPI[[#This Row],[Label]],TableAvg[],3,FALSE)</f>
        <v>0</v>
      </c>
      <c r="Q746" s="13">
        <f>TableMPI[[#This Row],[Avg]]-$U$2*TableMPI[[#This Row],[StdDev]]</f>
        <v>106.727441</v>
      </c>
      <c r="R746" s="13">
        <f>TableMPI[[#This Row],[Avg]]+$U$2*TableMPI[[#This Row],[StdDev]]</f>
        <v>106.727441</v>
      </c>
      <c r="S746" s="13">
        <v>1</v>
      </c>
    </row>
    <row r="747" spans="1:19" x14ac:dyDescent="0.25">
      <c r="A747" t="s">
        <v>15</v>
      </c>
      <c r="B747">
        <v>10000</v>
      </c>
      <c r="C747">
        <v>100</v>
      </c>
      <c r="D747">
        <v>100000</v>
      </c>
      <c r="E747">
        <v>19</v>
      </c>
      <c r="F747">
        <v>1</v>
      </c>
      <c r="G747">
        <v>18.632625999999998</v>
      </c>
      <c r="H747">
        <v>0.17044500000000001</v>
      </c>
      <c r="I747">
        <v>0.81577299999999997</v>
      </c>
      <c r="J747">
        <v>4.5321E-2</v>
      </c>
      <c r="K747" t="str">
        <f t="shared" si="20"/>
        <v>7</v>
      </c>
      <c r="L747" t="s">
        <v>64</v>
      </c>
      <c r="M747" t="s">
        <v>65</v>
      </c>
      <c r="N7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747" s="13">
        <f>VLOOKUP(TableMPI[[#This Row],[Label]],TableAvg[],2,FALSE)</f>
        <v>111.832953</v>
      </c>
      <c r="P747" s="13">
        <f>VLOOKUP(TableMPI[[#This Row],[Label]],TableAvg[],3,FALSE)</f>
        <v>0</v>
      </c>
      <c r="Q747" s="13">
        <f>TableMPI[[#This Row],[Avg]]-$U$2*TableMPI[[#This Row],[StdDev]]</f>
        <v>111.832953</v>
      </c>
      <c r="R747" s="13">
        <f>TableMPI[[#This Row],[Avg]]+$U$2*TableMPI[[#This Row],[StdDev]]</f>
        <v>111.832953</v>
      </c>
      <c r="S747" s="13">
        <v>1</v>
      </c>
    </row>
    <row r="748" spans="1:19" x14ac:dyDescent="0.25">
      <c r="A748" t="s">
        <v>15</v>
      </c>
      <c r="B748">
        <v>10000</v>
      </c>
      <c r="C748">
        <v>100</v>
      </c>
      <c r="D748">
        <v>100000</v>
      </c>
      <c r="E748">
        <v>18</v>
      </c>
      <c r="F748">
        <v>1</v>
      </c>
      <c r="G748">
        <v>19.629518999999998</v>
      </c>
      <c r="H748">
        <v>0.15928200000000001</v>
      </c>
      <c r="I748">
        <v>0.65213699999999997</v>
      </c>
      <c r="J748">
        <v>3.8360999999999999E-2</v>
      </c>
      <c r="K748" t="str">
        <f t="shared" si="20"/>
        <v>7</v>
      </c>
      <c r="L748" t="s">
        <v>64</v>
      </c>
      <c r="M748" t="s">
        <v>65</v>
      </c>
      <c r="N7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748" s="13">
        <f>VLOOKUP(TableMPI[[#This Row],[Label]],TableAvg[],2,FALSE)</f>
        <v>117.95172540000002</v>
      </c>
      <c r="P748" s="13">
        <f>VLOOKUP(TableMPI[[#This Row],[Label]],TableAvg[],3,FALSE)</f>
        <v>0.14477274963067172</v>
      </c>
      <c r="Q748" s="13">
        <f>TableMPI[[#This Row],[Avg]]-$U$2*TableMPI[[#This Row],[StdDev]]</f>
        <v>117.66217990073868</v>
      </c>
      <c r="R748" s="13">
        <f>TableMPI[[#This Row],[Avg]]+$U$2*TableMPI[[#This Row],[StdDev]]</f>
        <v>118.24127089926135</v>
      </c>
      <c r="S748" s="13">
        <v>1</v>
      </c>
    </row>
    <row r="749" spans="1:19" x14ac:dyDescent="0.25">
      <c r="A749" t="s">
        <v>15</v>
      </c>
      <c r="B749">
        <v>10000</v>
      </c>
      <c r="C749">
        <v>100</v>
      </c>
      <c r="D749">
        <v>100000</v>
      </c>
      <c r="E749">
        <v>17</v>
      </c>
      <c r="F749">
        <v>1</v>
      </c>
      <c r="G749">
        <v>20.670052999999999</v>
      </c>
      <c r="H749">
        <v>0.164573</v>
      </c>
      <c r="I749">
        <v>0.65604600000000002</v>
      </c>
      <c r="J749">
        <v>4.1002999999999998E-2</v>
      </c>
      <c r="K749" t="str">
        <f t="shared" si="20"/>
        <v>7</v>
      </c>
      <c r="L749" t="s">
        <v>64</v>
      </c>
      <c r="M749" t="s">
        <v>65</v>
      </c>
      <c r="N7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749" s="13">
        <f>VLOOKUP(TableMPI[[#This Row],[Label]],TableAvg[],2,FALSE)</f>
        <v>124.729928</v>
      </c>
      <c r="P749" s="13">
        <f>VLOOKUP(TableMPI[[#This Row],[Label]],TableAvg[],3,FALSE)</f>
        <v>0</v>
      </c>
      <c r="Q749" s="13">
        <f>TableMPI[[#This Row],[Avg]]-$U$2*TableMPI[[#This Row],[StdDev]]</f>
        <v>124.729928</v>
      </c>
      <c r="R749" s="13">
        <f>TableMPI[[#This Row],[Avg]]+$U$2*TableMPI[[#This Row],[StdDev]]</f>
        <v>124.729928</v>
      </c>
      <c r="S749" s="13">
        <v>1</v>
      </c>
    </row>
    <row r="750" spans="1:19" x14ac:dyDescent="0.25">
      <c r="A750" t="s">
        <v>15</v>
      </c>
      <c r="B750">
        <v>10000</v>
      </c>
      <c r="C750">
        <v>100</v>
      </c>
      <c r="D750">
        <v>100000</v>
      </c>
      <c r="E750">
        <v>16</v>
      </c>
      <c r="F750">
        <v>1</v>
      </c>
      <c r="G750">
        <v>21.793537000000001</v>
      </c>
      <c r="H750">
        <v>0.160166</v>
      </c>
      <c r="I750">
        <v>0.544659</v>
      </c>
      <c r="J750">
        <v>3.6311000000000003E-2</v>
      </c>
      <c r="K750" t="str">
        <f t="shared" si="20"/>
        <v>7</v>
      </c>
      <c r="L750" t="s">
        <v>64</v>
      </c>
      <c r="M750" t="s">
        <v>65</v>
      </c>
      <c r="N7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750" s="13">
        <f>VLOOKUP(TableMPI[[#This Row],[Label]],TableAvg[],2,FALSE)</f>
        <v>132.20465999999999</v>
      </c>
      <c r="P750" s="13">
        <f>VLOOKUP(TableMPI[[#This Row],[Label]],TableAvg[],3,FALSE)</f>
        <v>0</v>
      </c>
      <c r="Q750" s="13">
        <f>TableMPI[[#This Row],[Avg]]-$U$2*TableMPI[[#This Row],[StdDev]]</f>
        <v>132.20465999999999</v>
      </c>
      <c r="R750" s="13">
        <f>TableMPI[[#This Row],[Avg]]+$U$2*TableMPI[[#This Row],[StdDev]]</f>
        <v>132.20465999999999</v>
      </c>
      <c r="S750" s="13">
        <v>1</v>
      </c>
    </row>
    <row r="751" spans="1:19" x14ac:dyDescent="0.25">
      <c r="A751" t="s">
        <v>15</v>
      </c>
      <c r="B751">
        <v>10000</v>
      </c>
      <c r="C751">
        <v>100</v>
      </c>
      <c r="D751">
        <v>100000</v>
      </c>
      <c r="E751">
        <v>15</v>
      </c>
      <c r="F751">
        <v>1</v>
      </c>
      <c r="G751">
        <v>23.183797999999999</v>
      </c>
      <c r="H751">
        <v>0.15593799999999999</v>
      </c>
      <c r="I751">
        <v>0.49023899999999998</v>
      </c>
      <c r="J751">
        <v>3.5017E-2</v>
      </c>
      <c r="K751" t="str">
        <f t="shared" si="20"/>
        <v>7</v>
      </c>
      <c r="L751" t="s">
        <v>64</v>
      </c>
      <c r="M751" t="s">
        <v>65</v>
      </c>
      <c r="N7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751" s="13">
        <f>VLOOKUP(TableMPI[[#This Row],[Label]],TableAvg[],2,FALSE)</f>
        <v>140.79502980000001</v>
      </c>
      <c r="P751" s="13">
        <f>VLOOKUP(TableMPI[[#This Row],[Label]],TableAvg[],3,FALSE)</f>
        <v>6.4130093750900619E-2</v>
      </c>
      <c r="Q751" s="13">
        <f>TableMPI[[#This Row],[Avg]]-$U$2*TableMPI[[#This Row],[StdDev]]</f>
        <v>140.6667696124982</v>
      </c>
      <c r="R751" s="13">
        <f>TableMPI[[#This Row],[Avg]]+$U$2*TableMPI[[#This Row],[StdDev]]</f>
        <v>140.92328998750182</v>
      </c>
      <c r="S751" s="13">
        <v>1</v>
      </c>
    </row>
    <row r="752" spans="1:19" x14ac:dyDescent="0.25">
      <c r="A752" t="s">
        <v>15</v>
      </c>
      <c r="B752">
        <v>10000</v>
      </c>
      <c r="C752">
        <v>100</v>
      </c>
      <c r="D752">
        <v>100000</v>
      </c>
      <c r="E752">
        <v>14</v>
      </c>
      <c r="F752">
        <v>1</v>
      </c>
      <c r="G752">
        <v>24.778898999999999</v>
      </c>
      <c r="H752">
        <v>0.156746</v>
      </c>
      <c r="I752">
        <v>0.49487799999999998</v>
      </c>
      <c r="J752">
        <v>3.8067999999999998E-2</v>
      </c>
      <c r="K752" t="str">
        <f t="shared" si="20"/>
        <v>7</v>
      </c>
      <c r="L752" t="s">
        <v>64</v>
      </c>
      <c r="M752" t="s">
        <v>65</v>
      </c>
      <c r="N7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752" s="13">
        <f>VLOOKUP(TableMPI[[#This Row],[Label]],TableAvg[],2,FALSE)</f>
        <v>150.740375</v>
      </c>
      <c r="P752" s="13">
        <f>VLOOKUP(TableMPI[[#This Row],[Label]],TableAvg[],3,FALSE)</f>
        <v>0</v>
      </c>
      <c r="Q752" s="13">
        <f>TableMPI[[#This Row],[Avg]]-$U$2*TableMPI[[#This Row],[StdDev]]</f>
        <v>150.740375</v>
      </c>
      <c r="R752" s="13">
        <f>TableMPI[[#This Row],[Avg]]+$U$2*TableMPI[[#This Row],[StdDev]]</f>
        <v>150.740375</v>
      </c>
      <c r="S752" s="13">
        <v>1</v>
      </c>
    </row>
    <row r="753" spans="1:19" x14ac:dyDescent="0.25">
      <c r="A753" t="s">
        <v>15</v>
      </c>
      <c r="B753">
        <v>10000</v>
      </c>
      <c r="C753">
        <v>100</v>
      </c>
      <c r="D753">
        <v>100000</v>
      </c>
      <c r="E753">
        <v>13</v>
      </c>
      <c r="F753">
        <v>1</v>
      </c>
      <c r="G753">
        <v>26.599764</v>
      </c>
      <c r="H753">
        <v>0.167739</v>
      </c>
      <c r="I753">
        <v>0.480296</v>
      </c>
      <c r="J753">
        <v>4.0024999999999998E-2</v>
      </c>
      <c r="K753" t="str">
        <f t="shared" si="20"/>
        <v>7</v>
      </c>
      <c r="L753" t="s">
        <v>64</v>
      </c>
      <c r="M753" t="s">
        <v>65</v>
      </c>
      <c r="N7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753" s="13">
        <f>VLOOKUP(TableMPI[[#This Row],[Label]],TableAvg[],2,FALSE)</f>
        <v>161.943344</v>
      </c>
      <c r="P753" s="13">
        <f>VLOOKUP(TableMPI[[#This Row],[Label]],TableAvg[],3,FALSE)</f>
        <v>0</v>
      </c>
      <c r="Q753" s="13">
        <f>TableMPI[[#This Row],[Avg]]-$U$2*TableMPI[[#This Row],[StdDev]]</f>
        <v>161.943344</v>
      </c>
      <c r="R753" s="13">
        <f>TableMPI[[#This Row],[Avg]]+$U$2*TableMPI[[#This Row],[StdDev]]</f>
        <v>161.943344</v>
      </c>
      <c r="S753" s="13">
        <v>1</v>
      </c>
    </row>
    <row r="754" spans="1:19" x14ac:dyDescent="0.25">
      <c r="A754" t="s">
        <v>15</v>
      </c>
      <c r="B754">
        <v>10000</v>
      </c>
      <c r="C754">
        <v>100</v>
      </c>
      <c r="D754">
        <v>100000</v>
      </c>
      <c r="E754">
        <v>72</v>
      </c>
      <c r="F754">
        <v>1</v>
      </c>
      <c r="G754">
        <v>30.889585</v>
      </c>
      <c r="H754">
        <v>25.000699000000001</v>
      </c>
      <c r="I754">
        <v>20.752209000000001</v>
      </c>
      <c r="J754">
        <v>0.29228500000000002</v>
      </c>
      <c r="K754" t="str">
        <f t="shared" si="20"/>
        <v>7</v>
      </c>
      <c r="L754" t="s">
        <v>64</v>
      </c>
      <c r="M754" t="s">
        <v>65</v>
      </c>
      <c r="N7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754" s="13" t="e">
        <f>VLOOKUP(TableMPI[[#This Row],[Label]],TableAvg[],2,FALSE)</f>
        <v>#N/A</v>
      </c>
      <c r="P754" s="13" t="e">
        <f>VLOOKUP(TableMPI[[#This Row],[Label]],TableAvg[],3,FALSE)</f>
        <v>#N/A</v>
      </c>
      <c r="Q754" s="13" t="e">
        <f>TableMPI[[#This Row],[Avg]]-$U$2*TableMPI[[#This Row],[StdDev]]</f>
        <v>#N/A</v>
      </c>
      <c r="R754" s="13" t="e">
        <f>TableMPI[[#This Row],[Avg]]+$U$2*TableMPI[[#This Row],[StdDev]]</f>
        <v>#N/A</v>
      </c>
      <c r="S754" s="13" t="e">
        <f>IF(AND(TableMPI[[#This Row],[total_time]]&gt;=TableMPI[[#This Row],[Low]], TableMPI[[#This Row],[total_time]]&lt;=TableMPI[[#This Row],[High]]),1,0)</f>
        <v>#N/A</v>
      </c>
    </row>
    <row r="755" spans="1:19" x14ac:dyDescent="0.25">
      <c r="A755" t="s">
        <v>15</v>
      </c>
      <c r="B755">
        <v>10000</v>
      </c>
      <c r="C755">
        <v>100</v>
      </c>
      <c r="D755">
        <v>100000</v>
      </c>
      <c r="E755">
        <v>71</v>
      </c>
      <c r="F755">
        <v>1</v>
      </c>
      <c r="G755">
        <v>37.211326999999997</v>
      </c>
      <c r="H755">
        <v>31.417189</v>
      </c>
      <c r="I755">
        <v>19.997430000000001</v>
      </c>
      <c r="J755">
        <v>0.28567799999999999</v>
      </c>
      <c r="K755" t="str">
        <f t="shared" si="20"/>
        <v>7</v>
      </c>
      <c r="L755" t="s">
        <v>64</v>
      </c>
      <c r="M755" t="s">
        <v>65</v>
      </c>
      <c r="N7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755" s="13" t="e">
        <f>VLOOKUP(TableMPI[[#This Row],[Label]],TableAvg[],2,FALSE)</f>
        <v>#N/A</v>
      </c>
      <c r="P755" s="13" t="e">
        <f>VLOOKUP(TableMPI[[#This Row],[Label]],TableAvg[],3,FALSE)</f>
        <v>#N/A</v>
      </c>
      <c r="Q755" s="13" t="e">
        <f>TableMPI[[#This Row],[Avg]]-$U$2*TableMPI[[#This Row],[StdDev]]</f>
        <v>#N/A</v>
      </c>
      <c r="R755" s="13" t="e">
        <f>TableMPI[[#This Row],[Avg]]+$U$2*TableMPI[[#This Row],[StdDev]]</f>
        <v>#N/A</v>
      </c>
      <c r="S755" s="13" t="e">
        <f>IF(AND(TableMPI[[#This Row],[total_time]]&gt;=TableMPI[[#This Row],[Low]], TableMPI[[#This Row],[total_time]]&lt;=TableMPI[[#This Row],[High]]),1,0)</f>
        <v>#N/A</v>
      </c>
    </row>
    <row r="756" spans="1:19" x14ac:dyDescent="0.25">
      <c r="A756" t="s">
        <v>15</v>
      </c>
      <c r="B756">
        <v>10000</v>
      </c>
      <c r="C756">
        <v>100</v>
      </c>
      <c r="D756">
        <v>100000</v>
      </c>
      <c r="E756">
        <v>70</v>
      </c>
      <c r="F756">
        <v>1</v>
      </c>
      <c r="G756">
        <v>37.222141000000001</v>
      </c>
      <c r="H756">
        <v>31.345237000000001</v>
      </c>
      <c r="I756">
        <v>17.427503999999999</v>
      </c>
      <c r="J756">
        <v>0.25257299999999999</v>
      </c>
      <c r="K756" t="str">
        <f t="shared" si="20"/>
        <v>7</v>
      </c>
      <c r="L756" t="s">
        <v>64</v>
      </c>
      <c r="M756" t="s">
        <v>65</v>
      </c>
      <c r="N7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756" s="13" t="e">
        <f>VLOOKUP(TableMPI[[#This Row],[Label]],TableAvg[],2,FALSE)</f>
        <v>#N/A</v>
      </c>
      <c r="P756" s="13" t="e">
        <f>VLOOKUP(TableMPI[[#This Row],[Label]],TableAvg[],3,FALSE)</f>
        <v>#N/A</v>
      </c>
      <c r="Q756" s="13" t="e">
        <f>TableMPI[[#This Row],[Avg]]-$U$2*TableMPI[[#This Row],[StdDev]]</f>
        <v>#N/A</v>
      </c>
      <c r="R756" s="13" t="e">
        <f>TableMPI[[#This Row],[Avg]]+$U$2*TableMPI[[#This Row],[StdDev]]</f>
        <v>#N/A</v>
      </c>
      <c r="S756" s="13" t="e">
        <f>IF(AND(TableMPI[[#This Row],[total_time]]&gt;=TableMPI[[#This Row],[Low]], TableMPI[[#This Row],[total_time]]&lt;=TableMPI[[#This Row],[High]]),1,0)</f>
        <v>#N/A</v>
      </c>
    </row>
    <row r="757" spans="1:19" x14ac:dyDescent="0.25">
      <c r="A757" t="s">
        <v>15</v>
      </c>
      <c r="B757">
        <v>10000</v>
      </c>
      <c r="C757">
        <v>100</v>
      </c>
      <c r="D757">
        <v>100000</v>
      </c>
      <c r="E757">
        <v>69</v>
      </c>
      <c r="F757">
        <v>1</v>
      </c>
      <c r="G757">
        <v>28.123701000000001</v>
      </c>
      <c r="H757">
        <v>22.22381</v>
      </c>
      <c r="I757">
        <v>22.245881000000001</v>
      </c>
      <c r="J757">
        <v>0.32714500000000002</v>
      </c>
      <c r="K757" t="str">
        <f t="shared" si="20"/>
        <v>7</v>
      </c>
      <c r="L757" t="s">
        <v>64</v>
      </c>
      <c r="M757" t="s">
        <v>65</v>
      </c>
      <c r="N7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757" s="13" t="e">
        <f>VLOOKUP(TableMPI[[#This Row],[Label]],TableAvg[],2,FALSE)</f>
        <v>#N/A</v>
      </c>
      <c r="P757" s="13" t="e">
        <f>VLOOKUP(TableMPI[[#This Row],[Label]],TableAvg[],3,FALSE)</f>
        <v>#N/A</v>
      </c>
      <c r="Q757" s="13" t="e">
        <f>TableMPI[[#This Row],[Avg]]-$U$2*TableMPI[[#This Row],[StdDev]]</f>
        <v>#N/A</v>
      </c>
      <c r="R757" s="13" t="e">
        <f>TableMPI[[#This Row],[Avg]]+$U$2*TableMPI[[#This Row],[StdDev]]</f>
        <v>#N/A</v>
      </c>
      <c r="S757" s="13" t="e">
        <f>IF(AND(TableMPI[[#This Row],[total_time]]&gt;=TableMPI[[#This Row],[Low]], TableMPI[[#This Row],[total_time]]&lt;=TableMPI[[#This Row],[High]]),1,0)</f>
        <v>#N/A</v>
      </c>
    </row>
    <row r="758" spans="1:19" x14ac:dyDescent="0.25">
      <c r="A758" t="s">
        <v>15</v>
      </c>
      <c r="B758">
        <v>10000</v>
      </c>
      <c r="C758">
        <v>100</v>
      </c>
      <c r="D758">
        <v>100000</v>
      </c>
      <c r="E758">
        <v>68</v>
      </c>
      <c r="F758">
        <v>1</v>
      </c>
      <c r="G758">
        <v>23.089480999999999</v>
      </c>
      <c r="H758">
        <v>17.112556999999999</v>
      </c>
      <c r="I758">
        <v>8.4536200000000008</v>
      </c>
      <c r="J758">
        <v>0.12617300000000001</v>
      </c>
      <c r="K758" t="str">
        <f t="shared" si="20"/>
        <v>7</v>
      </c>
      <c r="L758" t="s">
        <v>64</v>
      </c>
      <c r="M758" t="s">
        <v>65</v>
      </c>
      <c r="N7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758" s="13" t="e">
        <f>VLOOKUP(TableMPI[[#This Row],[Label]],TableAvg[],2,FALSE)</f>
        <v>#N/A</v>
      </c>
      <c r="P758" s="13" t="e">
        <f>VLOOKUP(TableMPI[[#This Row],[Label]],TableAvg[],3,FALSE)</f>
        <v>#N/A</v>
      </c>
      <c r="Q758" s="13" t="e">
        <f>TableMPI[[#This Row],[Avg]]-$U$2*TableMPI[[#This Row],[StdDev]]</f>
        <v>#N/A</v>
      </c>
      <c r="R758" s="13" t="e">
        <f>TableMPI[[#This Row],[Avg]]+$U$2*TableMPI[[#This Row],[StdDev]]</f>
        <v>#N/A</v>
      </c>
      <c r="S758" s="13" t="e">
        <f>IF(AND(TableMPI[[#This Row],[total_time]]&gt;=TableMPI[[#This Row],[Low]], TableMPI[[#This Row],[total_time]]&lt;=TableMPI[[#This Row],[High]]),1,0)</f>
        <v>#N/A</v>
      </c>
    </row>
    <row r="759" spans="1:19" x14ac:dyDescent="0.25">
      <c r="A759" t="s">
        <v>15</v>
      </c>
      <c r="B759">
        <v>10000</v>
      </c>
      <c r="C759">
        <v>100</v>
      </c>
      <c r="D759">
        <v>100000</v>
      </c>
      <c r="E759">
        <v>67</v>
      </c>
      <c r="F759">
        <v>1</v>
      </c>
      <c r="G759">
        <v>15.027958999999999</v>
      </c>
      <c r="H759">
        <v>8.9616089999999993</v>
      </c>
      <c r="I759">
        <v>4.0013420000000002</v>
      </c>
      <c r="J759">
        <v>6.0625999999999999E-2</v>
      </c>
      <c r="K759" t="str">
        <f t="shared" si="20"/>
        <v>7</v>
      </c>
      <c r="L759" t="s">
        <v>64</v>
      </c>
      <c r="M759" t="s">
        <v>65</v>
      </c>
      <c r="N7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759" s="13" t="e">
        <f>VLOOKUP(TableMPI[[#This Row],[Label]],TableAvg[],2,FALSE)</f>
        <v>#N/A</v>
      </c>
      <c r="P759" s="13" t="e">
        <f>VLOOKUP(TableMPI[[#This Row],[Label]],TableAvg[],3,FALSE)</f>
        <v>#N/A</v>
      </c>
      <c r="Q759" s="13" t="e">
        <f>TableMPI[[#This Row],[Avg]]-$U$2*TableMPI[[#This Row],[StdDev]]</f>
        <v>#N/A</v>
      </c>
      <c r="R759" s="13" t="e">
        <f>TableMPI[[#This Row],[Avg]]+$U$2*TableMPI[[#This Row],[StdDev]]</f>
        <v>#N/A</v>
      </c>
      <c r="S759" s="13" t="e">
        <f>IF(AND(TableMPI[[#This Row],[total_time]]&gt;=TableMPI[[#This Row],[Low]], TableMPI[[#This Row],[total_time]]&lt;=TableMPI[[#This Row],[High]]),1,0)</f>
        <v>#N/A</v>
      </c>
    </row>
    <row r="760" spans="1:19" x14ac:dyDescent="0.25">
      <c r="A760" t="s">
        <v>15</v>
      </c>
      <c r="B760">
        <v>10000</v>
      </c>
      <c r="C760">
        <v>100</v>
      </c>
      <c r="D760">
        <v>100000</v>
      </c>
      <c r="E760">
        <v>66</v>
      </c>
      <c r="F760">
        <v>1</v>
      </c>
      <c r="G760">
        <v>18.638003999999999</v>
      </c>
      <c r="H760">
        <v>12.433230999999999</v>
      </c>
      <c r="I760">
        <v>3.8014790000000001</v>
      </c>
      <c r="J760">
        <v>5.8484000000000001E-2</v>
      </c>
      <c r="K760" t="str">
        <f t="shared" si="20"/>
        <v>7</v>
      </c>
      <c r="L760" t="s">
        <v>64</v>
      </c>
      <c r="M760" t="s">
        <v>65</v>
      </c>
      <c r="N7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760" s="13" t="e">
        <f>VLOOKUP(TableMPI[[#This Row],[Label]],TableAvg[],2,FALSE)</f>
        <v>#N/A</v>
      </c>
      <c r="P760" s="13" t="e">
        <f>VLOOKUP(TableMPI[[#This Row],[Label]],TableAvg[],3,FALSE)</f>
        <v>#N/A</v>
      </c>
      <c r="Q760" s="13" t="e">
        <f>TableMPI[[#This Row],[Avg]]-$U$2*TableMPI[[#This Row],[StdDev]]</f>
        <v>#N/A</v>
      </c>
      <c r="R760" s="13" t="e">
        <f>TableMPI[[#This Row],[Avg]]+$U$2*TableMPI[[#This Row],[StdDev]]</f>
        <v>#N/A</v>
      </c>
      <c r="S760" s="13" t="e">
        <f>IF(AND(TableMPI[[#This Row],[total_time]]&gt;=TableMPI[[#This Row],[Low]], TableMPI[[#This Row],[total_time]]&lt;=TableMPI[[#This Row],[High]]),1,0)</f>
        <v>#N/A</v>
      </c>
    </row>
    <row r="761" spans="1:19" x14ac:dyDescent="0.25">
      <c r="A761" t="s">
        <v>15</v>
      </c>
      <c r="B761">
        <v>10000</v>
      </c>
      <c r="C761">
        <v>100</v>
      </c>
      <c r="D761">
        <v>100000</v>
      </c>
      <c r="E761">
        <v>65</v>
      </c>
      <c r="F761">
        <v>1</v>
      </c>
      <c r="G761">
        <v>22.309805000000001</v>
      </c>
      <c r="H761">
        <v>16.1175</v>
      </c>
      <c r="I761">
        <v>4.5337610000000002</v>
      </c>
      <c r="J761">
        <v>7.084E-2</v>
      </c>
      <c r="K761" t="str">
        <f t="shared" si="20"/>
        <v>7</v>
      </c>
      <c r="L761" t="s">
        <v>64</v>
      </c>
      <c r="M761" t="s">
        <v>65</v>
      </c>
      <c r="N7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761" s="13" t="e">
        <f>VLOOKUP(TableMPI[[#This Row],[Label]],TableAvg[],2,FALSE)</f>
        <v>#N/A</v>
      </c>
      <c r="P761" s="13" t="e">
        <f>VLOOKUP(TableMPI[[#This Row],[Label]],TableAvg[],3,FALSE)</f>
        <v>#N/A</v>
      </c>
      <c r="Q761" s="13" t="e">
        <f>TableMPI[[#This Row],[Avg]]-$U$2*TableMPI[[#This Row],[StdDev]]</f>
        <v>#N/A</v>
      </c>
      <c r="R761" s="13" t="e">
        <f>TableMPI[[#This Row],[Avg]]+$U$2*TableMPI[[#This Row],[StdDev]]</f>
        <v>#N/A</v>
      </c>
      <c r="S761" s="13" t="e">
        <f>IF(AND(TableMPI[[#This Row],[total_time]]&gt;=TableMPI[[#This Row],[Low]], TableMPI[[#This Row],[total_time]]&lt;=TableMPI[[#This Row],[High]]),1,0)</f>
        <v>#N/A</v>
      </c>
    </row>
    <row r="762" spans="1:19" x14ac:dyDescent="0.25">
      <c r="A762" t="s">
        <v>15</v>
      </c>
      <c r="B762">
        <v>10000</v>
      </c>
      <c r="C762">
        <v>100</v>
      </c>
      <c r="D762">
        <v>100000</v>
      </c>
      <c r="E762">
        <v>64</v>
      </c>
      <c r="F762">
        <v>1</v>
      </c>
      <c r="G762">
        <v>20.656313999999998</v>
      </c>
      <c r="H762">
        <v>14.353683</v>
      </c>
      <c r="I762">
        <v>3.8531490000000002</v>
      </c>
      <c r="J762">
        <v>6.1161E-2</v>
      </c>
      <c r="K762" t="str">
        <f t="shared" si="20"/>
        <v>7</v>
      </c>
      <c r="L762" t="s">
        <v>64</v>
      </c>
      <c r="M762" t="s">
        <v>65</v>
      </c>
      <c r="N7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762" s="13">
        <f>VLOOKUP(TableMPI[[#This Row],[Label]],TableAvg[],2,FALSE)</f>
        <v>49.397883999999998</v>
      </c>
      <c r="P762" s="13">
        <f>VLOOKUP(TableMPI[[#This Row],[Label]],TableAvg[],3,FALSE)</f>
        <v>1.3483200000000721</v>
      </c>
      <c r="Q762" s="13">
        <f>TableMPI[[#This Row],[Avg]]-$U$2*TableMPI[[#This Row],[StdDev]]</f>
        <v>46.701243999999853</v>
      </c>
      <c r="R762" s="13">
        <f>TableMPI[[#This Row],[Avg]]+$U$2*TableMPI[[#This Row],[StdDev]]</f>
        <v>52.094524000000142</v>
      </c>
      <c r="S762" s="13">
        <v>1</v>
      </c>
    </row>
    <row r="763" spans="1:19" x14ac:dyDescent="0.25">
      <c r="A763" t="s">
        <v>15</v>
      </c>
      <c r="B763">
        <v>10000</v>
      </c>
      <c r="C763">
        <v>100</v>
      </c>
      <c r="D763">
        <v>100000</v>
      </c>
      <c r="E763">
        <v>63</v>
      </c>
      <c r="F763">
        <v>1</v>
      </c>
      <c r="G763">
        <v>17.447082999999999</v>
      </c>
      <c r="H763">
        <v>11.056763999999999</v>
      </c>
      <c r="I763">
        <v>3.7056010000000001</v>
      </c>
      <c r="J763">
        <v>5.9768000000000002E-2</v>
      </c>
      <c r="K763" t="str">
        <f t="shared" si="20"/>
        <v>7</v>
      </c>
      <c r="L763" t="s">
        <v>64</v>
      </c>
      <c r="M763" t="s">
        <v>65</v>
      </c>
      <c r="N7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763" s="13">
        <f>VLOOKUP(TableMPI[[#This Row],[Label]],TableAvg[],2,FALSE)</f>
        <v>60.022591999999996</v>
      </c>
      <c r="P763" s="13">
        <f>VLOOKUP(TableMPI[[#This Row],[Label]],TableAvg[],3,FALSE)</f>
        <v>6.7464641756875192</v>
      </c>
      <c r="Q763" s="13">
        <f>TableMPI[[#This Row],[Avg]]-$U$2*TableMPI[[#This Row],[StdDev]]</f>
        <v>46.529663648624961</v>
      </c>
      <c r="R763" s="13">
        <f>TableMPI[[#This Row],[Avg]]+$U$2*TableMPI[[#This Row],[StdDev]]</f>
        <v>73.515520351375031</v>
      </c>
      <c r="S763" s="13">
        <v>1</v>
      </c>
    </row>
    <row r="764" spans="1:19" x14ac:dyDescent="0.25">
      <c r="A764" t="s">
        <v>15</v>
      </c>
      <c r="B764">
        <v>10000</v>
      </c>
      <c r="C764">
        <v>100</v>
      </c>
      <c r="D764">
        <v>100000</v>
      </c>
      <c r="E764">
        <v>62</v>
      </c>
      <c r="F764">
        <v>1</v>
      </c>
      <c r="G764">
        <v>16.394257</v>
      </c>
      <c r="H764">
        <v>9.8503720000000001</v>
      </c>
      <c r="I764">
        <v>5.7784560000000003</v>
      </c>
      <c r="J764">
        <v>9.4728999999999994E-2</v>
      </c>
      <c r="K764" t="str">
        <f t="shared" si="20"/>
        <v>7</v>
      </c>
      <c r="L764" t="s">
        <v>64</v>
      </c>
      <c r="M764" t="s">
        <v>65</v>
      </c>
      <c r="N7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764" s="13">
        <f>VLOOKUP(TableMPI[[#This Row],[Label]],TableAvg[],2,FALSE)</f>
        <v>53.947665999999998</v>
      </c>
      <c r="P764" s="13">
        <f>VLOOKUP(TableMPI[[#This Row],[Label]],TableAvg[],3,FALSE)</f>
        <v>3.7814740000000544</v>
      </c>
      <c r="Q764" s="13">
        <f>TableMPI[[#This Row],[Avg]]-$U$2*TableMPI[[#This Row],[StdDev]]</f>
        <v>46.384717999999893</v>
      </c>
      <c r="R764" s="13">
        <f>TableMPI[[#This Row],[Avg]]+$U$2*TableMPI[[#This Row],[StdDev]]</f>
        <v>61.510614000000103</v>
      </c>
      <c r="S764" s="13">
        <v>1</v>
      </c>
    </row>
    <row r="765" spans="1:19" x14ac:dyDescent="0.25">
      <c r="A765" t="s">
        <v>15</v>
      </c>
      <c r="B765">
        <v>10000</v>
      </c>
      <c r="C765">
        <v>100</v>
      </c>
      <c r="D765">
        <v>100000</v>
      </c>
      <c r="E765">
        <v>61</v>
      </c>
      <c r="F765">
        <v>1</v>
      </c>
      <c r="G765">
        <v>11.668497</v>
      </c>
      <c r="H765">
        <v>5.1390690000000001</v>
      </c>
      <c r="I765">
        <v>3.2906740000000001</v>
      </c>
      <c r="J765">
        <v>5.4844999999999998E-2</v>
      </c>
      <c r="K765" t="str">
        <f t="shared" si="20"/>
        <v>7</v>
      </c>
      <c r="L765" t="s">
        <v>64</v>
      </c>
      <c r="M765" t="s">
        <v>65</v>
      </c>
      <c r="N7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765" s="13">
        <f>VLOOKUP(TableMPI[[#This Row],[Label]],TableAvg[],2,FALSE)</f>
        <v>56.207155999999998</v>
      </c>
      <c r="P765" s="13">
        <f>VLOOKUP(TableMPI[[#This Row],[Label]],TableAvg[],3,FALSE)</f>
        <v>1.7342149999998473</v>
      </c>
      <c r="Q765" s="13">
        <f>TableMPI[[#This Row],[Avg]]-$U$2*TableMPI[[#This Row],[StdDev]]</f>
        <v>52.738726000000305</v>
      </c>
      <c r="R765" s="13">
        <f>TableMPI[[#This Row],[Avg]]+$U$2*TableMPI[[#This Row],[StdDev]]</f>
        <v>59.67558599999969</v>
      </c>
      <c r="S765" s="13">
        <v>1</v>
      </c>
    </row>
    <row r="766" spans="1:19" x14ac:dyDescent="0.25">
      <c r="A766" t="s">
        <v>15</v>
      </c>
      <c r="B766">
        <v>10000</v>
      </c>
      <c r="C766">
        <v>100</v>
      </c>
      <c r="D766">
        <v>100000</v>
      </c>
      <c r="E766">
        <v>60</v>
      </c>
      <c r="F766">
        <v>1</v>
      </c>
      <c r="G766">
        <v>20.89742</v>
      </c>
      <c r="H766">
        <v>14.175088000000001</v>
      </c>
      <c r="I766">
        <v>3.9281670000000002</v>
      </c>
      <c r="J766">
        <v>6.6578999999999999E-2</v>
      </c>
      <c r="K766" t="str">
        <f t="shared" si="20"/>
        <v>7</v>
      </c>
      <c r="L766" t="s">
        <v>64</v>
      </c>
      <c r="M766" t="s">
        <v>65</v>
      </c>
      <c r="N7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766" s="13">
        <f>VLOOKUP(TableMPI[[#This Row],[Label]],TableAvg[],2,FALSE)</f>
        <v>62.871661142857143</v>
      </c>
      <c r="P766" s="13">
        <f>VLOOKUP(TableMPI[[#This Row],[Label]],TableAvg[],3,FALSE)</f>
        <v>7.181102345320264</v>
      </c>
      <c r="Q766" s="13">
        <f>TableMPI[[#This Row],[Avg]]-$U$2*TableMPI[[#This Row],[StdDev]]</f>
        <v>48.509456452216611</v>
      </c>
      <c r="R766" s="13">
        <f>TableMPI[[#This Row],[Avg]]+$U$2*TableMPI[[#This Row],[StdDev]]</f>
        <v>77.233865833497674</v>
      </c>
      <c r="S766" s="13">
        <v>1</v>
      </c>
    </row>
    <row r="767" spans="1:19" x14ac:dyDescent="0.25">
      <c r="A767" t="s">
        <v>15</v>
      </c>
      <c r="B767">
        <v>10000</v>
      </c>
      <c r="C767">
        <v>100</v>
      </c>
      <c r="D767">
        <v>100000</v>
      </c>
      <c r="E767">
        <v>59</v>
      </c>
      <c r="F767">
        <v>1</v>
      </c>
      <c r="G767">
        <v>23.340125</v>
      </c>
      <c r="H767">
        <v>16.430955000000001</v>
      </c>
      <c r="I767">
        <v>22.793641999999998</v>
      </c>
      <c r="J767">
        <v>0.39299400000000001</v>
      </c>
      <c r="K767" t="str">
        <f t="shared" si="20"/>
        <v>7</v>
      </c>
      <c r="L767" t="s">
        <v>64</v>
      </c>
      <c r="M767" t="s">
        <v>65</v>
      </c>
      <c r="N7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767" s="13">
        <f>VLOOKUP(TableMPI[[#This Row],[Label]],TableAvg[],2,FALSE)</f>
        <v>55.803689000000006</v>
      </c>
      <c r="P767" s="13">
        <f>VLOOKUP(TableMPI[[#This Row],[Label]],TableAvg[],3,FALSE)</f>
        <v>5.250181999999965</v>
      </c>
      <c r="Q767" s="13">
        <f>TableMPI[[#This Row],[Avg]]-$U$2*TableMPI[[#This Row],[StdDev]]</f>
        <v>45.303325000000072</v>
      </c>
      <c r="R767" s="13">
        <f>TableMPI[[#This Row],[Avg]]+$U$2*TableMPI[[#This Row],[StdDev]]</f>
        <v>66.304052999999939</v>
      </c>
      <c r="S767" s="13">
        <v>1</v>
      </c>
    </row>
    <row r="768" spans="1:19" x14ac:dyDescent="0.25">
      <c r="A768" t="s">
        <v>15</v>
      </c>
      <c r="B768">
        <v>10000</v>
      </c>
      <c r="C768">
        <v>100</v>
      </c>
      <c r="D768">
        <v>100000</v>
      </c>
      <c r="E768">
        <v>58</v>
      </c>
      <c r="F768">
        <v>1</v>
      </c>
      <c r="G768">
        <v>23.187767000000001</v>
      </c>
      <c r="H768">
        <v>16.17775</v>
      </c>
      <c r="I768">
        <v>8.1493459999999995</v>
      </c>
      <c r="J768">
        <v>0.14297099999999999</v>
      </c>
      <c r="K768" t="str">
        <f t="shared" si="20"/>
        <v>7</v>
      </c>
      <c r="L768" t="s">
        <v>64</v>
      </c>
      <c r="M768" t="s">
        <v>65</v>
      </c>
      <c r="N7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768" s="13">
        <f>VLOOKUP(TableMPI[[#This Row],[Label]],TableAvg[],2,FALSE)</f>
        <v>66.035082000000003</v>
      </c>
      <c r="P768" s="13">
        <f>VLOOKUP(TableMPI[[#This Row],[Label]],TableAvg[],3,FALSE)</f>
        <v>6.0350899999999816</v>
      </c>
      <c r="Q768" s="13">
        <f>TableMPI[[#This Row],[Avg]]-$U$2*TableMPI[[#This Row],[StdDev]]</f>
        <v>53.964902000000038</v>
      </c>
      <c r="R768" s="13">
        <f>TableMPI[[#This Row],[Avg]]+$U$2*TableMPI[[#This Row],[StdDev]]</f>
        <v>78.105261999999968</v>
      </c>
      <c r="S768" s="13">
        <v>1</v>
      </c>
    </row>
    <row r="769" spans="1:19" x14ac:dyDescent="0.25">
      <c r="A769" t="s">
        <v>15</v>
      </c>
      <c r="B769">
        <v>10000</v>
      </c>
      <c r="C769">
        <v>100</v>
      </c>
      <c r="D769">
        <v>100000</v>
      </c>
      <c r="E769">
        <v>57</v>
      </c>
      <c r="F769">
        <v>1</v>
      </c>
      <c r="G769">
        <v>23.752471</v>
      </c>
      <c r="H769">
        <v>16.6374</v>
      </c>
      <c r="I769">
        <v>6.7526989999999998</v>
      </c>
      <c r="J769">
        <v>0.120584</v>
      </c>
      <c r="K769" t="str">
        <f t="shared" si="20"/>
        <v>7</v>
      </c>
      <c r="L769" t="s">
        <v>64</v>
      </c>
      <c r="M769" t="s">
        <v>65</v>
      </c>
      <c r="N7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769" s="13">
        <f>VLOOKUP(TableMPI[[#This Row],[Label]],TableAvg[],2,FALSE)</f>
        <v>71.605326428571431</v>
      </c>
      <c r="P769" s="13">
        <f>VLOOKUP(TableMPI[[#This Row],[Label]],TableAvg[],3,FALSE)</f>
        <v>2.2741935365786823</v>
      </c>
      <c r="Q769" s="13">
        <f>TableMPI[[#This Row],[Avg]]-$U$2*TableMPI[[#This Row],[StdDev]]</f>
        <v>67.056939355414073</v>
      </c>
      <c r="R769" s="13">
        <f>TableMPI[[#This Row],[Avg]]+$U$2*TableMPI[[#This Row],[StdDev]]</f>
        <v>76.153713501728788</v>
      </c>
      <c r="S769" s="13">
        <v>1</v>
      </c>
    </row>
    <row r="770" spans="1:19" x14ac:dyDescent="0.25">
      <c r="A770" t="s">
        <v>15</v>
      </c>
      <c r="B770">
        <v>10000</v>
      </c>
      <c r="C770">
        <v>100</v>
      </c>
      <c r="D770">
        <v>100000</v>
      </c>
      <c r="E770">
        <v>56</v>
      </c>
      <c r="F770">
        <v>1</v>
      </c>
      <c r="G770">
        <v>12.326715</v>
      </c>
      <c r="H770">
        <v>5.0949280000000003</v>
      </c>
      <c r="I770">
        <v>7.263001</v>
      </c>
      <c r="J770">
        <v>0.13205500000000001</v>
      </c>
      <c r="K770" t="str">
        <f t="shared" si="20"/>
        <v>7</v>
      </c>
      <c r="L770" t="s">
        <v>64</v>
      </c>
      <c r="M770" t="s">
        <v>65</v>
      </c>
      <c r="N7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770" s="13">
        <f>VLOOKUP(TableMPI[[#This Row],[Label]],TableAvg[],2,FALSE)</f>
        <v>68.374039499999995</v>
      </c>
      <c r="P770" s="13">
        <f>VLOOKUP(TableMPI[[#This Row],[Label]],TableAvg[],3,FALSE)</f>
        <v>4.2408984999999664</v>
      </c>
      <c r="Q770" s="13">
        <f>TableMPI[[#This Row],[Avg]]-$U$2*TableMPI[[#This Row],[StdDev]]</f>
        <v>59.892242500000066</v>
      </c>
      <c r="R770" s="13">
        <f>TableMPI[[#This Row],[Avg]]+$U$2*TableMPI[[#This Row],[StdDev]]</f>
        <v>76.855836499999924</v>
      </c>
      <c r="S770" s="13">
        <v>1</v>
      </c>
    </row>
    <row r="771" spans="1:19" x14ac:dyDescent="0.25">
      <c r="A771" t="s">
        <v>15</v>
      </c>
      <c r="B771">
        <v>10000</v>
      </c>
      <c r="C771">
        <v>100</v>
      </c>
      <c r="D771">
        <v>100000</v>
      </c>
      <c r="E771">
        <v>55</v>
      </c>
      <c r="F771">
        <v>1</v>
      </c>
      <c r="G771">
        <v>23.807141000000001</v>
      </c>
      <c r="H771">
        <v>16.417529999999999</v>
      </c>
      <c r="I771">
        <v>5.9577220000000004</v>
      </c>
      <c r="J771">
        <v>0.110328</v>
      </c>
      <c r="K771" t="str">
        <f t="shared" si="20"/>
        <v>7</v>
      </c>
      <c r="L771" t="s">
        <v>64</v>
      </c>
      <c r="M771" t="s">
        <v>65</v>
      </c>
      <c r="N7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771" s="13">
        <f>VLOOKUP(TableMPI[[#This Row],[Label]],TableAvg[],2,FALSE)</f>
        <v>68.183681500000006</v>
      </c>
      <c r="P771" s="13">
        <f>VLOOKUP(TableMPI[[#This Row],[Label]],TableAvg[],3,FALSE)</f>
        <v>5.503140500000006</v>
      </c>
      <c r="Q771" s="13">
        <f>TableMPI[[#This Row],[Avg]]-$U$2*TableMPI[[#This Row],[StdDev]]</f>
        <v>57.17740049999999</v>
      </c>
      <c r="R771" s="13">
        <f>TableMPI[[#This Row],[Avg]]+$U$2*TableMPI[[#This Row],[StdDev]]</f>
        <v>79.189962500000021</v>
      </c>
      <c r="S771" s="13">
        <v>1</v>
      </c>
    </row>
    <row r="772" spans="1:19" x14ac:dyDescent="0.25">
      <c r="A772" t="s">
        <v>15</v>
      </c>
      <c r="B772">
        <v>10000</v>
      </c>
      <c r="C772">
        <v>100</v>
      </c>
      <c r="D772">
        <v>100000</v>
      </c>
      <c r="E772">
        <v>54</v>
      </c>
      <c r="F772">
        <v>1</v>
      </c>
      <c r="G772">
        <v>15.392766</v>
      </c>
      <c r="H772">
        <v>7.9582670000000002</v>
      </c>
      <c r="I772">
        <v>21.696960000000001</v>
      </c>
      <c r="J772">
        <v>0.40937699999999999</v>
      </c>
      <c r="K772" t="str">
        <f t="shared" si="20"/>
        <v>7</v>
      </c>
      <c r="L772" t="s">
        <v>64</v>
      </c>
      <c r="M772" t="s">
        <v>65</v>
      </c>
      <c r="N7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772" s="13">
        <f>VLOOKUP(TableMPI[[#This Row],[Label]],TableAvg[],2,FALSE)</f>
        <v>67.569194428571421</v>
      </c>
      <c r="P772" s="13">
        <f>VLOOKUP(TableMPI[[#This Row],[Label]],TableAvg[],3,FALSE)</f>
        <v>8.6074823360843773</v>
      </c>
      <c r="Q772" s="13">
        <f>TableMPI[[#This Row],[Avg]]-$U$2*TableMPI[[#This Row],[StdDev]]</f>
        <v>50.354229756402667</v>
      </c>
      <c r="R772" s="13">
        <f>TableMPI[[#This Row],[Avg]]+$U$2*TableMPI[[#This Row],[StdDev]]</f>
        <v>84.784159100740169</v>
      </c>
      <c r="S772" s="13">
        <v>1</v>
      </c>
    </row>
    <row r="773" spans="1:19" x14ac:dyDescent="0.25">
      <c r="A773" t="s">
        <v>15</v>
      </c>
      <c r="B773">
        <v>10000</v>
      </c>
      <c r="C773">
        <v>100</v>
      </c>
      <c r="D773">
        <v>100000</v>
      </c>
      <c r="E773">
        <v>53</v>
      </c>
      <c r="F773">
        <v>1</v>
      </c>
      <c r="G773">
        <v>12.443132</v>
      </c>
      <c r="H773">
        <v>4.8649399999999998</v>
      </c>
      <c r="I773">
        <v>6.8819590000000002</v>
      </c>
      <c r="J773">
        <v>0.13234499999999999</v>
      </c>
      <c r="K773" t="str">
        <f t="shared" si="20"/>
        <v>7</v>
      </c>
      <c r="L773" t="s">
        <v>64</v>
      </c>
      <c r="M773" t="s">
        <v>65</v>
      </c>
      <c r="N7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773" s="13">
        <f>VLOOKUP(TableMPI[[#This Row],[Label]],TableAvg[],2,FALSE)</f>
        <v>66.929270000000002</v>
      </c>
      <c r="P773" s="13">
        <f>VLOOKUP(TableMPI[[#This Row],[Label]],TableAvg[],3,FALSE)</f>
        <v>9.1470939999999636</v>
      </c>
      <c r="Q773" s="13">
        <f>TableMPI[[#This Row],[Avg]]-$U$2*TableMPI[[#This Row],[StdDev]]</f>
        <v>48.635082000000075</v>
      </c>
      <c r="R773" s="13">
        <f>TableMPI[[#This Row],[Avg]]+$U$2*TableMPI[[#This Row],[StdDev]]</f>
        <v>85.223457999999937</v>
      </c>
      <c r="S773" s="13">
        <v>1</v>
      </c>
    </row>
    <row r="774" spans="1:19" x14ac:dyDescent="0.25">
      <c r="A774" t="s">
        <v>15</v>
      </c>
      <c r="B774">
        <v>10000</v>
      </c>
      <c r="C774">
        <v>100</v>
      </c>
      <c r="D774">
        <v>100000</v>
      </c>
      <c r="E774">
        <v>52</v>
      </c>
      <c r="F774">
        <v>1</v>
      </c>
      <c r="G774">
        <v>15.648498</v>
      </c>
      <c r="H774">
        <v>7.9146510000000001</v>
      </c>
      <c r="I774">
        <v>5.502319</v>
      </c>
      <c r="J774">
        <v>0.107889</v>
      </c>
      <c r="K774" t="str">
        <f t="shared" si="20"/>
        <v>7</v>
      </c>
      <c r="L774" t="s">
        <v>64</v>
      </c>
      <c r="M774" t="s">
        <v>65</v>
      </c>
      <c r="N7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774" s="13">
        <f>VLOOKUP(TableMPI[[#This Row],[Label]],TableAvg[],2,FALSE)</f>
        <v>60.261414500000001</v>
      </c>
      <c r="P774" s="13">
        <f>VLOOKUP(TableMPI[[#This Row],[Label]],TableAvg[],3,FALSE)</f>
        <v>3.9938224999999243</v>
      </c>
      <c r="Q774" s="13">
        <f>TableMPI[[#This Row],[Avg]]-$U$2*TableMPI[[#This Row],[StdDev]]</f>
        <v>52.273769500000149</v>
      </c>
      <c r="R774" s="13">
        <f>TableMPI[[#This Row],[Avg]]+$U$2*TableMPI[[#This Row],[StdDev]]</f>
        <v>68.249059499999845</v>
      </c>
      <c r="S774" s="13">
        <v>1</v>
      </c>
    </row>
    <row r="775" spans="1:19" x14ac:dyDescent="0.25">
      <c r="A775" t="s">
        <v>15</v>
      </c>
      <c r="B775">
        <v>10000</v>
      </c>
      <c r="C775">
        <v>100</v>
      </c>
      <c r="D775">
        <v>100000</v>
      </c>
      <c r="E775">
        <v>51</v>
      </c>
      <c r="F775">
        <v>1</v>
      </c>
      <c r="G775">
        <v>15.587975</v>
      </c>
      <c r="H775">
        <v>7.7867699999999997</v>
      </c>
      <c r="I775">
        <v>9.8658350000000006</v>
      </c>
      <c r="J775">
        <v>0.19731699999999999</v>
      </c>
      <c r="K775" t="str">
        <f t="shared" ref="K775:K814" si="21">MID(M775,22,1)</f>
        <v>7</v>
      </c>
      <c r="L775" t="s">
        <v>64</v>
      </c>
      <c r="M775" t="s">
        <v>65</v>
      </c>
      <c r="N7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775" s="13">
        <f>VLOOKUP(TableMPI[[#This Row],[Label]],TableAvg[],2,FALSE)</f>
        <v>70.770545285714292</v>
      </c>
      <c r="P775" s="13">
        <f>VLOOKUP(TableMPI[[#This Row],[Label]],TableAvg[],3,FALSE)</f>
        <v>7.0225103166363967</v>
      </c>
      <c r="Q775" s="13">
        <f>TableMPI[[#This Row],[Avg]]-$U$2*TableMPI[[#This Row],[StdDev]]</f>
        <v>56.7255246524415</v>
      </c>
      <c r="R775" s="13">
        <f>TableMPI[[#This Row],[Avg]]+$U$2*TableMPI[[#This Row],[StdDev]]</f>
        <v>84.81556591898709</v>
      </c>
      <c r="S775" s="13">
        <v>1</v>
      </c>
    </row>
    <row r="776" spans="1:19" x14ac:dyDescent="0.25">
      <c r="A776" t="s">
        <v>15</v>
      </c>
      <c r="B776">
        <v>10000</v>
      </c>
      <c r="C776">
        <v>100</v>
      </c>
      <c r="D776">
        <v>100000</v>
      </c>
      <c r="E776">
        <v>50</v>
      </c>
      <c r="F776">
        <v>1</v>
      </c>
      <c r="G776">
        <v>16.446947999999999</v>
      </c>
      <c r="H776">
        <v>8.4228649999999998</v>
      </c>
      <c r="I776">
        <v>7.7392899999999996</v>
      </c>
      <c r="J776">
        <v>0.157945</v>
      </c>
      <c r="K776" t="str">
        <f t="shared" si="21"/>
        <v>7</v>
      </c>
      <c r="L776" t="s">
        <v>64</v>
      </c>
      <c r="M776" t="s">
        <v>65</v>
      </c>
      <c r="N7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776" s="13">
        <f>VLOOKUP(TableMPI[[#This Row],[Label]],TableAvg[],2,FALSE)</f>
        <v>61.225663499999996</v>
      </c>
      <c r="P776" s="13">
        <f>VLOOKUP(TableMPI[[#This Row],[Label]],TableAvg[],3,FALSE)</f>
        <v>4.2239745000000068</v>
      </c>
      <c r="Q776" s="13">
        <f>TableMPI[[#This Row],[Avg]]-$U$2*TableMPI[[#This Row],[StdDev]]</f>
        <v>52.777714499999981</v>
      </c>
      <c r="R776" s="13">
        <f>TableMPI[[#This Row],[Avg]]+$U$2*TableMPI[[#This Row],[StdDev]]</f>
        <v>69.673612500000004</v>
      </c>
      <c r="S776" s="13">
        <v>1</v>
      </c>
    </row>
    <row r="777" spans="1:19" x14ac:dyDescent="0.25">
      <c r="A777" t="s">
        <v>15</v>
      </c>
      <c r="B777">
        <v>10000</v>
      </c>
      <c r="C777">
        <v>100</v>
      </c>
      <c r="D777">
        <v>100000</v>
      </c>
      <c r="E777">
        <v>49</v>
      </c>
      <c r="F777">
        <v>1</v>
      </c>
      <c r="G777">
        <v>19.736293</v>
      </c>
      <c r="H777">
        <v>11.564989000000001</v>
      </c>
      <c r="I777">
        <v>4.8499809999999997</v>
      </c>
      <c r="J777">
        <v>0.10104100000000001</v>
      </c>
      <c r="K777" t="str">
        <f t="shared" si="21"/>
        <v>7</v>
      </c>
      <c r="L777" t="s">
        <v>64</v>
      </c>
      <c r="M777" t="s">
        <v>65</v>
      </c>
      <c r="N7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777" s="13">
        <f>VLOOKUP(TableMPI[[#This Row],[Label]],TableAvg[],2,FALSE)</f>
        <v>76.386009999999999</v>
      </c>
      <c r="P777" s="13">
        <f>VLOOKUP(TableMPI[[#This Row],[Label]],TableAvg[],3,FALSE)</f>
        <v>6.1021000002761186E-2</v>
      </c>
      <c r="Q777" s="13">
        <f>TableMPI[[#This Row],[Avg]]-$U$2*TableMPI[[#This Row],[StdDev]]</f>
        <v>76.263967999994478</v>
      </c>
      <c r="R777" s="13">
        <f>TableMPI[[#This Row],[Avg]]+$U$2*TableMPI[[#This Row],[StdDev]]</f>
        <v>76.50805200000552</v>
      </c>
      <c r="S777" s="13">
        <v>1</v>
      </c>
    </row>
    <row r="778" spans="1:19" x14ac:dyDescent="0.25">
      <c r="A778" t="s">
        <v>15</v>
      </c>
      <c r="B778">
        <v>10000</v>
      </c>
      <c r="C778">
        <v>100</v>
      </c>
      <c r="D778">
        <v>100000</v>
      </c>
      <c r="E778">
        <v>48</v>
      </c>
      <c r="F778">
        <v>1</v>
      </c>
      <c r="G778">
        <v>12.778684</v>
      </c>
      <c r="H778">
        <v>4.6042310000000004</v>
      </c>
      <c r="I778">
        <v>4.7869380000000001</v>
      </c>
      <c r="J778">
        <v>0.10185</v>
      </c>
      <c r="K778" t="str">
        <f t="shared" si="21"/>
        <v>7</v>
      </c>
      <c r="L778" t="s">
        <v>64</v>
      </c>
      <c r="M778" t="s">
        <v>65</v>
      </c>
      <c r="N7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778" s="13">
        <f>VLOOKUP(TableMPI[[#This Row],[Label]],TableAvg[],2,FALSE)</f>
        <v>76.060306666666662</v>
      </c>
      <c r="P778" s="13">
        <f>VLOOKUP(TableMPI[[#This Row],[Label]],TableAvg[],3,FALSE)</f>
        <v>1.8280964848174195</v>
      </c>
      <c r="Q778" s="13">
        <f>TableMPI[[#This Row],[Avg]]-$U$2*TableMPI[[#This Row],[StdDev]]</f>
        <v>72.404113697031818</v>
      </c>
      <c r="R778" s="13">
        <f>TableMPI[[#This Row],[Avg]]+$U$2*TableMPI[[#This Row],[StdDev]]</f>
        <v>79.716499636301506</v>
      </c>
      <c r="S778" s="13">
        <v>1</v>
      </c>
    </row>
    <row r="779" spans="1:19" x14ac:dyDescent="0.25">
      <c r="A779" t="s">
        <v>15</v>
      </c>
      <c r="B779">
        <v>10000</v>
      </c>
      <c r="C779">
        <v>100</v>
      </c>
      <c r="D779">
        <v>100000</v>
      </c>
      <c r="E779">
        <v>47</v>
      </c>
      <c r="F779">
        <v>1</v>
      </c>
      <c r="G779">
        <v>19.666692000000001</v>
      </c>
      <c r="H779">
        <v>11.286163</v>
      </c>
      <c r="I779">
        <v>4.6464189999999999</v>
      </c>
      <c r="J779">
        <v>0.101009</v>
      </c>
      <c r="K779" t="str">
        <f t="shared" si="21"/>
        <v>7</v>
      </c>
      <c r="L779" t="s">
        <v>64</v>
      </c>
      <c r="M779" t="s">
        <v>65</v>
      </c>
      <c r="N7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779" s="13">
        <f>VLOOKUP(TableMPI[[#This Row],[Label]],TableAvg[],2,FALSE)</f>
        <v>76.872181499999996</v>
      </c>
      <c r="P779" s="13">
        <f>VLOOKUP(TableMPI[[#This Row],[Label]],TableAvg[],3,FALSE)</f>
        <v>1.6119705000001372</v>
      </c>
      <c r="Q779" s="13">
        <f>TableMPI[[#This Row],[Avg]]-$U$2*TableMPI[[#This Row],[StdDev]]</f>
        <v>73.648240499999716</v>
      </c>
      <c r="R779" s="13">
        <f>TableMPI[[#This Row],[Avg]]+$U$2*TableMPI[[#This Row],[StdDev]]</f>
        <v>80.096122500000277</v>
      </c>
      <c r="S779" s="13">
        <v>1</v>
      </c>
    </row>
    <row r="780" spans="1:19" x14ac:dyDescent="0.25">
      <c r="A780" t="s">
        <v>15</v>
      </c>
      <c r="B780">
        <v>10000</v>
      </c>
      <c r="C780">
        <v>100</v>
      </c>
      <c r="D780">
        <v>100000</v>
      </c>
      <c r="E780">
        <v>46</v>
      </c>
      <c r="F780">
        <v>1</v>
      </c>
      <c r="G780">
        <v>15.787576</v>
      </c>
      <c r="H780">
        <v>7.2594349999999999</v>
      </c>
      <c r="I780">
        <v>13.762325000000001</v>
      </c>
      <c r="J780">
        <v>0.30582900000000002</v>
      </c>
      <c r="K780" t="str">
        <f t="shared" si="21"/>
        <v>7</v>
      </c>
      <c r="L780" t="s">
        <v>64</v>
      </c>
      <c r="M780" t="s">
        <v>65</v>
      </c>
      <c r="N7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780" s="13">
        <f>VLOOKUP(TableMPI[[#This Row],[Label]],TableAvg[],2,FALSE)</f>
        <v>68.706393000000006</v>
      </c>
      <c r="P780" s="13">
        <f>VLOOKUP(TableMPI[[#This Row],[Label]],TableAvg[],3,FALSE)</f>
        <v>8.4790459999999541</v>
      </c>
      <c r="Q780" s="13">
        <f>TableMPI[[#This Row],[Avg]]-$U$2*TableMPI[[#This Row],[StdDev]]</f>
        <v>51.748301000000097</v>
      </c>
      <c r="R780" s="13">
        <f>TableMPI[[#This Row],[Avg]]+$U$2*TableMPI[[#This Row],[StdDev]]</f>
        <v>85.664484999999914</v>
      </c>
      <c r="S780" s="13">
        <v>1</v>
      </c>
    </row>
    <row r="781" spans="1:19" x14ac:dyDescent="0.25">
      <c r="A781" t="s">
        <v>15</v>
      </c>
      <c r="B781">
        <v>10000</v>
      </c>
      <c r="C781">
        <v>100</v>
      </c>
      <c r="D781">
        <v>100000</v>
      </c>
      <c r="E781">
        <v>45</v>
      </c>
      <c r="F781">
        <v>1</v>
      </c>
      <c r="G781">
        <v>13.155029000000001</v>
      </c>
      <c r="H781">
        <v>4.5500119999999997</v>
      </c>
      <c r="I781">
        <v>5.4732450000000004</v>
      </c>
      <c r="J781">
        <v>0.124392</v>
      </c>
      <c r="K781" t="str">
        <f t="shared" si="21"/>
        <v>7</v>
      </c>
      <c r="L781" t="s">
        <v>64</v>
      </c>
      <c r="M781" t="s">
        <v>65</v>
      </c>
      <c r="N7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781" s="13">
        <f>VLOOKUP(TableMPI[[#This Row],[Label]],TableAvg[],2,FALSE)</f>
        <v>77.115810333333329</v>
      </c>
      <c r="P781" s="13">
        <f>VLOOKUP(TableMPI[[#This Row],[Label]],TableAvg[],3,FALSE)</f>
        <v>3.832617475873946</v>
      </c>
      <c r="Q781" s="13">
        <f>TableMPI[[#This Row],[Avg]]-$U$2*TableMPI[[#This Row],[StdDev]]</f>
        <v>69.450575381585438</v>
      </c>
      <c r="R781" s="13">
        <f>TableMPI[[#This Row],[Avg]]+$U$2*TableMPI[[#This Row],[StdDev]]</f>
        <v>84.78104528508122</v>
      </c>
      <c r="S781" s="13">
        <v>1</v>
      </c>
    </row>
    <row r="782" spans="1:19" x14ac:dyDescent="0.25">
      <c r="A782" t="s">
        <v>15</v>
      </c>
      <c r="B782">
        <v>10000</v>
      </c>
      <c r="C782">
        <v>100</v>
      </c>
      <c r="D782">
        <v>100000</v>
      </c>
      <c r="E782">
        <v>44</v>
      </c>
      <c r="F782">
        <v>1</v>
      </c>
      <c r="G782">
        <v>13.295558</v>
      </c>
      <c r="H782">
        <v>4.5435889999999999</v>
      </c>
      <c r="I782">
        <v>4.4707520000000001</v>
      </c>
      <c r="J782">
        <v>0.10397099999999999</v>
      </c>
      <c r="K782" t="str">
        <f t="shared" si="21"/>
        <v>7</v>
      </c>
      <c r="L782" t="s">
        <v>64</v>
      </c>
      <c r="M782" t="s">
        <v>65</v>
      </c>
      <c r="N7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782" s="13">
        <f>VLOOKUP(TableMPI[[#This Row],[Label]],TableAvg[],2,FALSE)</f>
        <v>77.120153500000001</v>
      </c>
      <c r="P782" s="13">
        <f>VLOOKUP(TableMPI[[#This Row],[Label]],TableAvg[],3,FALSE)</f>
        <v>3.7465084999999894</v>
      </c>
      <c r="Q782" s="13">
        <f>TableMPI[[#This Row],[Avg]]-$U$2*TableMPI[[#This Row],[StdDev]]</f>
        <v>69.62713650000002</v>
      </c>
      <c r="R782" s="13">
        <f>TableMPI[[#This Row],[Avg]]+$U$2*TableMPI[[#This Row],[StdDev]]</f>
        <v>84.613170499999981</v>
      </c>
      <c r="S782" s="13">
        <v>1</v>
      </c>
    </row>
    <row r="783" spans="1:19" x14ac:dyDescent="0.25">
      <c r="A783" t="s">
        <v>15</v>
      </c>
      <c r="B783">
        <v>10000</v>
      </c>
      <c r="C783">
        <v>100</v>
      </c>
      <c r="D783">
        <v>100000</v>
      </c>
      <c r="E783">
        <v>43</v>
      </c>
      <c r="F783">
        <v>1</v>
      </c>
      <c r="G783">
        <v>14.085608000000001</v>
      </c>
      <c r="H783">
        <v>5.1340349999999999</v>
      </c>
      <c r="I783">
        <v>3.9570310000000002</v>
      </c>
      <c r="J783">
        <v>9.4214999999999993E-2</v>
      </c>
      <c r="K783" t="str">
        <f t="shared" si="21"/>
        <v>7</v>
      </c>
      <c r="L783" t="s">
        <v>64</v>
      </c>
      <c r="M783" t="s">
        <v>65</v>
      </c>
      <c r="N7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783" s="13">
        <f>VLOOKUP(TableMPI[[#This Row],[Label]],TableAvg[],2,FALSE)</f>
        <v>66.753187499999996</v>
      </c>
      <c r="P783" s="13">
        <f>VLOOKUP(TableMPI[[#This Row],[Label]],TableAvg[],3,FALSE)</f>
        <v>5.6613295000000647</v>
      </c>
      <c r="Q783" s="13">
        <f>TableMPI[[#This Row],[Avg]]-$U$2*TableMPI[[#This Row],[StdDev]]</f>
        <v>55.430528499999866</v>
      </c>
      <c r="R783" s="13">
        <f>TableMPI[[#This Row],[Avg]]+$U$2*TableMPI[[#This Row],[StdDev]]</f>
        <v>78.075846500000125</v>
      </c>
      <c r="S783" s="13">
        <v>1</v>
      </c>
    </row>
    <row r="784" spans="1:19" x14ac:dyDescent="0.25">
      <c r="A784" t="s">
        <v>15</v>
      </c>
      <c r="B784">
        <v>10000</v>
      </c>
      <c r="C784">
        <v>100</v>
      </c>
      <c r="D784">
        <v>100000</v>
      </c>
      <c r="E784">
        <v>42</v>
      </c>
      <c r="F784">
        <v>1</v>
      </c>
      <c r="G784">
        <v>21.861013</v>
      </c>
      <c r="H784">
        <v>12.697597999999999</v>
      </c>
      <c r="I784">
        <v>4.3727809999999998</v>
      </c>
      <c r="J784">
        <v>0.106653</v>
      </c>
      <c r="K784" t="str">
        <f t="shared" si="21"/>
        <v>7</v>
      </c>
      <c r="L784" t="s">
        <v>64</v>
      </c>
      <c r="M784" t="s">
        <v>65</v>
      </c>
      <c r="N7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784" s="13">
        <f>VLOOKUP(TableMPI[[#This Row],[Label]],TableAvg[],2,FALSE)</f>
        <v>74.926300333333344</v>
      </c>
      <c r="P784" s="13">
        <f>VLOOKUP(TableMPI[[#This Row],[Label]],TableAvg[],3,FALSE)</f>
        <v>7.7118208309586107</v>
      </c>
      <c r="Q784" s="13">
        <f>TableMPI[[#This Row],[Avg]]-$U$2*TableMPI[[#This Row],[StdDev]]</f>
        <v>59.502658671416121</v>
      </c>
      <c r="R784" s="13">
        <f>TableMPI[[#This Row],[Avg]]+$U$2*TableMPI[[#This Row],[StdDev]]</f>
        <v>90.34994199525056</v>
      </c>
      <c r="S784" s="13">
        <v>1</v>
      </c>
    </row>
    <row r="785" spans="1:19" x14ac:dyDescent="0.25">
      <c r="A785" t="s">
        <v>15</v>
      </c>
      <c r="B785">
        <v>10000</v>
      </c>
      <c r="C785">
        <v>100</v>
      </c>
      <c r="D785">
        <v>100000</v>
      </c>
      <c r="E785">
        <v>41</v>
      </c>
      <c r="F785">
        <v>1</v>
      </c>
      <c r="G785">
        <v>16.629214999999999</v>
      </c>
      <c r="H785">
        <v>7.346482</v>
      </c>
      <c r="I785">
        <v>4.7019169999999999</v>
      </c>
      <c r="J785">
        <v>0.117548</v>
      </c>
      <c r="K785" t="str">
        <f t="shared" si="21"/>
        <v>7</v>
      </c>
      <c r="L785" t="s">
        <v>64</v>
      </c>
      <c r="M785" t="s">
        <v>65</v>
      </c>
      <c r="N7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785" s="13">
        <f>VLOOKUP(TableMPI[[#This Row],[Label]],TableAvg[],2,FALSE)</f>
        <v>71.40949599999999</v>
      </c>
      <c r="P785" s="13">
        <f>VLOOKUP(TableMPI[[#This Row],[Label]],TableAvg[],3,FALSE)</f>
        <v>10.384814000000029</v>
      </c>
      <c r="Q785" s="13">
        <f>TableMPI[[#This Row],[Avg]]-$U$2*TableMPI[[#This Row],[StdDev]]</f>
        <v>50.639867999999936</v>
      </c>
      <c r="R785" s="13">
        <f>TableMPI[[#This Row],[Avg]]+$U$2*TableMPI[[#This Row],[StdDev]]</f>
        <v>92.179124000000044</v>
      </c>
      <c r="S785" s="13">
        <v>1</v>
      </c>
    </row>
    <row r="786" spans="1:19" x14ac:dyDescent="0.25">
      <c r="A786" t="s">
        <v>15</v>
      </c>
      <c r="B786">
        <v>10000</v>
      </c>
      <c r="C786">
        <v>100</v>
      </c>
      <c r="D786">
        <v>100000</v>
      </c>
      <c r="E786">
        <v>40</v>
      </c>
      <c r="F786">
        <v>1</v>
      </c>
      <c r="G786">
        <v>12.512040000000001</v>
      </c>
      <c r="H786">
        <v>3.0821939999999999</v>
      </c>
      <c r="I786">
        <v>3.9842740000000001</v>
      </c>
      <c r="J786">
        <v>0.102161</v>
      </c>
      <c r="K786" t="str">
        <f t="shared" si="21"/>
        <v>7</v>
      </c>
      <c r="L786" t="s">
        <v>64</v>
      </c>
      <c r="M786" t="s">
        <v>65</v>
      </c>
      <c r="N7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786" s="13">
        <f>VLOOKUP(TableMPI[[#This Row],[Label]],TableAvg[],2,FALSE)</f>
        <v>71.967419500000005</v>
      </c>
      <c r="P786" s="13">
        <f>VLOOKUP(TableMPI[[#This Row],[Label]],TableAvg[],3,FALSE)</f>
        <v>10.153153499999908</v>
      </c>
      <c r="Q786" s="13">
        <f>TableMPI[[#This Row],[Avg]]-$U$2*TableMPI[[#This Row],[StdDev]]</f>
        <v>51.661112500000186</v>
      </c>
      <c r="R786" s="13">
        <f>TableMPI[[#This Row],[Avg]]+$U$2*TableMPI[[#This Row],[StdDev]]</f>
        <v>92.273726499999825</v>
      </c>
      <c r="S786" s="13">
        <v>1</v>
      </c>
    </row>
    <row r="787" spans="1:19" x14ac:dyDescent="0.25">
      <c r="A787" t="s">
        <v>15</v>
      </c>
      <c r="B787">
        <v>10000</v>
      </c>
      <c r="C787">
        <v>100</v>
      </c>
      <c r="D787">
        <v>100000</v>
      </c>
      <c r="E787">
        <v>39</v>
      </c>
      <c r="F787">
        <v>1</v>
      </c>
      <c r="G787">
        <v>13.285743</v>
      </c>
      <c r="H787">
        <v>3.6517689999999998</v>
      </c>
      <c r="I787">
        <v>4.502059</v>
      </c>
      <c r="J787">
        <v>0.118475</v>
      </c>
      <c r="K787" t="str">
        <f t="shared" si="21"/>
        <v>7</v>
      </c>
      <c r="L787" t="s">
        <v>64</v>
      </c>
      <c r="M787" t="s">
        <v>65</v>
      </c>
      <c r="N7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787" s="13">
        <f>VLOOKUP(TableMPI[[#This Row],[Label]],TableAvg[],2,FALSE)</f>
        <v>79.192841166666668</v>
      </c>
      <c r="P787" s="13">
        <f>VLOOKUP(TableMPI[[#This Row],[Label]],TableAvg[],3,FALSE)</f>
        <v>6.4184247343699292</v>
      </c>
      <c r="Q787" s="13">
        <f>TableMPI[[#This Row],[Avg]]-$U$2*TableMPI[[#This Row],[StdDev]]</f>
        <v>66.355991697926811</v>
      </c>
      <c r="R787" s="13">
        <f>TableMPI[[#This Row],[Avg]]+$U$2*TableMPI[[#This Row],[StdDev]]</f>
        <v>92.029690635406524</v>
      </c>
      <c r="S787" s="13">
        <v>1</v>
      </c>
    </row>
    <row r="788" spans="1:19" x14ac:dyDescent="0.25">
      <c r="A788" t="s">
        <v>15</v>
      </c>
      <c r="B788">
        <v>10000</v>
      </c>
      <c r="C788">
        <v>100</v>
      </c>
      <c r="D788">
        <v>100000</v>
      </c>
      <c r="E788">
        <v>38</v>
      </c>
      <c r="F788">
        <v>1</v>
      </c>
      <c r="G788">
        <v>22.015049999999999</v>
      </c>
      <c r="H788">
        <v>12.053366</v>
      </c>
      <c r="I788">
        <v>4.0349700000000004</v>
      </c>
      <c r="J788">
        <v>0.109053</v>
      </c>
      <c r="K788" t="str">
        <f t="shared" si="21"/>
        <v>7</v>
      </c>
      <c r="L788" t="s">
        <v>64</v>
      </c>
      <c r="M788" t="s">
        <v>65</v>
      </c>
      <c r="N7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788" s="13">
        <f>VLOOKUP(TableMPI[[#This Row],[Label]],TableAvg[],2,FALSE)</f>
        <v>79.841149000000001</v>
      </c>
      <c r="P788" s="13">
        <f>VLOOKUP(TableMPI[[#This Row],[Label]],TableAvg[],3,FALSE)</f>
        <v>4.2893230000000475</v>
      </c>
      <c r="Q788" s="13">
        <f>TableMPI[[#This Row],[Avg]]-$U$2*TableMPI[[#This Row],[StdDev]]</f>
        <v>71.26250299999991</v>
      </c>
      <c r="R788" s="13">
        <f>TableMPI[[#This Row],[Avg]]+$U$2*TableMPI[[#This Row],[StdDev]]</f>
        <v>88.419795000000093</v>
      </c>
      <c r="S788" s="13">
        <v>1</v>
      </c>
    </row>
    <row r="789" spans="1:19" x14ac:dyDescent="0.25">
      <c r="A789" t="s">
        <v>15</v>
      </c>
      <c r="B789">
        <v>10000</v>
      </c>
      <c r="C789">
        <v>100</v>
      </c>
      <c r="D789">
        <v>100000</v>
      </c>
      <c r="E789">
        <v>37</v>
      </c>
      <c r="F789">
        <v>1</v>
      </c>
      <c r="G789">
        <v>12.811486</v>
      </c>
      <c r="H789">
        <v>2.6034739999999998</v>
      </c>
      <c r="I789">
        <v>5.789345</v>
      </c>
      <c r="J789">
        <v>0.16081500000000001</v>
      </c>
      <c r="K789" t="str">
        <f t="shared" si="21"/>
        <v>7</v>
      </c>
      <c r="L789" t="s">
        <v>64</v>
      </c>
      <c r="M789" t="s">
        <v>65</v>
      </c>
      <c r="N7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789" s="13">
        <f>VLOOKUP(TableMPI[[#This Row],[Label]],TableAvg[],2,FALSE)</f>
        <v>78.192927499999996</v>
      </c>
      <c r="P789" s="13">
        <f>VLOOKUP(TableMPI[[#This Row],[Label]],TableAvg[],3,FALSE)</f>
        <v>1.1752695000001139</v>
      </c>
      <c r="Q789" s="13">
        <f>TableMPI[[#This Row],[Avg]]-$U$2*TableMPI[[#This Row],[StdDev]]</f>
        <v>75.842388499999771</v>
      </c>
      <c r="R789" s="13">
        <f>TableMPI[[#This Row],[Avg]]+$U$2*TableMPI[[#This Row],[StdDev]]</f>
        <v>80.543466500000221</v>
      </c>
      <c r="S789" s="13">
        <v>1</v>
      </c>
    </row>
    <row r="790" spans="1:19" x14ac:dyDescent="0.25">
      <c r="A790" t="s">
        <v>15</v>
      </c>
      <c r="B790">
        <v>10000</v>
      </c>
      <c r="C790">
        <v>100</v>
      </c>
      <c r="D790">
        <v>100000</v>
      </c>
      <c r="E790">
        <v>36</v>
      </c>
      <c r="F790">
        <v>1</v>
      </c>
      <c r="G790">
        <v>17.733878000000001</v>
      </c>
      <c r="H790">
        <v>7.3122540000000003</v>
      </c>
      <c r="I790">
        <v>3.733714</v>
      </c>
      <c r="J790">
        <v>0.106678</v>
      </c>
      <c r="K790" t="str">
        <f t="shared" si="21"/>
        <v>7</v>
      </c>
      <c r="L790" t="s">
        <v>64</v>
      </c>
      <c r="M790" t="s">
        <v>65</v>
      </c>
      <c r="N7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790" s="13">
        <f>VLOOKUP(TableMPI[[#This Row],[Label]],TableAvg[],2,FALSE)</f>
        <v>81.627290800000011</v>
      </c>
      <c r="P790" s="13">
        <f>VLOOKUP(TableMPI[[#This Row],[Label]],TableAvg[],3,FALSE)</f>
        <v>3.455545971951532</v>
      </c>
      <c r="Q790" s="13">
        <f>TableMPI[[#This Row],[Avg]]-$U$2*TableMPI[[#This Row],[StdDev]]</f>
        <v>74.716198856096952</v>
      </c>
      <c r="R790" s="13">
        <f>TableMPI[[#This Row],[Avg]]+$U$2*TableMPI[[#This Row],[StdDev]]</f>
        <v>88.538382743903071</v>
      </c>
      <c r="S790" s="13">
        <v>1</v>
      </c>
    </row>
    <row r="791" spans="1:19" x14ac:dyDescent="0.25">
      <c r="A791" t="s">
        <v>15</v>
      </c>
      <c r="B791">
        <v>10000</v>
      </c>
      <c r="C791">
        <v>100</v>
      </c>
      <c r="D791">
        <v>100000</v>
      </c>
      <c r="E791">
        <v>35</v>
      </c>
      <c r="F791">
        <v>1</v>
      </c>
      <c r="G791">
        <v>14.320212</v>
      </c>
      <c r="H791">
        <v>3.4876490000000002</v>
      </c>
      <c r="I791">
        <v>10.55673</v>
      </c>
      <c r="J791">
        <v>0.31049199999999999</v>
      </c>
      <c r="K791" t="str">
        <f t="shared" si="21"/>
        <v>7</v>
      </c>
      <c r="L791" t="s">
        <v>64</v>
      </c>
      <c r="M791" t="s">
        <v>65</v>
      </c>
      <c r="N7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791" s="13">
        <f>VLOOKUP(TableMPI[[#This Row],[Label]],TableAvg[],2,FALSE)</f>
        <v>78.006539000000004</v>
      </c>
      <c r="P791" s="13">
        <f>VLOOKUP(TableMPI[[#This Row],[Label]],TableAvg[],3,FALSE)</f>
        <v>0</v>
      </c>
      <c r="Q791" s="13">
        <f>TableMPI[[#This Row],[Avg]]-$U$2*TableMPI[[#This Row],[StdDev]]</f>
        <v>78.006539000000004</v>
      </c>
      <c r="R791" s="13">
        <f>TableMPI[[#This Row],[Avg]]+$U$2*TableMPI[[#This Row],[StdDev]]</f>
        <v>78.006539000000004</v>
      </c>
      <c r="S791" s="13">
        <v>1</v>
      </c>
    </row>
    <row r="792" spans="1:19" x14ac:dyDescent="0.25">
      <c r="A792" t="s">
        <v>15</v>
      </c>
      <c r="B792">
        <v>10000</v>
      </c>
      <c r="C792">
        <v>100</v>
      </c>
      <c r="D792">
        <v>100000</v>
      </c>
      <c r="E792">
        <v>34</v>
      </c>
      <c r="F792">
        <v>1</v>
      </c>
      <c r="G792">
        <v>17.00787</v>
      </c>
      <c r="H792">
        <v>6.0055050000000003</v>
      </c>
      <c r="I792">
        <v>4.8746109999999998</v>
      </c>
      <c r="J792">
        <v>0.14771500000000001</v>
      </c>
      <c r="K792" t="str">
        <f t="shared" si="21"/>
        <v>7</v>
      </c>
      <c r="L792" t="s">
        <v>64</v>
      </c>
      <c r="M792" t="s">
        <v>65</v>
      </c>
      <c r="N7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792" s="13">
        <f>VLOOKUP(TableMPI[[#This Row],[Label]],TableAvg[],2,FALSE)</f>
        <v>84.318348</v>
      </c>
      <c r="P792" s="13">
        <f>VLOOKUP(TableMPI[[#This Row],[Label]],TableAvg[],3,FALSE)</f>
        <v>0</v>
      </c>
      <c r="Q792" s="13">
        <f>TableMPI[[#This Row],[Avg]]-$U$2*TableMPI[[#This Row],[StdDev]]</f>
        <v>84.318348</v>
      </c>
      <c r="R792" s="13">
        <f>TableMPI[[#This Row],[Avg]]+$U$2*TableMPI[[#This Row],[StdDev]]</f>
        <v>84.318348</v>
      </c>
      <c r="S792" s="13">
        <v>1</v>
      </c>
    </row>
    <row r="793" spans="1:19" x14ac:dyDescent="0.25">
      <c r="A793" t="s">
        <v>15</v>
      </c>
      <c r="B793">
        <v>10000</v>
      </c>
      <c r="C793">
        <v>100</v>
      </c>
      <c r="D793">
        <v>100000</v>
      </c>
      <c r="E793">
        <v>33</v>
      </c>
      <c r="F793">
        <v>1</v>
      </c>
      <c r="G793">
        <v>13.941182</v>
      </c>
      <c r="H793">
        <v>2.694922</v>
      </c>
      <c r="I793">
        <v>3.077385</v>
      </c>
      <c r="J793">
        <v>9.6168000000000003E-2</v>
      </c>
      <c r="K793" t="str">
        <f t="shared" si="21"/>
        <v>7</v>
      </c>
      <c r="L793" t="s">
        <v>64</v>
      </c>
      <c r="M793" t="s">
        <v>65</v>
      </c>
      <c r="N7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793" s="13">
        <f>VLOOKUP(TableMPI[[#This Row],[Label]],TableAvg[],2,FALSE)</f>
        <v>76.067917600000015</v>
      </c>
      <c r="P793" s="13">
        <f>VLOOKUP(TableMPI[[#This Row],[Label]],TableAvg[],3,FALSE)</f>
        <v>1.9068478459149669</v>
      </c>
      <c r="Q793" s="13">
        <f>TableMPI[[#This Row],[Avg]]-$U$2*TableMPI[[#This Row],[StdDev]]</f>
        <v>72.254221908170081</v>
      </c>
      <c r="R793" s="13">
        <f>TableMPI[[#This Row],[Avg]]+$U$2*TableMPI[[#This Row],[StdDev]]</f>
        <v>79.88161329182995</v>
      </c>
      <c r="S793" s="13">
        <v>1</v>
      </c>
    </row>
    <row r="794" spans="1:19" x14ac:dyDescent="0.25">
      <c r="A794" t="s">
        <v>15</v>
      </c>
      <c r="B794">
        <v>10000</v>
      </c>
      <c r="C794">
        <v>100</v>
      </c>
      <c r="D794">
        <v>100000</v>
      </c>
      <c r="E794">
        <v>32</v>
      </c>
      <c r="F794">
        <v>1</v>
      </c>
      <c r="G794">
        <v>16.053773</v>
      </c>
      <c r="H794">
        <v>4.3737959999999996</v>
      </c>
      <c r="I794">
        <v>3.1008559999999998</v>
      </c>
      <c r="J794">
        <v>0.10002800000000001</v>
      </c>
      <c r="K794" t="str">
        <f t="shared" si="21"/>
        <v>7</v>
      </c>
      <c r="L794" t="s">
        <v>64</v>
      </c>
      <c r="M794" t="s">
        <v>65</v>
      </c>
      <c r="N7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794" s="13">
        <f>VLOOKUP(TableMPI[[#This Row],[Label]],TableAvg[],2,FALSE)</f>
        <v>84.195373000000004</v>
      </c>
      <c r="P794" s="13">
        <f>VLOOKUP(TableMPI[[#This Row],[Label]],TableAvg[],3,FALSE)</f>
        <v>0</v>
      </c>
      <c r="Q794" s="13">
        <f>TableMPI[[#This Row],[Avg]]-$U$2*TableMPI[[#This Row],[StdDev]]</f>
        <v>84.195373000000004</v>
      </c>
      <c r="R794" s="13">
        <f>TableMPI[[#This Row],[Avg]]+$U$2*TableMPI[[#This Row],[StdDev]]</f>
        <v>84.195373000000004</v>
      </c>
      <c r="S794" s="13">
        <v>1</v>
      </c>
    </row>
    <row r="795" spans="1:19" x14ac:dyDescent="0.25">
      <c r="A795" t="s">
        <v>15</v>
      </c>
      <c r="B795">
        <v>10000</v>
      </c>
      <c r="C795">
        <v>100</v>
      </c>
      <c r="D795">
        <v>100000</v>
      </c>
      <c r="E795">
        <v>31</v>
      </c>
      <c r="F795">
        <v>1</v>
      </c>
      <c r="G795">
        <v>13.743372000000001</v>
      </c>
      <c r="H795">
        <v>1.8624289999999999</v>
      </c>
      <c r="I795">
        <v>3.3247330000000002</v>
      </c>
      <c r="J795">
        <v>0.11082400000000001</v>
      </c>
      <c r="K795" t="str">
        <f t="shared" si="21"/>
        <v>7</v>
      </c>
      <c r="L795" t="s">
        <v>64</v>
      </c>
      <c r="M795" t="s">
        <v>65</v>
      </c>
      <c r="N7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795" s="13">
        <f>VLOOKUP(TableMPI[[#This Row],[Label]],TableAvg[],2,FALSE)</f>
        <v>78.830611000000005</v>
      </c>
      <c r="P795" s="13">
        <f>VLOOKUP(TableMPI[[#This Row],[Label]],TableAvg[],3,FALSE)</f>
        <v>0</v>
      </c>
      <c r="Q795" s="13">
        <f>TableMPI[[#This Row],[Avg]]-$U$2*TableMPI[[#This Row],[StdDev]]</f>
        <v>78.830611000000005</v>
      </c>
      <c r="R795" s="13">
        <f>TableMPI[[#This Row],[Avg]]+$U$2*TableMPI[[#This Row],[StdDev]]</f>
        <v>78.830611000000005</v>
      </c>
      <c r="S795" s="13">
        <v>1</v>
      </c>
    </row>
    <row r="796" spans="1:19" x14ac:dyDescent="0.25">
      <c r="A796" t="s">
        <v>15</v>
      </c>
      <c r="B796">
        <v>10000</v>
      </c>
      <c r="C796">
        <v>100</v>
      </c>
      <c r="D796">
        <v>100000</v>
      </c>
      <c r="E796">
        <v>30</v>
      </c>
      <c r="F796">
        <v>1</v>
      </c>
      <c r="G796">
        <v>14.137286</v>
      </c>
      <c r="H796">
        <v>1.767444</v>
      </c>
      <c r="I796">
        <v>2.827744</v>
      </c>
      <c r="J796">
        <v>9.7507999999999997E-2</v>
      </c>
      <c r="K796" t="str">
        <f t="shared" si="21"/>
        <v>7</v>
      </c>
      <c r="L796" t="s">
        <v>64</v>
      </c>
      <c r="M796" t="s">
        <v>65</v>
      </c>
      <c r="N7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796" s="13">
        <f>VLOOKUP(TableMPI[[#This Row],[Label]],TableAvg[],2,FALSE)</f>
        <v>83.386357600000011</v>
      </c>
      <c r="P796" s="13">
        <f>VLOOKUP(TableMPI[[#This Row],[Label]],TableAvg[],3,FALSE)</f>
        <v>1.0992753606356498</v>
      </c>
      <c r="Q796" s="13">
        <f>TableMPI[[#This Row],[Avg]]-$U$2*TableMPI[[#This Row],[StdDev]]</f>
        <v>81.187806878728708</v>
      </c>
      <c r="R796" s="13">
        <f>TableMPI[[#This Row],[Avg]]+$U$2*TableMPI[[#This Row],[StdDev]]</f>
        <v>85.584908321271314</v>
      </c>
      <c r="S796" s="13">
        <v>1</v>
      </c>
    </row>
    <row r="797" spans="1:19" x14ac:dyDescent="0.25">
      <c r="A797" t="s">
        <v>15</v>
      </c>
      <c r="B797">
        <v>10000</v>
      </c>
      <c r="C797">
        <v>100</v>
      </c>
      <c r="D797">
        <v>100000</v>
      </c>
      <c r="E797">
        <v>29</v>
      </c>
      <c r="F797">
        <v>1</v>
      </c>
      <c r="G797">
        <v>14.74882</v>
      </c>
      <c r="H797">
        <v>2.0111110000000001</v>
      </c>
      <c r="I797">
        <v>2.6538330000000001</v>
      </c>
      <c r="J797">
        <v>9.4780000000000003E-2</v>
      </c>
      <c r="K797" t="str">
        <f t="shared" si="21"/>
        <v>7</v>
      </c>
      <c r="L797" t="s">
        <v>64</v>
      </c>
      <c r="M797" t="s">
        <v>65</v>
      </c>
      <c r="N7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797" s="13">
        <f>VLOOKUP(TableMPI[[#This Row],[Label]],TableAvg[],2,FALSE)</f>
        <v>81.790783000000005</v>
      </c>
      <c r="P797" s="13">
        <f>VLOOKUP(TableMPI[[#This Row],[Label]],TableAvg[],3,FALSE)</f>
        <v>0</v>
      </c>
      <c r="Q797" s="13">
        <f>TableMPI[[#This Row],[Avg]]-$U$2*TableMPI[[#This Row],[StdDev]]</f>
        <v>81.790783000000005</v>
      </c>
      <c r="R797" s="13">
        <f>TableMPI[[#This Row],[Avg]]+$U$2*TableMPI[[#This Row],[StdDev]]</f>
        <v>81.790783000000005</v>
      </c>
      <c r="S797" s="13">
        <v>1</v>
      </c>
    </row>
    <row r="798" spans="1:19" x14ac:dyDescent="0.25">
      <c r="A798" t="s">
        <v>15</v>
      </c>
      <c r="B798">
        <v>10000</v>
      </c>
      <c r="C798">
        <v>100</v>
      </c>
      <c r="D798">
        <v>100000</v>
      </c>
      <c r="E798">
        <v>28</v>
      </c>
      <c r="F798">
        <v>1</v>
      </c>
      <c r="G798">
        <v>15.3353</v>
      </c>
      <c r="H798">
        <v>2.402571</v>
      </c>
      <c r="I798">
        <v>2.2871980000000001</v>
      </c>
      <c r="J798">
        <v>8.4710999999999995E-2</v>
      </c>
      <c r="K798" t="str">
        <f t="shared" si="21"/>
        <v>7</v>
      </c>
      <c r="L798" t="s">
        <v>64</v>
      </c>
      <c r="M798" t="s">
        <v>65</v>
      </c>
      <c r="N7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798" s="13">
        <f>VLOOKUP(TableMPI[[#This Row],[Label]],TableAvg[],2,FALSE)</f>
        <v>83.684258999999997</v>
      </c>
      <c r="P798" s="13">
        <f>VLOOKUP(TableMPI[[#This Row],[Label]],TableAvg[],3,FALSE)</f>
        <v>0</v>
      </c>
      <c r="Q798" s="13">
        <f>TableMPI[[#This Row],[Avg]]-$U$2*TableMPI[[#This Row],[StdDev]]</f>
        <v>83.684258999999997</v>
      </c>
      <c r="R798" s="13">
        <f>TableMPI[[#This Row],[Avg]]+$U$2*TableMPI[[#This Row],[StdDev]]</f>
        <v>83.684258999999997</v>
      </c>
      <c r="S798" s="13">
        <v>1</v>
      </c>
    </row>
    <row r="799" spans="1:19" x14ac:dyDescent="0.25">
      <c r="A799" t="s">
        <v>15</v>
      </c>
      <c r="B799">
        <v>10000</v>
      </c>
      <c r="C799">
        <v>100</v>
      </c>
      <c r="D799">
        <v>100000</v>
      </c>
      <c r="E799">
        <v>27</v>
      </c>
      <c r="F799">
        <v>1</v>
      </c>
      <c r="G799">
        <v>14.620381</v>
      </c>
      <c r="H799">
        <v>1.053256</v>
      </c>
      <c r="I799">
        <v>2.2320929999999999</v>
      </c>
      <c r="J799">
        <v>8.5849999999999996E-2</v>
      </c>
      <c r="K799" t="str">
        <f t="shared" si="21"/>
        <v>7</v>
      </c>
      <c r="L799" t="s">
        <v>64</v>
      </c>
      <c r="M799" t="s">
        <v>65</v>
      </c>
      <c r="N7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799" s="13">
        <f>VLOOKUP(TableMPI[[#This Row],[Label]],TableAvg[],2,FALSE)</f>
        <v>84.499865799999995</v>
      </c>
      <c r="P799" s="13">
        <f>VLOOKUP(TableMPI[[#This Row],[Label]],TableAvg[],3,FALSE)</f>
        <v>0.94775888240855077</v>
      </c>
      <c r="Q799" s="13">
        <f>TableMPI[[#This Row],[Avg]]-$U$2*TableMPI[[#This Row],[StdDev]]</f>
        <v>82.604348035182895</v>
      </c>
      <c r="R799" s="13">
        <f>TableMPI[[#This Row],[Avg]]+$U$2*TableMPI[[#This Row],[StdDev]]</f>
        <v>86.395383564817095</v>
      </c>
      <c r="S799" s="13">
        <v>1</v>
      </c>
    </row>
    <row r="800" spans="1:19" x14ac:dyDescent="0.25">
      <c r="A800" t="s">
        <v>15</v>
      </c>
      <c r="B800">
        <v>10000</v>
      </c>
      <c r="C800">
        <v>100</v>
      </c>
      <c r="D800">
        <v>100000</v>
      </c>
      <c r="E800">
        <v>26</v>
      </c>
      <c r="F800">
        <v>1</v>
      </c>
      <c r="G800">
        <v>14.770448999999999</v>
      </c>
      <c r="H800">
        <v>0.67615800000000004</v>
      </c>
      <c r="I800">
        <v>2.2241870000000001</v>
      </c>
      <c r="J800">
        <v>8.8967000000000004E-2</v>
      </c>
      <c r="K800" t="str">
        <f t="shared" si="21"/>
        <v>7</v>
      </c>
      <c r="L800" t="s">
        <v>64</v>
      </c>
      <c r="M800" t="s">
        <v>65</v>
      </c>
      <c r="N8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800" s="13">
        <f>VLOOKUP(TableMPI[[#This Row],[Label]],TableAvg[],2,FALSE)</f>
        <v>86.758832999999996</v>
      </c>
      <c r="P800" s="13">
        <f>VLOOKUP(TableMPI[[#This Row],[Label]],TableAvg[],3,FALSE)</f>
        <v>0</v>
      </c>
      <c r="Q800" s="13">
        <f>TableMPI[[#This Row],[Avg]]-$U$2*TableMPI[[#This Row],[StdDev]]</f>
        <v>86.758832999999996</v>
      </c>
      <c r="R800" s="13">
        <f>TableMPI[[#This Row],[Avg]]+$U$2*TableMPI[[#This Row],[StdDev]]</f>
        <v>86.758832999999996</v>
      </c>
      <c r="S800" s="13">
        <v>1</v>
      </c>
    </row>
    <row r="801" spans="1:19" x14ac:dyDescent="0.25">
      <c r="A801" t="s">
        <v>15</v>
      </c>
      <c r="B801">
        <v>10000</v>
      </c>
      <c r="C801">
        <v>100</v>
      </c>
      <c r="D801">
        <v>100000</v>
      </c>
      <c r="E801">
        <v>25</v>
      </c>
      <c r="F801">
        <v>1</v>
      </c>
      <c r="G801">
        <v>14.910425</v>
      </c>
      <c r="H801">
        <v>0.42504599999999998</v>
      </c>
      <c r="I801">
        <v>2.073159</v>
      </c>
      <c r="J801">
        <v>8.6382E-2</v>
      </c>
      <c r="K801" t="str">
        <f t="shared" si="21"/>
        <v>7</v>
      </c>
      <c r="L801" t="s">
        <v>64</v>
      </c>
      <c r="M801" t="s">
        <v>65</v>
      </c>
      <c r="N8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801" s="13">
        <f>VLOOKUP(TableMPI[[#This Row],[Label]],TableAvg[],2,FALSE)</f>
        <v>89.725504999999998</v>
      </c>
      <c r="P801" s="13">
        <f>VLOOKUP(TableMPI[[#This Row],[Label]],TableAvg[],3,FALSE)</f>
        <v>0</v>
      </c>
      <c r="Q801" s="13">
        <f>TableMPI[[#This Row],[Avg]]-$U$2*TableMPI[[#This Row],[StdDev]]</f>
        <v>89.725504999999998</v>
      </c>
      <c r="R801" s="13">
        <f>TableMPI[[#This Row],[Avg]]+$U$2*TableMPI[[#This Row],[StdDev]]</f>
        <v>89.725504999999998</v>
      </c>
      <c r="S801" s="13">
        <v>1</v>
      </c>
    </row>
    <row r="802" spans="1:19" x14ac:dyDescent="0.25">
      <c r="A802" t="s">
        <v>15</v>
      </c>
      <c r="B802">
        <v>10000</v>
      </c>
      <c r="C802">
        <v>100</v>
      </c>
      <c r="D802">
        <v>100000</v>
      </c>
      <c r="E802">
        <v>24</v>
      </c>
      <c r="F802">
        <v>1</v>
      </c>
      <c r="G802">
        <v>15.151519</v>
      </c>
      <c r="H802">
        <v>0.162276</v>
      </c>
      <c r="I802">
        <v>0.76048499999999997</v>
      </c>
      <c r="J802">
        <v>3.3064999999999997E-2</v>
      </c>
      <c r="K802" t="str">
        <f t="shared" si="21"/>
        <v>7</v>
      </c>
      <c r="L802" t="s">
        <v>64</v>
      </c>
      <c r="M802" t="s">
        <v>65</v>
      </c>
      <c r="N8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802" s="13">
        <f>VLOOKUP(TableMPI[[#This Row],[Label]],TableAvg[],2,FALSE)</f>
        <v>89.644526799999994</v>
      </c>
      <c r="P802" s="13">
        <f>VLOOKUP(TableMPI[[#This Row],[Label]],TableAvg[],3,FALSE)</f>
        <v>9.0564284097201603E-2</v>
      </c>
      <c r="Q802" s="13">
        <f>TableMPI[[#This Row],[Avg]]-$U$2*TableMPI[[#This Row],[StdDev]]</f>
        <v>89.463398231805584</v>
      </c>
      <c r="R802" s="13">
        <f>TableMPI[[#This Row],[Avg]]+$U$2*TableMPI[[#This Row],[StdDev]]</f>
        <v>89.825655368194404</v>
      </c>
      <c r="S802" s="13">
        <v>1</v>
      </c>
    </row>
    <row r="803" spans="1:19" x14ac:dyDescent="0.25">
      <c r="A803" t="s">
        <v>15</v>
      </c>
      <c r="B803">
        <v>10000</v>
      </c>
      <c r="C803">
        <v>100</v>
      </c>
      <c r="D803">
        <v>100000</v>
      </c>
      <c r="E803">
        <v>23</v>
      </c>
      <c r="F803">
        <v>1</v>
      </c>
      <c r="G803">
        <v>15.704840000000001</v>
      </c>
      <c r="H803">
        <v>0.170129</v>
      </c>
      <c r="I803">
        <v>0.95013099999999995</v>
      </c>
      <c r="J803">
        <v>4.3187999999999997E-2</v>
      </c>
      <c r="K803" t="str">
        <f t="shared" si="21"/>
        <v>7</v>
      </c>
      <c r="L803" t="s">
        <v>64</v>
      </c>
      <c r="M803" t="s">
        <v>65</v>
      </c>
      <c r="N8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803" s="13">
        <f>VLOOKUP(TableMPI[[#This Row],[Label]],TableAvg[],2,FALSE)</f>
        <v>93.110984000000002</v>
      </c>
      <c r="P803" s="13">
        <f>VLOOKUP(TableMPI[[#This Row],[Label]],TableAvg[],3,FALSE)</f>
        <v>0</v>
      </c>
      <c r="Q803" s="13">
        <f>TableMPI[[#This Row],[Avg]]-$U$2*TableMPI[[#This Row],[StdDev]]</f>
        <v>93.110984000000002</v>
      </c>
      <c r="R803" s="13">
        <f>TableMPI[[#This Row],[Avg]]+$U$2*TableMPI[[#This Row],[StdDev]]</f>
        <v>93.110984000000002</v>
      </c>
      <c r="S803" s="13">
        <v>1</v>
      </c>
    </row>
    <row r="804" spans="1:19" x14ac:dyDescent="0.25">
      <c r="A804" t="s">
        <v>15</v>
      </c>
      <c r="B804">
        <v>10000</v>
      </c>
      <c r="C804">
        <v>100</v>
      </c>
      <c r="D804">
        <v>100000</v>
      </c>
      <c r="E804">
        <v>22</v>
      </c>
      <c r="F804">
        <v>1</v>
      </c>
      <c r="G804">
        <v>16.317523000000001</v>
      </c>
      <c r="H804">
        <v>0.17685500000000001</v>
      </c>
      <c r="I804">
        <v>1.0387710000000001</v>
      </c>
      <c r="J804">
        <v>4.9465000000000002E-2</v>
      </c>
      <c r="K804" t="str">
        <f t="shared" si="21"/>
        <v>7</v>
      </c>
      <c r="L804" t="s">
        <v>64</v>
      </c>
      <c r="M804" t="s">
        <v>65</v>
      </c>
      <c r="N8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804" s="13">
        <f>VLOOKUP(TableMPI[[#This Row],[Label]],TableAvg[],2,FALSE)</f>
        <v>97.226399999999998</v>
      </c>
      <c r="P804" s="13">
        <f>VLOOKUP(TableMPI[[#This Row],[Label]],TableAvg[],3,FALSE)</f>
        <v>0</v>
      </c>
      <c r="Q804" s="13">
        <f>TableMPI[[#This Row],[Avg]]-$U$2*TableMPI[[#This Row],[StdDev]]</f>
        <v>97.226399999999998</v>
      </c>
      <c r="R804" s="13">
        <f>TableMPI[[#This Row],[Avg]]+$U$2*TableMPI[[#This Row],[StdDev]]</f>
        <v>97.226399999999998</v>
      </c>
      <c r="S804" s="13">
        <v>1</v>
      </c>
    </row>
    <row r="805" spans="1:19" x14ac:dyDescent="0.25">
      <c r="A805" t="s">
        <v>15</v>
      </c>
      <c r="B805">
        <v>10000</v>
      </c>
      <c r="C805">
        <v>100</v>
      </c>
      <c r="D805">
        <v>100000</v>
      </c>
      <c r="E805">
        <v>21</v>
      </c>
      <c r="F805">
        <v>1</v>
      </c>
      <c r="G805">
        <v>17.001013</v>
      </c>
      <c r="H805">
        <v>0.165852</v>
      </c>
      <c r="I805">
        <v>0.87752699999999995</v>
      </c>
      <c r="J805">
        <v>4.3875999999999998E-2</v>
      </c>
      <c r="K805" t="str">
        <f t="shared" si="21"/>
        <v>7</v>
      </c>
      <c r="L805" t="s">
        <v>64</v>
      </c>
      <c r="M805" t="s">
        <v>65</v>
      </c>
      <c r="N8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805" s="13">
        <f>VLOOKUP(TableMPI[[#This Row],[Label]],TableAvg[],2,FALSE)</f>
        <v>101.562984</v>
      </c>
      <c r="P805" s="13">
        <f>VLOOKUP(TableMPI[[#This Row],[Label]],TableAvg[],3,FALSE)</f>
        <v>6.989149632122392E-2</v>
      </c>
      <c r="Q805" s="13">
        <f>TableMPI[[#This Row],[Avg]]-$U$2*TableMPI[[#This Row],[StdDev]]</f>
        <v>101.42320100735755</v>
      </c>
      <c r="R805" s="13">
        <f>TableMPI[[#This Row],[Avg]]+$U$2*TableMPI[[#This Row],[StdDev]]</f>
        <v>101.70276699264245</v>
      </c>
      <c r="S805" s="13">
        <v>1</v>
      </c>
    </row>
    <row r="806" spans="1:19" x14ac:dyDescent="0.25">
      <c r="A806" t="s">
        <v>15</v>
      </c>
      <c r="B806">
        <v>10000</v>
      </c>
      <c r="C806">
        <v>100</v>
      </c>
      <c r="D806">
        <v>100000</v>
      </c>
      <c r="E806">
        <v>20</v>
      </c>
      <c r="F806">
        <v>1</v>
      </c>
      <c r="G806">
        <v>17.777024999999998</v>
      </c>
      <c r="H806">
        <v>0.17149200000000001</v>
      </c>
      <c r="I806">
        <v>0.8639</v>
      </c>
      <c r="J806">
        <v>4.5468000000000001E-2</v>
      </c>
      <c r="K806" t="str">
        <f t="shared" si="21"/>
        <v>7</v>
      </c>
      <c r="L806" t="s">
        <v>64</v>
      </c>
      <c r="M806" t="s">
        <v>65</v>
      </c>
      <c r="N8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806" s="13">
        <f>VLOOKUP(TableMPI[[#This Row],[Label]],TableAvg[],2,FALSE)</f>
        <v>106.727441</v>
      </c>
      <c r="P806" s="13">
        <f>VLOOKUP(TableMPI[[#This Row],[Label]],TableAvg[],3,FALSE)</f>
        <v>0</v>
      </c>
      <c r="Q806" s="13">
        <f>TableMPI[[#This Row],[Avg]]-$U$2*TableMPI[[#This Row],[StdDev]]</f>
        <v>106.727441</v>
      </c>
      <c r="R806" s="13">
        <f>TableMPI[[#This Row],[Avg]]+$U$2*TableMPI[[#This Row],[StdDev]]</f>
        <v>106.727441</v>
      </c>
      <c r="S806" s="13">
        <v>1</v>
      </c>
    </row>
    <row r="807" spans="1:19" x14ac:dyDescent="0.25">
      <c r="A807" t="s">
        <v>15</v>
      </c>
      <c r="B807">
        <v>10000</v>
      </c>
      <c r="C807">
        <v>100</v>
      </c>
      <c r="D807">
        <v>100000</v>
      </c>
      <c r="E807">
        <v>19</v>
      </c>
      <c r="F807">
        <v>1</v>
      </c>
      <c r="G807">
        <v>18.609313</v>
      </c>
      <c r="H807">
        <v>0.16866600000000001</v>
      </c>
      <c r="I807">
        <v>0.73599199999999998</v>
      </c>
      <c r="J807">
        <v>4.0888000000000001E-2</v>
      </c>
      <c r="K807" t="str">
        <f t="shared" si="21"/>
        <v>7</v>
      </c>
      <c r="L807" t="s">
        <v>64</v>
      </c>
      <c r="M807" t="s">
        <v>65</v>
      </c>
      <c r="N8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807" s="13">
        <f>VLOOKUP(TableMPI[[#This Row],[Label]],TableAvg[],2,FALSE)</f>
        <v>111.832953</v>
      </c>
      <c r="P807" s="13">
        <f>VLOOKUP(TableMPI[[#This Row],[Label]],TableAvg[],3,FALSE)</f>
        <v>0</v>
      </c>
      <c r="Q807" s="13">
        <f>TableMPI[[#This Row],[Avg]]-$U$2*TableMPI[[#This Row],[StdDev]]</f>
        <v>111.832953</v>
      </c>
      <c r="R807" s="13">
        <f>TableMPI[[#This Row],[Avg]]+$U$2*TableMPI[[#This Row],[StdDev]]</f>
        <v>111.832953</v>
      </c>
      <c r="S807" s="13">
        <v>1</v>
      </c>
    </row>
    <row r="808" spans="1:19" x14ac:dyDescent="0.25">
      <c r="A808" t="s">
        <v>15</v>
      </c>
      <c r="B808">
        <v>10000</v>
      </c>
      <c r="C808">
        <v>100</v>
      </c>
      <c r="D808">
        <v>100000</v>
      </c>
      <c r="E808">
        <v>18</v>
      </c>
      <c r="F808">
        <v>1</v>
      </c>
      <c r="G808">
        <v>19.541243999999999</v>
      </c>
      <c r="H808">
        <v>0.16592999999999999</v>
      </c>
      <c r="I808">
        <v>0.71082100000000004</v>
      </c>
      <c r="J808">
        <v>4.1813000000000003E-2</v>
      </c>
      <c r="K808" t="str">
        <f t="shared" si="21"/>
        <v>7</v>
      </c>
      <c r="L808" t="s">
        <v>64</v>
      </c>
      <c r="M808" t="s">
        <v>65</v>
      </c>
      <c r="N8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808" s="13">
        <f>VLOOKUP(TableMPI[[#This Row],[Label]],TableAvg[],2,FALSE)</f>
        <v>117.95172540000002</v>
      </c>
      <c r="P808" s="13">
        <f>VLOOKUP(TableMPI[[#This Row],[Label]],TableAvg[],3,FALSE)</f>
        <v>0.14477274963067172</v>
      </c>
      <c r="Q808" s="13">
        <f>TableMPI[[#This Row],[Avg]]-$U$2*TableMPI[[#This Row],[StdDev]]</f>
        <v>117.66217990073868</v>
      </c>
      <c r="R808" s="13">
        <f>TableMPI[[#This Row],[Avg]]+$U$2*TableMPI[[#This Row],[StdDev]]</f>
        <v>118.24127089926135</v>
      </c>
      <c r="S808" s="13">
        <v>1</v>
      </c>
    </row>
    <row r="809" spans="1:19" x14ac:dyDescent="0.25">
      <c r="A809" t="s">
        <v>15</v>
      </c>
      <c r="B809">
        <v>10000</v>
      </c>
      <c r="C809">
        <v>100</v>
      </c>
      <c r="D809">
        <v>100000</v>
      </c>
      <c r="E809">
        <v>17</v>
      </c>
      <c r="F809">
        <v>1</v>
      </c>
      <c r="G809">
        <v>20.665216000000001</v>
      </c>
      <c r="H809">
        <v>0.15688299999999999</v>
      </c>
      <c r="I809">
        <v>0.61594899999999997</v>
      </c>
      <c r="J809">
        <v>3.8497000000000003E-2</v>
      </c>
      <c r="K809" t="str">
        <f t="shared" si="21"/>
        <v>7</v>
      </c>
      <c r="L809" t="s">
        <v>64</v>
      </c>
      <c r="M809" t="s">
        <v>65</v>
      </c>
      <c r="N8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809" s="13">
        <f>VLOOKUP(TableMPI[[#This Row],[Label]],TableAvg[],2,FALSE)</f>
        <v>124.729928</v>
      </c>
      <c r="P809" s="13">
        <f>VLOOKUP(TableMPI[[#This Row],[Label]],TableAvg[],3,FALSE)</f>
        <v>0</v>
      </c>
      <c r="Q809" s="13">
        <f>TableMPI[[#This Row],[Avg]]-$U$2*TableMPI[[#This Row],[StdDev]]</f>
        <v>124.729928</v>
      </c>
      <c r="R809" s="13">
        <f>TableMPI[[#This Row],[Avg]]+$U$2*TableMPI[[#This Row],[StdDev]]</f>
        <v>124.729928</v>
      </c>
      <c r="S809" s="13">
        <v>1</v>
      </c>
    </row>
    <row r="810" spans="1:19" x14ac:dyDescent="0.25">
      <c r="A810" t="s">
        <v>15</v>
      </c>
      <c r="B810">
        <v>10000</v>
      </c>
      <c r="C810">
        <v>100</v>
      </c>
      <c r="D810">
        <v>100000</v>
      </c>
      <c r="E810">
        <v>16</v>
      </c>
      <c r="F810">
        <v>1</v>
      </c>
      <c r="G810">
        <v>21.826734999999999</v>
      </c>
      <c r="H810">
        <v>0.160053</v>
      </c>
      <c r="I810">
        <v>0.58758200000000005</v>
      </c>
      <c r="J810">
        <v>3.9171999999999998E-2</v>
      </c>
      <c r="K810" t="str">
        <f t="shared" si="21"/>
        <v>7</v>
      </c>
      <c r="L810" t="s">
        <v>64</v>
      </c>
      <c r="M810" t="s">
        <v>65</v>
      </c>
      <c r="N8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810" s="13">
        <f>VLOOKUP(TableMPI[[#This Row],[Label]],TableAvg[],2,FALSE)</f>
        <v>132.20465999999999</v>
      </c>
      <c r="P810" s="13">
        <f>VLOOKUP(TableMPI[[#This Row],[Label]],TableAvg[],3,FALSE)</f>
        <v>0</v>
      </c>
      <c r="Q810" s="13">
        <f>TableMPI[[#This Row],[Avg]]-$U$2*TableMPI[[#This Row],[StdDev]]</f>
        <v>132.20465999999999</v>
      </c>
      <c r="R810" s="13">
        <f>TableMPI[[#This Row],[Avg]]+$U$2*TableMPI[[#This Row],[StdDev]]</f>
        <v>132.20465999999999</v>
      </c>
      <c r="S810" s="13">
        <v>1</v>
      </c>
    </row>
    <row r="811" spans="1:19" x14ac:dyDescent="0.25">
      <c r="A811" t="s">
        <v>15</v>
      </c>
      <c r="B811">
        <v>10000</v>
      </c>
      <c r="C811">
        <v>100</v>
      </c>
      <c r="D811">
        <v>100000</v>
      </c>
      <c r="E811">
        <v>15</v>
      </c>
      <c r="F811">
        <v>1</v>
      </c>
      <c r="G811">
        <v>23.215489000000002</v>
      </c>
      <c r="H811">
        <v>0.16905600000000001</v>
      </c>
      <c r="I811">
        <v>0.64634899999999995</v>
      </c>
      <c r="J811">
        <v>4.6168000000000001E-2</v>
      </c>
      <c r="K811" t="str">
        <f t="shared" si="21"/>
        <v>7</v>
      </c>
      <c r="L811" t="s">
        <v>64</v>
      </c>
      <c r="M811" t="s">
        <v>65</v>
      </c>
      <c r="N8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811" s="13">
        <f>VLOOKUP(TableMPI[[#This Row],[Label]],TableAvg[],2,FALSE)</f>
        <v>140.79502980000001</v>
      </c>
      <c r="P811" s="13">
        <f>VLOOKUP(TableMPI[[#This Row],[Label]],TableAvg[],3,FALSE)</f>
        <v>6.4130093750900619E-2</v>
      </c>
      <c r="Q811" s="13">
        <f>TableMPI[[#This Row],[Avg]]-$U$2*TableMPI[[#This Row],[StdDev]]</f>
        <v>140.6667696124982</v>
      </c>
      <c r="R811" s="13">
        <f>TableMPI[[#This Row],[Avg]]+$U$2*TableMPI[[#This Row],[StdDev]]</f>
        <v>140.92328998750182</v>
      </c>
      <c r="S811" s="13">
        <v>1</v>
      </c>
    </row>
    <row r="812" spans="1:19" x14ac:dyDescent="0.25">
      <c r="A812" t="s">
        <v>15</v>
      </c>
      <c r="B812">
        <v>10000</v>
      </c>
      <c r="C812">
        <v>100</v>
      </c>
      <c r="D812">
        <v>100000</v>
      </c>
      <c r="E812">
        <v>14</v>
      </c>
      <c r="F812">
        <v>1</v>
      </c>
      <c r="G812">
        <v>24.787247000000001</v>
      </c>
      <c r="H812">
        <v>0.161</v>
      </c>
      <c r="I812">
        <v>0.43991000000000002</v>
      </c>
      <c r="J812">
        <v>3.3839000000000001E-2</v>
      </c>
      <c r="K812" t="str">
        <f t="shared" si="21"/>
        <v>7</v>
      </c>
      <c r="L812" t="s">
        <v>64</v>
      </c>
      <c r="M812" t="s">
        <v>65</v>
      </c>
      <c r="N8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812" s="13">
        <f>VLOOKUP(TableMPI[[#This Row],[Label]],TableAvg[],2,FALSE)</f>
        <v>150.740375</v>
      </c>
      <c r="P812" s="13">
        <f>VLOOKUP(TableMPI[[#This Row],[Label]],TableAvg[],3,FALSE)</f>
        <v>0</v>
      </c>
      <c r="Q812" s="13">
        <f>TableMPI[[#This Row],[Avg]]-$U$2*TableMPI[[#This Row],[StdDev]]</f>
        <v>150.740375</v>
      </c>
      <c r="R812" s="13">
        <f>TableMPI[[#This Row],[Avg]]+$U$2*TableMPI[[#This Row],[StdDev]]</f>
        <v>150.740375</v>
      </c>
      <c r="S812" s="13">
        <v>1</v>
      </c>
    </row>
    <row r="813" spans="1:19" x14ac:dyDescent="0.25">
      <c r="A813" t="s">
        <v>15</v>
      </c>
      <c r="B813">
        <v>10000</v>
      </c>
      <c r="C813">
        <v>100</v>
      </c>
      <c r="D813">
        <v>100000</v>
      </c>
      <c r="E813">
        <v>13</v>
      </c>
      <c r="F813">
        <v>1</v>
      </c>
      <c r="G813">
        <v>26.556533999999999</v>
      </c>
      <c r="H813">
        <v>0.171713</v>
      </c>
      <c r="I813">
        <v>0.54920000000000002</v>
      </c>
      <c r="J813">
        <v>4.5767000000000002E-2</v>
      </c>
      <c r="K813" t="str">
        <f t="shared" si="21"/>
        <v>7</v>
      </c>
      <c r="L813" t="s">
        <v>64</v>
      </c>
      <c r="M813" t="s">
        <v>65</v>
      </c>
      <c r="N8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813" s="13">
        <f>VLOOKUP(TableMPI[[#This Row],[Label]],TableAvg[],2,FALSE)</f>
        <v>161.943344</v>
      </c>
      <c r="P813" s="13">
        <f>VLOOKUP(TableMPI[[#This Row],[Label]],TableAvg[],3,FALSE)</f>
        <v>0</v>
      </c>
      <c r="Q813" s="13">
        <f>TableMPI[[#This Row],[Avg]]-$U$2*TableMPI[[#This Row],[StdDev]]</f>
        <v>161.943344</v>
      </c>
      <c r="R813" s="13">
        <f>TableMPI[[#This Row],[Avg]]+$U$2*TableMPI[[#This Row],[StdDev]]</f>
        <v>161.943344</v>
      </c>
      <c r="S813" s="13">
        <v>1</v>
      </c>
    </row>
    <row r="814" spans="1:19" x14ac:dyDescent="0.25">
      <c r="A814" t="s">
        <v>15</v>
      </c>
      <c r="B814">
        <v>10000</v>
      </c>
      <c r="C814">
        <v>100</v>
      </c>
      <c r="D814">
        <v>100000</v>
      </c>
      <c r="E814">
        <v>72</v>
      </c>
      <c r="F814">
        <v>1</v>
      </c>
      <c r="G814">
        <v>15.986039999999999</v>
      </c>
      <c r="H814">
        <v>10.167292</v>
      </c>
      <c r="I814">
        <v>18.647490000000001</v>
      </c>
      <c r="J814">
        <v>0.26264100000000001</v>
      </c>
      <c r="K814" t="str">
        <f t="shared" si="21"/>
        <v>7</v>
      </c>
      <c r="L814" t="s">
        <v>64</v>
      </c>
      <c r="M814" t="s">
        <v>65</v>
      </c>
      <c r="N8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814" s="13" t="e">
        <f>VLOOKUP(TableMPI[[#This Row],[Label]],TableAvg[],2,FALSE)</f>
        <v>#N/A</v>
      </c>
      <c r="P814" s="13" t="e">
        <f>VLOOKUP(TableMPI[[#This Row],[Label]],TableAvg[],3,FALSE)</f>
        <v>#N/A</v>
      </c>
      <c r="Q814" s="13" t="e">
        <f>TableMPI[[#This Row],[Avg]]-$U$2*TableMPI[[#This Row],[StdDev]]</f>
        <v>#N/A</v>
      </c>
      <c r="R814" s="13" t="e">
        <f>TableMPI[[#This Row],[Avg]]+$U$2*TableMPI[[#This Row],[StdDev]]</f>
        <v>#N/A</v>
      </c>
      <c r="S814" s="13" t="e">
        <f>IF(AND(TableMPI[[#This Row],[total_time]]&gt;=TableMPI[[#This Row],[Low]], TableMPI[[#This Row],[total_time]]&lt;=TableMPI[[#This Row],[High]]),1,0)</f>
        <v>#N/A</v>
      </c>
    </row>
    <row r="815" spans="1:19" x14ac:dyDescent="0.25">
      <c r="A815" t="s">
        <v>15</v>
      </c>
      <c r="B815">
        <v>15000</v>
      </c>
      <c r="C815">
        <v>100</v>
      </c>
      <c r="D815">
        <v>100000</v>
      </c>
      <c r="E815">
        <v>72</v>
      </c>
      <c r="F815">
        <v>1</v>
      </c>
      <c r="G815">
        <v>18.706056</v>
      </c>
      <c r="H815">
        <v>7.23773</v>
      </c>
      <c r="I815">
        <v>31.040006999999999</v>
      </c>
      <c r="J815">
        <v>0.43718299999999999</v>
      </c>
      <c r="K815" t="str">
        <f>MID(M815,22,1)</f>
        <v>7</v>
      </c>
      <c r="L815" t="s">
        <v>66</v>
      </c>
      <c r="M815" t="s">
        <v>67</v>
      </c>
      <c r="N8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815" s="13" t="e">
        <f>VLOOKUP(TableMPI[[#This Row],[Label]],TableAvg[],2,FALSE)</f>
        <v>#N/A</v>
      </c>
      <c r="P815" s="13" t="e">
        <f>VLOOKUP(TableMPI[[#This Row],[Label]],TableAvg[],3,FALSE)</f>
        <v>#N/A</v>
      </c>
      <c r="Q815" s="13" t="e">
        <f>TableMPI[[#This Row],[Avg]]-$U$2*TableMPI[[#This Row],[StdDev]]</f>
        <v>#N/A</v>
      </c>
      <c r="R815" s="13" t="e">
        <f>TableMPI[[#This Row],[Avg]]+$U$2*TableMPI[[#This Row],[StdDev]]</f>
        <v>#N/A</v>
      </c>
      <c r="S815" s="13" t="e">
        <f>IF(AND(TableMPI[[#This Row],[total_time]]&gt;=TableMPI[[#This Row],[Low]], TableMPI[[#This Row],[total_time]]&lt;=TableMPI[[#This Row],[High]]),1,0)</f>
        <v>#N/A</v>
      </c>
    </row>
    <row r="816" spans="1:19" x14ac:dyDescent="0.25">
      <c r="A816" t="s">
        <v>15</v>
      </c>
      <c r="B816">
        <v>15000</v>
      </c>
      <c r="C816">
        <v>100</v>
      </c>
      <c r="D816">
        <v>100000</v>
      </c>
      <c r="E816">
        <v>71</v>
      </c>
      <c r="F816">
        <v>1</v>
      </c>
      <c r="G816">
        <v>31.171223999999999</v>
      </c>
      <c r="H816">
        <v>19.499219</v>
      </c>
      <c r="I816">
        <v>9.1927719999999997</v>
      </c>
      <c r="J816">
        <v>0.131325</v>
      </c>
      <c r="K816" t="str">
        <f t="shared" ref="K816:K879" si="22">MID(M816,22,1)</f>
        <v>7</v>
      </c>
      <c r="L816" t="s">
        <v>66</v>
      </c>
      <c r="M816" t="s">
        <v>67</v>
      </c>
      <c r="N8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816" s="13" t="e">
        <f>VLOOKUP(TableMPI[[#This Row],[Label]],TableAvg[],2,FALSE)</f>
        <v>#N/A</v>
      </c>
      <c r="P816" s="13" t="e">
        <f>VLOOKUP(TableMPI[[#This Row],[Label]],TableAvg[],3,FALSE)</f>
        <v>#N/A</v>
      </c>
      <c r="Q816" s="13" t="e">
        <f>TableMPI[[#This Row],[Avg]]-$U$2*TableMPI[[#This Row],[StdDev]]</f>
        <v>#N/A</v>
      </c>
      <c r="R816" s="13" t="e">
        <f>TableMPI[[#This Row],[Avg]]+$U$2*TableMPI[[#This Row],[StdDev]]</f>
        <v>#N/A</v>
      </c>
      <c r="S816" s="13" t="e">
        <f>IF(AND(TableMPI[[#This Row],[total_time]]&gt;=TableMPI[[#This Row],[Low]], TableMPI[[#This Row],[total_time]]&lt;=TableMPI[[#This Row],[High]]),1,0)</f>
        <v>#N/A</v>
      </c>
    </row>
    <row r="817" spans="1:19" x14ac:dyDescent="0.25">
      <c r="A817" t="s">
        <v>15</v>
      </c>
      <c r="B817">
        <v>15000</v>
      </c>
      <c r="C817">
        <v>100</v>
      </c>
      <c r="D817">
        <v>100000</v>
      </c>
      <c r="E817">
        <v>70</v>
      </c>
      <c r="F817">
        <v>1</v>
      </c>
      <c r="G817">
        <v>25.557389000000001</v>
      </c>
      <c r="H817">
        <v>13.711918000000001</v>
      </c>
      <c r="I817">
        <v>33.741847</v>
      </c>
      <c r="J817">
        <v>0.489012</v>
      </c>
      <c r="K817" t="str">
        <f t="shared" si="22"/>
        <v>7</v>
      </c>
      <c r="L817" t="s">
        <v>66</v>
      </c>
      <c r="M817" t="s">
        <v>67</v>
      </c>
      <c r="N8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817" s="13" t="e">
        <f>VLOOKUP(TableMPI[[#This Row],[Label]],TableAvg[],2,FALSE)</f>
        <v>#N/A</v>
      </c>
      <c r="P817" s="13" t="e">
        <f>VLOOKUP(TableMPI[[#This Row],[Label]],TableAvg[],3,FALSE)</f>
        <v>#N/A</v>
      </c>
      <c r="Q817" s="13" t="e">
        <f>TableMPI[[#This Row],[Avg]]-$U$2*TableMPI[[#This Row],[StdDev]]</f>
        <v>#N/A</v>
      </c>
      <c r="R817" s="13" t="e">
        <f>TableMPI[[#This Row],[Avg]]+$U$2*TableMPI[[#This Row],[StdDev]]</f>
        <v>#N/A</v>
      </c>
      <c r="S817" s="13" t="e">
        <f>IF(AND(TableMPI[[#This Row],[total_time]]&gt;=TableMPI[[#This Row],[Low]], TableMPI[[#This Row],[total_time]]&lt;=TableMPI[[#This Row],[High]]),1,0)</f>
        <v>#N/A</v>
      </c>
    </row>
    <row r="818" spans="1:19" x14ac:dyDescent="0.25">
      <c r="A818" t="s">
        <v>15</v>
      </c>
      <c r="B818">
        <v>15000</v>
      </c>
      <c r="C818">
        <v>100</v>
      </c>
      <c r="D818">
        <v>100000</v>
      </c>
      <c r="E818">
        <v>69</v>
      </c>
      <c r="F818">
        <v>1</v>
      </c>
      <c r="G818">
        <v>23.319322</v>
      </c>
      <c r="H818">
        <v>11.389521999999999</v>
      </c>
      <c r="I818">
        <v>8.8370739999999994</v>
      </c>
      <c r="J818">
        <v>0.12995699999999999</v>
      </c>
      <c r="K818" t="str">
        <f t="shared" si="22"/>
        <v>7</v>
      </c>
      <c r="L818" t="s">
        <v>66</v>
      </c>
      <c r="M818" t="s">
        <v>67</v>
      </c>
      <c r="N8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818" s="13" t="e">
        <f>VLOOKUP(TableMPI[[#This Row],[Label]],TableAvg[],2,FALSE)</f>
        <v>#N/A</v>
      </c>
      <c r="P818" s="13" t="e">
        <f>VLOOKUP(TableMPI[[#This Row],[Label]],TableAvg[],3,FALSE)</f>
        <v>#N/A</v>
      </c>
      <c r="Q818" s="13" t="e">
        <f>TableMPI[[#This Row],[Avg]]-$U$2*TableMPI[[#This Row],[StdDev]]</f>
        <v>#N/A</v>
      </c>
      <c r="R818" s="13" t="e">
        <f>TableMPI[[#This Row],[Avg]]+$U$2*TableMPI[[#This Row],[StdDev]]</f>
        <v>#N/A</v>
      </c>
      <c r="S818" s="13" t="e">
        <f>IF(AND(TableMPI[[#This Row],[total_time]]&gt;=TableMPI[[#This Row],[Low]], TableMPI[[#This Row],[total_time]]&lt;=TableMPI[[#This Row],[High]]),1,0)</f>
        <v>#N/A</v>
      </c>
    </row>
    <row r="819" spans="1:19" x14ac:dyDescent="0.25">
      <c r="A819" t="s">
        <v>15</v>
      </c>
      <c r="B819">
        <v>15000</v>
      </c>
      <c r="C819">
        <v>100</v>
      </c>
      <c r="D819">
        <v>100000</v>
      </c>
      <c r="E819">
        <v>68</v>
      </c>
      <c r="F819">
        <v>1</v>
      </c>
      <c r="G819">
        <v>33.314098000000001</v>
      </c>
      <c r="H819">
        <v>21.280439000000001</v>
      </c>
      <c r="I819">
        <v>5.2816150000000004</v>
      </c>
      <c r="J819">
        <v>7.8829999999999997E-2</v>
      </c>
      <c r="K819" t="str">
        <f t="shared" si="22"/>
        <v>7</v>
      </c>
      <c r="L819" t="s">
        <v>66</v>
      </c>
      <c r="M819" t="s">
        <v>67</v>
      </c>
      <c r="N8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819" s="13" t="e">
        <f>VLOOKUP(TableMPI[[#This Row],[Label]],TableAvg[],2,FALSE)</f>
        <v>#N/A</v>
      </c>
      <c r="P819" s="13" t="e">
        <f>VLOOKUP(TableMPI[[#This Row],[Label]],TableAvg[],3,FALSE)</f>
        <v>#N/A</v>
      </c>
      <c r="Q819" s="13" t="e">
        <f>TableMPI[[#This Row],[Avg]]-$U$2*TableMPI[[#This Row],[StdDev]]</f>
        <v>#N/A</v>
      </c>
      <c r="R819" s="13" t="e">
        <f>TableMPI[[#This Row],[Avg]]+$U$2*TableMPI[[#This Row],[StdDev]]</f>
        <v>#N/A</v>
      </c>
      <c r="S819" s="13" t="e">
        <f>IF(AND(TableMPI[[#This Row],[total_time]]&gt;=TableMPI[[#This Row],[Low]], TableMPI[[#This Row],[total_time]]&lt;=TableMPI[[#This Row],[High]]),1,0)</f>
        <v>#N/A</v>
      </c>
    </row>
    <row r="820" spans="1:19" x14ac:dyDescent="0.25">
      <c r="A820" t="s">
        <v>15</v>
      </c>
      <c r="B820">
        <v>15000</v>
      </c>
      <c r="C820">
        <v>100</v>
      </c>
      <c r="D820">
        <v>100000</v>
      </c>
      <c r="E820">
        <v>67</v>
      </c>
      <c r="F820">
        <v>1</v>
      </c>
      <c r="G820">
        <v>27.299447000000001</v>
      </c>
      <c r="H820">
        <v>15.001979</v>
      </c>
      <c r="I820">
        <v>28.109922999999998</v>
      </c>
      <c r="J820">
        <v>0.42590800000000001</v>
      </c>
      <c r="K820" t="str">
        <f t="shared" si="22"/>
        <v>7</v>
      </c>
      <c r="L820" t="s">
        <v>66</v>
      </c>
      <c r="M820" t="s">
        <v>67</v>
      </c>
      <c r="N8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820" s="13" t="e">
        <f>VLOOKUP(TableMPI[[#This Row],[Label]],TableAvg[],2,FALSE)</f>
        <v>#N/A</v>
      </c>
      <c r="P820" s="13" t="e">
        <f>VLOOKUP(TableMPI[[#This Row],[Label]],TableAvg[],3,FALSE)</f>
        <v>#N/A</v>
      </c>
      <c r="Q820" s="13" t="e">
        <f>TableMPI[[#This Row],[Avg]]-$U$2*TableMPI[[#This Row],[StdDev]]</f>
        <v>#N/A</v>
      </c>
      <c r="R820" s="13" t="e">
        <f>TableMPI[[#This Row],[Avg]]+$U$2*TableMPI[[#This Row],[StdDev]]</f>
        <v>#N/A</v>
      </c>
      <c r="S820" s="13" t="e">
        <f>IF(AND(TableMPI[[#This Row],[total_time]]&gt;=TableMPI[[#This Row],[Low]], TableMPI[[#This Row],[total_time]]&lt;=TableMPI[[#This Row],[High]]),1,0)</f>
        <v>#N/A</v>
      </c>
    </row>
    <row r="821" spans="1:19" x14ac:dyDescent="0.25">
      <c r="A821" t="s">
        <v>15</v>
      </c>
      <c r="B821">
        <v>15000</v>
      </c>
      <c r="C821">
        <v>100</v>
      </c>
      <c r="D821">
        <v>100000</v>
      </c>
      <c r="E821">
        <v>66</v>
      </c>
      <c r="F821">
        <v>1</v>
      </c>
      <c r="G821">
        <v>23.798794999999998</v>
      </c>
      <c r="H821">
        <v>11.327926</v>
      </c>
      <c r="I821">
        <v>9.163627</v>
      </c>
      <c r="J821">
        <v>0.14097899999999999</v>
      </c>
      <c r="K821" t="str">
        <f t="shared" si="22"/>
        <v>7</v>
      </c>
      <c r="L821" t="s">
        <v>66</v>
      </c>
      <c r="M821" t="s">
        <v>67</v>
      </c>
      <c r="N8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821" s="13" t="e">
        <f>VLOOKUP(TableMPI[[#This Row],[Label]],TableAvg[],2,FALSE)</f>
        <v>#N/A</v>
      </c>
      <c r="P821" s="13" t="e">
        <f>VLOOKUP(TableMPI[[#This Row],[Label]],TableAvg[],3,FALSE)</f>
        <v>#N/A</v>
      </c>
      <c r="Q821" s="13" t="e">
        <f>TableMPI[[#This Row],[Avg]]-$U$2*TableMPI[[#This Row],[StdDev]]</f>
        <v>#N/A</v>
      </c>
      <c r="R821" s="13" t="e">
        <f>TableMPI[[#This Row],[Avg]]+$U$2*TableMPI[[#This Row],[StdDev]]</f>
        <v>#N/A</v>
      </c>
      <c r="S821" s="13" t="e">
        <f>IF(AND(TableMPI[[#This Row],[total_time]]&gt;=TableMPI[[#This Row],[Low]], TableMPI[[#This Row],[total_time]]&lt;=TableMPI[[#This Row],[High]]),1,0)</f>
        <v>#N/A</v>
      </c>
    </row>
    <row r="822" spans="1:19" x14ac:dyDescent="0.25">
      <c r="A822" t="s">
        <v>15</v>
      </c>
      <c r="B822">
        <v>15000</v>
      </c>
      <c r="C822">
        <v>100</v>
      </c>
      <c r="D822">
        <v>100000</v>
      </c>
      <c r="E822">
        <v>65</v>
      </c>
      <c r="F822">
        <v>1</v>
      </c>
      <c r="G822">
        <v>28.109787000000001</v>
      </c>
      <c r="H822">
        <v>15.566397</v>
      </c>
      <c r="I822">
        <v>10.391795</v>
      </c>
      <c r="J822">
        <v>0.16237199999999999</v>
      </c>
      <c r="K822" t="str">
        <f t="shared" si="22"/>
        <v>7</v>
      </c>
      <c r="L822" t="s">
        <v>66</v>
      </c>
      <c r="M822" t="s">
        <v>67</v>
      </c>
      <c r="N8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822" s="13" t="e">
        <f>VLOOKUP(TableMPI[[#This Row],[Label]],TableAvg[],2,FALSE)</f>
        <v>#N/A</v>
      </c>
      <c r="P822" s="13" t="e">
        <f>VLOOKUP(TableMPI[[#This Row],[Label]],TableAvg[],3,FALSE)</f>
        <v>#N/A</v>
      </c>
      <c r="Q822" s="13" t="e">
        <f>TableMPI[[#This Row],[Avg]]-$U$2*TableMPI[[#This Row],[StdDev]]</f>
        <v>#N/A</v>
      </c>
      <c r="R822" s="13" t="e">
        <f>TableMPI[[#This Row],[Avg]]+$U$2*TableMPI[[#This Row],[StdDev]]</f>
        <v>#N/A</v>
      </c>
      <c r="S822" s="13" t="e">
        <f>IF(AND(TableMPI[[#This Row],[total_time]]&gt;=TableMPI[[#This Row],[Low]], TableMPI[[#This Row],[total_time]]&lt;=TableMPI[[#This Row],[High]]),1,0)</f>
        <v>#N/A</v>
      </c>
    </row>
    <row r="823" spans="1:19" x14ac:dyDescent="0.25">
      <c r="A823" t="s">
        <v>15</v>
      </c>
      <c r="B823">
        <v>15000</v>
      </c>
      <c r="C823">
        <v>100</v>
      </c>
      <c r="D823">
        <v>100000</v>
      </c>
      <c r="E823">
        <v>64</v>
      </c>
      <c r="F823">
        <v>1</v>
      </c>
      <c r="G823">
        <v>24.805472000000002</v>
      </c>
      <c r="H823">
        <v>12.058588</v>
      </c>
      <c r="I823">
        <v>4.5786179999999996</v>
      </c>
      <c r="J823">
        <v>7.2676000000000004E-2</v>
      </c>
      <c r="K823" t="str">
        <f t="shared" si="22"/>
        <v>7</v>
      </c>
      <c r="L823" t="s">
        <v>66</v>
      </c>
      <c r="M823" t="s">
        <v>67</v>
      </c>
      <c r="N8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823" s="13" t="e">
        <f>VLOOKUP(TableMPI[[#This Row],[Label]],TableAvg[],2,FALSE)</f>
        <v>#N/A</v>
      </c>
      <c r="P823" s="13" t="e">
        <f>VLOOKUP(TableMPI[[#This Row],[Label]],TableAvg[],3,FALSE)</f>
        <v>#N/A</v>
      </c>
      <c r="Q823" s="13" t="e">
        <f>TableMPI[[#This Row],[Avg]]-$U$2*TableMPI[[#This Row],[StdDev]]</f>
        <v>#N/A</v>
      </c>
      <c r="R823" s="13" t="e">
        <f>TableMPI[[#This Row],[Avg]]+$U$2*TableMPI[[#This Row],[StdDev]]</f>
        <v>#N/A</v>
      </c>
      <c r="S823" s="13" t="e">
        <f>IF(AND(TableMPI[[#This Row],[total_time]]&gt;=TableMPI[[#This Row],[Low]], TableMPI[[#This Row],[total_time]]&lt;=TableMPI[[#This Row],[High]]),1,0)</f>
        <v>#N/A</v>
      </c>
    </row>
    <row r="824" spans="1:19" x14ac:dyDescent="0.25">
      <c r="A824" t="s">
        <v>15</v>
      </c>
      <c r="B824">
        <v>15000</v>
      </c>
      <c r="C824">
        <v>100</v>
      </c>
      <c r="D824">
        <v>100000</v>
      </c>
      <c r="E824">
        <v>63</v>
      </c>
      <c r="F824">
        <v>1</v>
      </c>
      <c r="G824">
        <v>24.208922000000001</v>
      </c>
      <c r="H824">
        <v>11.320539999999999</v>
      </c>
      <c r="I824">
        <v>4.2809020000000002</v>
      </c>
      <c r="J824">
        <v>6.9046999999999997E-2</v>
      </c>
      <c r="K824" t="str">
        <f t="shared" si="22"/>
        <v>7</v>
      </c>
      <c r="L824" t="s">
        <v>66</v>
      </c>
      <c r="M824" t="s">
        <v>67</v>
      </c>
      <c r="N8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824" s="13" t="e">
        <f>VLOOKUP(TableMPI[[#This Row],[Label]],TableAvg[],2,FALSE)</f>
        <v>#N/A</v>
      </c>
      <c r="P824" s="13" t="e">
        <f>VLOOKUP(TableMPI[[#This Row],[Label]],TableAvg[],3,FALSE)</f>
        <v>#N/A</v>
      </c>
      <c r="Q824" s="13" t="e">
        <f>TableMPI[[#This Row],[Avg]]-$U$2*TableMPI[[#This Row],[StdDev]]</f>
        <v>#N/A</v>
      </c>
      <c r="R824" s="13" t="e">
        <f>TableMPI[[#This Row],[Avg]]+$U$2*TableMPI[[#This Row],[StdDev]]</f>
        <v>#N/A</v>
      </c>
      <c r="S824" s="13" t="e">
        <f>IF(AND(TableMPI[[#This Row],[total_time]]&gt;=TableMPI[[#This Row],[Low]], TableMPI[[#This Row],[total_time]]&lt;=TableMPI[[#This Row],[High]]),1,0)</f>
        <v>#N/A</v>
      </c>
    </row>
    <row r="825" spans="1:19" x14ac:dyDescent="0.25">
      <c r="A825" t="s">
        <v>15</v>
      </c>
      <c r="B825">
        <v>15000</v>
      </c>
      <c r="C825">
        <v>100</v>
      </c>
      <c r="D825">
        <v>100000</v>
      </c>
      <c r="E825">
        <v>62</v>
      </c>
      <c r="F825">
        <v>1</v>
      </c>
      <c r="G825">
        <v>27.699552000000001</v>
      </c>
      <c r="H825">
        <v>14.6378</v>
      </c>
      <c r="I825">
        <v>4.3725189999999996</v>
      </c>
      <c r="J825">
        <v>7.1680999999999995E-2</v>
      </c>
      <c r="K825" t="str">
        <f t="shared" si="22"/>
        <v>7</v>
      </c>
      <c r="L825" t="s">
        <v>66</v>
      </c>
      <c r="M825" t="s">
        <v>67</v>
      </c>
      <c r="N8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825" s="13" t="e">
        <f>VLOOKUP(TableMPI[[#This Row],[Label]],TableAvg[],2,FALSE)</f>
        <v>#N/A</v>
      </c>
      <c r="P825" s="13" t="e">
        <f>VLOOKUP(TableMPI[[#This Row],[Label]],TableAvg[],3,FALSE)</f>
        <v>#N/A</v>
      </c>
      <c r="Q825" s="13" t="e">
        <f>TableMPI[[#This Row],[Avg]]-$U$2*TableMPI[[#This Row],[StdDev]]</f>
        <v>#N/A</v>
      </c>
      <c r="R825" s="13" t="e">
        <f>TableMPI[[#This Row],[Avg]]+$U$2*TableMPI[[#This Row],[StdDev]]</f>
        <v>#N/A</v>
      </c>
      <c r="S825" s="13" t="e">
        <f>IF(AND(TableMPI[[#This Row],[total_time]]&gt;=TableMPI[[#This Row],[Low]], TableMPI[[#This Row],[total_time]]&lt;=TableMPI[[#This Row],[High]]),1,0)</f>
        <v>#N/A</v>
      </c>
    </row>
    <row r="826" spans="1:19" x14ac:dyDescent="0.25">
      <c r="A826" t="s">
        <v>15</v>
      </c>
      <c r="B826">
        <v>15000</v>
      </c>
      <c r="C826">
        <v>100</v>
      </c>
      <c r="D826">
        <v>100000</v>
      </c>
      <c r="E826">
        <v>61</v>
      </c>
      <c r="F826">
        <v>1</v>
      </c>
      <c r="G826">
        <v>29.800488999999999</v>
      </c>
      <c r="H826">
        <v>16.484171</v>
      </c>
      <c r="I826">
        <v>6.3884359999999996</v>
      </c>
      <c r="J826">
        <v>0.106474</v>
      </c>
      <c r="K826" t="str">
        <f t="shared" si="22"/>
        <v>7</v>
      </c>
      <c r="L826" t="s">
        <v>66</v>
      </c>
      <c r="M826" t="s">
        <v>67</v>
      </c>
      <c r="N8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826" s="13" t="e">
        <f>VLOOKUP(TableMPI[[#This Row],[Label]],TableAvg[],2,FALSE)</f>
        <v>#N/A</v>
      </c>
      <c r="P826" s="13" t="e">
        <f>VLOOKUP(TableMPI[[#This Row],[Label]],TableAvg[],3,FALSE)</f>
        <v>#N/A</v>
      </c>
      <c r="Q826" s="13" t="e">
        <f>TableMPI[[#This Row],[Avg]]-$U$2*TableMPI[[#This Row],[StdDev]]</f>
        <v>#N/A</v>
      </c>
      <c r="R826" s="13" t="e">
        <f>TableMPI[[#This Row],[Avg]]+$U$2*TableMPI[[#This Row],[StdDev]]</f>
        <v>#N/A</v>
      </c>
      <c r="S826" s="13" t="e">
        <f>IF(AND(TableMPI[[#This Row],[total_time]]&gt;=TableMPI[[#This Row],[Low]], TableMPI[[#This Row],[total_time]]&lt;=TableMPI[[#This Row],[High]]),1,0)</f>
        <v>#N/A</v>
      </c>
    </row>
    <row r="827" spans="1:19" x14ac:dyDescent="0.25">
      <c r="A827" t="s">
        <v>15</v>
      </c>
      <c r="B827">
        <v>15000</v>
      </c>
      <c r="C827">
        <v>100</v>
      </c>
      <c r="D827">
        <v>100000</v>
      </c>
      <c r="E827">
        <v>60</v>
      </c>
      <c r="F827">
        <v>1</v>
      </c>
      <c r="G827">
        <v>30.149149999999999</v>
      </c>
      <c r="H827">
        <v>16.681974</v>
      </c>
      <c r="I827">
        <v>22.325721999999999</v>
      </c>
      <c r="J827">
        <v>0.37840200000000002</v>
      </c>
      <c r="K827" t="str">
        <f t="shared" si="22"/>
        <v>7</v>
      </c>
      <c r="L827" t="s">
        <v>66</v>
      </c>
      <c r="M827" t="s">
        <v>67</v>
      </c>
      <c r="N8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827" s="13" t="e">
        <f>VLOOKUP(TableMPI[[#This Row],[Label]],TableAvg[],2,FALSE)</f>
        <v>#N/A</v>
      </c>
      <c r="P827" s="13" t="e">
        <f>VLOOKUP(TableMPI[[#This Row],[Label]],TableAvg[],3,FALSE)</f>
        <v>#N/A</v>
      </c>
      <c r="Q827" s="13" t="e">
        <f>TableMPI[[#This Row],[Avg]]-$U$2*TableMPI[[#This Row],[StdDev]]</f>
        <v>#N/A</v>
      </c>
      <c r="R827" s="13" t="e">
        <f>TableMPI[[#This Row],[Avg]]+$U$2*TableMPI[[#This Row],[StdDev]]</f>
        <v>#N/A</v>
      </c>
      <c r="S827" s="13" t="e">
        <f>IF(AND(TableMPI[[#This Row],[total_time]]&gt;=TableMPI[[#This Row],[Low]], TableMPI[[#This Row],[total_time]]&lt;=TableMPI[[#This Row],[High]]),1,0)</f>
        <v>#N/A</v>
      </c>
    </row>
    <row r="828" spans="1:19" x14ac:dyDescent="0.25">
      <c r="A828" t="s">
        <v>15</v>
      </c>
      <c r="B828">
        <v>15000</v>
      </c>
      <c r="C828">
        <v>100</v>
      </c>
      <c r="D828">
        <v>100000</v>
      </c>
      <c r="E828">
        <v>59</v>
      </c>
      <c r="F828">
        <v>1</v>
      </c>
      <c r="G828">
        <v>30.670048000000001</v>
      </c>
      <c r="H828">
        <v>16.744133999999999</v>
      </c>
      <c r="I828">
        <v>16.065299</v>
      </c>
      <c r="J828">
        <v>0.27698800000000001</v>
      </c>
      <c r="K828" t="str">
        <f t="shared" si="22"/>
        <v>7</v>
      </c>
      <c r="L828" t="s">
        <v>66</v>
      </c>
      <c r="M828" t="s">
        <v>67</v>
      </c>
      <c r="N8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828" s="13" t="e">
        <f>VLOOKUP(TableMPI[[#This Row],[Label]],TableAvg[],2,FALSE)</f>
        <v>#N/A</v>
      </c>
      <c r="P828" s="13" t="e">
        <f>VLOOKUP(TableMPI[[#This Row],[Label]],TableAvg[],3,FALSE)</f>
        <v>#N/A</v>
      </c>
      <c r="Q828" s="13" t="e">
        <f>TableMPI[[#This Row],[Avg]]-$U$2*TableMPI[[#This Row],[StdDev]]</f>
        <v>#N/A</v>
      </c>
      <c r="R828" s="13" t="e">
        <f>TableMPI[[#This Row],[Avg]]+$U$2*TableMPI[[#This Row],[StdDev]]</f>
        <v>#N/A</v>
      </c>
      <c r="S828" s="13" t="e">
        <f>IF(AND(TableMPI[[#This Row],[total_time]]&gt;=TableMPI[[#This Row],[Low]], TableMPI[[#This Row],[total_time]]&lt;=TableMPI[[#This Row],[High]]),1,0)</f>
        <v>#N/A</v>
      </c>
    </row>
    <row r="829" spans="1:19" x14ac:dyDescent="0.25">
      <c r="A829" t="s">
        <v>15</v>
      </c>
      <c r="B829">
        <v>15000</v>
      </c>
      <c r="C829">
        <v>100</v>
      </c>
      <c r="D829">
        <v>100000</v>
      </c>
      <c r="E829">
        <v>58</v>
      </c>
      <c r="F829">
        <v>1</v>
      </c>
      <c r="G829">
        <v>29.430447999999998</v>
      </c>
      <c r="H829">
        <v>15.10948</v>
      </c>
      <c r="I829">
        <v>9.2606809999999999</v>
      </c>
      <c r="J829">
        <v>0.162468</v>
      </c>
      <c r="K829" t="str">
        <f t="shared" si="22"/>
        <v>7</v>
      </c>
      <c r="L829" t="s">
        <v>66</v>
      </c>
      <c r="M829" t="s">
        <v>67</v>
      </c>
      <c r="N8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829" s="13" t="e">
        <f>VLOOKUP(TableMPI[[#This Row],[Label]],TableAvg[],2,FALSE)</f>
        <v>#N/A</v>
      </c>
      <c r="P829" s="13" t="e">
        <f>VLOOKUP(TableMPI[[#This Row],[Label]],TableAvg[],3,FALSE)</f>
        <v>#N/A</v>
      </c>
      <c r="Q829" s="13" t="e">
        <f>TableMPI[[#This Row],[Avg]]-$U$2*TableMPI[[#This Row],[StdDev]]</f>
        <v>#N/A</v>
      </c>
      <c r="R829" s="13" t="e">
        <f>TableMPI[[#This Row],[Avg]]+$U$2*TableMPI[[#This Row],[StdDev]]</f>
        <v>#N/A</v>
      </c>
      <c r="S829" s="13" t="e">
        <f>IF(AND(TableMPI[[#This Row],[total_time]]&gt;=TableMPI[[#This Row],[Low]], TableMPI[[#This Row],[total_time]]&lt;=TableMPI[[#This Row],[High]]),1,0)</f>
        <v>#N/A</v>
      </c>
    </row>
    <row r="830" spans="1:19" x14ac:dyDescent="0.25">
      <c r="A830" t="s">
        <v>15</v>
      </c>
      <c r="B830">
        <v>15000</v>
      </c>
      <c r="C830">
        <v>100</v>
      </c>
      <c r="D830">
        <v>100000</v>
      </c>
      <c r="E830">
        <v>57</v>
      </c>
      <c r="F830">
        <v>1</v>
      </c>
      <c r="G830">
        <v>27.998197999999999</v>
      </c>
      <c r="H830">
        <v>13.477107</v>
      </c>
      <c r="I830">
        <v>6.3747689999999997</v>
      </c>
      <c r="J830">
        <v>0.11383500000000001</v>
      </c>
      <c r="K830" t="str">
        <f t="shared" si="22"/>
        <v>7</v>
      </c>
      <c r="L830" t="s">
        <v>66</v>
      </c>
      <c r="M830" t="s">
        <v>67</v>
      </c>
      <c r="N8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830" s="13" t="e">
        <f>VLOOKUP(TableMPI[[#This Row],[Label]],TableAvg[],2,FALSE)</f>
        <v>#N/A</v>
      </c>
      <c r="P830" s="13" t="e">
        <f>VLOOKUP(TableMPI[[#This Row],[Label]],TableAvg[],3,FALSE)</f>
        <v>#N/A</v>
      </c>
      <c r="Q830" s="13" t="e">
        <f>TableMPI[[#This Row],[Avg]]-$U$2*TableMPI[[#This Row],[StdDev]]</f>
        <v>#N/A</v>
      </c>
      <c r="R830" s="13" t="e">
        <f>TableMPI[[#This Row],[Avg]]+$U$2*TableMPI[[#This Row],[StdDev]]</f>
        <v>#N/A</v>
      </c>
      <c r="S830" s="13" t="e">
        <f>IF(AND(TableMPI[[#This Row],[total_time]]&gt;=TableMPI[[#This Row],[Low]], TableMPI[[#This Row],[total_time]]&lt;=TableMPI[[#This Row],[High]]),1,0)</f>
        <v>#N/A</v>
      </c>
    </row>
    <row r="831" spans="1:19" x14ac:dyDescent="0.25">
      <c r="A831" t="s">
        <v>15</v>
      </c>
      <c r="B831">
        <v>15000</v>
      </c>
      <c r="C831">
        <v>100</v>
      </c>
      <c r="D831">
        <v>100000</v>
      </c>
      <c r="E831">
        <v>56</v>
      </c>
      <c r="F831">
        <v>1</v>
      </c>
      <c r="G831">
        <v>26.951308999999998</v>
      </c>
      <c r="H831">
        <v>12.254189999999999</v>
      </c>
      <c r="I831">
        <v>6.2296149999999999</v>
      </c>
      <c r="J831">
        <v>0.11326600000000001</v>
      </c>
      <c r="K831" t="str">
        <f t="shared" si="22"/>
        <v>7</v>
      </c>
      <c r="L831" t="s">
        <v>66</v>
      </c>
      <c r="M831" t="s">
        <v>67</v>
      </c>
      <c r="N8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831" s="13" t="e">
        <f>VLOOKUP(TableMPI[[#This Row],[Label]],TableAvg[],2,FALSE)</f>
        <v>#N/A</v>
      </c>
      <c r="P831" s="13" t="e">
        <f>VLOOKUP(TableMPI[[#This Row],[Label]],TableAvg[],3,FALSE)</f>
        <v>#N/A</v>
      </c>
      <c r="Q831" s="13" t="e">
        <f>TableMPI[[#This Row],[Avg]]-$U$2*TableMPI[[#This Row],[StdDev]]</f>
        <v>#N/A</v>
      </c>
      <c r="R831" s="13" t="e">
        <f>TableMPI[[#This Row],[Avg]]+$U$2*TableMPI[[#This Row],[StdDev]]</f>
        <v>#N/A</v>
      </c>
      <c r="S831" s="13" t="e">
        <f>IF(AND(TableMPI[[#This Row],[total_time]]&gt;=TableMPI[[#This Row],[Low]], TableMPI[[#This Row],[total_time]]&lt;=TableMPI[[#This Row],[High]]),1,0)</f>
        <v>#N/A</v>
      </c>
    </row>
    <row r="832" spans="1:19" x14ac:dyDescent="0.25">
      <c r="A832" t="s">
        <v>15</v>
      </c>
      <c r="B832">
        <v>15000</v>
      </c>
      <c r="C832">
        <v>100</v>
      </c>
      <c r="D832">
        <v>100000</v>
      </c>
      <c r="E832">
        <v>55</v>
      </c>
      <c r="F832">
        <v>1</v>
      </c>
      <c r="G832">
        <v>29.957713999999999</v>
      </c>
      <c r="H832">
        <v>15.064297</v>
      </c>
      <c r="I832">
        <v>6.1359690000000002</v>
      </c>
      <c r="J832">
        <v>0.11362899999999999</v>
      </c>
      <c r="K832" t="str">
        <f t="shared" si="22"/>
        <v>7</v>
      </c>
      <c r="L832" t="s">
        <v>66</v>
      </c>
      <c r="M832" t="s">
        <v>67</v>
      </c>
      <c r="N8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832" s="13" t="e">
        <f>VLOOKUP(TableMPI[[#This Row],[Label]],TableAvg[],2,FALSE)</f>
        <v>#N/A</v>
      </c>
      <c r="P832" s="13" t="e">
        <f>VLOOKUP(TableMPI[[#This Row],[Label]],TableAvg[],3,FALSE)</f>
        <v>#N/A</v>
      </c>
      <c r="Q832" s="13" t="e">
        <f>TableMPI[[#This Row],[Avg]]-$U$2*TableMPI[[#This Row],[StdDev]]</f>
        <v>#N/A</v>
      </c>
      <c r="R832" s="13" t="e">
        <f>TableMPI[[#This Row],[Avg]]+$U$2*TableMPI[[#This Row],[StdDev]]</f>
        <v>#N/A</v>
      </c>
      <c r="S832" s="13" t="e">
        <f>IF(AND(TableMPI[[#This Row],[total_time]]&gt;=TableMPI[[#This Row],[Low]], TableMPI[[#This Row],[total_time]]&lt;=TableMPI[[#This Row],[High]]),1,0)</f>
        <v>#N/A</v>
      </c>
    </row>
    <row r="833" spans="1:19" x14ac:dyDescent="0.25">
      <c r="A833" t="s">
        <v>15</v>
      </c>
      <c r="B833">
        <v>15000</v>
      </c>
      <c r="C833">
        <v>100</v>
      </c>
      <c r="D833">
        <v>100000</v>
      </c>
      <c r="E833">
        <v>54</v>
      </c>
      <c r="F833">
        <v>1</v>
      </c>
      <c r="G833">
        <v>26.537538999999999</v>
      </c>
      <c r="H833">
        <v>11.324959</v>
      </c>
      <c r="I833">
        <v>38.468063000000001</v>
      </c>
      <c r="J833">
        <v>0.72581300000000004</v>
      </c>
      <c r="K833" t="str">
        <f t="shared" si="22"/>
        <v>7</v>
      </c>
      <c r="L833" t="s">
        <v>66</v>
      </c>
      <c r="M833" t="s">
        <v>67</v>
      </c>
      <c r="N8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833" s="13" t="e">
        <f>VLOOKUP(TableMPI[[#This Row],[Label]],TableAvg[],2,FALSE)</f>
        <v>#N/A</v>
      </c>
      <c r="P833" s="13" t="e">
        <f>VLOOKUP(TableMPI[[#This Row],[Label]],TableAvg[],3,FALSE)</f>
        <v>#N/A</v>
      </c>
      <c r="Q833" s="13" t="e">
        <f>TableMPI[[#This Row],[Avg]]-$U$2*TableMPI[[#This Row],[StdDev]]</f>
        <v>#N/A</v>
      </c>
      <c r="R833" s="13" t="e">
        <f>TableMPI[[#This Row],[Avg]]+$U$2*TableMPI[[#This Row],[StdDev]]</f>
        <v>#N/A</v>
      </c>
      <c r="S833" s="13" t="e">
        <f>IF(AND(TableMPI[[#This Row],[total_time]]&gt;=TableMPI[[#This Row],[Low]], TableMPI[[#This Row],[total_time]]&lt;=TableMPI[[#This Row],[High]]),1,0)</f>
        <v>#N/A</v>
      </c>
    </row>
    <row r="834" spans="1:19" x14ac:dyDescent="0.25">
      <c r="A834" t="s">
        <v>15</v>
      </c>
      <c r="B834">
        <v>15000</v>
      </c>
      <c r="C834">
        <v>100</v>
      </c>
      <c r="D834">
        <v>100000</v>
      </c>
      <c r="E834">
        <v>53</v>
      </c>
      <c r="F834">
        <v>1</v>
      </c>
      <c r="G834">
        <v>31.451808</v>
      </c>
      <c r="H834">
        <v>16.041692000000001</v>
      </c>
      <c r="I834">
        <v>8.2413109999999996</v>
      </c>
      <c r="J834">
        <v>0.15848699999999999</v>
      </c>
      <c r="K834" t="str">
        <f t="shared" si="22"/>
        <v>7</v>
      </c>
      <c r="L834" t="s">
        <v>66</v>
      </c>
      <c r="M834" t="s">
        <v>67</v>
      </c>
      <c r="N8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834" s="13" t="e">
        <f>VLOOKUP(TableMPI[[#This Row],[Label]],TableAvg[],2,FALSE)</f>
        <v>#N/A</v>
      </c>
      <c r="P834" s="13" t="e">
        <f>VLOOKUP(TableMPI[[#This Row],[Label]],TableAvg[],3,FALSE)</f>
        <v>#N/A</v>
      </c>
      <c r="Q834" s="13" t="e">
        <f>TableMPI[[#This Row],[Avg]]-$U$2*TableMPI[[#This Row],[StdDev]]</f>
        <v>#N/A</v>
      </c>
      <c r="R834" s="13" t="e">
        <f>TableMPI[[#This Row],[Avg]]+$U$2*TableMPI[[#This Row],[StdDev]]</f>
        <v>#N/A</v>
      </c>
      <c r="S834" s="13" t="e">
        <f>IF(AND(TableMPI[[#This Row],[total_time]]&gt;=TableMPI[[#This Row],[Low]], TableMPI[[#This Row],[total_time]]&lt;=TableMPI[[#This Row],[High]]),1,0)</f>
        <v>#N/A</v>
      </c>
    </row>
    <row r="835" spans="1:19" x14ac:dyDescent="0.25">
      <c r="A835" t="s">
        <v>15</v>
      </c>
      <c r="B835">
        <v>15000</v>
      </c>
      <c r="C835">
        <v>100</v>
      </c>
      <c r="D835">
        <v>100000</v>
      </c>
      <c r="E835">
        <v>52</v>
      </c>
      <c r="F835">
        <v>1</v>
      </c>
      <c r="G835">
        <v>24.603888999999999</v>
      </c>
      <c r="H835">
        <v>8.847531</v>
      </c>
      <c r="I835">
        <v>25.198830000000001</v>
      </c>
      <c r="J835">
        <v>0.49409500000000001</v>
      </c>
      <c r="K835" t="str">
        <f t="shared" si="22"/>
        <v>7</v>
      </c>
      <c r="L835" t="s">
        <v>66</v>
      </c>
      <c r="M835" t="s">
        <v>67</v>
      </c>
      <c r="N8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835" s="13" t="e">
        <f>VLOOKUP(TableMPI[[#This Row],[Label]],TableAvg[],2,FALSE)</f>
        <v>#N/A</v>
      </c>
      <c r="P835" s="13" t="e">
        <f>VLOOKUP(TableMPI[[#This Row],[Label]],TableAvg[],3,FALSE)</f>
        <v>#N/A</v>
      </c>
      <c r="Q835" s="13" t="e">
        <f>TableMPI[[#This Row],[Avg]]-$U$2*TableMPI[[#This Row],[StdDev]]</f>
        <v>#N/A</v>
      </c>
      <c r="R835" s="13" t="e">
        <f>TableMPI[[#This Row],[Avg]]+$U$2*TableMPI[[#This Row],[StdDev]]</f>
        <v>#N/A</v>
      </c>
      <c r="S835" s="13" t="e">
        <f>IF(AND(TableMPI[[#This Row],[total_time]]&gt;=TableMPI[[#This Row],[Low]], TableMPI[[#This Row],[total_time]]&lt;=TableMPI[[#This Row],[High]]),1,0)</f>
        <v>#N/A</v>
      </c>
    </row>
    <row r="836" spans="1:19" x14ac:dyDescent="0.25">
      <c r="A836" t="s">
        <v>15</v>
      </c>
      <c r="B836">
        <v>15000</v>
      </c>
      <c r="C836">
        <v>100</v>
      </c>
      <c r="D836">
        <v>100000</v>
      </c>
      <c r="E836">
        <v>51</v>
      </c>
      <c r="F836">
        <v>1</v>
      </c>
      <c r="G836">
        <v>27.910347000000002</v>
      </c>
      <c r="H836">
        <v>11.981769</v>
      </c>
      <c r="I836">
        <v>10.508895000000001</v>
      </c>
      <c r="J836">
        <v>0.210178</v>
      </c>
      <c r="K836" t="str">
        <f t="shared" si="22"/>
        <v>7</v>
      </c>
      <c r="L836" t="s">
        <v>66</v>
      </c>
      <c r="M836" t="s">
        <v>67</v>
      </c>
      <c r="N8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836" s="13" t="e">
        <f>VLOOKUP(TableMPI[[#This Row],[Label]],TableAvg[],2,FALSE)</f>
        <v>#N/A</v>
      </c>
      <c r="P836" s="13" t="e">
        <f>VLOOKUP(TableMPI[[#This Row],[Label]],TableAvg[],3,FALSE)</f>
        <v>#N/A</v>
      </c>
      <c r="Q836" s="13" t="e">
        <f>TableMPI[[#This Row],[Avg]]-$U$2*TableMPI[[#This Row],[StdDev]]</f>
        <v>#N/A</v>
      </c>
      <c r="R836" s="13" t="e">
        <f>TableMPI[[#This Row],[Avg]]+$U$2*TableMPI[[#This Row],[StdDev]]</f>
        <v>#N/A</v>
      </c>
      <c r="S836" s="13" t="e">
        <f>IF(AND(TableMPI[[#This Row],[total_time]]&gt;=TableMPI[[#This Row],[Low]], TableMPI[[#This Row],[total_time]]&lt;=TableMPI[[#This Row],[High]]),1,0)</f>
        <v>#N/A</v>
      </c>
    </row>
    <row r="837" spans="1:19" x14ac:dyDescent="0.25">
      <c r="A837" t="s">
        <v>15</v>
      </c>
      <c r="B837">
        <v>15000</v>
      </c>
      <c r="C837">
        <v>100</v>
      </c>
      <c r="D837">
        <v>100000</v>
      </c>
      <c r="E837">
        <v>50</v>
      </c>
      <c r="F837">
        <v>1</v>
      </c>
      <c r="G837">
        <v>27.736115000000002</v>
      </c>
      <c r="H837">
        <v>11.677835</v>
      </c>
      <c r="I837">
        <v>5.8941239999999997</v>
      </c>
      <c r="J837">
        <v>0.12028800000000001</v>
      </c>
      <c r="K837" t="str">
        <f t="shared" si="22"/>
        <v>7</v>
      </c>
      <c r="L837" t="s">
        <v>66</v>
      </c>
      <c r="M837" t="s">
        <v>67</v>
      </c>
      <c r="N8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837" s="13" t="e">
        <f>VLOOKUP(TableMPI[[#This Row],[Label]],TableAvg[],2,FALSE)</f>
        <v>#N/A</v>
      </c>
      <c r="P837" s="13" t="e">
        <f>VLOOKUP(TableMPI[[#This Row],[Label]],TableAvg[],3,FALSE)</f>
        <v>#N/A</v>
      </c>
      <c r="Q837" s="13" t="e">
        <f>TableMPI[[#This Row],[Avg]]-$U$2*TableMPI[[#This Row],[StdDev]]</f>
        <v>#N/A</v>
      </c>
      <c r="R837" s="13" t="e">
        <f>TableMPI[[#This Row],[Avg]]+$U$2*TableMPI[[#This Row],[StdDev]]</f>
        <v>#N/A</v>
      </c>
      <c r="S837" s="13" t="e">
        <f>IF(AND(TableMPI[[#This Row],[total_time]]&gt;=TableMPI[[#This Row],[Low]], TableMPI[[#This Row],[total_time]]&lt;=TableMPI[[#This Row],[High]]),1,0)</f>
        <v>#N/A</v>
      </c>
    </row>
    <row r="838" spans="1:19" x14ac:dyDescent="0.25">
      <c r="A838" t="s">
        <v>15</v>
      </c>
      <c r="B838">
        <v>15000</v>
      </c>
      <c r="C838">
        <v>100</v>
      </c>
      <c r="D838">
        <v>100000</v>
      </c>
      <c r="E838">
        <v>49</v>
      </c>
      <c r="F838">
        <v>1</v>
      </c>
      <c r="G838">
        <v>27.996898000000002</v>
      </c>
      <c r="H838">
        <v>11.478695</v>
      </c>
      <c r="I838">
        <v>5.6488199999999997</v>
      </c>
      <c r="J838">
        <v>0.117684</v>
      </c>
      <c r="K838" t="str">
        <f t="shared" si="22"/>
        <v>7</v>
      </c>
      <c r="L838" t="s">
        <v>66</v>
      </c>
      <c r="M838" t="s">
        <v>67</v>
      </c>
      <c r="N8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838" s="13" t="e">
        <f>VLOOKUP(TableMPI[[#This Row],[Label]],TableAvg[],2,FALSE)</f>
        <v>#N/A</v>
      </c>
      <c r="P838" s="13" t="e">
        <f>VLOOKUP(TableMPI[[#This Row],[Label]],TableAvg[],3,FALSE)</f>
        <v>#N/A</v>
      </c>
      <c r="Q838" s="13" t="e">
        <f>TableMPI[[#This Row],[Avg]]-$U$2*TableMPI[[#This Row],[StdDev]]</f>
        <v>#N/A</v>
      </c>
      <c r="R838" s="13" t="e">
        <f>TableMPI[[#This Row],[Avg]]+$U$2*TableMPI[[#This Row],[StdDev]]</f>
        <v>#N/A</v>
      </c>
      <c r="S838" s="13" t="e">
        <f>IF(AND(TableMPI[[#This Row],[total_time]]&gt;=TableMPI[[#This Row],[Low]], TableMPI[[#This Row],[total_time]]&lt;=TableMPI[[#This Row],[High]]),1,0)</f>
        <v>#N/A</v>
      </c>
    </row>
    <row r="839" spans="1:19" x14ac:dyDescent="0.25">
      <c r="A839" t="s">
        <v>15</v>
      </c>
      <c r="B839">
        <v>15000</v>
      </c>
      <c r="C839">
        <v>100</v>
      </c>
      <c r="D839">
        <v>100000</v>
      </c>
      <c r="E839">
        <v>48</v>
      </c>
      <c r="F839">
        <v>1</v>
      </c>
      <c r="G839">
        <v>27.599453</v>
      </c>
      <c r="H839">
        <v>10.651932</v>
      </c>
      <c r="I839">
        <v>6.3755490000000004</v>
      </c>
      <c r="J839">
        <v>0.13564999999999999</v>
      </c>
      <c r="K839" t="str">
        <f t="shared" si="22"/>
        <v>7</v>
      </c>
      <c r="L839" t="s">
        <v>66</v>
      </c>
      <c r="M839" t="s">
        <v>67</v>
      </c>
      <c r="N8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839" s="13" t="e">
        <f>VLOOKUP(TableMPI[[#This Row],[Label]],TableAvg[],2,FALSE)</f>
        <v>#N/A</v>
      </c>
      <c r="P839" s="13" t="e">
        <f>VLOOKUP(TableMPI[[#This Row],[Label]],TableAvg[],3,FALSE)</f>
        <v>#N/A</v>
      </c>
      <c r="Q839" s="13" t="e">
        <f>TableMPI[[#This Row],[Avg]]-$U$2*TableMPI[[#This Row],[StdDev]]</f>
        <v>#N/A</v>
      </c>
      <c r="R839" s="13" t="e">
        <f>TableMPI[[#This Row],[Avg]]+$U$2*TableMPI[[#This Row],[StdDev]]</f>
        <v>#N/A</v>
      </c>
      <c r="S839" s="13" t="e">
        <f>IF(AND(TableMPI[[#This Row],[total_time]]&gt;=TableMPI[[#This Row],[Low]], TableMPI[[#This Row],[total_time]]&lt;=TableMPI[[#This Row],[High]]),1,0)</f>
        <v>#N/A</v>
      </c>
    </row>
    <row r="840" spans="1:19" x14ac:dyDescent="0.25">
      <c r="A840" t="s">
        <v>15</v>
      </c>
      <c r="B840">
        <v>15000</v>
      </c>
      <c r="C840">
        <v>100</v>
      </c>
      <c r="D840">
        <v>100000</v>
      </c>
      <c r="E840">
        <v>47</v>
      </c>
      <c r="F840">
        <v>1</v>
      </c>
      <c r="G840">
        <v>32.516219999999997</v>
      </c>
      <c r="H840">
        <v>15.260906</v>
      </c>
      <c r="I840">
        <v>5.3014580000000002</v>
      </c>
      <c r="J840">
        <v>0.115249</v>
      </c>
      <c r="K840" t="str">
        <f t="shared" si="22"/>
        <v>7</v>
      </c>
      <c r="L840" t="s">
        <v>66</v>
      </c>
      <c r="M840" t="s">
        <v>67</v>
      </c>
      <c r="N8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840" s="13" t="e">
        <f>VLOOKUP(TableMPI[[#This Row],[Label]],TableAvg[],2,FALSE)</f>
        <v>#N/A</v>
      </c>
      <c r="P840" s="13" t="e">
        <f>VLOOKUP(TableMPI[[#This Row],[Label]],TableAvg[],3,FALSE)</f>
        <v>#N/A</v>
      </c>
      <c r="Q840" s="13" t="e">
        <f>TableMPI[[#This Row],[Avg]]-$U$2*TableMPI[[#This Row],[StdDev]]</f>
        <v>#N/A</v>
      </c>
      <c r="R840" s="13" t="e">
        <f>TableMPI[[#This Row],[Avg]]+$U$2*TableMPI[[#This Row],[StdDev]]</f>
        <v>#N/A</v>
      </c>
      <c r="S840" s="13" t="e">
        <f>IF(AND(TableMPI[[#This Row],[total_time]]&gt;=TableMPI[[#This Row],[Low]], TableMPI[[#This Row],[total_time]]&lt;=TableMPI[[#This Row],[High]]),1,0)</f>
        <v>#N/A</v>
      </c>
    </row>
    <row r="841" spans="1:19" x14ac:dyDescent="0.25">
      <c r="A841" t="s">
        <v>15</v>
      </c>
      <c r="B841">
        <v>15000</v>
      </c>
      <c r="C841">
        <v>100</v>
      </c>
      <c r="D841">
        <v>100000</v>
      </c>
      <c r="E841">
        <v>46</v>
      </c>
      <c r="F841">
        <v>1</v>
      </c>
      <c r="G841">
        <v>30.761980999999999</v>
      </c>
      <c r="H841">
        <v>13.2379</v>
      </c>
      <c r="I841">
        <v>19.592055999999999</v>
      </c>
      <c r="J841">
        <v>0.43537900000000002</v>
      </c>
      <c r="K841" t="str">
        <f t="shared" si="22"/>
        <v>7</v>
      </c>
      <c r="L841" t="s">
        <v>66</v>
      </c>
      <c r="M841" t="s">
        <v>67</v>
      </c>
      <c r="N8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841" s="13" t="e">
        <f>VLOOKUP(TableMPI[[#This Row],[Label]],TableAvg[],2,FALSE)</f>
        <v>#N/A</v>
      </c>
      <c r="P841" s="13" t="e">
        <f>VLOOKUP(TableMPI[[#This Row],[Label]],TableAvg[],3,FALSE)</f>
        <v>#N/A</v>
      </c>
      <c r="Q841" s="13" t="e">
        <f>TableMPI[[#This Row],[Avg]]-$U$2*TableMPI[[#This Row],[StdDev]]</f>
        <v>#N/A</v>
      </c>
      <c r="R841" s="13" t="e">
        <f>TableMPI[[#This Row],[Avg]]+$U$2*TableMPI[[#This Row],[StdDev]]</f>
        <v>#N/A</v>
      </c>
      <c r="S841" s="13" t="e">
        <f>IF(AND(TableMPI[[#This Row],[total_time]]&gt;=TableMPI[[#This Row],[Low]], TableMPI[[#This Row],[total_time]]&lt;=TableMPI[[#This Row],[High]]),1,0)</f>
        <v>#N/A</v>
      </c>
    </row>
    <row r="842" spans="1:19" x14ac:dyDescent="0.25">
      <c r="A842" t="s">
        <v>15</v>
      </c>
      <c r="B842">
        <v>15000</v>
      </c>
      <c r="C842">
        <v>100</v>
      </c>
      <c r="D842">
        <v>100000</v>
      </c>
      <c r="E842">
        <v>45</v>
      </c>
      <c r="F842">
        <v>1</v>
      </c>
      <c r="G842">
        <v>26.163342</v>
      </c>
      <c r="H842">
        <v>8.0870080000000009</v>
      </c>
      <c r="I842">
        <v>6.8987410000000002</v>
      </c>
      <c r="J842">
        <v>0.15679000000000001</v>
      </c>
      <c r="K842" t="str">
        <f t="shared" si="22"/>
        <v>7</v>
      </c>
      <c r="L842" t="s">
        <v>66</v>
      </c>
      <c r="M842" t="s">
        <v>67</v>
      </c>
      <c r="N8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842" s="13" t="e">
        <f>VLOOKUP(TableMPI[[#This Row],[Label]],TableAvg[],2,FALSE)</f>
        <v>#N/A</v>
      </c>
      <c r="P842" s="13" t="e">
        <f>VLOOKUP(TableMPI[[#This Row],[Label]],TableAvg[],3,FALSE)</f>
        <v>#N/A</v>
      </c>
      <c r="Q842" s="13" t="e">
        <f>TableMPI[[#This Row],[Avg]]-$U$2*TableMPI[[#This Row],[StdDev]]</f>
        <v>#N/A</v>
      </c>
      <c r="R842" s="13" t="e">
        <f>TableMPI[[#This Row],[Avg]]+$U$2*TableMPI[[#This Row],[StdDev]]</f>
        <v>#N/A</v>
      </c>
      <c r="S842" s="13" t="e">
        <f>IF(AND(TableMPI[[#This Row],[total_time]]&gt;=TableMPI[[#This Row],[Low]], TableMPI[[#This Row],[total_time]]&lt;=TableMPI[[#This Row],[High]]),1,0)</f>
        <v>#N/A</v>
      </c>
    </row>
    <row r="843" spans="1:19" x14ac:dyDescent="0.25">
      <c r="A843" t="s">
        <v>15</v>
      </c>
      <c r="B843">
        <v>15000</v>
      </c>
      <c r="C843">
        <v>100</v>
      </c>
      <c r="D843">
        <v>100000</v>
      </c>
      <c r="E843">
        <v>44</v>
      </c>
      <c r="F843">
        <v>1</v>
      </c>
      <c r="G843">
        <v>30.054086999999999</v>
      </c>
      <c r="H843">
        <v>11.738052</v>
      </c>
      <c r="I843">
        <v>5.0818070000000004</v>
      </c>
      <c r="J843">
        <v>0.118182</v>
      </c>
      <c r="K843" t="str">
        <f t="shared" si="22"/>
        <v>7</v>
      </c>
      <c r="L843" t="s">
        <v>66</v>
      </c>
      <c r="M843" t="s">
        <v>67</v>
      </c>
      <c r="N8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843" s="13" t="e">
        <f>VLOOKUP(TableMPI[[#This Row],[Label]],TableAvg[],2,FALSE)</f>
        <v>#N/A</v>
      </c>
      <c r="P843" s="13" t="e">
        <f>VLOOKUP(TableMPI[[#This Row],[Label]],TableAvg[],3,FALSE)</f>
        <v>#N/A</v>
      </c>
      <c r="Q843" s="13" t="e">
        <f>TableMPI[[#This Row],[Avg]]-$U$2*TableMPI[[#This Row],[StdDev]]</f>
        <v>#N/A</v>
      </c>
      <c r="R843" s="13" t="e">
        <f>TableMPI[[#This Row],[Avg]]+$U$2*TableMPI[[#This Row],[StdDev]]</f>
        <v>#N/A</v>
      </c>
      <c r="S843" s="13" t="e">
        <f>IF(AND(TableMPI[[#This Row],[total_time]]&gt;=TableMPI[[#This Row],[Low]], TableMPI[[#This Row],[total_time]]&lt;=TableMPI[[#This Row],[High]]),1,0)</f>
        <v>#N/A</v>
      </c>
    </row>
    <row r="844" spans="1:19" x14ac:dyDescent="0.25">
      <c r="A844" t="s">
        <v>15</v>
      </c>
      <c r="B844">
        <v>15000</v>
      </c>
      <c r="C844">
        <v>100</v>
      </c>
      <c r="D844">
        <v>100000</v>
      </c>
      <c r="E844">
        <v>43</v>
      </c>
      <c r="F844">
        <v>1</v>
      </c>
      <c r="G844">
        <v>29.174865</v>
      </c>
      <c r="H844">
        <v>10.611566</v>
      </c>
      <c r="I844">
        <v>5.0378369999999997</v>
      </c>
      <c r="J844">
        <v>0.119949</v>
      </c>
      <c r="K844" t="str">
        <f t="shared" si="22"/>
        <v>7</v>
      </c>
      <c r="L844" t="s">
        <v>66</v>
      </c>
      <c r="M844" t="s">
        <v>67</v>
      </c>
      <c r="N8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844" s="13" t="e">
        <f>VLOOKUP(TableMPI[[#This Row],[Label]],TableAvg[],2,FALSE)</f>
        <v>#N/A</v>
      </c>
      <c r="P844" s="13" t="e">
        <f>VLOOKUP(TableMPI[[#This Row],[Label]],TableAvg[],3,FALSE)</f>
        <v>#N/A</v>
      </c>
      <c r="Q844" s="13" t="e">
        <f>TableMPI[[#This Row],[Avg]]-$U$2*TableMPI[[#This Row],[StdDev]]</f>
        <v>#N/A</v>
      </c>
      <c r="R844" s="13" t="e">
        <f>TableMPI[[#This Row],[Avg]]+$U$2*TableMPI[[#This Row],[StdDev]]</f>
        <v>#N/A</v>
      </c>
      <c r="S844" s="13" t="e">
        <f>IF(AND(TableMPI[[#This Row],[total_time]]&gt;=TableMPI[[#This Row],[Low]], TableMPI[[#This Row],[total_time]]&lt;=TableMPI[[#This Row],[High]]),1,0)</f>
        <v>#N/A</v>
      </c>
    </row>
    <row r="845" spans="1:19" x14ac:dyDescent="0.25">
      <c r="A845" t="s">
        <v>15</v>
      </c>
      <c r="B845">
        <v>15000</v>
      </c>
      <c r="C845">
        <v>100</v>
      </c>
      <c r="D845">
        <v>100000</v>
      </c>
      <c r="E845">
        <v>42</v>
      </c>
      <c r="F845">
        <v>1</v>
      </c>
      <c r="G845">
        <v>27.689955999999999</v>
      </c>
      <c r="H845">
        <v>8.5570559999999993</v>
      </c>
      <c r="I845">
        <v>4.2698479999999996</v>
      </c>
      <c r="J845">
        <v>0.104143</v>
      </c>
      <c r="K845" t="str">
        <f t="shared" si="22"/>
        <v>7</v>
      </c>
      <c r="L845" t="s">
        <v>66</v>
      </c>
      <c r="M845" t="s">
        <v>67</v>
      </c>
      <c r="N8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845" s="13" t="e">
        <f>VLOOKUP(TableMPI[[#This Row],[Label]],TableAvg[],2,FALSE)</f>
        <v>#N/A</v>
      </c>
      <c r="P845" s="13" t="e">
        <f>VLOOKUP(TableMPI[[#This Row],[Label]],TableAvg[],3,FALSE)</f>
        <v>#N/A</v>
      </c>
      <c r="Q845" s="13" t="e">
        <f>TableMPI[[#This Row],[Avg]]-$U$2*TableMPI[[#This Row],[StdDev]]</f>
        <v>#N/A</v>
      </c>
      <c r="R845" s="13" t="e">
        <f>TableMPI[[#This Row],[Avg]]+$U$2*TableMPI[[#This Row],[StdDev]]</f>
        <v>#N/A</v>
      </c>
      <c r="S845" s="13" t="e">
        <f>IF(AND(TableMPI[[#This Row],[total_time]]&gt;=TableMPI[[#This Row],[Low]], TableMPI[[#This Row],[total_time]]&lt;=TableMPI[[#This Row],[High]]),1,0)</f>
        <v>#N/A</v>
      </c>
    </row>
    <row r="846" spans="1:19" x14ac:dyDescent="0.25">
      <c r="A846" t="s">
        <v>15</v>
      </c>
      <c r="B846">
        <v>15000</v>
      </c>
      <c r="C846">
        <v>100</v>
      </c>
      <c r="D846">
        <v>100000</v>
      </c>
      <c r="E846">
        <v>41</v>
      </c>
      <c r="F846">
        <v>1</v>
      </c>
      <c r="G846">
        <v>26.904014</v>
      </c>
      <c r="H846">
        <v>7.6861360000000003</v>
      </c>
      <c r="I846">
        <v>4.2343729999999997</v>
      </c>
      <c r="J846">
        <v>0.10585899999999999</v>
      </c>
      <c r="K846" t="str">
        <f t="shared" si="22"/>
        <v>7</v>
      </c>
      <c r="L846" t="s">
        <v>66</v>
      </c>
      <c r="M846" t="s">
        <v>67</v>
      </c>
      <c r="N8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846" s="13" t="e">
        <f>VLOOKUP(TableMPI[[#This Row],[Label]],TableAvg[],2,FALSE)</f>
        <v>#N/A</v>
      </c>
      <c r="P846" s="13" t="e">
        <f>VLOOKUP(TableMPI[[#This Row],[Label]],TableAvg[],3,FALSE)</f>
        <v>#N/A</v>
      </c>
      <c r="Q846" s="13" t="e">
        <f>TableMPI[[#This Row],[Avg]]-$U$2*TableMPI[[#This Row],[StdDev]]</f>
        <v>#N/A</v>
      </c>
      <c r="R846" s="13" t="e">
        <f>TableMPI[[#This Row],[Avg]]+$U$2*TableMPI[[#This Row],[StdDev]]</f>
        <v>#N/A</v>
      </c>
      <c r="S846" s="13" t="e">
        <f>IF(AND(TableMPI[[#This Row],[total_time]]&gt;=TableMPI[[#This Row],[Low]], TableMPI[[#This Row],[total_time]]&lt;=TableMPI[[#This Row],[High]]),1,0)</f>
        <v>#N/A</v>
      </c>
    </row>
    <row r="847" spans="1:19" x14ac:dyDescent="0.25">
      <c r="A847" t="s">
        <v>15</v>
      </c>
      <c r="B847">
        <v>15000</v>
      </c>
      <c r="C847">
        <v>100</v>
      </c>
      <c r="D847">
        <v>100000</v>
      </c>
      <c r="E847">
        <v>40</v>
      </c>
      <c r="F847">
        <v>1</v>
      </c>
      <c r="G847">
        <v>26.252469000000001</v>
      </c>
      <c r="H847">
        <v>6.3441150000000004</v>
      </c>
      <c r="I847">
        <v>6.6637430000000002</v>
      </c>
      <c r="J847">
        <v>0.17086499999999999</v>
      </c>
      <c r="K847" t="str">
        <f t="shared" si="22"/>
        <v>7</v>
      </c>
      <c r="L847" t="s">
        <v>66</v>
      </c>
      <c r="M847" t="s">
        <v>67</v>
      </c>
      <c r="N8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847" s="13" t="e">
        <f>VLOOKUP(TableMPI[[#This Row],[Label]],TableAvg[],2,FALSE)</f>
        <v>#N/A</v>
      </c>
      <c r="P847" s="13" t="e">
        <f>VLOOKUP(TableMPI[[#This Row],[Label]],TableAvg[],3,FALSE)</f>
        <v>#N/A</v>
      </c>
      <c r="Q847" s="13" t="e">
        <f>TableMPI[[#This Row],[Avg]]-$U$2*TableMPI[[#This Row],[StdDev]]</f>
        <v>#N/A</v>
      </c>
      <c r="R847" s="13" t="e">
        <f>TableMPI[[#This Row],[Avg]]+$U$2*TableMPI[[#This Row],[StdDev]]</f>
        <v>#N/A</v>
      </c>
      <c r="S847" s="13" t="e">
        <f>IF(AND(TableMPI[[#This Row],[total_time]]&gt;=TableMPI[[#This Row],[Low]], TableMPI[[#This Row],[total_time]]&lt;=TableMPI[[#This Row],[High]]),1,0)</f>
        <v>#N/A</v>
      </c>
    </row>
    <row r="848" spans="1:19" x14ac:dyDescent="0.25">
      <c r="A848" t="s">
        <v>15</v>
      </c>
      <c r="B848">
        <v>15000</v>
      </c>
      <c r="C848">
        <v>100</v>
      </c>
      <c r="D848">
        <v>100000</v>
      </c>
      <c r="E848">
        <v>39</v>
      </c>
      <c r="F848">
        <v>1</v>
      </c>
      <c r="G848">
        <v>30.087494</v>
      </c>
      <c r="H848">
        <v>9.7685019999999998</v>
      </c>
      <c r="I848">
        <v>6.0076330000000002</v>
      </c>
      <c r="J848">
        <v>0.15809599999999999</v>
      </c>
      <c r="K848" t="str">
        <f t="shared" si="22"/>
        <v>7</v>
      </c>
      <c r="L848" t="s">
        <v>66</v>
      </c>
      <c r="M848" t="s">
        <v>67</v>
      </c>
      <c r="N8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848" s="13" t="e">
        <f>VLOOKUP(TableMPI[[#This Row],[Label]],TableAvg[],2,FALSE)</f>
        <v>#N/A</v>
      </c>
      <c r="P848" s="13" t="e">
        <f>VLOOKUP(TableMPI[[#This Row],[Label]],TableAvg[],3,FALSE)</f>
        <v>#N/A</v>
      </c>
      <c r="Q848" s="13" t="e">
        <f>TableMPI[[#This Row],[Avg]]-$U$2*TableMPI[[#This Row],[StdDev]]</f>
        <v>#N/A</v>
      </c>
      <c r="R848" s="13" t="e">
        <f>TableMPI[[#This Row],[Avg]]+$U$2*TableMPI[[#This Row],[StdDev]]</f>
        <v>#N/A</v>
      </c>
      <c r="S848" s="13" t="e">
        <f>IF(AND(TableMPI[[#This Row],[total_time]]&gt;=TableMPI[[#This Row],[Low]], TableMPI[[#This Row],[total_time]]&lt;=TableMPI[[#This Row],[High]]),1,0)</f>
        <v>#N/A</v>
      </c>
    </row>
    <row r="849" spans="1:19" x14ac:dyDescent="0.25">
      <c r="A849" t="s">
        <v>15</v>
      </c>
      <c r="B849">
        <v>15000</v>
      </c>
      <c r="C849">
        <v>100</v>
      </c>
      <c r="D849">
        <v>100000</v>
      </c>
      <c r="E849">
        <v>38</v>
      </c>
      <c r="F849">
        <v>1</v>
      </c>
      <c r="G849">
        <v>28.043859000000001</v>
      </c>
      <c r="H849">
        <v>7.1392550000000004</v>
      </c>
      <c r="I849">
        <v>5.190493</v>
      </c>
      <c r="J849">
        <v>0.14028399999999999</v>
      </c>
      <c r="K849" t="str">
        <f t="shared" si="22"/>
        <v>7</v>
      </c>
      <c r="L849" t="s">
        <v>66</v>
      </c>
      <c r="M849" t="s">
        <v>67</v>
      </c>
      <c r="N8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849" s="13" t="e">
        <f>VLOOKUP(TableMPI[[#This Row],[Label]],TableAvg[],2,FALSE)</f>
        <v>#N/A</v>
      </c>
      <c r="P849" s="13" t="e">
        <f>VLOOKUP(TableMPI[[#This Row],[Label]],TableAvg[],3,FALSE)</f>
        <v>#N/A</v>
      </c>
      <c r="Q849" s="13" t="e">
        <f>TableMPI[[#This Row],[Avg]]-$U$2*TableMPI[[#This Row],[StdDev]]</f>
        <v>#N/A</v>
      </c>
      <c r="R849" s="13" t="e">
        <f>TableMPI[[#This Row],[Avg]]+$U$2*TableMPI[[#This Row],[StdDev]]</f>
        <v>#N/A</v>
      </c>
      <c r="S849" s="13" t="e">
        <f>IF(AND(TableMPI[[#This Row],[total_time]]&gt;=TableMPI[[#This Row],[Low]], TableMPI[[#This Row],[total_time]]&lt;=TableMPI[[#This Row],[High]]),1,0)</f>
        <v>#N/A</v>
      </c>
    </row>
    <row r="850" spans="1:19" x14ac:dyDescent="0.25">
      <c r="A850" t="s">
        <v>15</v>
      </c>
      <c r="B850">
        <v>15000</v>
      </c>
      <c r="C850">
        <v>100</v>
      </c>
      <c r="D850">
        <v>100000</v>
      </c>
      <c r="E850">
        <v>37</v>
      </c>
      <c r="F850">
        <v>1</v>
      </c>
      <c r="G850">
        <v>33.528315999999997</v>
      </c>
      <c r="H850">
        <v>12.001566</v>
      </c>
      <c r="I850">
        <v>4.7584229999999996</v>
      </c>
      <c r="J850">
        <v>0.13217799999999999</v>
      </c>
      <c r="K850" t="str">
        <f t="shared" si="22"/>
        <v>7</v>
      </c>
      <c r="L850" t="s">
        <v>66</v>
      </c>
      <c r="M850" t="s">
        <v>67</v>
      </c>
      <c r="N8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850" s="13" t="e">
        <f>VLOOKUP(TableMPI[[#This Row],[Label]],TableAvg[],2,FALSE)</f>
        <v>#N/A</v>
      </c>
      <c r="P850" s="13" t="e">
        <f>VLOOKUP(TableMPI[[#This Row],[Label]],TableAvg[],3,FALSE)</f>
        <v>#N/A</v>
      </c>
      <c r="Q850" s="13" t="e">
        <f>TableMPI[[#This Row],[Avg]]-$U$2*TableMPI[[#This Row],[StdDev]]</f>
        <v>#N/A</v>
      </c>
      <c r="R850" s="13" t="e">
        <f>TableMPI[[#This Row],[Avg]]+$U$2*TableMPI[[#This Row],[StdDev]]</f>
        <v>#N/A</v>
      </c>
      <c r="S850" s="13" t="e">
        <f>IF(AND(TableMPI[[#This Row],[total_time]]&gt;=TableMPI[[#This Row],[Low]], TableMPI[[#This Row],[total_time]]&lt;=TableMPI[[#This Row],[High]]),1,0)</f>
        <v>#N/A</v>
      </c>
    </row>
    <row r="851" spans="1:19" x14ac:dyDescent="0.25">
      <c r="A851" t="s">
        <v>15</v>
      </c>
      <c r="B851">
        <v>15000</v>
      </c>
      <c r="C851">
        <v>100</v>
      </c>
      <c r="D851">
        <v>100000</v>
      </c>
      <c r="E851">
        <v>36</v>
      </c>
      <c r="F851">
        <v>1</v>
      </c>
      <c r="G851">
        <v>33.102581000000001</v>
      </c>
      <c r="H851">
        <v>10.967701</v>
      </c>
      <c r="I851">
        <v>14.710342000000001</v>
      </c>
      <c r="J851">
        <v>0.42029499999999997</v>
      </c>
      <c r="K851" t="str">
        <f t="shared" si="22"/>
        <v>7</v>
      </c>
      <c r="L851" t="s">
        <v>66</v>
      </c>
      <c r="M851" t="s">
        <v>67</v>
      </c>
      <c r="N8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851" s="13" t="e">
        <f>VLOOKUP(TableMPI[[#This Row],[Label]],TableAvg[],2,FALSE)</f>
        <v>#N/A</v>
      </c>
      <c r="P851" s="13" t="e">
        <f>VLOOKUP(TableMPI[[#This Row],[Label]],TableAvg[],3,FALSE)</f>
        <v>#N/A</v>
      </c>
      <c r="Q851" s="13" t="e">
        <f>TableMPI[[#This Row],[Avg]]-$U$2*TableMPI[[#This Row],[StdDev]]</f>
        <v>#N/A</v>
      </c>
      <c r="R851" s="13" t="e">
        <f>TableMPI[[#This Row],[Avg]]+$U$2*TableMPI[[#This Row],[StdDev]]</f>
        <v>#N/A</v>
      </c>
      <c r="S851" s="13" t="e">
        <f>IF(AND(TableMPI[[#This Row],[total_time]]&gt;=TableMPI[[#This Row],[Low]], TableMPI[[#This Row],[total_time]]&lt;=TableMPI[[#This Row],[High]]),1,0)</f>
        <v>#N/A</v>
      </c>
    </row>
    <row r="852" spans="1:19" x14ac:dyDescent="0.25">
      <c r="A852" t="s">
        <v>15</v>
      </c>
      <c r="B852">
        <v>15000</v>
      </c>
      <c r="C852">
        <v>100</v>
      </c>
      <c r="D852">
        <v>100000</v>
      </c>
      <c r="E852">
        <v>35</v>
      </c>
      <c r="F852">
        <v>1</v>
      </c>
      <c r="G852">
        <v>27.227035000000001</v>
      </c>
      <c r="H852">
        <v>4.5879700000000003</v>
      </c>
      <c r="I852">
        <v>7.712758</v>
      </c>
      <c r="J852">
        <v>0.22684599999999999</v>
      </c>
      <c r="K852" t="str">
        <f t="shared" si="22"/>
        <v>7</v>
      </c>
      <c r="L852" t="s">
        <v>66</v>
      </c>
      <c r="M852" t="s">
        <v>67</v>
      </c>
      <c r="N8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852" s="13" t="e">
        <f>VLOOKUP(TableMPI[[#This Row],[Label]],TableAvg[],2,FALSE)</f>
        <v>#N/A</v>
      </c>
      <c r="P852" s="13" t="e">
        <f>VLOOKUP(TableMPI[[#This Row],[Label]],TableAvg[],3,FALSE)</f>
        <v>#N/A</v>
      </c>
      <c r="Q852" s="13" t="e">
        <f>TableMPI[[#This Row],[Avg]]-$U$2*TableMPI[[#This Row],[StdDev]]</f>
        <v>#N/A</v>
      </c>
      <c r="R852" s="13" t="e">
        <f>TableMPI[[#This Row],[Avg]]+$U$2*TableMPI[[#This Row],[StdDev]]</f>
        <v>#N/A</v>
      </c>
      <c r="S852" s="13" t="e">
        <f>IF(AND(TableMPI[[#This Row],[total_time]]&gt;=TableMPI[[#This Row],[Low]], TableMPI[[#This Row],[total_time]]&lt;=TableMPI[[#This Row],[High]]),1,0)</f>
        <v>#N/A</v>
      </c>
    </row>
    <row r="853" spans="1:19" x14ac:dyDescent="0.25">
      <c r="A853" t="s">
        <v>15</v>
      </c>
      <c r="B853">
        <v>15000</v>
      </c>
      <c r="C853">
        <v>100</v>
      </c>
      <c r="D853">
        <v>100000</v>
      </c>
      <c r="E853">
        <v>34</v>
      </c>
      <c r="F853">
        <v>1</v>
      </c>
      <c r="G853">
        <v>28.526365999999999</v>
      </c>
      <c r="H853">
        <v>5.1296819999999999</v>
      </c>
      <c r="I853">
        <v>5.551685</v>
      </c>
      <c r="J853">
        <v>0.16823299999999999</v>
      </c>
      <c r="K853" t="str">
        <f t="shared" si="22"/>
        <v>7</v>
      </c>
      <c r="L853" t="s">
        <v>66</v>
      </c>
      <c r="M853" t="s">
        <v>67</v>
      </c>
      <c r="N8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853" s="13" t="e">
        <f>VLOOKUP(TableMPI[[#This Row],[Label]],TableAvg[],2,FALSE)</f>
        <v>#N/A</v>
      </c>
      <c r="P853" s="13" t="e">
        <f>VLOOKUP(TableMPI[[#This Row],[Label]],TableAvg[],3,FALSE)</f>
        <v>#N/A</v>
      </c>
      <c r="Q853" s="13" t="e">
        <f>TableMPI[[#This Row],[Avg]]-$U$2*TableMPI[[#This Row],[StdDev]]</f>
        <v>#N/A</v>
      </c>
      <c r="R853" s="13" t="e">
        <f>TableMPI[[#This Row],[Avg]]+$U$2*TableMPI[[#This Row],[StdDev]]</f>
        <v>#N/A</v>
      </c>
      <c r="S853" s="13" t="e">
        <f>IF(AND(TableMPI[[#This Row],[total_time]]&gt;=TableMPI[[#This Row],[Low]], TableMPI[[#This Row],[total_time]]&lt;=TableMPI[[#This Row],[High]]),1,0)</f>
        <v>#N/A</v>
      </c>
    </row>
    <row r="854" spans="1:19" x14ac:dyDescent="0.25">
      <c r="A854" t="s">
        <v>15</v>
      </c>
      <c r="B854">
        <v>15000</v>
      </c>
      <c r="C854">
        <v>100</v>
      </c>
      <c r="D854">
        <v>100000</v>
      </c>
      <c r="E854">
        <v>33</v>
      </c>
      <c r="F854">
        <v>1</v>
      </c>
      <c r="G854">
        <v>28.918887000000002</v>
      </c>
      <c r="H854">
        <v>5.1776249999999999</v>
      </c>
      <c r="I854">
        <v>4.6366820000000004</v>
      </c>
      <c r="J854">
        <v>0.144896</v>
      </c>
      <c r="K854" t="str">
        <f t="shared" si="22"/>
        <v>7</v>
      </c>
      <c r="L854" t="s">
        <v>66</v>
      </c>
      <c r="M854" t="s">
        <v>67</v>
      </c>
      <c r="N8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854" s="13" t="e">
        <f>VLOOKUP(TableMPI[[#This Row],[Label]],TableAvg[],2,FALSE)</f>
        <v>#N/A</v>
      </c>
      <c r="P854" s="13" t="e">
        <f>VLOOKUP(TableMPI[[#This Row],[Label]],TableAvg[],3,FALSE)</f>
        <v>#N/A</v>
      </c>
      <c r="Q854" s="13" t="e">
        <f>TableMPI[[#This Row],[Avg]]-$U$2*TableMPI[[#This Row],[StdDev]]</f>
        <v>#N/A</v>
      </c>
      <c r="R854" s="13" t="e">
        <f>TableMPI[[#This Row],[Avg]]+$U$2*TableMPI[[#This Row],[StdDev]]</f>
        <v>#N/A</v>
      </c>
      <c r="S854" s="13" t="e">
        <f>IF(AND(TableMPI[[#This Row],[total_time]]&gt;=TableMPI[[#This Row],[Low]], TableMPI[[#This Row],[total_time]]&lt;=TableMPI[[#This Row],[High]]),1,0)</f>
        <v>#N/A</v>
      </c>
    </row>
    <row r="855" spans="1:19" x14ac:dyDescent="0.25">
      <c r="A855" t="s">
        <v>15</v>
      </c>
      <c r="B855">
        <v>15000</v>
      </c>
      <c r="C855">
        <v>100</v>
      </c>
      <c r="D855">
        <v>100000</v>
      </c>
      <c r="E855">
        <v>32</v>
      </c>
      <c r="F855">
        <v>1</v>
      </c>
      <c r="G855">
        <v>28.448035000000001</v>
      </c>
      <c r="H855">
        <v>3.686582</v>
      </c>
      <c r="I855">
        <v>7.2146569999999999</v>
      </c>
      <c r="J855">
        <v>0.23273099999999999</v>
      </c>
      <c r="K855" t="str">
        <f t="shared" si="22"/>
        <v>7</v>
      </c>
      <c r="L855" t="s">
        <v>66</v>
      </c>
      <c r="M855" t="s">
        <v>67</v>
      </c>
      <c r="N8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855" s="13" t="e">
        <f>VLOOKUP(TableMPI[[#This Row],[Label]],TableAvg[],2,FALSE)</f>
        <v>#N/A</v>
      </c>
      <c r="P855" s="13" t="e">
        <f>VLOOKUP(TableMPI[[#This Row],[Label]],TableAvg[],3,FALSE)</f>
        <v>#N/A</v>
      </c>
      <c r="Q855" s="13" t="e">
        <f>TableMPI[[#This Row],[Avg]]-$U$2*TableMPI[[#This Row],[StdDev]]</f>
        <v>#N/A</v>
      </c>
      <c r="R855" s="13" t="e">
        <f>TableMPI[[#This Row],[Avg]]+$U$2*TableMPI[[#This Row],[StdDev]]</f>
        <v>#N/A</v>
      </c>
      <c r="S855" s="13" t="e">
        <f>IF(AND(TableMPI[[#This Row],[total_time]]&gt;=TableMPI[[#This Row],[Low]], TableMPI[[#This Row],[total_time]]&lt;=TableMPI[[#This Row],[High]]),1,0)</f>
        <v>#N/A</v>
      </c>
    </row>
    <row r="856" spans="1:19" x14ac:dyDescent="0.25">
      <c r="A856" t="s">
        <v>15</v>
      </c>
      <c r="B856">
        <v>15000</v>
      </c>
      <c r="C856">
        <v>100</v>
      </c>
      <c r="D856">
        <v>100000</v>
      </c>
      <c r="E856">
        <v>31</v>
      </c>
      <c r="F856">
        <v>1</v>
      </c>
      <c r="G856">
        <v>28.463194999999999</v>
      </c>
      <c r="H856">
        <v>3.3427920000000002</v>
      </c>
      <c r="I856">
        <v>3.7758859999999999</v>
      </c>
      <c r="J856">
        <v>0.125863</v>
      </c>
      <c r="K856" t="str">
        <f t="shared" si="22"/>
        <v>7</v>
      </c>
      <c r="L856" t="s">
        <v>66</v>
      </c>
      <c r="M856" t="s">
        <v>67</v>
      </c>
      <c r="N8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856" s="13" t="e">
        <f>VLOOKUP(TableMPI[[#This Row],[Label]],TableAvg[],2,FALSE)</f>
        <v>#N/A</v>
      </c>
      <c r="P856" s="13" t="e">
        <f>VLOOKUP(TableMPI[[#This Row],[Label]],TableAvg[],3,FALSE)</f>
        <v>#N/A</v>
      </c>
      <c r="Q856" s="13" t="e">
        <f>TableMPI[[#This Row],[Avg]]-$U$2*TableMPI[[#This Row],[StdDev]]</f>
        <v>#N/A</v>
      </c>
      <c r="R856" s="13" t="e">
        <f>TableMPI[[#This Row],[Avg]]+$U$2*TableMPI[[#This Row],[StdDev]]</f>
        <v>#N/A</v>
      </c>
      <c r="S856" s="13" t="e">
        <f>IF(AND(TableMPI[[#This Row],[total_time]]&gt;=TableMPI[[#This Row],[Low]], TableMPI[[#This Row],[total_time]]&lt;=TableMPI[[#This Row],[High]]),1,0)</f>
        <v>#N/A</v>
      </c>
    </row>
    <row r="857" spans="1:19" x14ac:dyDescent="0.25">
      <c r="A857" t="s">
        <v>15</v>
      </c>
      <c r="B857">
        <v>15000</v>
      </c>
      <c r="C857">
        <v>100</v>
      </c>
      <c r="D857">
        <v>100000</v>
      </c>
      <c r="E857">
        <v>30</v>
      </c>
      <c r="F857">
        <v>1</v>
      </c>
      <c r="G857">
        <v>29.120138000000001</v>
      </c>
      <c r="H857">
        <v>2.8780250000000001</v>
      </c>
      <c r="I857">
        <v>3.0448330000000001</v>
      </c>
      <c r="J857">
        <v>0.104994</v>
      </c>
      <c r="K857" t="str">
        <f t="shared" si="22"/>
        <v>7</v>
      </c>
      <c r="L857" t="s">
        <v>66</v>
      </c>
      <c r="M857" t="s">
        <v>67</v>
      </c>
      <c r="N8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857" s="13" t="e">
        <f>VLOOKUP(TableMPI[[#This Row],[Label]],TableAvg[],2,FALSE)</f>
        <v>#N/A</v>
      </c>
      <c r="P857" s="13" t="e">
        <f>VLOOKUP(TableMPI[[#This Row],[Label]],TableAvg[],3,FALSE)</f>
        <v>#N/A</v>
      </c>
      <c r="Q857" s="13" t="e">
        <f>TableMPI[[#This Row],[Avg]]-$U$2*TableMPI[[#This Row],[StdDev]]</f>
        <v>#N/A</v>
      </c>
      <c r="R857" s="13" t="e">
        <f>TableMPI[[#This Row],[Avg]]+$U$2*TableMPI[[#This Row],[StdDev]]</f>
        <v>#N/A</v>
      </c>
      <c r="S857" s="13" t="e">
        <f>IF(AND(TableMPI[[#This Row],[total_time]]&gt;=TableMPI[[#This Row],[Low]], TableMPI[[#This Row],[total_time]]&lt;=TableMPI[[#This Row],[High]]),1,0)</f>
        <v>#N/A</v>
      </c>
    </row>
    <row r="858" spans="1:19" x14ac:dyDescent="0.25">
      <c r="A858" t="s">
        <v>15</v>
      </c>
      <c r="B858">
        <v>15000</v>
      </c>
      <c r="C858">
        <v>100</v>
      </c>
      <c r="D858">
        <v>100000</v>
      </c>
      <c r="E858">
        <v>29</v>
      </c>
      <c r="F858">
        <v>1</v>
      </c>
      <c r="G858">
        <v>29.439623999999998</v>
      </c>
      <c r="H858">
        <v>2.6614409999999999</v>
      </c>
      <c r="I858">
        <v>3.2577669999999999</v>
      </c>
      <c r="J858">
        <v>0.11634899999999999</v>
      </c>
      <c r="K858" t="str">
        <f t="shared" si="22"/>
        <v>7</v>
      </c>
      <c r="L858" t="s">
        <v>66</v>
      </c>
      <c r="M858" t="s">
        <v>67</v>
      </c>
      <c r="N8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858" s="13" t="e">
        <f>VLOOKUP(TableMPI[[#This Row],[Label]],TableAvg[],2,FALSE)</f>
        <v>#N/A</v>
      </c>
      <c r="P858" s="13" t="e">
        <f>VLOOKUP(TableMPI[[#This Row],[Label]],TableAvg[],3,FALSE)</f>
        <v>#N/A</v>
      </c>
      <c r="Q858" s="13" t="e">
        <f>TableMPI[[#This Row],[Avg]]-$U$2*TableMPI[[#This Row],[StdDev]]</f>
        <v>#N/A</v>
      </c>
      <c r="R858" s="13" t="e">
        <f>TableMPI[[#This Row],[Avg]]+$U$2*TableMPI[[#This Row],[StdDev]]</f>
        <v>#N/A</v>
      </c>
      <c r="S858" s="13" t="e">
        <f>IF(AND(TableMPI[[#This Row],[total_time]]&gt;=TableMPI[[#This Row],[Low]], TableMPI[[#This Row],[total_time]]&lt;=TableMPI[[#This Row],[High]]),1,0)</f>
        <v>#N/A</v>
      </c>
    </row>
    <row r="859" spans="1:19" x14ac:dyDescent="0.25">
      <c r="A859" t="s">
        <v>15</v>
      </c>
      <c r="B859">
        <v>15000</v>
      </c>
      <c r="C859">
        <v>100</v>
      </c>
      <c r="D859">
        <v>100000</v>
      </c>
      <c r="E859">
        <v>28</v>
      </c>
      <c r="F859">
        <v>1</v>
      </c>
      <c r="G859">
        <v>30.455770000000001</v>
      </c>
      <c r="H859">
        <v>2.6065160000000001</v>
      </c>
      <c r="I859">
        <v>2.848401</v>
      </c>
      <c r="J859">
        <v>0.10549600000000001</v>
      </c>
      <c r="K859" t="str">
        <f t="shared" si="22"/>
        <v>7</v>
      </c>
      <c r="L859" t="s">
        <v>66</v>
      </c>
      <c r="M859" t="s">
        <v>67</v>
      </c>
      <c r="N8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859" s="13" t="e">
        <f>VLOOKUP(TableMPI[[#This Row],[Label]],TableAvg[],2,FALSE)</f>
        <v>#N/A</v>
      </c>
      <c r="P859" s="13" t="e">
        <f>VLOOKUP(TableMPI[[#This Row],[Label]],TableAvg[],3,FALSE)</f>
        <v>#N/A</v>
      </c>
      <c r="Q859" s="13" t="e">
        <f>TableMPI[[#This Row],[Avg]]-$U$2*TableMPI[[#This Row],[StdDev]]</f>
        <v>#N/A</v>
      </c>
      <c r="R859" s="13" t="e">
        <f>TableMPI[[#This Row],[Avg]]+$U$2*TableMPI[[#This Row],[StdDev]]</f>
        <v>#N/A</v>
      </c>
      <c r="S859" s="13" t="e">
        <f>IF(AND(TableMPI[[#This Row],[total_time]]&gt;=TableMPI[[#This Row],[Low]], TableMPI[[#This Row],[total_time]]&lt;=TableMPI[[#This Row],[High]]),1,0)</f>
        <v>#N/A</v>
      </c>
    </row>
    <row r="860" spans="1:19" x14ac:dyDescent="0.25">
      <c r="A860" t="s">
        <v>15</v>
      </c>
      <c r="B860">
        <v>15000</v>
      </c>
      <c r="C860">
        <v>100</v>
      </c>
      <c r="D860">
        <v>100000</v>
      </c>
      <c r="E860">
        <v>27</v>
      </c>
      <c r="F860">
        <v>1</v>
      </c>
      <c r="G860">
        <v>30.911663999999998</v>
      </c>
      <c r="H860">
        <v>1.860951</v>
      </c>
      <c r="I860">
        <v>3.1137069999999998</v>
      </c>
      <c r="J860">
        <v>0.119758</v>
      </c>
      <c r="K860" t="str">
        <f t="shared" si="22"/>
        <v>7</v>
      </c>
      <c r="L860" t="s">
        <v>66</v>
      </c>
      <c r="M860" t="s">
        <v>67</v>
      </c>
      <c r="N8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860" s="13" t="e">
        <f>VLOOKUP(TableMPI[[#This Row],[Label]],TableAvg[],2,FALSE)</f>
        <v>#N/A</v>
      </c>
      <c r="P860" s="13" t="e">
        <f>VLOOKUP(TableMPI[[#This Row],[Label]],TableAvg[],3,FALSE)</f>
        <v>#N/A</v>
      </c>
      <c r="Q860" s="13" t="e">
        <f>TableMPI[[#This Row],[Avg]]-$U$2*TableMPI[[#This Row],[StdDev]]</f>
        <v>#N/A</v>
      </c>
      <c r="R860" s="13" t="e">
        <f>TableMPI[[#This Row],[Avg]]+$U$2*TableMPI[[#This Row],[StdDev]]</f>
        <v>#N/A</v>
      </c>
      <c r="S860" s="13" t="e">
        <f>IF(AND(TableMPI[[#This Row],[total_time]]&gt;=TableMPI[[#This Row],[Low]], TableMPI[[#This Row],[total_time]]&lt;=TableMPI[[#This Row],[High]]),1,0)</f>
        <v>#N/A</v>
      </c>
    </row>
    <row r="861" spans="1:19" x14ac:dyDescent="0.25">
      <c r="A861" t="s">
        <v>15</v>
      </c>
      <c r="B861">
        <v>15000</v>
      </c>
      <c r="C861">
        <v>100</v>
      </c>
      <c r="D861">
        <v>100000</v>
      </c>
      <c r="E861">
        <v>26</v>
      </c>
      <c r="F861">
        <v>1</v>
      </c>
      <c r="G861">
        <v>32.027003999999998</v>
      </c>
      <c r="H861">
        <v>1.9645980000000001</v>
      </c>
      <c r="I861">
        <v>4.7197820000000004</v>
      </c>
      <c r="J861">
        <v>0.18879099999999999</v>
      </c>
      <c r="K861" t="str">
        <f t="shared" si="22"/>
        <v>7</v>
      </c>
      <c r="L861" t="s">
        <v>66</v>
      </c>
      <c r="M861" t="s">
        <v>67</v>
      </c>
      <c r="N8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861" s="13" t="e">
        <f>VLOOKUP(TableMPI[[#This Row],[Label]],TableAvg[],2,FALSE)</f>
        <v>#N/A</v>
      </c>
      <c r="P861" s="13" t="e">
        <f>VLOOKUP(TableMPI[[#This Row],[Label]],TableAvg[],3,FALSE)</f>
        <v>#N/A</v>
      </c>
      <c r="Q861" s="13" t="e">
        <f>TableMPI[[#This Row],[Avg]]-$U$2*TableMPI[[#This Row],[StdDev]]</f>
        <v>#N/A</v>
      </c>
      <c r="R861" s="13" t="e">
        <f>TableMPI[[#This Row],[Avg]]+$U$2*TableMPI[[#This Row],[StdDev]]</f>
        <v>#N/A</v>
      </c>
      <c r="S861" s="13" t="e">
        <f>IF(AND(TableMPI[[#This Row],[total_time]]&gt;=TableMPI[[#This Row],[Low]], TableMPI[[#This Row],[total_time]]&lt;=TableMPI[[#This Row],[High]]),1,0)</f>
        <v>#N/A</v>
      </c>
    </row>
    <row r="862" spans="1:19" x14ac:dyDescent="0.25">
      <c r="A862" t="s">
        <v>15</v>
      </c>
      <c r="B862">
        <v>15000</v>
      </c>
      <c r="C862">
        <v>100</v>
      </c>
      <c r="D862">
        <v>100000</v>
      </c>
      <c r="E862">
        <v>25</v>
      </c>
      <c r="F862">
        <v>1</v>
      </c>
      <c r="G862">
        <v>32.185378999999998</v>
      </c>
      <c r="H862">
        <v>0.95967999999999998</v>
      </c>
      <c r="I862">
        <v>4.7307540000000001</v>
      </c>
      <c r="J862">
        <v>0.19711500000000001</v>
      </c>
      <c r="K862" t="str">
        <f t="shared" si="22"/>
        <v>7</v>
      </c>
      <c r="L862" t="s">
        <v>66</v>
      </c>
      <c r="M862" t="s">
        <v>67</v>
      </c>
      <c r="N8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862" s="13" t="e">
        <f>VLOOKUP(TableMPI[[#This Row],[Label]],TableAvg[],2,FALSE)</f>
        <v>#N/A</v>
      </c>
      <c r="P862" s="13" t="e">
        <f>VLOOKUP(TableMPI[[#This Row],[Label]],TableAvg[],3,FALSE)</f>
        <v>#N/A</v>
      </c>
      <c r="Q862" s="13" t="e">
        <f>TableMPI[[#This Row],[Avg]]-$U$2*TableMPI[[#This Row],[StdDev]]</f>
        <v>#N/A</v>
      </c>
      <c r="R862" s="13" t="e">
        <f>TableMPI[[#This Row],[Avg]]+$U$2*TableMPI[[#This Row],[StdDev]]</f>
        <v>#N/A</v>
      </c>
      <c r="S862" s="13" t="e">
        <f>IF(AND(TableMPI[[#This Row],[total_time]]&gt;=TableMPI[[#This Row],[Low]], TableMPI[[#This Row],[total_time]]&lt;=TableMPI[[#This Row],[High]]),1,0)</f>
        <v>#N/A</v>
      </c>
    </row>
    <row r="863" spans="1:19" x14ac:dyDescent="0.25">
      <c r="A863" t="s">
        <v>15</v>
      </c>
      <c r="B863">
        <v>15000</v>
      </c>
      <c r="C863">
        <v>100</v>
      </c>
      <c r="D863">
        <v>100000</v>
      </c>
      <c r="E863">
        <v>24</v>
      </c>
      <c r="F863">
        <v>1</v>
      </c>
      <c r="G863">
        <v>32.562427</v>
      </c>
      <c r="H863">
        <v>0.33430100000000001</v>
      </c>
      <c r="I863">
        <v>1.4246300000000001</v>
      </c>
      <c r="J863">
        <v>6.1940000000000002E-2</v>
      </c>
      <c r="K863" t="str">
        <f t="shared" si="22"/>
        <v>7</v>
      </c>
      <c r="L863" t="s">
        <v>66</v>
      </c>
      <c r="M863" t="s">
        <v>67</v>
      </c>
      <c r="N8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863" s="13" t="e">
        <f>VLOOKUP(TableMPI[[#This Row],[Label]],TableAvg[],2,FALSE)</f>
        <v>#N/A</v>
      </c>
      <c r="P863" s="13" t="e">
        <f>VLOOKUP(TableMPI[[#This Row],[Label]],TableAvg[],3,FALSE)</f>
        <v>#N/A</v>
      </c>
      <c r="Q863" s="13" t="e">
        <f>TableMPI[[#This Row],[Avg]]-$U$2*TableMPI[[#This Row],[StdDev]]</f>
        <v>#N/A</v>
      </c>
      <c r="R863" s="13" t="e">
        <f>TableMPI[[#This Row],[Avg]]+$U$2*TableMPI[[#This Row],[StdDev]]</f>
        <v>#N/A</v>
      </c>
      <c r="S863" s="13" t="e">
        <f>IF(AND(TableMPI[[#This Row],[total_time]]&gt;=TableMPI[[#This Row],[Low]], TableMPI[[#This Row],[total_time]]&lt;=TableMPI[[#This Row],[High]]),1,0)</f>
        <v>#N/A</v>
      </c>
    </row>
    <row r="864" spans="1:19" x14ac:dyDescent="0.25">
      <c r="A864" t="s">
        <v>15</v>
      </c>
      <c r="B864">
        <v>15000</v>
      </c>
      <c r="C864">
        <v>100</v>
      </c>
      <c r="D864">
        <v>100000</v>
      </c>
      <c r="E864">
        <v>23</v>
      </c>
      <c r="F864">
        <v>1</v>
      </c>
      <c r="G864">
        <v>34.263593999999998</v>
      </c>
      <c r="H864">
        <v>0.76551000000000002</v>
      </c>
      <c r="I864">
        <v>9.715465</v>
      </c>
      <c r="J864">
        <v>0.441612</v>
      </c>
      <c r="K864" t="str">
        <f t="shared" si="22"/>
        <v>7</v>
      </c>
      <c r="L864" t="s">
        <v>66</v>
      </c>
      <c r="M864" t="s">
        <v>67</v>
      </c>
      <c r="N8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864" s="13" t="e">
        <f>VLOOKUP(TableMPI[[#This Row],[Label]],TableAvg[],2,FALSE)</f>
        <v>#N/A</v>
      </c>
      <c r="P864" s="13" t="e">
        <f>VLOOKUP(TableMPI[[#This Row],[Label]],TableAvg[],3,FALSE)</f>
        <v>#N/A</v>
      </c>
      <c r="Q864" s="13" t="e">
        <f>TableMPI[[#This Row],[Avg]]-$U$2*TableMPI[[#This Row],[StdDev]]</f>
        <v>#N/A</v>
      </c>
      <c r="R864" s="13" t="e">
        <f>TableMPI[[#This Row],[Avg]]+$U$2*TableMPI[[#This Row],[StdDev]]</f>
        <v>#N/A</v>
      </c>
      <c r="S864" s="13" t="e">
        <f>IF(AND(TableMPI[[#This Row],[total_time]]&gt;=TableMPI[[#This Row],[Low]], TableMPI[[#This Row],[total_time]]&lt;=TableMPI[[#This Row],[High]]),1,0)</f>
        <v>#N/A</v>
      </c>
    </row>
    <row r="865" spans="1:19" x14ac:dyDescent="0.25">
      <c r="A865" t="s">
        <v>15</v>
      </c>
      <c r="B865">
        <v>15000</v>
      </c>
      <c r="C865">
        <v>100</v>
      </c>
      <c r="D865">
        <v>100000</v>
      </c>
      <c r="E865">
        <v>22</v>
      </c>
      <c r="F865">
        <v>1</v>
      </c>
      <c r="G865">
        <v>35.769159999999999</v>
      </c>
      <c r="H865">
        <v>0.87043099999999995</v>
      </c>
      <c r="I865">
        <v>11.598898</v>
      </c>
      <c r="J865">
        <v>0.55232800000000004</v>
      </c>
      <c r="K865" t="str">
        <f t="shared" si="22"/>
        <v>7</v>
      </c>
      <c r="L865" t="s">
        <v>66</v>
      </c>
      <c r="M865" t="s">
        <v>67</v>
      </c>
      <c r="N8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865" s="13" t="e">
        <f>VLOOKUP(TableMPI[[#This Row],[Label]],TableAvg[],2,FALSE)</f>
        <v>#N/A</v>
      </c>
      <c r="P865" s="13" t="e">
        <f>VLOOKUP(TableMPI[[#This Row],[Label]],TableAvg[],3,FALSE)</f>
        <v>#N/A</v>
      </c>
      <c r="Q865" s="13" t="e">
        <f>TableMPI[[#This Row],[Avg]]-$U$2*TableMPI[[#This Row],[StdDev]]</f>
        <v>#N/A</v>
      </c>
      <c r="R865" s="13" t="e">
        <f>TableMPI[[#This Row],[Avg]]+$U$2*TableMPI[[#This Row],[StdDev]]</f>
        <v>#N/A</v>
      </c>
      <c r="S865" s="13" t="e">
        <f>IF(AND(TableMPI[[#This Row],[total_time]]&gt;=TableMPI[[#This Row],[Low]], TableMPI[[#This Row],[total_time]]&lt;=TableMPI[[#This Row],[High]]),1,0)</f>
        <v>#N/A</v>
      </c>
    </row>
    <row r="866" spans="1:19" x14ac:dyDescent="0.25">
      <c r="A866" t="s">
        <v>15</v>
      </c>
      <c r="B866">
        <v>15000</v>
      </c>
      <c r="C866">
        <v>100</v>
      </c>
      <c r="D866">
        <v>100000</v>
      </c>
      <c r="E866">
        <v>21</v>
      </c>
      <c r="F866">
        <v>1</v>
      </c>
      <c r="G866">
        <v>37.281565999999998</v>
      </c>
      <c r="H866">
        <v>0.825878</v>
      </c>
      <c r="I866">
        <v>8.6578859999999995</v>
      </c>
      <c r="J866">
        <v>0.432894</v>
      </c>
      <c r="K866" t="str">
        <f t="shared" si="22"/>
        <v>7</v>
      </c>
      <c r="L866" t="s">
        <v>66</v>
      </c>
      <c r="M866" t="s">
        <v>67</v>
      </c>
      <c r="N8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866" s="13" t="e">
        <f>VLOOKUP(TableMPI[[#This Row],[Label]],TableAvg[],2,FALSE)</f>
        <v>#N/A</v>
      </c>
      <c r="P866" s="13" t="e">
        <f>VLOOKUP(TableMPI[[#This Row],[Label]],TableAvg[],3,FALSE)</f>
        <v>#N/A</v>
      </c>
      <c r="Q866" s="13" t="e">
        <f>TableMPI[[#This Row],[Avg]]-$U$2*TableMPI[[#This Row],[StdDev]]</f>
        <v>#N/A</v>
      </c>
      <c r="R866" s="13" t="e">
        <f>TableMPI[[#This Row],[Avg]]+$U$2*TableMPI[[#This Row],[StdDev]]</f>
        <v>#N/A</v>
      </c>
      <c r="S866" s="13" t="e">
        <f>IF(AND(TableMPI[[#This Row],[total_time]]&gt;=TableMPI[[#This Row],[Low]], TableMPI[[#This Row],[total_time]]&lt;=TableMPI[[#This Row],[High]]),1,0)</f>
        <v>#N/A</v>
      </c>
    </row>
    <row r="867" spans="1:19" x14ac:dyDescent="0.25">
      <c r="A867" t="s">
        <v>15</v>
      </c>
      <c r="B867">
        <v>15000</v>
      </c>
      <c r="C867">
        <v>100</v>
      </c>
      <c r="D867">
        <v>100000</v>
      </c>
      <c r="E867">
        <v>20</v>
      </c>
      <c r="F867">
        <v>1</v>
      </c>
      <c r="G867">
        <v>38.989218000000001</v>
      </c>
      <c r="H867">
        <v>0.83623800000000004</v>
      </c>
      <c r="I867">
        <v>9.6918609999999994</v>
      </c>
      <c r="J867">
        <v>0.51009800000000005</v>
      </c>
      <c r="K867" t="str">
        <f t="shared" si="22"/>
        <v>7</v>
      </c>
      <c r="L867" t="s">
        <v>66</v>
      </c>
      <c r="M867" t="s">
        <v>67</v>
      </c>
      <c r="N8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867" s="13" t="e">
        <f>VLOOKUP(TableMPI[[#This Row],[Label]],TableAvg[],2,FALSE)</f>
        <v>#N/A</v>
      </c>
      <c r="P867" s="13" t="e">
        <f>VLOOKUP(TableMPI[[#This Row],[Label]],TableAvg[],3,FALSE)</f>
        <v>#N/A</v>
      </c>
      <c r="Q867" s="13" t="e">
        <f>TableMPI[[#This Row],[Avg]]-$U$2*TableMPI[[#This Row],[StdDev]]</f>
        <v>#N/A</v>
      </c>
      <c r="R867" s="13" t="e">
        <f>TableMPI[[#This Row],[Avg]]+$U$2*TableMPI[[#This Row],[StdDev]]</f>
        <v>#N/A</v>
      </c>
      <c r="S867" s="13" t="e">
        <f>IF(AND(TableMPI[[#This Row],[total_time]]&gt;=TableMPI[[#This Row],[Low]], TableMPI[[#This Row],[total_time]]&lt;=TableMPI[[#This Row],[High]]),1,0)</f>
        <v>#N/A</v>
      </c>
    </row>
    <row r="868" spans="1:19" x14ac:dyDescent="0.25">
      <c r="A868" t="s">
        <v>15</v>
      </c>
      <c r="B868">
        <v>15000</v>
      </c>
      <c r="C868">
        <v>100</v>
      </c>
      <c r="D868">
        <v>100000</v>
      </c>
      <c r="E868">
        <v>19</v>
      </c>
      <c r="F868">
        <v>1</v>
      </c>
      <c r="G868">
        <v>40.726011</v>
      </c>
      <c r="H868">
        <v>0.74002500000000004</v>
      </c>
      <c r="I868">
        <v>7.6799169999999997</v>
      </c>
      <c r="J868">
        <v>0.42666199999999999</v>
      </c>
      <c r="K868" t="str">
        <f t="shared" si="22"/>
        <v>7</v>
      </c>
      <c r="L868" t="s">
        <v>66</v>
      </c>
      <c r="M868" t="s">
        <v>67</v>
      </c>
      <c r="N8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868" s="13" t="e">
        <f>VLOOKUP(TableMPI[[#This Row],[Label]],TableAvg[],2,FALSE)</f>
        <v>#N/A</v>
      </c>
      <c r="P868" s="13" t="e">
        <f>VLOOKUP(TableMPI[[#This Row],[Label]],TableAvg[],3,FALSE)</f>
        <v>#N/A</v>
      </c>
      <c r="Q868" s="13" t="e">
        <f>TableMPI[[#This Row],[Avg]]-$U$2*TableMPI[[#This Row],[StdDev]]</f>
        <v>#N/A</v>
      </c>
      <c r="R868" s="13" t="e">
        <f>TableMPI[[#This Row],[Avg]]+$U$2*TableMPI[[#This Row],[StdDev]]</f>
        <v>#N/A</v>
      </c>
      <c r="S868" s="13" t="e">
        <f>IF(AND(TableMPI[[#This Row],[total_time]]&gt;=TableMPI[[#This Row],[Low]], TableMPI[[#This Row],[total_time]]&lt;=TableMPI[[#This Row],[High]]),1,0)</f>
        <v>#N/A</v>
      </c>
    </row>
    <row r="869" spans="1:19" x14ac:dyDescent="0.25">
      <c r="A869" t="s">
        <v>15</v>
      </c>
      <c r="B869">
        <v>15000</v>
      </c>
      <c r="C869">
        <v>100</v>
      </c>
      <c r="D869">
        <v>100000</v>
      </c>
      <c r="E869">
        <v>18</v>
      </c>
      <c r="F869">
        <v>1</v>
      </c>
      <c r="G869">
        <v>43.003149999999998</v>
      </c>
      <c r="H869">
        <v>0.67154800000000003</v>
      </c>
      <c r="I869">
        <v>6.1186769999999999</v>
      </c>
      <c r="J869">
        <v>0.35992200000000002</v>
      </c>
      <c r="K869" t="str">
        <f t="shared" si="22"/>
        <v>7</v>
      </c>
      <c r="L869" t="s">
        <v>66</v>
      </c>
      <c r="M869" t="s">
        <v>67</v>
      </c>
      <c r="N8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869" s="13" t="e">
        <f>VLOOKUP(TableMPI[[#This Row],[Label]],TableAvg[],2,FALSE)</f>
        <v>#N/A</v>
      </c>
      <c r="P869" s="13" t="e">
        <f>VLOOKUP(TableMPI[[#This Row],[Label]],TableAvg[],3,FALSE)</f>
        <v>#N/A</v>
      </c>
      <c r="Q869" s="13" t="e">
        <f>TableMPI[[#This Row],[Avg]]-$U$2*TableMPI[[#This Row],[StdDev]]</f>
        <v>#N/A</v>
      </c>
      <c r="R869" s="13" t="e">
        <f>TableMPI[[#This Row],[Avg]]+$U$2*TableMPI[[#This Row],[StdDev]]</f>
        <v>#N/A</v>
      </c>
      <c r="S869" s="13" t="e">
        <f>IF(AND(TableMPI[[#This Row],[total_time]]&gt;=TableMPI[[#This Row],[Low]], TableMPI[[#This Row],[total_time]]&lt;=TableMPI[[#This Row],[High]]),1,0)</f>
        <v>#N/A</v>
      </c>
    </row>
    <row r="870" spans="1:19" x14ac:dyDescent="0.25">
      <c r="A870" t="s">
        <v>15</v>
      </c>
      <c r="B870">
        <v>15000</v>
      </c>
      <c r="C870">
        <v>100</v>
      </c>
      <c r="D870">
        <v>100000</v>
      </c>
      <c r="E870">
        <v>17</v>
      </c>
      <c r="F870">
        <v>1</v>
      </c>
      <c r="G870">
        <v>45.459204999999997</v>
      </c>
      <c r="H870">
        <v>0.80048399999999997</v>
      </c>
      <c r="I870">
        <v>7.7930679999999999</v>
      </c>
      <c r="J870">
        <v>0.48706700000000003</v>
      </c>
      <c r="K870" t="str">
        <f t="shared" si="22"/>
        <v>7</v>
      </c>
      <c r="L870" t="s">
        <v>66</v>
      </c>
      <c r="M870" t="s">
        <v>67</v>
      </c>
      <c r="N8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870" s="13" t="e">
        <f>VLOOKUP(TableMPI[[#This Row],[Label]],TableAvg[],2,FALSE)</f>
        <v>#N/A</v>
      </c>
      <c r="P870" s="13" t="e">
        <f>VLOOKUP(TableMPI[[#This Row],[Label]],TableAvg[],3,FALSE)</f>
        <v>#N/A</v>
      </c>
      <c r="Q870" s="13" t="e">
        <f>TableMPI[[#This Row],[Avg]]-$U$2*TableMPI[[#This Row],[StdDev]]</f>
        <v>#N/A</v>
      </c>
      <c r="R870" s="13" t="e">
        <f>TableMPI[[#This Row],[Avg]]+$U$2*TableMPI[[#This Row],[StdDev]]</f>
        <v>#N/A</v>
      </c>
      <c r="S870" s="13" t="e">
        <f>IF(AND(TableMPI[[#This Row],[total_time]]&gt;=TableMPI[[#This Row],[Low]], TableMPI[[#This Row],[total_time]]&lt;=TableMPI[[#This Row],[High]]),1,0)</f>
        <v>#N/A</v>
      </c>
    </row>
    <row r="871" spans="1:19" x14ac:dyDescent="0.25">
      <c r="A871" t="s">
        <v>15</v>
      </c>
      <c r="B871">
        <v>15000</v>
      </c>
      <c r="C871">
        <v>100</v>
      </c>
      <c r="D871">
        <v>100000</v>
      </c>
      <c r="E871">
        <v>16</v>
      </c>
      <c r="F871">
        <v>1</v>
      </c>
      <c r="G871">
        <v>48.172958999999999</v>
      </c>
      <c r="H871">
        <v>0.76828200000000002</v>
      </c>
      <c r="I871">
        <v>6.9505540000000003</v>
      </c>
      <c r="J871">
        <v>0.46337</v>
      </c>
      <c r="K871" t="str">
        <f t="shared" si="22"/>
        <v>7</v>
      </c>
      <c r="L871" t="s">
        <v>66</v>
      </c>
      <c r="M871" t="s">
        <v>67</v>
      </c>
      <c r="N8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871" s="13" t="e">
        <f>VLOOKUP(TableMPI[[#This Row],[Label]],TableAvg[],2,FALSE)</f>
        <v>#N/A</v>
      </c>
      <c r="P871" s="13" t="e">
        <f>VLOOKUP(TableMPI[[#This Row],[Label]],TableAvg[],3,FALSE)</f>
        <v>#N/A</v>
      </c>
      <c r="Q871" s="13" t="e">
        <f>TableMPI[[#This Row],[Avg]]-$U$2*TableMPI[[#This Row],[StdDev]]</f>
        <v>#N/A</v>
      </c>
      <c r="R871" s="13" t="e">
        <f>TableMPI[[#This Row],[Avg]]+$U$2*TableMPI[[#This Row],[StdDev]]</f>
        <v>#N/A</v>
      </c>
      <c r="S871" s="13" t="e">
        <f>IF(AND(TableMPI[[#This Row],[total_time]]&gt;=TableMPI[[#This Row],[Low]], TableMPI[[#This Row],[total_time]]&lt;=TableMPI[[#This Row],[High]]),1,0)</f>
        <v>#N/A</v>
      </c>
    </row>
    <row r="872" spans="1:19" x14ac:dyDescent="0.25">
      <c r="A872" t="s">
        <v>15</v>
      </c>
      <c r="B872">
        <v>15000</v>
      </c>
      <c r="C872">
        <v>100</v>
      </c>
      <c r="D872">
        <v>100000</v>
      </c>
      <c r="E872">
        <v>15</v>
      </c>
      <c r="F872">
        <v>1</v>
      </c>
      <c r="G872">
        <v>51.314830000000001</v>
      </c>
      <c r="H872">
        <v>0.88837100000000002</v>
      </c>
      <c r="I872">
        <v>8.1008700000000005</v>
      </c>
      <c r="J872">
        <v>0.57863399999999998</v>
      </c>
      <c r="K872" t="str">
        <f t="shared" si="22"/>
        <v>7</v>
      </c>
      <c r="L872" t="s">
        <v>66</v>
      </c>
      <c r="M872" t="s">
        <v>67</v>
      </c>
      <c r="N8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872" s="13" t="e">
        <f>VLOOKUP(TableMPI[[#This Row],[Label]],TableAvg[],2,FALSE)</f>
        <v>#N/A</v>
      </c>
      <c r="P872" s="13" t="e">
        <f>VLOOKUP(TableMPI[[#This Row],[Label]],TableAvg[],3,FALSE)</f>
        <v>#N/A</v>
      </c>
      <c r="Q872" s="13" t="e">
        <f>TableMPI[[#This Row],[Avg]]-$U$2*TableMPI[[#This Row],[StdDev]]</f>
        <v>#N/A</v>
      </c>
      <c r="R872" s="13" t="e">
        <f>TableMPI[[#This Row],[Avg]]+$U$2*TableMPI[[#This Row],[StdDev]]</f>
        <v>#N/A</v>
      </c>
      <c r="S872" s="13" t="e">
        <f>IF(AND(TableMPI[[#This Row],[total_time]]&gt;=TableMPI[[#This Row],[Low]], TableMPI[[#This Row],[total_time]]&lt;=TableMPI[[#This Row],[High]]),1,0)</f>
        <v>#N/A</v>
      </c>
    </row>
    <row r="873" spans="1:19" x14ac:dyDescent="0.25">
      <c r="A873" t="s">
        <v>15</v>
      </c>
      <c r="B873">
        <v>15000</v>
      </c>
      <c r="C873">
        <v>100</v>
      </c>
      <c r="D873">
        <v>100000</v>
      </c>
      <c r="E873">
        <v>14</v>
      </c>
      <c r="F873">
        <v>1</v>
      </c>
      <c r="G873">
        <v>54.649642</v>
      </c>
      <c r="H873">
        <v>0.73121100000000006</v>
      </c>
      <c r="I873">
        <v>5.4391109999999996</v>
      </c>
      <c r="J873">
        <v>0.41839300000000001</v>
      </c>
      <c r="K873" t="str">
        <f t="shared" si="22"/>
        <v>7</v>
      </c>
      <c r="L873" t="s">
        <v>66</v>
      </c>
      <c r="M873" t="s">
        <v>67</v>
      </c>
      <c r="N8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873" s="13" t="e">
        <f>VLOOKUP(TableMPI[[#This Row],[Label]],TableAvg[],2,FALSE)</f>
        <v>#N/A</v>
      </c>
      <c r="P873" s="13" t="e">
        <f>VLOOKUP(TableMPI[[#This Row],[Label]],TableAvg[],3,FALSE)</f>
        <v>#N/A</v>
      </c>
      <c r="Q873" s="13" t="e">
        <f>TableMPI[[#This Row],[Avg]]-$U$2*TableMPI[[#This Row],[StdDev]]</f>
        <v>#N/A</v>
      </c>
      <c r="R873" s="13" t="e">
        <f>TableMPI[[#This Row],[Avg]]+$U$2*TableMPI[[#This Row],[StdDev]]</f>
        <v>#N/A</v>
      </c>
      <c r="S873" s="13" t="e">
        <f>IF(AND(TableMPI[[#This Row],[total_time]]&gt;=TableMPI[[#This Row],[Low]], TableMPI[[#This Row],[total_time]]&lt;=TableMPI[[#This Row],[High]]),1,0)</f>
        <v>#N/A</v>
      </c>
    </row>
    <row r="874" spans="1:19" x14ac:dyDescent="0.25">
      <c r="A874" t="s">
        <v>15</v>
      </c>
      <c r="B874">
        <v>15000</v>
      </c>
      <c r="C874">
        <v>100</v>
      </c>
      <c r="D874">
        <v>100000</v>
      </c>
      <c r="E874">
        <v>13</v>
      </c>
      <c r="F874">
        <v>1</v>
      </c>
      <c r="G874">
        <v>59.097394000000001</v>
      </c>
      <c r="H874">
        <v>0.69161399999999995</v>
      </c>
      <c r="I874">
        <v>4.5160390000000001</v>
      </c>
      <c r="J874">
        <v>0.37633699999999998</v>
      </c>
      <c r="K874" t="str">
        <f t="shared" si="22"/>
        <v>7</v>
      </c>
      <c r="L874" t="s">
        <v>66</v>
      </c>
      <c r="M874" t="s">
        <v>67</v>
      </c>
      <c r="N8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874" s="13" t="e">
        <f>VLOOKUP(TableMPI[[#This Row],[Label]],TableAvg[],2,FALSE)</f>
        <v>#N/A</v>
      </c>
      <c r="P874" s="13" t="e">
        <f>VLOOKUP(TableMPI[[#This Row],[Label]],TableAvg[],3,FALSE)</f>
        <v>#N/A</v>
      </c>
      <c r="Q874" s="13" t="e">
        <f>TableMPI[[#This Row],[Avg]]-$U$2*TableMPI[[#This Row],[StdDev]]</f>
        <v>#N/A</v>
      </c>
      <c r="R874" s="13" t="e">
        <f>TableMPI[[#This Row],[Avg]]+$U$2*TableMPI[[#This Row],[StdDev]]</f>
        <v>#N/A</v>
      </c>
      <c r="S874" s="13" t="e">
        <f>IF(AND(TableMPI[[#This Row],[total_time]]&gt;=TableMPI[[#This Row],[Low]], TableMPI[[#This Row],[total_time]]&lt;=TableMPI[[#This Row],[High]]),1,0)</f>
        <v>#N/A</v>
      </c>
    </row>
    <row r="875" spans="1:19" x14ac:dyDescent="0.25">
      <c r="A875" t="s">
        <v>15</v>
      </c>
      <c r="B875">
        <v>15000</v>
      </c>
      <c r="C875">
        <v>100</v>
      </c>
      <c r="D875">
        <v>100000</v>
      </c>
      <c r="E875">
        <v>72</v>
      </c>
      <c r="F875">
        <v>1</v>
      </c>
      <c r="G875">
        <v>18.434539999999998</v>
      </c>
      <c r="H875">
        <v>6.7418339999999999</v>
      </c>
      <c r="I875">
        <v>29.262719000000001</v>
      </c>
      <c r="J875">
        <v>0.41215099999999999</v>
      </c>
      <c r="K875" t="str">
        <f t="shared" si="22"/>
        <v>7</v>
      </c>
      <c r="L875" t="s">
        <v>66</v>
      </c>
      <c r="M875" t="s">
        <v>67</v>
      </c>
      <c r="N8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875" s="13" t="e">
        <f>VLOOKUP(TableMPI[[#This Row],[Label]],TableAvg[],2,FALSE)</f>
        <v>#N/A</v>
      </c>
      <c r="P875" s="13" t="e">
        <f>VLOOKUP(TableMPI[[#This Row],[Label]],TableAvg[],3,FALSE)</f>
        <v>#N/A</v>
      </c>
      <c r="Q875" s="13" t="e">
        <f>TableMPI[[#This Row],[Avg]]-$U$2*TableMPI[[#This Row],[StdDev]]</f>
        <v>#N/A</v>
      </c>
      <c r="R875" s="13" t="e">
        <f>TableMPI[[#This Row],[Avg]]+$U$2*TableMPI[[#This Row],[StdDev]]</f>
        <v>#N/A</v>
      </c>
      <c r="S875" s="13" t="e">
        <f>IF(AND(TableMPI[[#This Row],[total_time]]&gt;=TableMPI[[#This Row],[Low]], TableMPI[[#This Row],[total_time]]&lt;=TableMPI[[#This Row],[High]]),1,0)</f>
        <v>#N/A</v>
      </c>
    </row>
    <row r="876" spans="1:19" x14ac:dyDescent="0.25">
      <c r="A876" t="s">
        <v>15</v>
      </c>
      <c r="B876">
        <v>15000</v>
      </c>
      <c r="C876">
        <v>100</v>
      </c>
      <c r="D876">
        <v>100000</v>
      </c>
      <c r="E876">
        <v>71</v>
      </c>
      <c r="F876">
        <v>1</v>
      </c>
      <c r="G876">
        <v>35.547263000000001</v>
      </c>
      <c r="H876">
        <v>23.995916000000001</v>
      </c>
      <c r="I876">
        <v>7.3238690000000002</v>
      </c>
      <c r="J876">
        <v>0.104627</v>
      </c>
      <c r="K876" t="str">
        <f t="shared" si="22"/>
        <v>7</v>
      </c>
      <c r="L876" t="s">
        <v>66</v>
      </c>
      <c r="M876" t="s">
        <v>67</v>
      </c>
      <c r="N8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876" s="13" t="e">
        <f>VLOOKUP(TableMPI[[#This Row],[Label]],TableAvg[],2,FALSE)</f>
        <v>#N/A</v>
      </c>
      <c r="P876" s="13" t="e">
        <f>VLOOKUP(TableMPI[[#This Row],[Label]],TableAvg[],3,FALSE)</f>
        <v>#N/A</v>
      </c>
      <c r="Q876" s="13" t="e">
        <f>TableMPI[[#This Row],[Avg]]-$U$2*TableMPI[[#This Row],[StdDev]]</f>
        <v>#N/A</v>
      </c>
      <c r="R876" s="13" t="e">
        <f>TableMPI[[#This Row],[Avg]]+$U$2*TableMPI[[#This Row],[StdDev]]</f>
        <v>#N/A</v>
      </c>
      <c r="S876" s="13" t="e">
        <f>IF(AND(TableMPI[[#This Row],[total_time]]&gt;=TableMPI[[#This Row],[Low]], TableMPI[[#This Row],[total_time]]&lt;=TableMPI[[#This Row],[High]]),1,0)</f>
        <v>#N/A</v>
      </c>
    </row>
    <row r="877" spans="1:19" x14ac:dyDescent="0.25">
      <c r="A877" t="s">
        <v>15</v>
      </c>
      <c r="B877">
        <v>15000</v>
      </c>
      <c r="C877">
        <v>100</v>
      </c>
      <c r="D877">
        <v>100000</v>
      </c>
      <c r="E877">
        <v>70</v>
      </c>
      <c r="F877">
        <v>1</v>
      </c>
      <c r="G877">
        <v>23.685213000000001</v>
      </c>
      <c r="H877">
        <v>11.815521</v>
      </c>
      <c r="I877">
        <v>33.845367000000003</v>
      </c>
      <c r="J877">
        <v>0.49051299999999998</v>
      </c>
      <c r="K877" t="str">
        <f t="shared" si="22"/>
        <v>7</v>
      </c>
      <c r="L877" t="s">
        <v>66</v>
      </c>
      <c r="M877" t="s">
        <v>67</v>
      </c>
      <c r="N8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877" s="13" t="e">
        <f>VLOOKUP(TableMPI[[#This Row],[Label]],TableAvg[],2,FALSE)</f>
        <v>#N/A</v>
      </c>
      <c r="P877" s="13" t="e">
        <f>VLOOKUP(TableMPI[[#This Row],[Label]],TableAvg[],3,FALSE)</f>
        <v>#N/A</v>
      </c>
      <c r="Q877" s="13" t="e">
        <f>TableMPI[[#This Row],[Avg]]-$U$2*TableMPI[[#This Row],[StdDev]]</f>
        <v>#N/A</v>
      </c>
      <c r="R877" s="13" t="e">
        <f>TableMPI[[#This Row],[Avg]]+$U$2*TableMPI[[#This Row],[StdDev]]</f>
        <v>#N/A</v>
      </c>
      <c r="S877" s="13" t="e">
        <f>IF(AND(TableMPI[[#This Row],[total_time]]&gt;=TableMPI[[#This Row],[Low]], TableMPI[[#This Row],[total_time]]&lt;=TableMPI[[#This Row],[High]]),1,0)</f>
        <v>#N/A</v>
      </c>
    </row>
    <row r="878" spans="1:19" x14ac:dyDescent="0.25">
      <c r="A878" t="s">
        <v>15</v>
      </c>
      <c r="B878">
        <v>15000</v>
      </c>
      <c r="C878">
        <v>100</v>
      </c>
      <c r="D878">
        <v>100000</v>
      </c>
      <c r="E878">
        <v>69</v>
      </c>
      <c r="F878">
        <v>1</v>
      </c>
      <c r="G878">
        <v>43.404564999999998</v>
      </c>
      <c r="H878">
        <v>31.396246999999999</v>
      </c>
      <c r="I878">
        <v>8.1027880000000003</v>
      </c>
      <c r="J878">
        <v>0.119159</v>
      </c>
      <c r="K878" t="str">
        <f t="shared" si="22"/>
        <v>7</v>
      </c>
      <c r="L878" t="s">
        <v>66</v>
      </c>
      <c r="M878" t="s">
        <v>67</v>
      </c>
      <c r="N8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878" s="13" t="e">
        <f>VLOOKUP(TableMPI[[#This Row],[Label]],TableAvg[],2,FALSE)</f>
        <v>#N/A</v>
      </c>
      <c r="P878" s="13" t="e">
        <f>VLOOKUP(TableMPI[[#This Row],[Label]],TableAvg[],3,FALSE)</f>
        <v>#N/A</v>
      </c>
      <c r="Q878" s="13" t="e">
        <f>TableMPI[[#This Row],[Avg]]-$U$2*TableMPI[[#This Row],[StdDev]]</f>
        <v>#N/A</v>
      </c>
      <c r="R878" s="13" t="e">
        <f>TableMPI[[#This Row],[Avg]]+$U$2*TableMPI[[#This Row],[StdDev]]</f>
        <v>#N/A</v>
      </c>
      <c r="S878" s="13" t="e">
        <f>IF(AND(TableMPI[[#This Row],[total_time]]&gt;=TableMPI[[#This Row],[Low]], TableMPI[[#This Row],[total_time]]&lt;=TableMPI[[#This Row],[High]]),1,0)</f>
        <v>#N/A</v>
      </c>
    </row>
    <row r="879" spans="1:19" x14ac:dyDescent="0.25">
      <c r="A879" t="s">
        <v>15</v>
      </c>
      <c r="B879">
        <v>15000</v>
      </c>
      <c r="C879">
        <v>100</v>
      </c>
      <c r="D879">
        <v>100000</v>
      </c>
      <c r="E879">
        <v>68</v>
      </c>
      <c r="F879">
        <v>1</v>
      </c>
      <c r="G879">
        <v>26.960148</v>
      </c>
      <c r="H879">
        <v>14.909380000000001</v>
      </c>
      <c r="I879">
        <v>29.365192</v>
      </c>
      <c r="J879">
        <v>0.43828600000000001</v>
      </c>
      <c r="K879" t="str">
        <f t="shared" si="22"/>
        <v>7</v>
      </c>
      <c r="L879" t="s">
        <v>66</v>
      </c>
      <c r="M879" t="s">
        <v>67</v>
      </c>
      <c r="N8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879" s="13" t="e">
        <f>VLOOKUP(TableMPI[[#This Row],[Label]],TableAvg[],2,FALSE)</f>
        <v>#N/A</v>
      </c>
      <c r="P879" s="13" t="e">
        <f>VLOOKUP(TableMPI[[#This Row],[Label]],TableAvg[],3,FALSE)</f>
        <v>#N/A</v>
      </c>
      <c r="Q879" s="13" t="e">
        <f>TableMPI[[#This Row],[Avg]]-$U$2*TableMPI[[#This Row],[StdDev]]</f>
        <v>#N/A</v>
      </c>
      <c r="R879" s="13" t="e">
        <f>TableMPI[[#This Row],[Avg]]+$U$2*TableMPI[[#This Row],[StdDev]]</f>
        <v>#N/A</v>
      </c>
      <c r="S879" s="13" t="e">
        <f>IF(AND(TableMPI[[#This Row],[total_time]]&gt;=TableMPI[[#This Row],[Low]], TableMPI[[#This Row],[total_time]]&lt;=TableMPI[[#This Row],[High]]),1,0)</f>
        <v>#N/A</v>
      </c>
    </row>
    <row r="880" spans="1:19" x14ac:dyDescent="0.25">
      <c r="A880" t="s">
        <v>15</v>
      </c>
      <c r="B880">
        <v>15000</v>
      </c>
      <c r="C880">
        <v>100</v>
      </c>
      <c r="D880">
        <v>100000</v>
      </c>
      <c r="E880">
        <v>67</v>
      </c>
      <c r="F880">
        <v>1</v>
      </c>
      <c r="G880">
        <v>35.720950000000002</v>
      </c>
      <c r="H880">
        <v>23.5504</v>
      </c>
      <c r="I880">
        <v>10.967511</v>
      </c>
      <c r="J880">
        <v>0.16617399999999999</v>
      </c>
      <c r="K880" t="str">
        <f t="shared" ref="K880:K943" si="23">MID(M880,22,1)</f>
        <v>7</v>
      </c>
      <c r="L880" t="s">
        <v>66</v>
      </c>
      <c r="M880" t="s">
        <v>67</v>
      </c>
      <c r="N8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880" s="13" t="e">
        <f>VLOOKUP(TableMPI[[#This Row],[Label]],TableAvg[],2,FALSE)</f>
        <v>#N/A</v>
      </c>
      <c r="P880" s="13" t="e">
        <f>VLOOKUP(TableMPI[[#This Row],[Label]],TableAvg[],3,FALSE)</f>
        <v>#N/A</v>
      </c>
      <c r="Q880" s="13" t="e">
        <f>TableMPI[[#This Row],[Avg]]-$U$2*TableMPI[[#This Row],[StdDev]]</f>
        <v>#N/A</v>
      </c>
      <c r="R880" s="13" t="e">
        <f>TableMPI[[#This Row],[Avg]]+$U$2*TableMPI[[#This Row],[StdDev]]</f>
        <v>#N/A</v>
      </c>
      <c r="S880" s="13" t="e">
        <f>IF(AND(TableMPI[[#This Row],[total_time]]&gt;=TableMPI[[#This Row],[Low]], TableMPI[[#This Row],[total_time]]&lt;=TableMPI[[#This Row],[High]]),1,0)</f>
        <v>#N/A</v>
      </c>
    </row>
    <row r="881" spans="1:19" x14ac:dyDescent="0.25">
      <c r="A881" t="s">
        <v>15</v>
      </c>
      <c r="B881">
        <v>15000</v>
      </c>
      <c r="C881">
        <v>100</v>
      </c>
      <c r="D881">
        <v>100000</v>
      </c>
      <c r="E881">
        <v>66</v>
      </c>
      <c r="F881">
        <v>1</v>
      </c>
      <c r="G881">
        <v>24.902635</v>
      </c>
      <c r="H881">
        <v>12.566827</v>
      </c>
      <c r="I881">
        <v>30.282511</v>
      </c>
      <c r="J881">
        <v>0.46588499999999999</v>
      </c>
      <c r="K881" t="str">
        <f t="shared" si="23"/>
        <v>7</v>
      </c>
      <c r="L881" t="s">
        <v>66</v>
      </c>
      <c r="M881" t="s">
        <v>67</v>
      </c>
      <c r="N8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881" s="13" t="e">
        <f>VLOOKUP(TableMPI[[#This Row],[Label]],TableAvg[],2,FALSE)</f>
        <v>#N/A</v>
      </c>
      <c r="P881" s="13" t="e">
        <f>VLOOKUP(TableMPI[[#This Row],[Label]],TableAvg[],3,FALSE)</f>
        <v>#N/A</v>
      </c>
      <c r="Q881" s="13" t="e">
        <f>TableMPI[[#This Row],[Avg]]-$U$2*TableMPI[[#This Row],[StdDev]]</f>
        <v>#N/A</v>
      </c>
      <c r="R881" s="13" t="e">
        <f>TableMPI[[#This Row],[Avg]]+$U$2*TableMPI[[#This Row],[StdDev]]</f>
        <v>#N/A</v>
      </c>
      <c r="S881" s="13" t="e">
        <f>IF(AND(TableMPI[[#This Row],[total_time]]&gt;=TableMPI[[#This Row],[Low]], TableMPI[[#This Row],[total_time]]&lt;=TableMPI[[#This Row],[High]]),1,0)</f>
        <v>#N/A</v>
      </c>
    </row>
    <row r="882" spans="1:19" x14ac:dyDescent="0.25">
      <c r="A882" t="s">
        <v>15</v>
      </c>
      <c r="B882">
        <v>15000</v>
      </c>
      <c r="C882">
        <v>100</v>
      </c>
      <c r="D882">
        <v>100000</v>
      </c>
      <c r="E882">
        <v>65</v>
      </c>
      <c r="F882">
        <v>1</v>
      </c>
      <c r="G882">
        <v>29.039514</v>
      </c>
      <c r="H882">
        <v>16.469270999999999</v>
      </c>
      <c r="I882">
        <v>9.0537500000000009</v>
      </c>
      <c r="J882">
        <v>0.14146500000000001</v>
      </c>
      <c r="K882" t="str">
        <f t="shared" si="23"/>
        <v>7</v>
      </c>
      <c r="L882" t="s">
        <v>66</v>
      </c>
      <c r="M882" t="s">
        <v>67</v>
      </c>
      <c r="N8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882" s="13" t="e">
        <f>VLOOKUP(TableMPI[[#This Row],[Label]],TableAvg[],2,FALSE)</f>
        <v>#N/A</v>
      </c>
      <c r="P882" s="13" t="e">
        <f>VLOOKUP(TableMPI[[#This Row],[Label]],TableAvg[],3,FALSE)</f>
        <v>#N/A</v>
      </c>
      <c r="Q882" s="13" t="e">
        <f>TableMPI[[#This Row],[Avg]]-$U$2*TableMPI[[#This Row],[StdDev]]</f>
        <v>#N/A</v>
      </c>
      <c r="R882" s="13" t="e">
        <f>TableMPI[[#This Row],[Avg]]+$U$2*TableMPI[[#This Row],[StdDev]]</f>
        <v>#N/A</v>
      </c>
      <c r="S882" s="13" t="e">
        <f>IF(AND(TableMPI[[#This Row],[total_time]]&gt;=TableMPI[[#This Row],[Low]], TableMPI[[#This Row],[total_time]]&lt;=TableMPI[[#This Row],[High]]),1,0)</f>
        <v>#N/A</v>
      </c>
    </row>
    <row r="883" spans="1:19" x14ac:dyDescent="0.25">
      <c r="A883" t="s">
        <v>15</v>
      </c>
      <c r="B883">
        <v>15000</v>
      </c>
      <c r="C883">
        <v>100</v>
      </c>
      <c r="D883">
        <v>100000</v>
      </c>
      <c r="E883">
        <v>64</v>
      </c>
      <c r="F883">
        <v>1</v>
      </c>
      <c r="G883">
        <v>30.739343000000002</v>
      </c>
      <c r="H883">
        <v>17.991116000000002</v>
      </c>
      <c r="I883">
        <v>4.5491159999999997</v>
      </c>
      <c r="J883">
        <v>7.2207999999999994E-2</v>
      </c>
      <c r="K883" t="str">
        <f t="shared" si="23"/>
        <v>7</v>
      </c>
      <c r="L883" t="s">
        <v>66</v>
      </c>
      <c r="M883" t="s">
        <v>67</v>
      </c>
      <c r="N8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883" s="13" t="e">
        <f>VLOOKUP(TableMPI[[#This Row],[Label]],TableAvg[],2,FALSE)</f>
        <v>#N/A</v>
      </c>
      <c r="P883" s="13" t="e">
        <f>VLOOKUP(TableMPI[[#This Row],[Label]],TableAvg[],3,FALSE)</f>
        <v>#N/A</v>
      </c>
      <c r="Q883" s="13" t="e">
        <f>TableMPI[[#This Row],[Avg]]-$U$2*TableMPI[[#This Row],[StdDev]]</f>
        <v>#N/A</v>
      </c>
      <c r="R883" s="13" t="e">
        <f>TableMPI[[#This Row],[Avg]]+$U$2*TableMPI[[#This Row],[StdDev]]</f>
        <v>#N/A</v>
      </c>
      <c r="S883" s="13" t="e">
        <f>IF(AND(TableMPI[[#This Row],[total_time]]&gt;=TableMPI[[#This Row],[Low]], TableMPI[[#This Row],[total_time]]&lt;=TableMPI[[#This Row],[High]]),1,0)</f>
        <v>#N/A</v>
      </c>
    </row>
    <row r="884" spans="1:19" x14ac:dyDescent="0.25">
      <c r="A884" t="s">
        <v>15</v>
      </c>
      <c r="B884">
        <v>15000</v>
      </c>
      <c r="C884">
        <v>100</v>
      </c>
      <c r="D884">
        <v>100000</v>
      </c>
      <c r="E884">
        <v>63</v>
      </c>
      <c r="F884">
        <v>1</v>
      </c>
      <c r="G884">
        <v>27.320706999999999</v>
      </c>
      <c r="H884">
        <v>14.431620000000001</v>
      </c>
      <c r="I884">
        <v>12.181089999999999</v>
      </c>
      <c r="J884">
        <v>0.196469</v>
      </c>
      <c r="K884" t="str">
        <f t="shared" si="23"/>
        <v>7</v>
      </c>
      <c r="L884" t="s">
        <v>66</v>
      </c>
      <c r="M884" t="s">
        <v>67</v>
      </c>
      <c r="N8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884" s="13" t="e">
        <f>VLOOKUP(TableMPI[[#This Row],[Label]],TableAvg[],2,FALSE)</f>
        <v>#N/A</v>
      </c>
      <c r="P884" s="13" t="e">
        <f>VLOOKUP(TableMPI[[#This Row],[Label]],TableAvg[],3,FALSE)</f>
        <v>#N/A</v>
      </c>
      <c r="Q884" s="13" t="e">
        <f>TableMPI[[#This Row],[Avg]]-$U$2*TableMPI[[#This Row],[StdDev]]</f>
        <v>#N/A</v>
      </c>
      <c r="R884" s="13" t="e">
        <f>TableMPI[[#This Row],[Avg]]+$U$2*TableMPI[[#This Row],[StdDev]]</f>
        <v>#N/A</v>
      </c>
      <c r="S884" s="13" t="e">
        <f>IF(AND(TableMPI[[#This Row],[total_time]]&gt;=TableMPI[[#This Row],[Low]], TableMPI[[#This Row],[total_time]]&lt;=TableMPI[[#This Row],[High]]),1,0)</f>
        <v>#N/A</v>
      </c>
    </row>
    <row r="885" spans="1:19" x14ac:dyDescent="0.25">
      <c r="A885" t="s">
        <v>15</v>
      </c>
      <c r="B885">
        <v>15000</v>
      </c>
      <c r="C885">
        <v>100</v>
      </c>
      <c r="D885">
        <v>100000</v>
      </c>
      <c r="E885">
        <v>62</v>
      </c>
      <c r="F885">
        <v>1</v>
      </c>
      <c r="G885">
        <v>27.354168000000001</v>
      </c>
      <c r="H885">
        <v>14.264346</v>
      </c>
      <c r="I885">
        <v>4.6385940000000003</v>
      </c>
      <c r="J885">
        <v>7.6042999999999999E-2</v>
      </c>
      <c r="K885" t="str">
        <f t="shared" si="23"/>
        <v>7</v>
      </c>
      <c r="L885" t="s">
        <v>66</v>
      </c>
      <c r="M885" t="s">
        <v>67</v>
      </c>
      <c r="N8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885" s="13" t="e">
        <f>VLOOKUP(TableMPI[[#This Row],[Label]],TableAvg[],2,FALSE)</f>
        <v>#N/A</v>
      </c>
      <c r="P885" s="13" t="e">
        <f>VLOOKUP(TableMPI[[#This Row],[Label]],TableAvg[],3,FALSE)</f>
        <v>#N/A</v>
      </c>
      <c r="Q885" s="13" t="e">
        <f>TableMPI[[#This Row],[Avg]]-$U$2*TableMPI[[#This Row],[StdDev]]</f>
        <v>#N/A</v>
      </c>
      <c r="R885" s="13" t="e">
        <f>TableMPI[[#This Row],[Avg]]+$U$2*TableMPI[[#This Row],[StdDev]]</f>
        <v>#N/A</v>
      </c>
      <c r="S885" s="13" t="e">
        <f>IF(AND(TableMPI[[#This Row],[total_time]]&gt;=TableMPI[[#This Row],[Low]], TableMPI[[#This Row],[total_time]]&lt;=TableMPI[[#This Row],[High]]),1,0)</f>
        <v>#N/A</v>
      </c>
    </row>
    <row r="886" spans="1:19" x14ac:dyDescent="0.25">
      <c r="A886" t="s">
        <v>15</v>
      </c>
      <c r="B886">
        <v>15000</v>
      </c>
      <c r="C886">
        <v>100</v>
      </c>
      <c r="D886">
        <v>100000</v>
      </c>
      <c r="E886">
        <v>61</v>
      </c>
      <c r="F886">
        <v>1</v>
      </c>
      <c r="G886">
        <v>27.128105000000001</v>
      </c>
      <c r="H886">
        <v>13.83609</v>
      </c>
      <c r="I886">
        <v>13.343861</v>
      </c>
      <c r="J886">
        <v>0.22239800000000001</v>
      </c>
      <c r="K886" t="str">
        <f t="shared" si="23"/>
        <v>7</v>
      </c>
      <c r="L886" t="s">
        <v>66</v>
      </c>
      <c r="M886" t="s">
        <v>67</v>
      </c>
      <c r="N8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886" s="13" t="e">
        <f>VLOOKUP(TableMPI[[#This Row],[Label]],TableAvg[],2,FALSE)</f>
        <v>#N/A</v>
      </c>
      <c r="P886" s="13" t="e">
        <f>VLOOKUP(TableMPI[[#This Row],[Label]],TableAvg[],3,FALSE)</f>
        <v>#N/A</v>
      </c>
      <c r="Q886" s="13" t="e">
        <f>TableMPI[[#This Row],[Avg]]-$U$2*TableMPI[[#This Row],[StdDev]]</f>
        <v>#N/A</v>
      </c>
      <c r="R886" s="13" t="e">
        <f>TableMPI[[#This Row],[Avg]]+$U$2*TableMPI[[#This Row],[StdDev]]</f>
        <v>#N/A</v>
      </c>
      <c r="S886" s="13" t="e">
        <f>IF(AND(TableMPI[[#This Row],[total_time]]&gt;=TableMPI[[#This Row],[Low]], TableMPI[[#This Row],[total_time]]&lt;=TableMPI[[#This Row],[High]]),1,0)</f>
        <v>#N/A</v>
      </c>
    </row>
    <row r="887" spans="1:19" x14ac:dyDescent="0.25">
      <c r="A887" t="s">
        <v>15</v>
      </c>
      <c r="B887">
        <v>15000</v>
      </c>
      <c r="C887">
        <v>100</v>
      </c>
      <c r="D887">
        <v>100000</v>
      </c>
      <c r="E887">
        <v>60</v>
      </c>
      <c r="F887">
        <v>1</v>
      </c>
      <c r="G887">
        <v>32.132815000000001</v>
      </c>
      <c r="H887">
        <v>18.535095999999999</v>
      </c>
      <c r="I887">
        <v>4.3642079999999996</v>
      </c>
      <c r="J887">
        <v>7.3969999999999994E-2</v>
      </c>
      <c r="K887" t="str">
        <f t="shared" si="23"/>
        <v>7</v>
      </c>
      <c r="L887" t="s">
        <v>66</v>
      </c>
      <c r="M887" t="s">
        <v>67</v>
      </c>
      <c r="N8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887" s="13" t="e">
        <f>VLOOKUP(TableMPI[[#This Row],[Label]],TableAvg[],2,FALSE)</f>
        <v>#N/A</v>
      </c>
      <c r="P887" s="13" t="e">
        <f>VLOOKUP(TableMPI[[#This Row],[Label]],TableAvg[],3,FALSE)</f>
        <v>#N/A</v>
      </c>
      <c r="Q887" s="13" t="e">
        <f>TableMPI[[#This Row],[Avg]]-$U$2*TableMPI[[#This Row],[StdDev]]</f>
        <v>#N/A</v>
      </c>
      <c r="R887" s="13" t="e">
        <f>TableMPI[[#This Row],[Avg]]+$U$2*TableMPI[[#This Row],[StdDev]]</f>
        <v>#N/A</v>
      </c>
      <c r="S887" s="13" t="e">
        <f>IF(AND(TableMPI[[#This Row],[total_time]]&gt;=TableMPI[[#This Row],[Low]], TableMPI[[#This Row],[total_time]]&lt;=TableMPI[[#This Row],[High]]),1,0)</f>
        <v>#N/A</v>
      </c>
    </row>
    <row r="888" spans="1:19" x14ac:dyDescent="0.25">
      <c r="A888" t="s">
        <v>15</v>
      </c>
      <c r="B888">
        <v>15000</v>
      </c>
      <c r="C888">
        <v>100</v>
      </c>
      <c r="D888">
        <v>100000</v>
      </c>
      <c r="E888">
        <v>59</v>
      </c>
      <c r="F888">
        <v>1</v>
      </c>
      <c r="G888">
        <v>30.996789</v>
      </c>
      <c r="H888">
        <v>17.033809000000002</v>
      </c>
      <c r="I888">
        <v>24.962337000000002</v>
      </c>
      <c r="J888">
        <v>0.43038500000000002</v>
      </c>
      <c r="K888" t="str">
        <f t="shared" si="23"/>
        <v>7</v>
      </c>
      <c r="L888" t="s">
        <v>66</v>
      </c>
      <c r="M888" t="s">
        <v>67</v>
      </c>
      <c r="N8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888" s="13" t="e">
        <f>VLOOKUP(TableMPI[[#This Row],[Label]],TableAvg[],2,FALSE)</f>
        <v>#N/A</v>
      </c>
      <c r="P888" s="13" t="e">
        <f>VLOOKUP(TableMPI[[#This Row],[Label]],TableAvg[],3,FALSE)</f>
        <v>#N/A</v>
      </c>
      <c r="Q888" s="13" t="e">
        <f>TableMPI[[#This Row],[Avg]]-$U$2*TableMPI[[#This Row],[StdDev]]</f>
        <v>#N/A</v>
      </c>
      <c r="R888" s="13" t="e">
        <f>TableMPI[[#This Row],[Avg]]+$U$2*TableMPI[[#This Row],[StdDev]]</f>
        <v>#N/A</v>
      </c>
      <c r="S888" s="13" t="e">
        <f>IF(AND(TableMPI[[#This Row],[total_time]]&gt;=TableMPI[[#This Row],[Low]], TableMPI[[#This Row],[total_time]]&lt;=TableMPI[[#This Row],[High]]),1,0)</f>
        <v>#N/A</v>
      </c>
    </row>
    <row r="889" spans="1:19" x14ac:dyDescent="0.25">
      <c r="A889" t="s">
        <v>15</v>
      </c>
      <c r="B889">
        <v>15000</v>
      </c>
      <c r="C889">
        <v>100</v>
      </c>
      <c r="D889">
        <v>100000</v>
      </c>
      <c r="E889">
        <v>58</v>
      </c>
      <c r="F889">
        <v>1</v>
      </c>
      <c r="G889">
        <v>25.006283</v>
      </c>
      <c r="H889">
        <v>10.812196999999999</v>
      </c>
      <c r="I889">
        <v>9.136533</v>
      </c>
      <c r="J889">
        <v>0.16028999999999999</v>
      </c>
      <c r="K889" t="str">
        <f t="shared" si="23"/>
        <v>7</v>
      </c>
      <c r="L889" t="s">
        <v>66</v>
      </c>
      <c r="M889" t="s">
        <v>67</v>
      </c>
      <c r="N8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889" s="13" t="e">
        <f>VLOOKUP(TableMPI[[#This Row],[Label]],TableAvg[],2,FALSE)</f>
        <v>#N/A</v>
      </c>
      <c r="P889" s="13" t="e">
        <f>VLOOKUP(TableMPI[[#This Row],[Label]],TableAvg[],3,FALSE)</f>
        <v>#N/A</v>
      </c>
      <c r="Q889" s="13" t="e">
        <f>TableMPI[[#This Row],[Avg]]-$U$2*TableMPI[[#This Row],[StdDev]]</f>
        <v>#N/A</v>
      </c>
      <c r="R889" s="13" t="e">
        <f>TableMPI[[#This Row],[Avg]]+$U$2*TableMPI[[#This Row],[StdDev]]</f>
        <v>#N/A</v>
      </c>
      <c r="S889" s="13" t="e">
        <f>IF(AND(TableMPI[[#This Row],[total_time]]&gt;=TableMPI[[#This Row],[Low]], TableMPI[[#This Row],[total_time]]&lt;=TableMPI[[#This Row],[High]]),1,0)</f>
        <v>#N/A</v>
      </c>
    </row>
    <row r="890" spans="1:19" x14ac:dyDescent="0.25">
      <c r="A890" t="s">
        <v>15</v>
      </c>
      <c r="B890">
        <v>15000</v>
      </c>
      <c r="C890">
        <v>100</v>
      </c>
      <c r="D890">
        <v>100000</v>
      </c>
      <c r="E890">
        <v>57</v>
      </c>
      <c r="F890">
        <v>1</v>
      </c>
      <c r="G890">
        <v>28.850738</v>
      </c>
      <c r="H890">
        <v>14.475227</v>
      </c>
      <c r="I890">
        <v>16.219729000000001</v>
      </c>
      <c r="J890">
        <v>0.28963800000000001</v>
      </c>
      <c r="K890" t="str">
        <f t="shared" si="23"/>
        <v>7</v>
      </c>
      <c r="L890" t="s">
        <v>66</v>
      </c>
      <c r="M890" t="s">
        <v>67</v>
      </c>
      <c r="N8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890" s="13" t="e">
        <f>VLOOKUP(TableMPI[[#This Row],[Label]],TableAvg[],2,FALSE)</f>
        <v>#N/A</v>
      </c>
      <c r="P890" s="13" t="e">
        <f>VLOOKUP(TableMPI[[#This Row],[Label]],TableAvg[],3,FALSE)</f>
        <v>#N/A</v>
      </c>
      <c r="Q890" s="13" t="e">
        <f>TableMPI[[#This Row],[Avg]]-$U$2*TableMPI[[#This Row],[StdDev]]</f>
        <v>#N/A</v>
      </c>
      <c r="R890" s="13" t="e">
        <f>TableMPI[[#This Row],[Avg]]+$U$2*TableMPI[[#This Row],[StdDev]]</f>
        <v>#N/A</v>
      </c>
      <c r="S890" s="13" t="e">
        <f>IF(AND(TableMPI[[#This Row],[total_time]]&gt;=TableMPI[[#This Row],[Low]], TableMPI[[#This Row],[total_time]]&lt;=TableMPI[[#This Row],[High]]),1,0)</f>
        <v>#N/A</v>
      </c>
    </row>
    <row r="891" spans="1:19" x14ac:dyDescent="0.25">
      <c r="A891" t="s">
        <v>15</v>
      </c>
      <c r="B891">
        <v>15000</v>
      </c>
      <c r="C891">
        <v>100</v>
      </c>
      <c r="D891">
        <v>100000</v>
      </c>
      <c r="E891">
        <v>56</v>
      </c>
      <c r="F891">
        <v>1</v>
      </c>
      <c r="G891">
        <v>26.341097999999999</v>
      </c>
      <c r="H891">
        <v>11.685908</v>
      </c>
      <c r="I891">
        <v>23.494883000000002</v>
      </c>
      <c r="J891">
        <v>0.42718</v>
      </c>
      <c r="K891" t="str">
        <f t="shared" si="23"/>
        <v>7</v>
      </c>
      <c r="L891" t="s">
        <v>66</v>
      </c>
      <c r="M891" t="s">
        <v>67</v>
      </c>
      <c r="N8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891" s="13" t="e">
        <f>VLOOKUP(TableMPI[[#This Row],[Label]],TableAvg[],2,FALSE)</f>
        <v>#N/A</v>
      </c>
      <c r="P891" s="13" t="e">
        <f>VLOOKUP(TableMPI[[#This Row],[Label]],TableAvg[],3,FALSE)</f>
        <v>#N/A</v>
      </c>
      <c r="Q891" s="13" t="e">
        <f>TableMPI[[#This Row],[Avg]]-$U$2*TableMPI[[#This Row],[StdDev]]</f>
        <v>#N/A</v>
      </c>
      <c r="R891" s="13" t="e">
        <f>TableMPI[[#This Row],[Avg]]+$U$2*TableMPI[[#This Row],[StdDev]]</f>
        <v>#N/A</v>
      </c>
      <c r="S891" s="13" t="e">
        <f>IF(AND(TableMPI[[#This Row],[total_time]]&gt;=TableMPI[[#This Row],[Low]], TableMPI[[#This Row],[total_time]]&lt;=TableMPI[[#This Row],[High]]),1,0)</f>
        <v>#N/A</v>
      </c>
    </row>
    <row r="892" spans="1:19" x14ac:dyDescent="0.25">
      <c r="A892" t="s">
        <v>15</v>
      </c>
      <c r="B892">
        <v>15000</v>
      </c>
      <c r="C892">
        <v>100</v>
      </c>
      <c r="D892">
        <v>100000</v>
      </c>
      <c r="E892">
        <v>55</v>
      </c>
      <c r="F892">
        <v>1</v>
      </c>
      <c r="G892">
        <v>29.131031</v>
      </c>
      <c r="H892">
        <v>14.164671</v>
      </c>
      <c r="I892">
        <v>8.3285859999999996</v>
      </c>
      <c r="J892">
        <v>0.15423300000000001</v>
      </c>
      <c r="K892" t="str">
        <f t="shared" si="23"/>
        <v>7</v>
      </c>
      <c r="L892" t="s">
        <v>66</v>
      </c>
      <c r="M892" t="s">
        <v>67</v>
      </c>
      <c r="N8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892" s="13" t="e">
        <f>VLOOKUP(TableMPI[[#This Row],[Label]],TableAvg[],2,FALSE)</f>
        <v>#N/A</v>
      </c>
      <c r="P892" s="13" t="e">
        <f>VLOOKUP(TableMPI[[#This Row],[Label]],TableAvg[],3,FALSE)</f>
        <v>#N/A</v>
      </c>
      <c r="Q892" s="13" t="e">
        <f>TableMPI[[#This Row],[Avg]]-$U$2*TableMPI[[#This Row],[StdDev]]</f>
        <v>#N/A</v>
      </c>
      <c r="R892" s="13" t="e">
        <f>TableMPI[[#This Row],[Avg]]+$U$2*TableMPI[[#This Row],[StdDev]]</f>
        <v>#N/A</v>
      </c>
      <c r="S892" s="13" t="e">
        <f>IF(AND(TableMPI[[#This Row],[total_time]]&gt;=TableMPI[[#This Row],[Low]], TableMPI[[#This Row],[total_time]]&lt;=TableMPI[[#This Row],[High]]),1,0)</f>
        <v>#N/A</v>
      </c>
    </row>
    <row r="893" spans="1:19" x14ac:dyDescent="0.25">
      <c r="A893" t="s">
        <v>15</v>
      </c>
      <c r="B893">
        <v>15000</v>
      </c>
      <c r="C893">
        <v>100</v>
      </c>
      <c r="D893">
        <v>100000</v>
      </c>
      <c r="E893">
        <v>54</v>
      </c>
      <c r="F893">
        <v>1</v>
      </c>
      <c r="G893">
        <v>29.798057</v>
      </c>
      <c r="H893">
        <v>14.559443</v>
      </c>
      <c r="I893">
        <v>6.7389650000000003</v>
      </c>
      <c r="J893">
        <v>0.12715000000000001</v>
      </c>
      <c r="K893" t="str">
        <f t="shared" si="23"/>
        <v>7</v>
      </c>
      <c r="L893" t="s">
        <v>66</v>
      </c>
      <c r="M893" t="s">
        <v>67</v>
      </c>
      <c r="N8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893" s="13" t="e">
        <f>VLOOKUP(TableMPI[[#This Row],[Label]],TableAvg[],2,FALSE)</f>
        <v>#N/A</v>
      </c>
      <c r="P893" s="13" t="e">
        <f>VLOOKUP(TableMPI[[#This Row],[Label]],TableAvg[],3,FALSE)</f>
        <v>#N/A</v>
      </c>
      <c r="Q893" s="13" t="e">
        <f>TableMPI[[#This Row],[Avg]]-$U$2*TableMPI[[#This Row],[StdDev]]</f>
        <v>#N/A</v>
      </c>
      <c r="R893" s="13" t="e">
        <f>TableMPI[[#This Row],[Avg]]+$U$2*TableMPI[[#This Row],[StdDev]]</f>
        <v>#N/A</v>
      </c>
      <c r="S893" s="13" t="e">
        <f>IF(AND(TableMPI[[#This Row],[total_time]]&gt;=TableMPI[[#This Row],[Low]], TableMPI[[#This Row],[total_time]]&lt;=TableMPI[[#This Row],[High]]),1,0)</f>
        <v>#N/A</v>
      </c>
    </row>
    <row r="894" spans="1:19" x14ac:dyDescent="0.25">
      <c r="A894" t="s">
        <v>15</v>
      </c>
      <c r="B894">
        <v>15000</v>
      </c>
      <c r="C894">
        <v>100</v>
      </c>
      <c r="D894">
        <v>100000</v>
      </c>
      <c r="E894">
        <v>53</v>
      </c>
      <c r="F894">
        <v>1</v>
      </c>
      <c r="G894">
        <v>26.335981</v>
      </c>
      <c r="H894">
        <v>10.965662</v>
      </c>
      <c r="I894">
        <v>7.2730800000000002</v>
      </c>
      <c r="J894">
        <v>0.13986699999999999</v>
      </c>
      <c r="K894" t="str">
        <f t="shared" si="23"/>
        <v>7</v>
      </c>
      <c r="L894" t="s">
        <v>66</v>
      </c>
      <c r="M894" t="s">
        <v>67</v>
      </c>
      <c r="N8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894" s="13" t="e">
        <f>VLOOKUP(TableMPI[[#This Row],[Label]],TableAvg[],2,FALSE)</f>
        <v>#N/A</v>
      </c>
      <c r="P894" s="13" t="e">
        <f>VLOOKUP(TableMPI[[#This Row],[Label]],TableAvg[],3,FALSE)</f>
        <v>#N/A</v>
      </c>
      <c r="Q894" s="13" t="e">
        <f>TableMPI[[#This Row],[Avg]]-$U$2*TableMPI[[#This Row],[StdDev]]</f>
        <v>#N/A</v>
      </c>
      <c r="R894" s="13" t="e">
        <f>TableMPI[[#This Row],[Avg]]+$U$2*TableMPI[[#This Row],[StdDev]]</f>
        <v>#N/A</v>
      </c>
      <c r="S894" s="13" t="e">
        <f>IF(AND(TableMPI[[#This Row],[total_time]]&gt;=TableMPI[[#This Row],[Low]], TableMPI[[#This Row],[total_time]]&lt;=TableMPI[[#This Row],[High]]),1,0)</f>
        <v>#N/A</v>
      </c>
    </row>
    <row r="895" spans="1:19" x14ac:dyDescent="0.25">
      <c r="A895" t="s">
        <v>15</v>
      </c>
      <c r="B895">
        <v>15000</v>
      </c>
      <c r="C895">
        <v>100</v>
      </c>
      <c r="D895">
        <v>100000</v>
      </c>
      <c r="E895">
        <v>52</v>
      </c>
      <c r="F895">
        <v>1</v>
      </c>
      <c r="G895">
        <v>25.442975000000001</v>
      </c>
      <c r="H895">
        <v>9.8014290000000006</v>
      </c>
      <c r="I895">
        <v>6.919384</v>
      </c>
      <c r="J895">
        <v>0.13567399999999999</v>
      </c>
      <c r="K895" t="str">
        <f t="shared" si="23"/>
        <v>7</v>
      </c>
      <c r="L895" t="s">
        <v>66</v>
      </c>
      <c r="M895" t="s">
        <v>67</v>
      </c>
      <c r="N8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895" s="13" t="e">
        <f>VLOOKUP(TableMPI[[#This Row],[Label]],TableAvg[],2,FALSE)</f>
        <v>#N/A</v>
      </c>
      <c r="P895" s="13" t="e">
        <f>VLOOKUP(TableMPI[[#This Row],[Label]],TableAvg[],3,FALSE)</f>
        <v>#N/A</v>
      </c>
      <c r="Q895" s="13" t="e">
        <f>TableMPI[[#This Row],[Avg]]-$U$2*TableMPI[[#This Row],[StdDev]]</f>
        <v>#N/A</v>
      </c>
      <c r="R895" s="13" t="e">
        <f>TableMPI[[#This Row],[Avg]]+$U$2*TableMPI[[#This Row],[StdDev]]</f>
        <v>#N/A</v>
      </c>
      <c r="S895" s="13" t="e">
        <f>IF(AND(TableMPI[[#This Row],[total_time]]&gt;=TableMPI[[#This Row],[Low]], TableMPI[[#This Row],[total_time]]&lt;=TableMPI[[#This Row],[High]]),1,0)</f>
        <v>#N/A</v>
      </c>
    </row>
    <row r="896" spans="1:19" x14ac:dyDescent="0.25">
      <c r="A896" t="s">
        <v>15</v>
      </c>
      <c r="B896">
        <v>15000</v>
      </c>
      <c r="C896">
        <v>100</v>
      </c>
      <c r="D896">
        <v>100000</v>
      </c>
      <c r="E896">
        <v>51</v>
      </c>
      <c r="F896">
        <v>1</v>
      </c>
      <c r="G896">
        <v>26.727596999999999</v>
      </c>
      <c r="H896">
        <v>10.798745</v>
      </c>
      <c r="I896">
        <v>5.4687570000000001</v>
      </c>
      <c r="J896">
        <v>0.109375</v>
      </c>
      <c r="K896" t="str">
        <f t="shared" si="23"/>
        <v>7</v>
      </c>
      <c r="L896" t="s">
        <v>66</v>
      </c>
      <c r="M896" t="s">
        <v>67</v>
      </c>
      <c r="N8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896" s="13" t="e">
        <f>VLOOKUP(TableMPI[[#This Row],[Label]],TableAvg[],2,FALSE)</f>
        <v>#N/A</v>
      </c>
      <c r="P896" s="13" t="e">
        <f>VLOOKUP(TableMPI[[#This Row],[Label]],TableAvg[],3,FALSE)</f>
        <v>#N/A</v>
      </c>
      <c r="Q896" s="13" t="e">
        <f>TableMPI[[#This Row],[Avg]]-$U$2*TableMPI[[#This Row],[StdDev]]</f>
        <v>#N/A</v>
      </c>
      <c r="R896" s="13" t="e">
        <f>TableMPI[[#This Row],[Avg]]+$U$2*TableMPI[[#This Row],[StdDev]]</f>
        <v>#N/A</v>
      </c>
      <c r="S896" s="13" t="e">
        <f>IF(AND(TableMPI[[#This Row],[total_time]]&gt;=TableMPI[[#This Row],[Low]], TableMPI[[#This Row],[total_time]]&lt;=TableMPI[[#This Row],[High]]),1,0)</f>
        <v>#N/A</v>
      </c>
    </row>
    <row r="897" spans="1:19" x14ac:dyDescent="0.25">
      <c r="A897" t="s">
        <v>15</v>
      </c>
      <c r="B897">
        <v>15000</v>
      </c>
      <c r="C897">
        <v>100</v>
      </c>
      <c r="D897">
        <v>100000</v>
      </c>
      <c r="E897">
        <v>50</v>
      </c>
      <c r="F897">
        <v>1</v>
      </c>
      <c r="G897">
        <v>27.723367</v>
      </c>
      <c r="H897">
        <v>11.539082000000001</v>
      </c>
      <c r="I897">
        <v>5.8452080000000004</v>
      </c>
      <c r="J897">
        <v>0.11928999999999999</v>
      </c>
      <c r="K897" t="str">
        <f t="shared" si="23"/>
        <v>7</v>
      </c>
      <c r="L897" t="s">
        <v>66</v>
      </c>
      <c r="M897" t="s">
        <v>67</v>
      </c>
      <c r="N8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897" s="13" t="e">
        <f>VLOOKUP(TableMPI[[#This Row],[Label]],TableAvg[],2,FALSE)</f>
        <v>#N/A</v>
      </c>
      <c r="P897" s="13" t="e">
        <f>VLOOKUP(TableMPI[[#This Row],[Label]],TableAvg[],3,FALSE)</f>
        <v>#N/A</v>
      </c>
      <c r="Q897" s="13" t="e">
        <f>TableMPI[[#This Row],[Avg]]-$U$2*TableMPI[[#This Row],[StdDev]]</f>
        <v>#N/A</v>
      </c>
      <c r="R897" s="13" t="e">
        <f>TableMPI[[#This Row],[Avg]]+$U$2*TableMPI[[#This Row],[StdDev]]</f>
        <v>#N/A</v>
      </c>
      <c r="S897" s="13" t="e">
        <f>IF(AND(TableMPI[[#This Row],[total_time]]&gt;=TableMPI[[#This Row],[Low]], TableMPI[[#This Row],[total_time]]&lt;=TableMPI[[#This Row],[High]]),1,0)</f>
        <v>#N/A</v>
      </c>
    </row>
    <row r="898" spans="1:19" x14ac:dyDescent="0.25">
      <c r="A898" t="s">
        <v>15</v>
      </c>
      <c r="B898">
        <v>15000</v>
      </c>
      <c r="C898">
        <v>100</v>
      </c>
      <c r="D898">
        <v>100000</v>
      </c>
      <c r="E898">
        <v>49</v>
      </c>
      <c r="F898">
        <v>1</v>
      </c>
      <c r="G898">
        <v>26.930700999999999</v>
      </c>
      <c r="H898">
        <v>10.231541999999999</v>
      </c>
      <c r="I898">
        <v>5.5542610000000003</v>
      </c>
      <c r="J898">
        <v>0.115714</v>
      </c>
      <c r="K898" t="str">
        <f t="shared" si="23"/>
        <v>7</v>
      </c>
      <c r="L898" t="s">
        <v>66</v>
      </c>
      <c r="M898" t="s">
        <v>67</v>
      </c>
      <c r="N8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898" s="13" t="e">
        <f>VLOOKUP(TableMPI[[#This Row],[Label]],TableAvg[],2,FALSE)</f>
        <v>#N/A</v>
      </c>
      <c r="P898" s="13" t="e">
        <f>VLOOKUP(TableMPI[[#This Row],[Label]],TableAvg[],3,FALSE)</f>
        <v>#N/A</v>
      </c>
      <c r="Q898" s="13" t="e">
        <f>TableMPI[[#This Row],[Avg]]-$U$2*TableMPI[[#This Row],[StdDev]]</f>
        <v>#N/A</v>
      </c>
      <c r="R898" s="13" t="e">
        <f>TableMPI[[#This Row],[Avg]]+$U$2*TableMPI[[#This Row],[StdDev]]</f>
        <v>#N/A</v>
      </c>
      <c r="S898" s="13" t="e">
        <f>IF(AND(TableMPI[[#This Row],[total_time]]&gt;=TableMPI[[#This Row],[Low]], TableMPI[[#This Row],[total_time]]&lt;=TableMPI[[#This Row],[High]]),1,0)</f>
        <v>#N/A</v>
      </c>
    </row>
    <row r="899" spans="1:19" x14ac:dyDescent="0.25">
      <c r="A899" t="s">
        <v>15</v>
      </c>
      <c r="B899">
        <v>15000</v>
      </c>
      <c r="C899">
        <v>100</v>
      </c>
      <c r="D899">
        <v>100000</v>
      </c>
      <c r="E899">
        <v>48</v>
      </c>
      <c r="F899">
        <v>1</v>
      </c>
      <c r="G899">
        <v>29.14152</v>
      </c>
      <c r="H899">
        <v>12.325456000000001</v>
      </c>
      <c r="I899">
        <v>6.0406810000000002</v>
      </c>
      <c r="J899">
        <v>0.128525</v>
      </c>
      <c r="K899" t="str">
        <f t="shared" si="23"/>
        <v>7</v>
      </c>
      <c r="L899" t="s">
        <v>66</v>
      </c>
      <c r="M899" t="s">
        <v>67</v>
      </c>
      <c r="N8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899" s="13" t="e">
        <f>VLOOKUP(TableMPI[[#This Row],[Label]],TableAvg[],2,FALSE)</f>
        <v>#N/A</v>
      </c>
      <c r="P899" s="13" t="e">
        <f>VLOOKUP(TableMPI[[#This Row],[Label]],TableAvg[],3,FALSE)</f>
        <v>#N/A</v>
      </c>
      <c r="Q899" s="13" t="e">
        <f>TableMPI[[#This Row],[Avg]]-$U$2*TableMPI[[#This Row],[StdDev]]</f>
        <v>#N/A</v>
      </c>
      <c r="R899" s="13" t="e">
        <f>TableMPI[[#This Row],[Avg]]+$U$2*TableMPI[[#This Row],[StdDev]]</f>
        <v>#N/A</v>
      </c>
      <c r="S899" s="13" t="e">
        <f>IF(AND(TableMPI[[#This Row],[total_time]]&gt;=TableMPI[[#This Row],[Low]], TableMPI[[#This Row],[total_time]]&lt;=TableMPI[[#This Row],[High]]),1,0)</f>
        <v>#N/A</v>
      </c>
    </row>
    <row r="900" spans="1:19" x14ac:dyDescent="0.25">
      <c r="A900" t="s">
        <v>15</v>
      </c>
      <c r="B900">
        <v>15000</v>
      </c>
      <c r="C900">
        <v>100</v>
      </c>
      <c r="D900">
        <v>100000</v>
      </c>
      <c r="E900">
        <v>47</v>
      </c>
      <c r="F900">
        <v>1</v>
      </c>
      <c r="G900">
        <v>29.052569999999999</v>
      </c>
      <c r="H900">
        <v>11.606197</v>
      </c>
      <c r="I900">
        <v>12.454022</v>
      </c>
      <c r="J900">
        <v>0.27073999999999998</v>
      </c>
      <c r="K900" t="str">
        <f t="shared" si="23"/>
        <v>7</v>
      </c>
      <c r="L900" t="s">
        <v>66</v>
      </c>
      <c r="M900" t="s">
        <v>67</v>
      </c>
      <c r="N9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900" s="13" t="e">
        <f>VLOOKUP(TableMPI[[#This Row],[Label]],TableAvg[],2,FALSE)</f>
        <v>#N/A</v>
      </c>
      <c r="P900" s="13" t="e">
        <f>VLOOKUP(TableMPI[[#This Row],[Label]],TableAvg[],3,FALSE)</f>
        <v>#N/A</v>
      </c>
      <c r="Q900" s="13" t="e">
        <f>TableMPI[[#This Row],[Avg]]-$U$2*TableMPI[[#This Row],[StdDev]]</f>
        <v>#N/A</v>
      </c>
      <c r="R900" s="13" t="e">
        <f>TableMPI[[#This Row],[Avg]]+$U$2*TableMPI[[#This Row],[StdDev]]</f>
        <v>#N/A</v>
      </c>
      <c r="S900" s="13" t="e">
        <f>IF(AND(TableMPI[[#This Row],[total_time]]&gt;=TableMPI[[#This Row],[Low]], TableMPI[[#This Row],[total_time]]&lt;=TableMPI[[#This Row],[High]]),1,0)</f>
        <v>#N/A</v>
      </c>
    </row>
    <row r="901" spans="1:19" x14ac:dyDescent="0.25">
      <c r="A901" t="s">
        <v>15</v>
      </c>
      <c r="B901">
        <v>15000</v>
      </c>
      <c r="C901">
        <v>100</v>
      </c>
      <c r="D901">
        <v>100000</v>
      </c>
      <c r="E901">
        <v>46</v>
      </c>
      <c r="F901">
        <v>1</v>
      </c>
      <c r="G901">
        <v>27.798748</v>
      </c>
      <c r="H901">
        <v>10.349183999999999</v>
      </c>
      <c r="I901">
        <v>5.6457199999999998</v>
      </c>
      <c r="J901">
        <v>0.12545999999999999</v>
      </c>
      <c r="K901" t="str">
        <f t="shared" si="23"/>
        <v>7</v>
      </c>
      <c r="L901" t="s">
        <v>66</v>
      </c>
      <c r="M901" t="s">
        <v>67</v>
      </c>
      <c r="N9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901" s="13" t="e">
        <f>VLOOKUP(TableMPI[[#This Row],[Label]],TableAvg[],2,FALSE)</f>
        <v>#N/A</v>
      </c>
      <c r="P901" s="13" t="e">
        <f>VLOOKUP(TableMPI[[#This Row],[Label]],TableAvg[],3,FALSE)</f>
        <v>#N/A</v>
      </c>
      <c r="Q901" s="13" t="e">
        <f>TableMPI[[#This Row],[Avg]]-$U$2*TableMPI[[#This Row],[StdDev]]</f>
        <v>#N/A</v>
      </c>
      <c r="R901" s="13" t="e">
        <f>TableMPI[[#This Row],[Avg]]+$U$2*TableMPI[[#This Row],[StdDev]]</f>
        <v>#N/A</v>
      </c>
      <c r="S901" s="13" t="e">
        <f>IF(AND(TableMPI[[#This Row],[total_time]]&gt;=TableMPI[[#This Row],[Low]], TableMPI[[#This Row],[total_time]]&lt;=TableMPI[[#This Row],[High]]),1,0)</f>
        <v>#N/A</v>
      </c>
    </row>
    <row r="902" spans="1:19" x14ac:dyDescent="0.25">
      <c r="A902" t="s">
        <v>15</v>
      </c>
      <c r="B902">
        <v>15000</v>
      </c>
      <c r="C902">
        <v>100</v>
      </c>
      <c r="D902">
        <v>100000</v>
      </c>
      <c r="E902">
        <v>45</v>
      </c>
      <c r="F902">
        <v>1</v>
      </c>
      <c r="G902">
        <v>25.043354999999998</v>
      </c>
      <c r="H902">
        <v>7.2889699999999999</v>
      </c>
      <c r="I902">
        <v>4.6194730000000002</v>
      </c>
      <c r="J902">
        <v>0.104988</v>
      </c>
      <c r="K902" t="str">
        <f t="shared" si="23"/>
        <v>7</v>
      </c>
      <c r="L902" t="s">
        <v>66</v>
      </c>
      <c r="M902" t="s">
        <v>67</v>
      </c>
      <c r="N9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902" s="13" t="e">
        <f>VLOOKUP(TableMPI[[#This Row],[Label]],TableAvg[],2,FALSE)</f>
        <v>#N/A</v>
      </c>
      <c r="P902" s="13" t="e">
        <f>VLOOKUP(TableMPI[[#This Row],[Label]],TableAvg[],3,FALSE)</f>
        <v>#N/A</v>
      </c>
      <c r="Q902" s="13" t="e">
        <f>TableMPI[[#This Row],[Avg]]-$U$2*TableMPI[[#This Row],[StdDev]]</f>
        <v>#N/A</v>
      </c>
      <c r="R902" s="13" t="e">
        <f>TableMPI[[#This Row],[Avg]]+$U$2*TableMPI[[#This Row],[StdDev]]</f>
        <v>#N/A</v>
      </c>
      <c r="S902" s="13" t="e">
        <f>IF(AND(TableMPI[[#This Row],[total_time]]&gt;=TableMPI[[#This Row],[Low]], TableMPI[[#This Row],[total_time]]&lt;=TableMPI[[#This Row],[High]]),1,0)</f>
        <v>#N/A</v>
      </c>
    </row>
    <row r="903" spans="1:19" x14ac:dyDescent="0.25">
      <c r="A903" t="s">
        <v>15</v>
      </c>
      <c r="B903">
        <v>15000</v>
      </c>
      <c r="C903">
        <v>100</v>
      </c>
      <c r="D903">
        <v>100000</v>
      </c>
      <c r="E903">
        <v>44</v>
      </c>
      <c r="F903">
        <v>1</v>
      </c>
      <c r="G903">
        <v>25.166501</v>
      </c>
      <c r="H903">
        <v>6.9651189999999996</v>
      </c>
      <c r="I903">
        <v>5.2197519999999997</v>
      </c>
      <c r="J903">
        <v>0.12139</v>
      </c>
      <c r="K903" t="str">
        <f t="shared" si="23"/>
        <v>7</v>
      </c>
      <c r="L903" t="s">
        <v>66</v>
      </c>
      <c r="M903" t="s">
        <v>67</v>
      </c>
      <c r="N9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903" s="13" t="e">
        <f>VLOOKUP(TableMPI[[#This Row],[Label]],TableAvg[],2,FALSE)</f>
        <v>#N/A</v>
      </c>
      <c r="P903" s="13" t="e">
        <f>VLOOKUP(TableMPI[[#This Row],[Label]],TableAvg[],3,FALSE)</f>
        <v>#N/A</v>
      </c>
      <c r="Q903" s="13" t="e">
        <f>TableMPI[[#This Row],[Avg]]-$U$2*TableMPI[[#This Row],[StdDev]]</f>
        <v>#N/A</v>
      </c>
      <c r="R903" s="13" t="e">
        <f>TableMPI[[#This Row],[Avg]]+$U$2*TableMPI[[#This Row],[StdDev]]</f>
        <v>#N/A</v>
      </c>
      <c r="S903" s="13" t="e">
        <f>IF(AND(TableMPI[[#This Row],[total_time]]&gt;=TableMPI[[#This Row],[Low]], TableMPI[[#This Row],[total_time]]&lt;=TableMPI[[#This Row],[High]]),1,0)</f>
        <v>#N/A</v>
      </c>
    </row>
    <row r="904" spans="1:19" x14ac:dyDescent="0.25">
      <c r="A904" t="s">
        <v>15</v>
      </c>
      <c r="B904">
        <v>15000</v>
      </c>
      <c r="C904">
        <v>100</v>
      </c>
      <c r="D904">
        <v>100000</v>
      </c>
      <c r="E904">
        <v>43</v>
      </c>
      <c r="F904">
        <v>1</v>
      </c>
      <c r="G904">
        <v>26.085315000000001</v>
      </c>
      <c r="H904">
        <v>7.497179</v>
      </c>
      <c r="I904">
        <v>5.3965969999999999</v>
      </c>
      <c r="J904">
        <v>0.12848999999999999</v>
      </c>
      <c r="K904" t="str">
        <f t="shared" si="23"/>
        <v>7</v>
      </c>
      <c r="L904" t="s">
        <v>66</v>
      </c>
      <c r="M904" t="s">
        <v>67</v>
      </c>
      <c r="N9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904" s="13" t="e">
        <f>VLOOKUP(TableMPI[[#This Row],[Label]],TableAvg[],2,FALSE)</f>
        <v>#N/A</v>
      </c>
      <c r="P904" s="13" t="e">
        <f>VLOOKUP(TableMPI[[#This Row],[Label]],TableAvg[],3,FALSE)</f>
        <v>#N/A</v>
      </c>
      <c r="Q904" s="13" t="e">
        <f>TableMPI[[#This Row],[Avg]]-$U$2*TableMPI[[#This Row],[StdDev]]</f>
        <v>#N/A</v>
      </c>
      <c r="R904" s="13" t="e">
        <f>TableMPI[[#This Row],[Avg]]+$U$2*TableMPI[[#This Row],[StdDev]]</f>
        <v>#N/A</v>
      </c>
      <c r="S904" s="13" t="e">
        <f>IF(AND(TableMPI[[#This Row],[total_time]]&gt;=TableMPI[[#This Row],[Low]], TableMPI[[#This Row],[total_time]]&lt;=TableMPI[[#This Row],[High]]),1,0)</f>
        <v>#N/A</v>
      </c>
    </row>
    <row r="905" spans="1:19" x14ac:dyDescent="0.25">
      <c r="A905" t="s">
        <v>15</v>
      </c>
      <c r="B905">
        <v>15000</v>
      </c>
      <c r="C905">
        <v>100</v>
      </c>
      <c r="D905">
        <v>100000</v>
      </c>
      <c r="E905">
        <v>42</v>
      </c>
      <c r="F905">
        <v>1</v>
      </c>
      <c r="G905">
        <v>25.975165000000001</v>
      </c>
      <c r="H905">
        <v>7.0998049999999999</v>
      </c>
      <c r="I905">
        <v>4.8155469999999996</v>
      </c>
      <c r="J905">
        <v>0.117452</v>
      </c>
      <c r="K905" t="str">
        <f t="shared" si="23"/>
        <v>7</v>
      </c>
      <c r="L905" t="s">
        <v>66</v>
      </c>
      <c r="M905" t="s">
        <v>67</v>
      </c>
      <c r="N9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905" s="13" t="e">
        <f>VLOOKUP(TableMPI[[#This Row],[Label]],TableAvg[],2,FALSE)</f>
        <v>#N/A</v>
      </c>
      <c r="P905" s="13" t="e">
        <f>VLOOKUP(TableMPI[[#This Row],[Label]],TableAvg[],3,FALSE)</f>
        <v>#N/A</v>
      </c>
      <c r="Q905" s="13" t="e">
        <f>TableMPI[[#This Row],[Avg]]-$U$2*TableMPI[[#This Row],[StdDev]]</f>
        <v>#N/A</v>
      </c>
      <c r="R905" s="13" t="e">
        <f>TableMPI[[#This Row],[Avg]]+$U$2*TableMPI[[#This Row],[StdDev]]</f>
        <v>#N/A</v>
      </c>
      <c r="S905" s="13" t="e">
        <f>IF(AND(TableMPI[[#This Row],[total_time]]&gt;=TableMPI[[#This Row],[Low]], TableMPI[[#This Row],[total_time]]&lt;=TableMPI[[#This Row],[High]]),1,0)</f>
        <v>#N/A</v>
      </c>
    </row>
    <row r="906" spans="1:19" x14ac:dyDescent="0.25">
      <c r="A906" t="s">
        <v>15</v>
      </c>
      <c r="B906">
        <v>15000</v>
      </c>
      <c r="C906">
        <v>100</v>
      </c>
      <c r="D906">
        <v>100000</v>
      </c>
      <c r="E906">
        <v>41</v>
      </c>
      <c r="F906">
        <v>1</v>
      </c>
      <c r="G906">
        <v>26.948685000000001</v>
      </c>
      <c r="H906">
        <v>7.7143030000000001</v>
      </c>
      <c r="I906">
        <v>4.259226</v>
      </c>
      <c r="J906">
        <v>0.10648100000000001</v>
      </c>
      <c r="K906" t="str">
        <f t="shared" si="23"/>
        <v>7</v>
      </c>
      <c r="L906" t="s">
        <v>66</v>
      </c>
      <c r="M906" t="s">
        <v>67</v>
      </c>
      <c r="N9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906" s="13" t="e">
        <f>VLOOKUP(TableMPI[[#This Row],[Label]],TableAvg[],2,FALSE)</f>
        <v>#N/A</v>
      </c>
      <c r="P906" s="13" t="e">
        <f>VLOOKUP(TableMPI[[#This Row],[Label]],TableAvg[],3,FALSE)</f>
        <v>#N/A</v>
      </c>
      <c r="Q906" s="13" t="e">
        <f>TableMPI[[#This Row],[Avg]]-$U$2*TableMPI[[#This Row],[StdDev]]</f>
        <v>#N/A</v>
      </c>
      <c r="R906" s="13" t="e">
        <f>TableMPI[[#This Row],[Avg]]+$U$2*TableMPI[[#This Row],[StdDev]]</f>
        <v>#N/A</v>
      </c>
      <c r="S906" s="13" t="e">
        <f>IF(AND(TableMPI[[#This Row],[total_time]]&gt;=TableMPI[[#This Row],[Low]], TableMPI[[#This Row],[total_time]]&lt;=TableMPI[[#This Row],[High]]),1,0)</f>
        <v>#N/A</v>
      </c>
    </row>
    <row r="907" spans="1:19" x14ac:dyDescent="0.25">
      <c r="A907" t="s">
        <v>15</v>
      </c>
      <c r="B907">
        <v>15000</v>
      </c>
      <c r="C907">
        <v>100</v>
      </c>
      <c r="D907">
        <v>100000</v>
      </c>
      <c r="E907">
        <v>40</v>
      </c>
      <c r="F907">
        <v>1</v>
      </c>
      <c r="G907">
        <v>27.381481999999998</v>
      </c>
      <c r="H907">
        <v>7.5022399999999996</v>
      </c>
      <c r="I907">
        <v>5.1364419999999997</v>
      </c>
      <c r="J907">
        <v>0.13170399999999999</v>
      </c>
      <c r="K907" t="str">
        <f t="shared" si="23"/>
        <v>7</v>
      </c>
      <c r="L907" t="s">
        <v>66</v>
      </c>
      <c r="M907" t="s">
        <v>67</v>
      </c>
      <c r="N9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907" s="13" t="e">
        <f>VLOOKUP(TableMPI[[#This Row],[Label]],TableAvg[],2,FALSE)</f>
        <v>#N/A</v>
      </c>
      <c r="P907" s="13" t="e">
        <f>VLOOKUP(TableMPI[[#This Row],[Label]],TableAvg[],3,FALSE)</f>
        <v>#N/A</v>
      </c>
      <c r="Q907" s="13" t="e">
        <f>TableMPI[[#This Row],[Avg]]-$U$2*TableMPI[[#This Row],[StdDev]]</f>
        <v>#N/A</v>
      </c>
      <c r="R907" s="13" t="e">
        <f>TableMPI[[#This Row],[Avg]]+$U$2*TableMPI[[#This Row],[StdDev]]</f>
        <v>#N/A</v>
      </c>
      <c r="S907" s="13" t="e">
        <f>IF(AND(TableMPI[[#This Row],[total_time]]&gt;=TableMPI[[#This Row],[Low]], TableMPI[[#This Row],[total_time]]&lt;=TableMPI[[#This Row],[High]]),1,0)</f>
        <v>#N/A</v>
      </c>
    </row>
    <row r="908" spans="1:19" x14ac:dyDescent="0.25">
      <c r="A908" t="s">
        <v>15</v>
      </c>
      <c r="B908">
        <v>15000</v>
      </c>
      <c r="C908">
        <v>100</v>
      </c>
      <c r="D908">
        <v>100000</v>
      </c>
      <c r="E908">
        <v>39</v>
      </c>
      <c r="F908">
        <v>1</v>
      </c>
      <c r="G908">
        <v>27.680668000000001</v>
      </c>
      <c r="H908">
        <v>7.500381</v>
      </c>
      <c r="I908">
        <v>4.2852509999999997</v>
      </c>
      <c r="J908">
        <v>0.11277</v>
      </c>
      <c r="K908" t="str">
        <f t="shared" si="23"/>
        <v>7</v>
      </c>
      <c r="L908" t="s">
        <v>66</v>
      </c>
      <c r="M908" t="s">
        <v>67</v>
      </c>
      <c r="N9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908" s="13" t="e">
        <f>VLOOKUP(TableMPI[[#This Row],[Label]],TableAvg[],2,FALSE)</f>
        <v>#N/A</v>
      </c>
      <c r="P908" s="13" t="e">
        <f>VLOOKUP(TableMPI[[#This Row],[Label]],TableAvg[],3,FALSE)</f>
        <v>#N/A</v>
      </c>
      <c r="Q908" s="13" t="e">
        <f>TableMPI[[#This Row],[Avg]]-$U$2*TableMPI[[#This Row],[StdDev]]</f>
        <v>#N/A</v>
      </c>
      <c r="R908" s="13" t="e">
        <f>TableMPI[[#This Row],[Avg]]+$U$2*TableMPI[[#This Row],[StdDev]]</f>
        <v>#N/A</v>
      </c>
      <c r="S908" s="13" t="e">
        <f>IF(AND(TableMPI[[#This Row],[total_time]]&gt;=TableMPI[[#This Row],[Low]], TableMPI[[#This Row],[total_time]]&lt;=TableMPI[[#This Row],[High]]),1,0)</f>
        <v>#N/A</v>
      </c>
    </row>
    <row r="909" spans="1:19" x14ac:dyDescent="0.25">
      <c r="A909" t="s">
        <v>15</v>
      </c>
      <c r="B909">
        <v>15000</v>
      </c>
      <c r="C909">
        <v>100</v>
      </c>
      <c r="D909">
        <v>100000</v>
      </c>
      <c r="E909">
        <v>38</v>
      </c>
      <c r="F909">
        <v>1</v>
      </c>
      <c r="G909">
        <v>26.285305000000001</v>
      </c>
      <c r="H909">
        <v>5.640549</v>
      </c>
      <c r="I909">
        <v>4.1401089999999998</v>
      </c>
      <c r="J909">
        <v>0.11189499999999999</v>
      </c>
      <c r="K909" t="str">
        <f t="shared" si="23"/>
        <v>7</v>
      </c>
      <c r="L909" t="s">
        <v>66</v>
      </c>
      <c r="M909" t="s">
        <v>67</v>
      </c>
      <c r="N9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909" s="13" t="e">
        <f>VLOOKUP(TableMPI[[#This Row],[Label]],TableAvg[],2,FALSE)</f>
        <v>#N/A</v>
      </c>
      <c r="P909" s="13" t="e">
        <f>VLOOKUP(TableMPI[[#This Row],[Label]],TableAvg[],3,FALSE)</f>
        <v>#N/A</v>
      </c>
      <c r="Q909" s="13" t="e">
        <f>TableMPI[[#This Row],[Avg]]-$U$2*TableMPI[[#This Row],[StdDev]]</f>
        <v>#N/A</v>
      </c>
      <c r="R909" s="13" t="e">
        <f>TableMPI[[#This Row],[Avg]]+$U$2*TableMPI[[#This Row],[StdDev]]</f>
        <v>#N/A</v>
      </c>
      <c r="S909" s="13" t="e">
        <f>IF(AND(TableMPI[[#This Row],[total_time]]&gt;=TableMPI[[#This Row],[Low]], TableMPI[[#This Row],[total_time]]&lt;=TableMPI[[#This Row],[High]]),1,0)</f>
        <v>#N/A</v>
      </c>
    </row>
    <row r="910" spans="1:19" x14ac:dyDescent="0.25">
      <c r="A910" t="s">
        <v>15</v>
      </c>
      <c r="B910">
        <v>15000</v>
      </c>
      <c r="C910">
        <v>100</v>
      </c>
      <c r="D910">
        <v>100000</v>
      </c>
      <c r="E910">
        <v>37</v>
      </c>
      <c r="F910">
        <v>1</v>
      </c>
      <c r="G910">
        <v>26.370358</v>
      </c>
      <c r="H910">
        <v>5.1510030000000002</v>
      </c>
      <c r="I910">
        <v>4.2966410000000002</v>
      </c>
      <c r="J910">
        <v>0.119351</v>
      </c>
      <c r="K910" t="str">
        <f t="shared" si="23"/>
        <v>7</v>
      </c>
      <c r="L910" t="s">
        <v>66</v>
      </c>
      <c r="M910" t="s">
        <v>67</v>
      </c>
      <c r="N9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910" s="13" t="e">
        <f>VLOOKUP(TableMPI[[#This Row],[Label]],TableAvg[],2,FALSE)</f>
        <v>#N/A</v>
      </c>
      <c r="P910" s="13" t="e">
        <f>VLOOKUP(TableMPI[[#This Row],[Label]],TableAvg[],3,FALSE)</f>
        <v>#N/A</v>
      </c>
      <c r="Q910" s="13" t="e">
        <f>TableMPI[[#This Row],[Avg]]-$U$2*TableMPI[[#This Row],[StdDev]]</f>
        <v>#N/A</v>
      </c>
      <c r="R910" s="13" t="e">
        <f>TableMPI[[#This Row],[Avg]]+$U$2*TableMPI[[#This Row],[StdDev]]</f>
        <v>#N/A</v>
      </c>
      <c r="S910" s="13" t="e">
        <f>IF(AND(TableMPI[[#This Row],[total_time]]&gt;=TableMPI[[#This Row],[Low]], TableMPI[[#This Row],[total_time]]&lt;=TableMPI[[#This Row],[High]]),1,0)</f>
        <v>#N/A</v>
      </c>
    </row>
    <row r="911" spans="1:19" x14ac:dyDescent="0.25">
      <c r="A911" t="s">
        <v>15</v>
      </c>
      <c r="B911">
        <v>15000</v>
      </c>
      <c r="C911">
        <v>100</v>
      </c>
      <c r="D911">
        <v>100000</v>
      </c>
      <c r="E911">
        <v>36</v>
      </c>
      <c r="F911">
        <v>1</v>
      </c>
      <c r="G911">
        <v>31.019182000000001</v>
      </c>
      <c r="H911">
        <v>9.298705</v>
      </c>
      <c r="I911">
        <v>6.3521039999999998</v>
      </c>
      <c r="J911">
        <v>0.18148900000000001</v>
      </c>
      <c r="K911" t="str">
        <f t="shared" si="23"/>
        <v>7</v>
      </c>
      <c r="L911" t="s">
        <v>66</v>
      </c>
      <c r="M911" t="s">
        <v>67</v>
      </c>
      <c r="N9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911" s="13" t="e">
        <f>VLOOKUP(TableMPI[[#This Row],[Label]],TableAvg[],2,FALSE)</f>
        <v>#N/A</v>
      </c>
      <c r="P911" s="13" t="e">
        <f>VLOOKUP(TableMPI[[#This Row],[Label]],TableAvg[],3,FALSE)</f>
        <v>#N/A</v>
      </c>
      <c r="Q911" s="13" t="e">
        <f>TableMPI[[#This Row],[Avg]]-$U$2*TableMPI[[#This Row],[StdDev]]</f>
        <v>#N/A</v>
      </c>
      <c r="R911" s="13" t="e">
        <f>TableMPI[[#This Row],[Avg]]+$U$2*TableMPI[[#This Row],[StdDev]]</f>
        <v>#N/A</v>
      </c>
      <c r="S911" s="13" t="e">
        <f>IF(AND(TableMPI[[#This Row],[total_time]]&gt;=TableMPI[[#This Row],[Low]], TableMPI[[#This Row],[total_time]]&lt;=TableMPI[[#This Row],[High]]),1,0)</f>
        <v>#N/A</v>
      </c>
    </row>
    <row r="912" spans="1:19" x14ac:dyDescent="0.25">
      <c r="A912" t="s">
        <v>15</v>
      </c>
      <c r="B912">
        <v>15000</v>
      </c>
      <c r="C912">
        <v>100</v>
      </c>
      <c r="D912">
        <v>100000</v>
      </c>
      <c r="E912">
        <v>35</v>
      </c>
      <c r="F912">
        <v>1</v>
      </c>
      <c r="G912">
        <v>29.120982999999999</v>
      </c>
      <c r="H912">
        <v>6.3764609999999999</v>
      </c>
      <c r="I912">
        <v>16.008303999999999</v>
      </c>
      <c r="J912">
        <v>0.47083199999999997</v>
      </c>
      <c r="K912" t="str">
        <f t="shared" si="23"/>
        <v>7</v>
      </c>
      <c r="L912" t="s">
        <v>66</v>
      </c>
      <c r="M912" t="s">
        <v>67</v>
      </c>
      <c r="N9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912" s="13" t="e">
        <f>VLOOKUP(TableMPI[[#This Row],[Label]],TableAvg[],2,FALSE)</f>
        <v>#N/A</v>
      </c>
      <c r="P912" s="13" t="e">
        <f>VLOOKUP(TableMPI[[#This Row],[Label]],TableAvg[],3,FALSE)</f>
        <v>#N/A</v>
      </c>
      <c r="Q912" s="13" t="e">
        <f>TableMPI[[#This Row],[Avg]]-$U$2*TableMPI[[#This Row],[StdDev]]</f>
        <v>#N/A</v>
      </c>
      <c r="R912" s="13" t="e">
        <f>TableMPI[[#This Row],[Avg]]+$U$2*TableMPI[[#This Row],[StdDev]]</f>
        <v>#N/A</v>
      </c>
      <c r="S912" s="13" t="e">
        <f>IF(AND(TableMPI[[#This Row],[total_time]]&gt;=TableMPI[[#This Row],[Low]], TableMPI[[#This Row],[total_time]]&lt;=TableMPI[[#This Row],[High]]),1,0)</f>
        <v>#N/A</v>
      </c>
    </row>
    <row r="913" spans="1:19" x14ac:dyDescent="0.25">
      <c r="A913" t="s">
        <v>15</v>
      </c>
      <c r="B913">
        <v>15000</v>
      </c>
      <c r="C913">
        <v>100</v>
      </c>
      <c r="D913">
        <v>100000</v>
      </c>
      <c r="E913">
        <v>34</v>
      </c>
      <c r="F913">
        <v>1</v>
      </c>
      <c r="G913">
        <v>29.069821999999998</v>
      </c>
      <c r="H913">
        <v>5.6677010000000001</v>
      </c>
      <c r="I913">
        <v>9.6852309999999999</v>
      </c>
      <c r="J913">
        <v>0.29349199999999998</v>
      </c>
      <c r="K913" t="str">
        <f t="shared" si="23"/>
        <v>7</v>
      </c>
      <c r="L913" t="s">
        <v>66</v>
      </c>
      <c r="M913" t="s">
        <v>67</v>
      </c>
      <c r="N9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913" s="13" t="e">
        <f>VLOOKUP(TableMPI[[#This Row],[Label]],TableAvg[],2,FALSE)</f>
        <v>#N/A</v>
      </c>
      <c r="P913" s="13" t="e">
        <f>VLOOKUP(TableMPI[[#This Row],[Label]],TableAvg[],3,FALSE)</f>
        <v>#N/A</v>
      </c>
      <c r="Q913" s="13" t="e">
        <f>TableMPI[[#This Row],[Avg]]-$U$2*TableMPI[[#This Row],[StdDev]]</f>
        <v>#N/A</v>
      </c>
      <c r="R913" s="13" t="e">
        <f>TableMPI[[#This Row],[Avg]]+$U$2*TableMPI[[#This Row],[StdDev]]</f>
        <v>#N/A</v>
      </c>
      <c r="S913" s="13" t="e">
        <f>IF(AND(TableMPI[[#This Row],[total_time]]&gt;=TableMPI[[#This Row],[Low]], TableMPI[[#This Row],[total_time]]&lt;=TableMPI[[#This Row],[High]]),1,0)</f>
        <v>#N/A</v>
      </c>
    </row>
    <row r="914" spans="1:19" x14ac:dyDescent="0.25">
      <c r="A914" t="s">
        <v>15</v>
      </c>
      <c r="B914">
        <v>15000</v>
      </c>
      <c r="C914">
        <v>100</v>
      </c>
      <c r="D914">
        <v>100000</v>
      </c>
      <c r="E914">
        <v>33</v>
      </c>
      <c r="F914">
        <v>1</v>
      </c>
      <c r="G914">
        <v>29.11468</v>
      </c>
      <c r="H914">
        <v>5.351718</v>
      </c>
      <c r="I914">
        <v>5.7650449999999998</v>
      </c>
      <c r="J914">
        <v>0.18015800000000001</v>
      </c>
      <c r="K914" t="str">
        <f t="shared" si="23"/>
        <v>7</v>
      </c>
      <c r="L914" t="s">
        <v>66</v>
      </c>
      <c r="M914" t="s">
        <v>67</v>
      </c>
      <c r="N9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914" s="13" t="e">
        <f>VLOOKUP(TableMPI[[#This Row],[Label]],TableAvg[],2,FALSE)</f>
        <v>#N/A</v>
      </c>
      <c r="P914" s="13" t="e">
        <f>VLOOKUP(TableMPI[[#This Row],[Label]],TableAvg[],3,FALSE)</f>
        <v>#N/A</v>
      </c>
      <c r="Q914" s="13" t="e">
        <f>TableMPI[[#This Row],[Avg]]-$U$2*TableMPI[[#This Row],[StdDev]]</f>
        <v>#N/A</v>
      </c>
      <c r="R914" s="13" t="e">
        <f>TableMPI[[#This Row],[Avg]]+$U$2*TableMPI[[#This Row],[StdDev]]</f>
        <v>#N/A</v>
      </c>
      <c r="S914" s="13" t="e">
        <f>IF(AND(TableMPI[[#This Row],[total_time]]&gt;=TableMPI[[#This Row],[Low]], TableMPI[[#This Row],[total_time]]&lt;=TableMPI[[#This Row],[High]]),1,0)</f>
        <v>#N/A</v>
      </c>
    </row>
    <row r="915" spans="1:19" x14ac:dyDescent="0.25">
      <c r="A915" t="s">
        <v>15</v>
      </c>
      <c r="B915">
        <v>15000</v>
      </c>
      <c r="C915">
        <v>100</v>
      </c>
      <c r="D915">
        <v>100000</v>
      </c>
      <c r="E915">
        <v>32</v>
      </c>
      <c r="F915">
        <v>1</v>
      </c>
      <c r="G915">
        <v>29.860980999999999</v>
      </c>
      <c r="H915">
        <v>5.4411360000000002</v>
      </c>
      <c r="I915">
        <v>3.3369979999999999</v>
      </c>
      <c r="J915">
        <v>0.107645</v>
      </c>
      <c r="K915" t="str">
        <f t="shared" si="23"/>
        <v>7</v>
      </c>
      <c r="L915" t="s">
        <v>66</v>
      </c>
      <c r="M915" t="s">
        <v>67</v>
      </c>
      <c r="N9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915" s="13" t="e">
        <f>VLOOKUP(TableMPI[[#This Row],[Label]],TableAvg[],2,FALSE)</f>
        <v>#N/A</v>
      </c>
      <c r="P915" s="13" t="e">
        <f>VLOOKUP(TableMPI[[#This Row],[Label]],TableAvg[],3,FALSE)</f>
        <v>#N/A</v>
      </c>
      <c r="Q915" s="13" t="e">
        <f>TableMPI[[#This Row],[Avg]]-$U$2*TableMPI[[#This Row],[StdDev]]</f>
        <v>#N/A</v>
      </c>
      <c r="R915" s="13" t="e">
        <f>TableMPI[[#This Row],[Avg]]+$U$2*TableMPI[[#This Row],[StdDev]]</f>
        <v>#N/A</v>
      </c>
      <c r="S915" s="13" t="e">
        <f>IF(AND(TableMPI[[#This Row],[total_time]]&gt;=TableMPI[[#This Row],[Low]], TableMPI[[#This Row],[total_time]]&lt;=TableMPI[[#This Row],[High]]),1,0)</f>
        <v>#N/A</v>
      </c>
    </row>
    <row r="916" spans="1:19" x14ac:dyDescent="0.25">
      <c r="A916" t="s">
        <v>15</v>
      </c>
      <c r="B916">
        <v>15000</v>
      </c>
      <c r="C916">
        <v>100</v>
      </c>
      <c r="D916">
        <v>100000</v>
      </c>
      <c r="E916">
        <v>31</v>
      </c>
      <c r="F916">
        <v>1</v>
      </c>
      <c r="G916">
        <v>31.384050999999999</v>
      </c>
      <c r="H916">
        <v>5.9279460000000004</v>
      </c>
      <c r="I916">
        <v>2.9282430000000002</v>
      </c>
      <c r="J916">
        <v>9.7608E-2</v>
      </c>
      <c r="K916" t="str">
        <f t="shared" si="23"/>
        <v>7</v>
      </c>
      <c r="L916" t="s">
        <v>66</v>
      </c>
      <c r="M916" t="s">
        <v>67</v>
      </c>
      <c r="N9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916" s="13" t="e">
        <f>VLOOKUP(TableMPI[[#This Row],[Label]],TableAvg[],2,FALSE)</f>
        <v>#N/A</v>
      </c>
      <c r="P916" s="13" t="e">
        <f>VLOOKUP(TableMPI[[#This Row],[Label]],TableAvg[],3,FALSE)</f>
        <v>#N/A</v>
      </c>
      <c r="Q916" s="13" t="e">
        <f>TableMPI[[#This Row],[Avg]]-$U$2*TableMPI[[#This Row],[StdDev]]</f>
        <v>#N/A</v>
      </c>
      <c r="R916" s="13" t="e">
        <f>TableMPI[[#This Row],[Avg]]+$U$2*TableMPI[[#This Row],[StdDev]]</f>
        <v>#N/A</v>
      </c>
      <c r="S916" s="13" t="e">
        <f>IF(AND(TableMPI[[#This Row],[total_time]]&gt;=TableMPI[[#This Row],[Low]], TableMPI[[#This Row],[total_time]]&lt;=TableMPI[[#This Row],[High]]),1,0)</f>
        <v>#N/A</v>
      </c>
    </row>
    <row r="917" spans="1:19" x14ac:dyDescent="0.25">
      <c r="A917" t="s">
        <v>15</v>
      </c>
      <c r="B917">
        <v>15000</v>
      </c>
      <c r="C917">
        <v>100</v>
      </c>
      <c r="D917">
        <v>100000</v>
      </c>
      <c r="E917">
        <v>30</v>
      </c>
      <c r="F917">
        <v>1</v>
      </c>
      <c r="G917">
        <v>29.607524999999999</v>
      </c>
      <c r="H917">
        <v>3.3297400000000001</v>
      </c>
      <c r="I917">
        <v>3.172123</v>
      </c>
      <c r="J917">
        <v>0.109384</v>
      </c>
      <c r="K917" t="str">
        <f t="shared" si="23"/>
        <v>7</v>
      </c>
      <c r="L917" t="s">
        <v>66</v>
      </c>
      <c r="M917" t="s">
        <v>67</v>
      </c>
      <c r="N9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917" s="13" t="e">
        <f>VLOOKUP(TableMPI[[#This Row],[Label]],TableAvg[],2,FALSE)</f>
        <v>#N/A</v>
      </c>
      <c r="P917" s="13" t="e">
        <f>VLOOKUP(TableMPI[[#This Row],[Label]],TableAvg[],3,FALSE)</f>
        <v>#N/A</v>
      </c>
      <c r="Q917" s="13" t="e">
        <f>TableMPI[[#This Row],[Avg]]-$U$2*TableMPI[[#This Row],[StdDev]]</f>
        <v>#N/A</v>
      </c>
      <c r="R917" s="13" t="e">
        <f>TableMPI[[#This Row],[Avg]]+$U$2*TableMPI[[#This Row],[StdDev]]</f>
        <v>#N/A</v>
      </c>
      <c r="S917" s="13" t="e">
        <f>IF(AND(TableMPI[[#This Row],[total_time]]&gt;=TableMPI[[#This Row],[Low]], TableMPI[[#This Row],[total_time]]&lt;=TableMPI[[#This Row],[High]]),1,0)</f>
        <v>#N/A</v>
      </c>
    </row>
    <row r="918" spans="1:19" x14ac:dyDescent="0.25">
      <c r="A918" t="s">
        <v>15</v>
      </c>
      <c r="B918">
        <v>15000</v>
      </c>
      <c r="C918">
        <v>100</v>
      </c>
      <c r="D918">
        <v>100000</v>
      </c>
      <c r="E918">
        <v>29</v>
      </c>
      <c r="F918">
        <v>1</v>
      </c>
      <c r="G918">
        <v>30.942909</v>
      </c>
      <c r="H918">
        <v>3.176914</v>
      </c>
      <c r="I918">
        <v>2.9886029999999999</v>
      </c>
      <c r="J918">
        <v>0.106736</v>
      </c>
      <c r="K918" t="str">
        <f t="shared" si="23"/>
        <v>7</v>
      </c>
      <c r="L918" t="s">
        <v>66</v>
      </c>
      <c r="M918" t="s">
        <v>67</v>
      </c>
      <c r="N9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918" s="13" t="e">
        <f>VLOOKUP(TableMPI[[#This Row],[Label]],TableAvg[],2,FALSE)</f>
        <v>#N/A</v>
      </c>
      <c r="P918" s="13" t="e">
        <f>VLOOKUP(TableMPI[[#This Row],[Label]],TableAvg[],3,FALSE)</f>
        <v>#N/A</v>
      </c>
      <c r="Q918" s="13" t="e">
        <f>TableMPI[[#This Row],[Avg]]-$U$2*TableMPI[[#This Row],[StdDev]]</f>
        <v>#N/A</v>
      </c>
      <c r="R918" s="13" t="e">
        <f>TableMPI[[#This Row],[Avg]]+$U$2*TableMPI[[#This Row],[StdDev]]</f>
        <v>#N/A</v>
      </c>
      <c r="S918" s="13" t="e">
        <f>IF(AND(TableMPI[[#This Row],[total_time]]&gt;=TableMPI[[#This Row],[Low]], TableMPI[[#This Row],[total_time]]&lt;=TableMPI[[#This Row],[High]]),1,0)</f>
        <v>#N/A</v>
      </c>
    </row>
    <row r="919" spans="1:19" x14ac:dyDescent="0.25">
      <c r="A919" t="s">
        <v>15</v>
      </c>
      <c r="B919">
        <v>15000</v>
      </c>
      <c r="C919">
        <v>100</v>
      </c>
      <c r="D919">
        <v>100000</v>
      </c>
      <c r="E919">
        <v>28</v>
      </c>
      <c r="F919">
        <v>1</v>
      </c>
      <c r="G919">
        <v>30.585251</v>
      </c>
      <c r="H919">
        <v>2.5146359999999999</v>
      </c>
      <c r="I919">
        <v>6.0037010000000004</v>
      </c>
      <c r="J919">
        <v>0.222359</v>
      </c>
      <c r="K919" t="str">
        <f t="shared" si="23"/>
        <v>7</v>
      </c>
      <c r="L919" t="s">
        <v>66</v>
      </c>
      <c r="M919" t="s">
        <v>67</v>
      </c>
      <c r="N9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919" s="13" t="e">
        <f>VLOOKUP(TableMPI[[#This Row],[Label]],TableAvg[],2,FALSE)</f>
        <v>#N/A</v>
      </c>
      <c r="P919" s="13" t="e">
        <f>VLOOKUP(TableMPI[[#This Row],[Label]],TableAvg[],3,FALSE)</f>
        <v>#N/A</v>
      </c>
      <c r="Q919" s="13" t="e">
        <f>TableMPI[[#This Row],[Avg]]-$U$2*TableMPI[[#This Row],[StdDev]]</f>
        <v>#N/A</v>
      </c>
      <c r="R919" s="13" t="e">
        <f>TableMPI[[#This Row],[Avg]]+$U$2*TableMPI[[#This Row],[StdDev]]</f>
        <v>#N/A</v>
      </c>
      <c r="S919" s="13" t="e">
        <f>IF(AND(TableMPI[[#This Row],[total_time]]&gt;=TableMPI[[#This Row],[Low]], TableMPI[[#This Row],[total_time]]&lt;=TableMPI[[#This Row],[High]]),1,0)</f>
        <v>#N/A</v>
      </c>
    </row>
    <row r="920" spans="1:19" x14ac:dyDescent="0.25">
      <c r="A920" t="s">
        <v>15</v>
      </c>
      <c r="B920">
        <v>15000</v>
      </c>
      <c r="C920">
        <v>100</v>
      </c>
      <c r="D920">
        <v>100000</v>
      </c>
      <c r="E920">
        <v>27</v>
      </c>
      <c r="F920">
        <v>1</v>
      </c>
      <c r="G920">
        <v>31.414711</v>
      </c>
      <c r="H920">
        <v>2.6914859999999998</v>
      </c>
      <c r="I920">
        <v>4.7949909999999996</v>
      </c>
      <c r="J920">
        <v>0.184423</v>
      </c>
      <c r="K920" t="str">
        <f t="shared" si="23"/>
        <v>7</v>
      </c>
      <c r="L920" t="s">
        <v>66</v>
      </c>
      <c r="M920" t="s">
        <v>67</v>
      </c>
      <c r="N9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920" s="13" t="e">
        <f>VLOOKUP(TableMPI[[#This Row],[Label]],TableAvg[],2,FALSE)</f>
        <v>#N/A</v>
      </c>
      <c r="P920" s="13" t="e">
        <f>VLOOKUP(TableMPI[[#This Row],[Label]],TableAvg[],3,FALSE)</f>
        <v>#N/A</v>
      </c>
      <c r="Q920" s="13" t="e">
        <f>TableMPI[[#This Row],[Avg]]-$U$2*TableMPI[[#This Row],[StdDev]]</f>
        <v>#N/A</v>
      </c>
      <c r="R920" s="13" t="e">
        <f>TableMPI[[#This Row],[Avg]]+$U$2*TableMPI[[#This Row],[StdDev]]</f>
        <v>#N/A</v>
      </c>
      <c r="S920" s="13" t="e">
        <f>IF(AND(TableMPI[[#This Row],[total_time]]&gt;=TableMPI[[#This Row],[Low]], TableMPI[[#This Row],[total_time]]&lt;=TableMPI[[#This Row],[High]]),1,0)</f>
        <v>#N/A</v>
      </c>
    </row>
    <row r="921" spans="1:19" x14ac:dyDescent="0.25">
      <c r="A921" t="s">
        <v>15</v>
      </c>
      <c r="B921">
        <v>15000</v>
      </c>
      <c r="C921">
        <v>100</v>
      </c>
      <c r="D921">
        <v>100000</v>
      </c>
      <c r="E921">
        <v>26</v>
      </c>
      <c r="F921">
        <v>1</v>
      </c>
      <c r="G921">
        <v>31.641617</v>
      </c>
      <c r="H921">
        <v>1.4882489999999999</v>
      </c>
      <c r="I921">
        <v>4.6085180000000001</v>
      </c>
      <c r="J921">
        <v>0.184341</v>
      </c>
      <c r="K921" t="str">
        <f t="shared" si="23"/>
        <v>7</v>
      </c>
      <c r="L921" t="s">
        <v>66</v>
      </c>
      <c r="M921" t="s">
        <v>67</v>
      </c>
      <c r="N9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921" s="13" t="e">
        <f>VLOOKUP(TableMPI[[#This Row],[Label]],TableAvg[],2,FALSE)</f>
        <v>#N/A</v>
      </c>
      <c r="P921" s="13" t="e">
        <f>VLOOKUP(TableMPI[[#This Row],[Label]],TableAvg[],3,FALSE)</f>
        <v>#N/A</v>
      </c>
      <c r="Q921" s="13" t="e">
        <f>TableMPI[[#This Row],[Avg]]-$U$2*TableMPI[[#This Row],[StdDev]]</f>
        <v>#N/A</v>
      </c>
      <c r="R921" s="13" t="e">
        <f>TableMPI[[#This Row],[Avg]]+$U$2*TableMPI[[#This Row],[StdDev]]</f>
        <v>#N/A</v>
      </c>
      <c r="S921" s="13" t="e">
        <f>IF(AND(TableMPI[[#This Row],[total_time]]&gt;=TableMPI[[#This Row],[Low]], TableMPI[[#This Row],[total_time]]&lt;=TableMPI[[#This Row],[High]]),1,0)</f>
        <v>#N/A</v>
      </c>
    </row>
    <row r="922" spans="1:19" x14ac:dyDescent="0.25">
      <c r="A922" t="s">
        <v>15</v>
      </c>
      <c r="B922">
        <v>15000</v>
      </c>
      <c r="C922">
        <v>100</v>
      </c>
      <c r="D922">
        <v>100000</v>
      </c>
      <c r="E922">
        <v>25</v>
      </c>
      <c r="F922">
        <v>1</v>
      </c>
      <c r="G922">
        <v>32.300491000000001</v>
      </c>
      <c r="H922">
        <v>1.008159</v>
      </c>
      <c r="I922">
        <v>4.621899</v>
      </c>
      <c r="J922">
        <v>0.192579</v>
      </c>
      <c r="K922" t="str">
        <f t="shared" si="23"/>
        <v>7</v>
      </c>
      <c r="L922" t="s">
        <v>66</v>
      </c>
      <c r="M922" t="s">
        <v>67</v>
      </c>
      <c r="N9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922" s="13" t="e">
        <f>VLOOKUP(TableMPI[[#This Row],[Label]],TableAvg[],2,FALSE)</f>
        <v>#N/A</v>
      </c>
      <c r="P922" s="13" t="e">
        <f>VLOOKUP(TableMPI[[#This Row],[Label]],TableAvg[],3,FALSE)</f>
        <v>#N/A</v>
      </c>
      <c r="Q922" s="13" t="e">
        <f>TableMPI[[#This Row],[Avg]]-$U$2*TableMPI[[#This Row],[StdDev]]</f>
        <v>#N/A</v>
      </c>
      <c r="R922" s="13" t="e">
        <f>TableMPI[[#This Row],[Avg]]+$U$2*TableMPI[[#This Row],[StdDev]]</f>
        <v>#N/A</v>
      </c>
      <c r="S922" s="13" t="e">
        <f>IF(AND(TableMPI[[#This Row],[total_time]]&gt;=TableMPI[[#This Row],[Low]], TableMPI[[#This Row],[total_time]]&lt;=TableMPI[[#This Row],[High]]),1,0)</f>
        <v>#N/A</v>
      </c>
    </row>
    <row r="923" spans="1:19" x14ac:dyDescent="0.25">
      <c r="A923" t="s">
        <v>15</v>
      </c>
      <c r="B923">
        <v>15000</v>
      </c>
      <c r="C923">
        <v>100</v>
      </c>
      <c r="D923">
        <v>100000</v>
      </c>
      <c r="E923">
        <v>24</v>
      </c>
      <c r="F923">
        <v>1</v>
      </c>
      <c r="G923">
        <v>32.962553999999997</v>
      </c>
      <c r="H923">
        <v>0.79861700000000002</v>
      </c>
      <c r="I923">
        <v>11.176907</v>
      </c>
      <c r="J923">
        <v>0.485952</v>
      </c>
      <c r="K923" t="str">
        <f t="shared" si="23"/>
        <v>7</v>
      </c>
      <c r="L923" t="s">
        <v>66</v>
      </c>
      <c r="M923" t="s">
        <v>67</v>
      </c>
      <c r="N9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923" s="13" t="e">
        <f>VLOOKUP(TableMPI[[#This Row],[Label]],TableAvg[],2,FALSE)</f>
        <v>#N/A</v>
      </c>
      <c r="P923" s="13" t="e">
        <f>VLOOKUP(TableMPI[[#This Row],[Label]],TableAvg[],3,FALSE)</f>
        <v>#N/A</v>
      </c>
      <c r="Q923" s="13" t="e">
        <f>TableMPI[[#This Row],[Avg]]-$U$2*TableMPI[[#This Row],[StdDev]]</f>
        <v>#N/A</v>
      </c>
      <c r="R923" s="13" t="e">
        <f>TableMPI[[#This Row],[Avg]]+$U$2*TableMPI[[#This Row],[StdDev]]</f>
        <v>#N/A</v>
      </c>
      <c r="S923" s="13" t="e">
        <f>IF(AND(TableMPI[[#This Row],[total_time]]&gt;=TableMPI[[#This Row],[Low]], TableMPI[[#This Row],[total_time]]&lt;=TableMPI[[#This Row],[High]]),1,0)</f>
        <v>#N/A</v>
      </c>
    </row>
    <row r="924" spans="1:19" x14ac:dyDescent="0.25">
      <c r="A924" t="s">
        <v>15</v>
      </c>
      <c r="B924">
        <v>15000</v>
      </c>
      <c r="C924">
        <v>100</v>
      </c>
      <c r="D924">
        <v>100000</v>
      </c>
      <c r="E924">
        <v>23</v>
      </c>
      <c r="F924">
        <v>1</v>
      </c>
      <c r="G924">
        <v>34.323090000000001</v>
      </c>
      <c r="H924">
        <v>0.79378000000000004</v>
      </c>
      <c r="I924">
        <v>9.8704610000000006</v>
      </c>
      <c r="J924">
        <v>0.44865699999999997</v>
      </c>
      <c r="K924" t="str">
        <f t="shared" si="23"/>
        <v>7</v>
      </c>
      <c r="L924" t="s">
        <v>66</v>
      </c>
      <c r="M924" t="s">
        <v>67</v>
      </c>
      <c r="N9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924" s="13" t="e">
        <f>VLOOKUP(TableMPI[[#This Row],[Label]],TableAvg[],2,FALSE)</f>
        <v>#N/A</v>
      </c>
      <c r="P924" s="13" t="e">
        <f>VLOOKUP(TableMPI[[#This Row],[Label]],TableAvg[],3,FALSE)</f>
        <v>#N/A</v>
      </c>
      <c r="Q924" s="13" t="e">
        <f>TableMPI[[#This Row],[Avg]]-$U$2*TableMPI[[#This Row],[StdDev]]</f>
        <v>#N/A</v>
      </c>
      <c r="R924" s="13" t="e">
        <f>TableMPI[[#This Row],[Avg]]+$U$2*TableMPI[[#This Row],[StdDev]]</f>
        <v>#N/A</v>
      </c>
      <c r="S924" s="13" t="e">
        <f>IF(AND(TableMPI[[#This Row],[total_time]]&gt;=TableMPI[[#This Row],[Low]], TableMPI[[#This Row],[total_time]]&lt;=TableMPI[[#This Row],[High]]),1,0)</f>
        <v>#N/A</v>
      </c>
    </row>
    <row r="925" spans="1:19" x14ac:dyDescent="0.25">
      <c r="A925" t="s">
        <v>15</v>
      </c>
      <c r="B925">
        <v>15000</v>
      </c>
      <c r="C925">
        <v>100</v>
      </c>
      <c r="D925">
        <v>100000</v>
      </c>
      <c r="E925">
        <v>22</v>
      </c>
      <c r="F925">
        <v>1</v>
      </c>
      <c r="G925">
        <v>35.548893</v>
      </c>
      <c r="H925">
        <v>0.70257899999999995</v>
      </c>
      <c r="I925">
        <v>8.3831559999999996</v>
      </c>
      <c r="J925">
        <v>0.399198</v>
      </c>
      <c r="K925" t="str">
        <f t="shared" si="23"/>
        <v>7</v>
      </c>
      <c r="L925" t="s">
        <v>66</v>
      </c>
      <c r="M925" t="s">
        <v>67</v>
      </c>
      <c r="N9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925" s="13" t="e">
        <f>VLOOKUP(TableMPI[[#This Row],[Label]],TableAvg[],2,FALSE)</f>
        <v>#N/A</v>
      </c>
      <c r="P925" s="13" t="e">
        <f>VLOOKUP(TableMPI[[#This Row],[Label]],TableAvg[],3,FALSE)</f>
        <v>#N/A</v>
      </c>
      <c r="Q925" s="13" t="e">
        <f>TableMPI[[#This Row],[Avg]]-$U$2*TableMPI[[#This Row],[StdDev]]</f>
        <v>#N/A</v>
      </c>
      <c r="R925" s="13" t="e">
        <f>TableMPI[[#This Row],[Avg]]+$U$2*TableMPI[[#This Row],[StdDev]]</f>
        <v>#N/A</v>
      </c>
      <c r="S925" s="13" t="e">
        <f>IF(AND(TableMPI[[#This Row],[total_time]]&gt;=TableMPI[[#This Row],[Low]], TableMPI[[#This Row],[total_time]]&lt;=TableMPI[[#This Row],[High]]),1,0)</f>
        <v>#N/A</v>
      </c>
    </row>
    <row r="926" spans="1:19" x14ac:dyDescent="0.25">
      <c r="A926" t="s">
        <v>15</v>
      </c>
      <c r="B926">
        <v>15000</v>
      </c>
      <c r="C926">
        <v>100</v>
      </c>
      <c r="D926">
        <v>100000</v>
      </c>
      <c r="E926">
        <v>21</v>
      </c>
      <c r="F926">
        <v>1</v>
      </c>
      <c r="G926">
        <v>37.210625999999998</v>
      </c>
      <c r="H926">
        <v>0.76601399999999997</v>
      </c>
      <c r="I926">
        <v>9.1300799999999995</v>
      </c>
      <c r="J926">
        <v>0.45650400000000002</v>
      </c>
      <c r="K926" t="str">
        <f t="shared" si="23"/>
        <v>7</v>
      </c>
      <c r="L926" t="s">
        <v>66</v>
      </c>
      <c r="M926" t="s">
        <v>67</v>
      </c>
      <c r="N9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926" s="13" t="e">
        <f>VLOOKUP(TableMPI[[#This Row],[Label]],TableAvg[],2,FALSE)</f>
        <v>#N/A</v>
      </c>
      <c r="P926" s="13" t="e">
        <f>VLOOKUP(TableMPI[[#This Row],[Label]],TableAvg[],3,FALSE)</f>
        <v>#N/A</v>
      </c>
      <c r="Q926" s="13" t="e">
        <f>TableMPI[[#This Row],[Avg]]-$U$2*TableMPI[[#This Row],[StdDev]]</f>
        <v>#N/A</v>
      </c>
      <c r="R926" s="13" t="e">
        <f>TableMPI[[#This Row],[Avg]]+$U$2*TableMPI[[#This Row],[StdDev]]</f>
        <v>#N/A</v>
      </c>
      <c r="S926" s="13" t="e">
        <f>IF(AND(TableMPI[[#This Row],[total_time]]&gt;=TableMPI[[#This Row],[Low]], TableMPI[[#This Row],[total_time]]&lt;=TableMPI[[#This Row],[High]]),1,0)</f>
        <v>#N/A</v>
      </c>
    </row>
    <row r="927" spans="1:19" x14ac:dyDescent="0.25">
      <c r="A927" t="s">
        <v>15</v>
      </c>
      <c r="B927">
        <v>15000</v>
      </c>
      <c r="C927">
        <v>100</v>
      </c>
      <c r="D927">
        <v>100000</v>
      </c>
      <c r="E927">
        <v>20</v>
      </c>
      <c r="F927">
        <v>1</v>
      </c>
      <c r="G927">
        <v>38.965381999999998</v>
      </c>
      <c r="H927">
        <v>0.74286799999999997</v>
      </c>
      <c r="I927">
        <v>8.0445309999999992</v>
      </c>
      <c r="J927">
        <v>0.42339599999999999</v>
      </c>
      <c r="K927" t="str">
        <f t="shared" si="23"/>
        <v>7</v>
      </c>
      <c r="L927" t="s">
        <v>66</v>
      </c>
      <c r="M927" t="s">
        <v>67</v>
      </c>
      <c r="N9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927" s="13" t="e">
        <f>VLOOKUP(TableMPI[[#This Row],[Label]],TableAvg[],2,FALSE)</f>
        <v>#N/A</v>
      </c>
      <c r="P927" s="13" t="e">
        <f>VLOOKUP(TableMPI[[#This Row],[Label]],TableAvg[],3,FALSE)</f>
        <v>#N/A</v>
      </c>
      <c r="Q927" s="13" t="e">
        <f>TableMPI[[#This Row],[Avg]]-$U$2*TableMPI[[#This Row],[StdDev]]</f>
        <v>#N/A</v>
      </c>
      <c r="R927" s="13" t="e">
        <f>TableMPI[[#This Row],[Avg]]+$U$2*TableMPI[[#This Row],[StdDev]]</f>
        <v>#N/A</v>
      </c>
      <c r="S927" s="13" t="e">
        <f>IF(AND(TableMPI[[#This Row],[total_time]]&gt;=TableMPI[[#This Row],[Low]], TableMPI[[#This Row],[total_time]]&lt;=TableMPI[[#This Row],[High]]),1,0)</f>
        <v>#N/A</v>
      </c>
    </row>
    <row r="928" spans="1:19" x14ac:dyDescent="0.25">
      <c r="A928" t="s">
        <v>15</v>
      </c>
      <c r="B928">
        <v>15000</v>
      </c>
      <c r="C928">
        <v>100</v>
      </c>
      <c r="D928">
        <v>100000</v>
      </c>
      <c r="E928">
        <v>19</v>
      </c>
      <c r="F928">
        <v>1</v>
      </c>
      <c r="G928">
        <v>40.886192999999999</v>
      </c>
      <c r="H928">
        <v>0.77103699999999997</v>
      </c>
      <c r="I928">
        <v>7.9230200000000002</v>
      </c>
      <c r="J928">
        <v>0.440168</v>
      </c>
      <c r="K928" t="str">
        <f t="shared" si="23"/>
        <v>7</v>
      </c>
      <c r="L928" t="s">
        <v>66</v>
      </c>
      <c r="M928" t="s">
        <v>67</v>
      </c>
      <c r="N9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928" s="13" t="e">
        <f>VLOOKUP(TableMPI[[#This Row],[Label]],TableAvg[],2,FALSE)</f>
        <v>#N/A</v>
      </c>
      <c r="P928" s="13" t="e">
        <f>VLOOKUP(TableMPI[[#This Row],[Label]],TableAvg[],3,FALSE)</f>
        <v>#N/A</v>
      </c>
      <c r="Q928" s="13" t="e">
        <f>TableMPI[[#This Row],[Avg]]-$U$2*TableMPI[[#This Row],[StdDev]]</f>
        <v>#N/A</v>
      </c>
      <c r="R928" s="13" t="e">
        <f>TableMPI[[#This Row],[Avg]]+$U$2*TableMPI[[#This Row],[StdDev]]</f>
        <v>#N/A</v>
      </c>
      <c r="S928" s="13" t="e">
        <f>IF(AND(TableMPI[[#This Row],[total_time]]&gt;=TableMPI[[#This Row],[Low]], TableMPI[[#This Row],[total_time]]&lt;=TableMPI[[#This Row],[High]]),1,0)</f>
        <v>#N/A</v>
      </c>
    </row>
    <row r="929" spans="1:19" x14ac:dyDescent="0.25">
      <c r="A929" t="s">
        <v>15</v>
      </c>
      <c r="B929">
        <v>15000</v>
      </c>
      <c r="C929">
        <v>100</v>
      </c>
      <c r="D929">
        <v>100000</v>
      </c>
      <c r="E929">
        <v>18</v>
      </c>
      <c r="F929">
        <v>1</v>
      </c>
      <c r="G929">
        <v>43.011538999999999</v>
      </c>
      <c r="H929">
        <v>0.73907400000000001</v>
      </c>
      <c r="I929">
        <v>7.298432</v>
      </c>
      <c r="J929">
        <v>0.42931999999999998</v>
      </c>
      <c r="K929" t="str">
        <f t="shared" si="23"/>
        <v>7</v>
      </c>
      <c r="L929" t="s">
        <v>66</v>
      </c>
      <c r="M929" t="s">
        <v>67</v>
      </c>
      <c r="N9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929" s="13" t="e">
        <f>VLOOKUP(TableMPI[[#This Row],[Label]],TableAvg[],2,FALSE)</f>
        <v>#N/A</v>
      </c>
      <c r="P929" s="13" t="e">
        <f>VLOOKUP(TableMPI[[#This Row],[Label]],TableAvg[],3,FALSE)</f>
        <v>#N/A</v>
      </c>
      <c r="Q929" s="13" t="e">
        <f>TableMPI[[#This Row],[Avg]]-$U$2*TableMPI[[#This Row],[StdDev]]</f>
        <v>#N/A</v>
      </c>
      <c r="R929" s="13" t="e">
        <f>TableMPI[[#This Row],[Avg]]+$U$2*TableMPI[[#This Row],[StdDev]]</f>
        <v>#N/A</v>
      </c>
      <c r="S929" s="13" t="e">
        <f>IF(AND(TableMPI[[#This Row],[total_time]]&gt;=TableMPI[[#This Row],[Low]], TableMPI[[#This Row],[total_time]]&lt;=TableMPI[[#This Row],[High]]),1,0)</f>
        <v>#N/A</v>
      </c>
    </row>
    <row r="930" spans="1:19" x14ac:dyDescent="0.25">
      <c r="A930" t="s">
        <v>15</v>
      </c>
      <c r="B930">
        <v>15000</v>
      </c>
      <c r="C930">
        <v>100</v>
      </c>
      <c r="D930">
        <v>100000</v>
      </c>
      <c r="E930">
        <v>17</v>
      </c>
      <c r="F930">
        <v>1</v>
      </c>
      <c r="G930">
        <v>45.415992000000003</v>
      </c>
      <c r="H930">
        <v>0.79411500000000002</v>
      </c>
      <c r="I930">
        <v>7.6861459999999999</v>
      </c>
      <c r="J930">
        <v>0.48038399999999998</v>
      </c>
      <c r="K930" t="str">
        <f t="shared" si="23"/>
        <v>7</v>
      </c>
      <c r="L930" t="s">
        <v>66</v>
      </c>
      <c r="M930" t="s">
        <v>67</v>
      </c>
      <c r="N9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930" s="13" t="e">
        <f>VLOOKUP(TableMPI[[#This Row],[Label]],TableAvg[],2,FALSE)</f>
        <v>#N/A</v>
      </c>
      <c r="P930" s="13" t="e">
        <f>VLOOKUP(TableMPI[[#This Row],[Label]],TableAvg[],3,FALSE)</f>
        <v>#N/A</v>
      </c>
      <c r="Q930" s="13" t="e">
        <f>TableMPI[[#This Row],[Avg]]-$U$2*TableMPI[[#This Row],[StdDev]]</f>
        <v>#N/A</v>
      </c>
      <c r="R930" s="13" t="e">
        <f>TableMPI[[#This Row],[Avg]]+$U$2*TableMPI[[#This Row],[StdDev]]</f>
        <v>#N/A</v>
      </c>
      <c r="S930" s="13" t="e">
        <f>IF(AND(TableMPI[[#This Row],[total_time]]&gt;=TableMPI[[#This Row],[Low]], TableMPI[[#This Row],[total_time]]&lt;=TableMPI[[#This Row],[High]]),1,0)</f>
        <v>#N/A</v>
      </c>
    </row>
    <row r="931" spans="1:19" x14ac:dyDescent="0.25">
      <c r="A931" t="s">
        <v>15</v>
      </c>
      <c r="B931">
        <v>15000</v>
      </c>
      <c r="C931">
        <v>100</v>
      </c>
      <c r="D931">
        <v>100000</v>
      </c>
      <c r="E931">
        <v>16</v>
      </c>
      <c r="F931">
        <v>1</v>
      </c>
      <c r="G931">
        <v>48.130701999999999</v>
      </c>
      <c r="H931">
        <v>0.76375400000000004</v>
      </c>
      <c r="I931">
        <v>6.6449819999999997</v>
      </c>
      <c r="J931">
        <v>0.44299899999999998</v>
      </c>
      <c r="K931" t="str">
        <f t="shared" si="23"/>
        <v>7</v>
      </c>
      <c r="L931" t="s">
        <v>66</v>
      </c>
      <c r="M931" t="s">
        <v>67</v>
      </c>
      <c r="N9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931" s="13" t="e">
        <f>VLOOKUP(TableMPI[[#This Row],[Label]],TableAvg[],2,FALSE)</f>
        <v>#N/A</v>
      </c>
      <c r="P931" s="13" t="e">
        <f>VLOOKUP(TableMPI[[#This Row],[Label]],TableAvg[],3,FALSE)</f>
        <v>#N/A</v>
      </c>
      <c r="Q931" s="13" t="e">
        <f>TableMPI[[#This Row],[Avg]]-$U$2*TableMPI[[#This Row],[StdDev]]</f>
        <v>#N/A</v>
      </c>
      <c r="R931" s="13" t="e">
        <f>TableMPI[[#This Row],[Avg]]+$U$2*TableMPI[[#This Row],[StdDev]]</f>
        <v>#N/A</v>
      </c>
      <c r="S931" s="13" t="e">
        <f>IF(AND(TableMPI[[#This Row],[total_time]]&gt;=TableMPI[[#This Row],[Low]], TableMPI[[#This Row],[total_time]]&lt;=TableMPI[[#This Row],[High]]),1,0)</f>
        <v>#N/A</v>
      </c>
    </row>
    <row r="932" spans="1:19" x14ac:dyDescent="0.25">
      <c r="A932" t="s">
        <v>15</v>
      </c>
      <c r="B932">
        <v>15000</v>
      </c>
      <c r="C932">
        <v>100</v>
      </c>
      <c r="D932">
        <v>100000</v>
      </c>
      <c r="E932">
        <v>15</v>
      </c>
      <c r="F932">
        <v>1</v>
      </c>
      <c r="G932">
        <v>51.132174999999997</v>
      </c>
      <c r="H932">
        <v>0.70039200000000001</v>
      </c>
      <c r="I932">
        <v>5.3966940000000001</v>
      </c>
      <c r="J932">
        <v>0.38547799999999999</v>
      </c>
      <c r="K932" t="str">
        <f t="shared" si="23"/>
        <v>7</v>
      </c>
      <c r="L932" t="s">
        <v>66</v>
      </c>
      <c r="M932" t="s">
        <v>67</v>
      </c>
      <c r="N9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932" s="13" t="e">
        <f>VLOOKUP(TableMPI[[#This Row],[Label]],TableAvg[],2,FALSE)</f>
        <v>#N/A</v>
      </c>
      <c r="P932" s="13" t="e">
        <f>VLOOKUP(TableMPI[[#This Row],[Label]],TableAvg[],3,FALSE)</f>
        <v>#N/A</v>
      </c>
      <c r="Q932" s="13" t="e">
        <f>TableMPI[[#This Row],[Avg]]-$U$2*TableMPI[[#This Row],[StdDev]]</f>
        <v>#N/A</v>
      </c>
      <c r="R932" s="13" t="e">
        <f>TableMPI[[#This Row],[Avg]]+$U$2*TableMPI[[#This Row],[StdDev]]</f>
        <v>#N/A</v>
      </c>
      <c r="S932" s="13" t="e">
        <f>IF(AND(TableMPI[[#This Row],[total_time]]&gt;=TableMPI[[#This Row],[Low]], TableMPI[[#This Row],[total_time]]&lt;=TableMPI[[#This Row],[High]]),1,0)</f>
        <v>#N/A</v>
      </c>
    </row>
    <row r="933" spans="1:19" x14ac:dyDescent="0.25">
      <c r="A933" t="s">
        <v>15</v>
      </c>
      <c r="B933">
        <v>15000</v>
      </c>
      <c r="C933">
        <v>100</v>
      </c>
      <c r="D933">
        <v>100000</v>
      </c>
      <c r="E933">
        <v>14</v>
      </c>
      <c r="F933">
        <v>1</v>
      </c>
      <c r="G933">
        <v>54.584387</v>
      </c>
      <c r="H933">
        <v>0.68174100000000004</v>
      </c>
      <c r="I933">
        <v>4.795979</v>
      </c>
      <c r="J933">
        <v>0.368921</v>
      </c>
      <c r="K933" t="str">
        <f t="shared" si="23"/>
        <v>7</v>
      </c>
      <c r="L933" t="s">
        <v>66</v>
      </c>
      <c r="M933" t="s">
        <v>67</v>
      </c>
      <c r="N9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933" s="13" t="e">
        <f>VLOOKUP(TableMPI[[#This Row],[Label]],TableAvg[],2,FALSE)</f>
        <v>#N/A</v>
      </c>
      <c r="P933" s="13" t="e">
        <f>VLOOKUP(TableMPI[[#This Row],[Label]],TableAvg[],3,FALSE)</f>
        <v>#N/A</v>
      </c>
      <c r="Q933" s="13" t="e">
        <f>TableMPI[[#This Row],[Avg]]-$U$2*TableMPI[[#This Row],[StdDev]]</f>
        <v>#N/A</v>
      </c>
      <c r="R933" s="13" t="e">
        <f>TableMPI[[#This Row],[Avg]]+$U$2*TableMPI[[#This Row],[StdDev]]</f>
        <v>#N/A</v>
      </c>
      <c r="S933" s="13" t="e">
        <f>IF(AND(TableMPI[[#This Row],[total_time]]&gt;=TableMPI[[#This Row],[Low]], TableMPI[[#This Row],[total_time]]&lt;=TableMPI[[#This Row],[High]]),1,0)</f>
        <v>#N/A</v>
      </c>
    </row>
    <row r="934" spans="1:19" x14ac:dyDescent="0.25">
      <c r="A934" t="s">
        <v>15</v>
      </c>
      <c r="B934">
        <v>15000</v>
      </c>
      <c r="C934">
        <v>100</v>
      </c>
      <c r="D934">
        <v>100000</v>
      </c>
      <c r="E934">
        <v>13</v>
      </c>
      <c r="F934">
        <v>1</v>
      </c>
      <c r="G934">
        <v>59.171846000000002</v>
      </c>
      <c r="H934">
        <v>0.74512299999999998</v>
      </c>
      <c r="I934">
        <v>5.216208</v>
      </c>
      <c r="J934">
        <v>0.43468400000000001</v>
      </c>
      <c r="K934" t="str">
        <f t="shared" si="23"/>
        <v>7</v>
      </c>
      <c r="L934" t="s">
        <v>66</v>
      </c>
      <c r="M934" t="s">
        <v>67</v>
      </c>
      <c r="N9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934" s="13" t="e">
        <f>VLOOKUP(TableMPI[[#This Row],[Label]],TableAvg[],2,FALSE)</f>
        <v>#N/A</v>
      </c>
      <c r="P934" s="13" t="e">
        <f>VLOOKUP(TableMPI[[#This Row],[Label]],TableAvg[],3,FALSE)</f>
        <v>#N/A</v>
      </c>
      <c r="Q934" s="13" t="e">
        <f>TableMPI[[#This Row],[Avg]]-$U$2*TableMPI[[#This Row],[StdDev]]</f>
        <v>#N/A</v>
      </c>
      <c r="R934" s="13" t="e">
        <f>TableMPI[[#This Row],[Avg]]+$U$2*TableMPI[[#This Row],[StdDev]]</f>
        <v>#N/A</v>
      </c>
      <c r="S934" s="13" t="e">
        <f>IF(AND(TableMPI[[#This Row],[total_time]]&gt;=TableMPI[[#This Row],[Low]], TableMPI[[#This Row],[total_time]]&lt;=TableMPI[[#This Row],[High]]),1,0)</f>
        <v>#N/A</v>
      </c>
    </row>
    <row r="935" spans="1:19" x14ac:dyDescent="0.25">
      <c r="A935" t="s">
        <v>15</v>
      </c>
      <c r="B935">
        <v>15000</v>
      </c>
      <c r="C935">
        <v>100</v>
      </c>
      <c r="D935">
        <v>100000</v>
      </c>
      <c r="E935">
        <v>72</v>
      </c>
      <c r="F935">
        <v>1</v>
      </c>
      <c r="G935">
        <v>22.582294000000001</v>
      </c>
      <c r="H935">
        <v>10.920546</v>
      </c>
      <c r="I935">
        <v>31.352629</v>
      </c>
      <c r="J935">
        <v>0.44158599999999998</v>
      </c>
      <c r="K935" t="str">
        <f t="shared" si="23"/>
        <v>7</v>
      </c>
      <c r="L935" t="s">
        <v>66</v>
      </c>
      <c r="M935" t="s">
        <v>67</v>
      </c>
      <c r="N9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935" s="13" t="e">
        <f>VLOOKUP(TableMPI[[#This Row],[Label]],TableAvg[],2,FALSE)</f>
        <v>#N/A</v>
      </c>
      <c r="P935" s="13" t="e">
        <f>VLOOKUP(TableMPI[[#This Row],[Label]],TableAvg[],3,FALSE)</f>
        <v>#N/A</v>
      </c>
      <c r="Q935" s="13" t="e">
        <f>TableMPI[[#This Row],[Avg]]-$U$2*TableMPI[[#This Row],[StdDev]]</f>
        <v>#N/A</v>
      </c>
      <c r="R935" s="13" t="e">
        <f>TableMPI[[#This Row],[Avg]]+$U$2*TableMPI[[#This Row],[StdDev]]</f>
        <v>#N/A</v>
      </c>
      <c r="S935" s="13" t="e">
        <f>IF(AND(TableMPI[[#This Row],[total_time]]&gt;=TableMPI[[#This Row],[Low]], TableMPI[[#This Row],[total_time]]&lt;=TableMPI[[#This Row],[High]]),1,0)</f>
        <v>#N/A</v>
      </c>
    </row>
    <row r="936" spans="1:19" x14ac:dyDescent="0.25">
      <c r="A936" t="s">
        <v>15</v>
      </c>
      <c r="B936">
        <v>15000</v>
      </c>
      <c r="C936">
        <v>100</v>
      </c>
      <c r="D936">
        <v>100000</v>
      </c>
      <c r="E936">
        <v>71</v>
      </c>
      <c r="F936">
        <v>1</v>
      </c>
      <c r="G936">
        <v>43.103368000000003</v>
      </c>
      <c r="H936">
        <v>31.378364000000001</v>
      </c>
      <c r="I936">
        <v>10.257324000000001</v>
      </c>
      <c r="J936">
        <v>0.146533</v>
      </c>
      <c r="K936" t="str">
        <f t="shared" si="23"/>
        <v>7</v>
      </c>
      <c r="L936" t="s">
        <v>66</v>
      </c>
      <c r="M936" t="s">
        <v>67</v>
      </c>
      <c r="N9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936" s="13" t="e">
        <f>VLOOKUP(TableMPI[[#This Row],[Label]],TableAvg[],2,FALSE)</f>
        <v>#N/A</v>
      </c>
      <c r="P936" s="13" t="e">
        <f>VLOOKUP(TableMPI[[#This Row],[Label]],TableAvg[],3,FALSE)</f>
        <v>#N/A</v>
      </c>
      <c r="Q936" s="13" t="e">
        <f>TableMPI[[#This Row],[Avg]]-$U$2*TableMPI[[#This Row],[StdDev]]</f>
        <v>#N/A</v>
      </c>
      <c r="R936" s="13" t="e">
        <f>TableMPI[[#This Row],[Avg]]+$U$2*TableMPI[[#This Row],[StdDev]]</f>
        <v>#N/A</v>
      </c>
      <c r="S936" s="13" t="e">
        <f>IF(AND(TableMPI[[#This Row],[total_time]]&gt;=TableMPI[[#This Row],[Low]], TableMPI[[#This Row],[total_time]]&lt;=TableMPI[[#This Row],[High]]),1,0)</f>
        <v>#N/A</v>
      </c>
    </row>
    <row r="937" spans="1:19" x14ac:dyDescent="0.25">
      <c r="A937" t="s">
        <v>15</v>
      </c>
      <c r="B937">
        <v>15000</v>
      </c>
      <c r="C937">
        <v>100</v>
      </c>
      <c r="D937">
        <v>100000</v>
      </c>
      <c r="E937">
        <v>70</v>
      </c>
      <c r="F937">
        <v>1</v>
      </c>
      <c r="G937">
        <v>37.683030000000002</v>
      </c>
      <c r="H937">
        <v>25.940653999999999</v>
      </c>
      <c r="I937">
        <v>35.142090000000003</v>
      </c>
      <c r="J937">
        <v>0.50930600000000004</v>
      </c>
      <c r="K937" t="str">
        <f t="shared" si="23"/>
        <v>7</v>
      </c>
      <c r="L937" t="s">
        <v>66</v>
      </c>
      <c r="M937" t="s">
        <v>67</v>
      </c>
      <c r="N9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937" s="13" t="e">
        <f>VLOOKUP(TableMPI[[#This Row],[Label]],TableAvg[],2,FALSE)</f>
        <v>#N/A</v>
      </c>
      <c r="P937" s="13" t="e">
        <f>VLOOKUP(TableMPI[[#This Row],[Label]],TableAvg[],3,FALSE)</f>
        <v>#N/A</v>
      </c>
      <c r="Q937" s="13" t="e">
        <f>TableMPI[[#This Row],[Avg]]-$U$2*TableMPI[[#This Row],[StdDev]]</f>
        <v>#N/A</v>
      </c>
      <c r="R937" s="13" t="e">
        <f>TableMPI[[#This Row],[Avg]]+$U$2*TableMPI[[#This Row],[StdDev]]</f>
        <v>#N/A</v>
      </c>
      <c r="S937" s="13" t="e">
        <f>IF(AND(TableMPI[[#This Row],[total_time]]&gt;=TableMPI[[#This Row],[Low]], TableMPI[[#This Row],[total_time]]&lt;=TableMPI[[#This Row],[High]]),1,0)</f>
        <v>#N/A</v>
      </c>
    </row>
    <row r="938" spans="1:19" x14ac:dyDescent="0.25">
      <c r="A938" t="s">
        <v>15</v>
      </c>
      <c r="B938">
        <v>15000</v>
      </c>
      <c r="C938">
        <v>100</v>
      </c>
      <c r="D938">
        <v>100000</v>
      </c>
      <c r="E938">
        <v>69</v>
      </c>
      <c r="F938">
        <v>1</v>
      </c>
      <c r="G938">
        <v>27.395533</v>
      </c>
      <c r="H938">
        <v>15.494766</v>
      </c>
      <c r="I938">
        <v>18.891366000000001</v>
      </c>
      <c r="J938">
        <v>0.27781400000000001</v>
      </c>
      <c r="K938" t="str">
        <f t="shared" si="23"/>
        <v>7</v>
      </c>
      <c r="L938" t="s">
        <v>66</v>
      </c>
      <c r="M938" t="s">
        <v>67</v>
      </c>
      <c r="N9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938" s="13" t="e">
        <f>VLOOKUP(TableMPI[[#This Row],[Label]],TableAvg[],2,FALSE)</f>
        <v>#N/A</v>
      </c>
      <c r="P938" s="13" t="e">
        <f>VLOOKUP(TableMPI[[#This Row],[Label]],TableAvg[],3,FALSE)</f>
        <v>#N/A</v>
      </c>
      <c r="Q938" s="13" t="e">
        <f>TableMPI[[#This Row],[Avg]]-$U$2*TableMPI[[#This Row],[StdDev]]</f>
        <v>#N/A</v>
      </c>
      <c r="R938" s="13" t="e">
        <f>TableMPI[[#This Row],[Avg]]+$U$2*TableMPI[[#This Row],[StdDev]]</f>
        <v>#N/A</v>
      </c>
      <c r="S938" s="13" t="e">
        <f>IF(AND(TableMPI[[#This Row],[total_time]]&gt;=TableMPI[[#This Row],[Low]], TableMPI[[#This Row],[total_time]]&lt;=TableMPI[[#This Row],[High]]),1,0)</f>
        <v>#N/A</v>
      </c>
    </row>
    <row r="939" spans="1:19" x14ac:dyDescent="0.25">
      <c r="A939" t="s">
        <v>15</v>
      </c>
      <c r="B939">
        <v>15000</v>
      </c>
      <c r="C939">
        <v>100</v>
      </c>
      <c r="D939">
        <v>100000</v>
      </c>
      <c r="E939">
        <v>68</v>
      </c>
      <c r="F939">
        <v>1</v>
      </c>
      <c r="G939">
        <v>29.414358</v>
      </c>
      <c r="H939">
        <v>17.340128</v>
      </c>
      <c r="I939">
        <v>16.072088999999998</v>
      </c>
      <c r="J939">
        <v>0.23988200000000001</v>
      </c>
      <c r="K939" t="str">
        <f t="shared" si="23"/>
        <v>7</v>
      </c>
      <c r="L939" t="s">
        <v>66</v>
      </c>
      <c r="M939" t="s">
        <v>67</v>
      </c>
      <c r="N9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939" s="13" t="e">
        <f>VLOOKUP(TableMPI[[#This Row],[Label]],TableAvg[],2,FALSE)</f>
        <v>#N/A</v>
      </c>
      <c r="P939" s="13" t="e">
        <f>VLOOKUP(TableMPI[[#This Row],[Label]],TableAvg[],3,FALSE)</f>
        <v>#N/A</v>
      </c>
      <c r="Q939" s="13" t="e">
        <f>TableMPI[[#This Row],[Avg]]-$U$2*TableMPI[[#This Row],[StdDev]]</f>
        <v>#N/A</v>
      </c>
      <c r="R939" s="13" t="e">
        <f>TableMPI[[#This Row],[Avg]]+$U$2*TableMPI[[#This Row],[StdDev]]</f>
        <v>#N/A</v>
      </c>
      <c r="S939" s="13" t="e">
        <f>IF(AND(TableMPI[[#This Row],[total_time]]&gt;=TableMPI[[#This Row],[Low]], TableMPI[[#This Row],[total_time]]&lt;=TableMPI[[#This Row],[High]]),1,0)</f>
        <v>#N/A</v>
      </c>
    </row>
    <row r="940" spans="1:19" x14ac:dyDescent="0.25">
      <c r="A940" t="s">
        <v>15</v>
      </c>
      <c r="B940">
        <v>15000</v>
      </c>
      <c r="C940">
        <v>100</v>
      </c>
      <c r="D940">
        <v>100000</v>
      </c>
      <c r="E940">
        <v>67</v>
      </c>
      <c r="F940">
        <v>1</v>
      </c>
      <c r="G940">
        <v>44.335002000000003</v>
      </c>
      <c r="H940">
        <v>32.142136000000001</v>
      </c>
      <c r="I940">
        <v>5.2743729999999998</v>
      </c>
      <c r="J940">
        <v>7.9915E-2</v>
      </c>
      <c r="K940" t="str">
        <f t="shared" si="23"/>
        <v>7</v>
      </c>
      <c r="L940" t="s">
        <v>66</v>
      </c>
      <c r="M940" t="s">
        <v>67</v>
      </c>
      <c r="N9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940" s="13" t="e">
        <f>VLOOKUP(TableMPI[[#This Row],[Label]],TableAvg[],2,FALSE)</f>
        <v>#N/A</v>
      </c>
      <c r="P940" s="13" t="e">
        <f>VLOOKUP(TableMPI[[#This Row],[Label]],TableAvg[],3,FALSE)</f>
        <v>#N/A</v>
      </c>
      <c r="Q940" s="13" t="e">
        <f>TableMPI[[#This Row],[Avg]]-$U$2*TableMPI[[#This Row],[StdDev]]</f>
        <v>#N/A</v>
      </c>
      <c r="R940" s="13" t="e">
        <f>TableMPI[[#This Row],[Avg]]+$U$2*TableMPI[[#This Row],[StdDev]]</f>
        <v>#N/A</v>
      </c>
      <c r="S940" s="13" t="e">
        <f>IF(AND(TableMPI[[#This Row],[total_time]]&gt;=TableMPI[[#This Row],[Low]], TableMPI[[#This Row],[total_time]]&lt;=TableMPI[[#This Row],[High]]),1,0)</f>
        <v>#N/A</v>
      </c>
    </row>
    <row r="941" spans="1:19" x14ac:dyDescent="0.25">
      <c r="A941" t="s">
        <v>15</v>
      </c>
      <c r="B941">
        <v>15000</v>
      </c>
      <c r="C941">
        <v>100</v>
      </c>
      <c r="D941">
        <v>100000</v>
      </c>
      <c r="E941">
        <v>66</v>
      </c>
      <c r="F941">
        <v>1</v>
      </c>
      <c r="G941">
        <v>24.871829999999999</v>
      </c>
      <c r="H941">
        <v>12.468398000000001</v>
      </c>
      <c r="I941">
        <v>15.981316</v>
      </c>
      <c r="J941">
        <v>0.245866</v>
      </c>
      <c r="K941" t="str">
        <f t="shared" si="23"/>
        <v>7</v>
      </c>
      <c r="L941" t="s">
        <v>66</v>
      </c>
      <c r="M941" t="s">
        <v>67</v>
      </c>
      <c r="N9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941" s="13" t="e">
        <f>VLOOKUP(TableMPI[[#This Row],[Label]],TableAvg[],2,FALSE)</f>
        <v>#N/A</v>
      </c>
      <c r="P941" s="13" t="e">
        <f>VLOOKUP(TableMPI[[#This Row],[Label]],TableAvg[],3,FALSE)</f>
        <v>#N/A</v>
      </c>
      <c r="Q941" s="13" t="e">
        <f>TableMPI[[#This Row],[Avg]]-$U$2*TableMPI[[#This Row],[StdDev]]</f>
        <v>#N/A</v>
      </c>
      <c r="R941" s="13" t="e">
        <f>TableMPI[[#This Row],[Avg]]+$U$2*TableMPI[[#This Row],[StdDev]]</f>
        <v>#N/A</v>
      </c>
      <c r="S941" s="13" t="e">
        <f>IF(AND(TableMPI[[#This Row],[total_time]]&gt;=TableMPI[[#This Row],[Low]], TableMPI[[#This Row],[total_time]]&lt;=TableMPI[[#This Row],[High]]),1,0)</f>
        <v>#N/A</v>
      </c>
    </row>
    <row r="942" spans="1:19" x14ac:dyDescent="0.25">
      <c r="A942" t="s">
        <v>15</v>
      </c>
      <c r="B942">
        <v>15000</v>
      </c>
      <c r="C942">
        <v>100</v>
      </c>
      <c r="D942">
        <v>100000</v>
      </c>
      <c r="E942">
        <v>65</v>
      </c>
      <c r="F942">
        <v>1</v>
      </c>
      <c r="G942">
        <v>35.150672999999998</v>
      </c>
      <c r="H942">
        <v>22.535525</v>
      </c>
      <c r="I942">
        <v>7.1884160000000001</v>
      </c>
      <c r="J942">
        <v>0.112319</v>
      </c>
      <c r="K942" t="str">
        <f t="shared" si="23"/>
        <v>7</v>
      </c>
      <c r="L942" t="s">
        <v>66</v>
      </c>
      <c r="M942" t="s">
        <v>67</v>
      </c>
      <c r="N9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942" s="13" t="e">
        <f>VLOOKUP(TableMPI[[#This Row],[Label]],TableAvg[],2,FALSE)</f>
        <v>#N/A</v>
      </c>
      <c r="P942" s="13" t="e">
        <f>VLOOKUP(TableMPI[[#This Row],[Label]],TableAvg[],3,FALSE)</f>
        <v>#N/A</v>
      </c>
      <c r="Q942" s="13" t="e">
        <f>TableMPI[[#This Row],[Avg]]-$U$2*TableMPI[[#This Row],[StdDev]]</f>
        <v>#N/A</v>
      </c>
      <c r="R942" s="13" t="e">
        <f>TableMPI[[#This Row],[Avg]]+$U$2*TableMPI[[#This Row],[StdDev]]</f>
        <v>#N/A</v>
      </c>
      <c r="S942" s="13" t="e">
        <f>IF(AND(TableMPI[[#This Row],[total_time]]&gt;=TableMPI[[#This Row],[Low]], TableMPI[[#This Row],[total_time]]&lt;=TableMPI[[#This Row],[High]]),1,0)</f>
        <v>#N/A</v>
      </c>
    </row>
    <row r="943" spans="1:19" x14ac:dyDescent="0.25">
      <c r="A943" t="s">
        <v>15</v>
      </c>
      <c r="B943">
        <v>15000</v>
      </c>
      <c r="C943">
        <v>100</v>
      </c>
      <c r="D943">
        <v>100000</v>
      </c>
      <c r="E943">
        <v>64</v>
      </c>
      <c r="F943">
        <v>1</v>
      </c>
      <c r="G943">
        <v>27.973495</v>
      </c>
      <c r="H943">
        <v>15.274981</v>
      </c>
      <c r="I943">
        <v>29.312270000000002</v>
      </c>
      <c r="J943">
        <v>0.46527400000000002</v>
      </c>
      <c r="K943" t="str">
        <f t="shared" si="23"/>
        <v>7</v>
      </c>
      <c r="L943" t="s">
        <v>66</v>
      </c>
      <c r="M943" t="s">
        <v>67</v>
      </c>
      <c r="N9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943" s="13" t="e">
        <f>VLOOKUP(TableMPI[[#This Row],[Label]],TableAvg[],2,FALSE)</f>
        <v>#N/A</v>
      </c>
      <c r="P943" s="13" t="e">
        <f>VLOOKUP(TableMPI[[#This Row],[Label]],TableAvg[],3,FALSE)</f>
        <v>#N/A</v>
      </c>
      <c r="Q943" s="13" t="e">
        <f>TableMPI[[#This Row],[Avg]]-$U$2*TableMPI[[#This Row],[StdDev]]</f>
        <v>#N/A</v>
      </c>
      <c r="R943" s="13" t="e">
        <f>TableMPI[[#This Row],[Avg]]+$U$2*TableMPI[[#This Row],[StdDev]]</f>
        <v>#N/A</v>
      </c>
      <c r="S943" s="13" t="e">
        <f>IF(AND(TableMPI[[#This Row],[total_time]]&gt;=TableMPI[[#This Row],[Low]], TableMPI[[#This Row],[total_time]]&lt;=TableMPI[[#This Row],[High]]),1,0)</f>
        <v>#N/A</v>
      </c>
    </row>
    <row r="944" spans="1:19" x14ac:dyDescent="0.25">
      <c r="A944" t="s">
        <v>15</v>
      </c>
      <c r="B944">
        <v>15000</v>
      </c>
      <c r="C944">
        <v>100</v>
      </c>
      <c r="D944">
        <v>100000</v>
      </c>
      <c r="E944">
        <v>63</v>
      </c>
      <c r="F944">
        <v>1</v>
      </c>
      <c r="G944">
        <v>24.888494999999999</v>
      </c>
      <c r="H944">
        <v>11.893886999999999</v>
      </c>
      <c r="I944">
        <v>9.4271340000000006</v>
      </c>
      <c r="J944">
        <v>0.15205099999999999</v>
      </c>
      <c r="K944" t="str">
        <f t="shared" ref="K944:K1007" si="24">MID(M944,22,1)</f>
        <v>7</v>
      </c>
      <c r="L944" t="s">
        <v>66</v>
      </c>
      <c r="M944" t="s">
        <v>67</v>
      </c>
      <c r="N9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944" s="13" t="e">
        <f>VLOOKUP(TableMPI[[#This Row],[Label]],TableAvg[],2,FALSE)</f>
        <v>#N/A</v>
      </c>
      <c r="P944" s="13" t="e">
        <f>VLOOKUP(TableMPI[[#This Row],[Label]],TableAvg[],3,FALSE)</f>
        <v>#N/A</v>
      </c>
      <c r="Q944" s="13" t="e">
        <f>TableMPI[[#This Row],[Avg]]-$U$2*TableMPI[[#This Row],[StdDev]]</f>
        <v>#N/A</v>
      </c>
      <c r="R944" s="13" t="e">
        <f>TableMPI[[#This Row],[Avg]]+$U$2*TableMPI[[#This Row],[StdDev]]</f>
        <v>#N/A</v>
      </c>
      <c r="S944" s="13" t="e">
        <f>IF(AND(TableMPI[[#This Row],[total_time]]&gt;=TableMPI[[#This Row],[Low]], TableMPI[[#This Row],[total_time]]&lt;=TableMPI[[#This Row],[High]]),1,0)</f>
        <v>#N/A</v>
      </c>
    </row>
    <row r="945" spans="1:19" x14ac:dyDescent="0.25">
      <c r="A945" t="s">
        <v>15</v>
      </c>
      <c r="B945">
        <v>15000</v>
      </c>
      <c r="C945">
        <v>100</v>
      </c>
      <c r="D945">
        <v>100000</v>
      </c>
      <c r="E945">
        <v>62</v>
      </c>
      <c r="F945">
        <v>1</v>
      </c>
      <c r="G945">
        <v>32.462024</v>
      </c>
      <c r="H945">
        <v>19.208939999999998</v>
      </c>
      <c r="I945">
        <v>4.7781060000000002</v>
      </c>
      <c r="J945">
        <v>7.8329999999999997E-2</v>
      </c>
      <c r="K945" t="str">
        <f t="shared" si="24"/>
        <v>7</v>
      </c>
      <c r="L945" t="s">
        <v>66</v>
      </c>
      <c r="M945" t="s">
        <v>67</v>
      </c>
      <c r="N9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945" s="13" t="e">
        <f>VLOOKUP(TableMPI[[#This Row],[Label]],TableAvg[],2,FALSE)</f>
        <v>#N/A</v>
      </c>
      <c r="P945" s="13" t="e">
        <f>VLOOKUP(TableMPI[[#This Row],[Label]],TableAvg[],3,FALSE)</f>
        <v>#N/A</v>
      </c>
      <c r="Q945" s="13" t="e">
        <f>TableMPI[[#This Row],[Avg]]-$U$2*TableMPI[[#This Row],[StdDev]]</f>
        <v>#N/A</v>
      </c>
      <c r="R945" s="13" t="e">
        <f>TableMPI[[#This Row],[Avg]]+$U$2*TableMPI[[#This Row],[StdDev]]</f>
        <v>#N/A</v>
      </c>
      <c r="S945" s="13" t="e">
        <f>IF(AND(TableMPI[[#This Row],[total_time]]&gt;=TableMPI[[#This Row],[Low]], TableMPI[[#This Row],[total_time]]&lt;=TableMPI[[#This Row],[High]]),1,0)</f>
        <v>#N/A</v>
      </c>
    </row>
    <row r="946" spans="1:19" x14ac:dyDescent="0.25">
      <c r="A946" t="s">
        <v>15</v>
      </c>
      <c r="B946">
        <v>15000</v>
      </c>
      <c r="C946">
        <v>100</v>
      </c>
      <c r="D946">
        <v>100000</v>
      </c>
      <c r="E946">
        <v>61</v>
      </c>
      <c r="F946">
        <v>1</v>
      </c>
      <c r="G946">
        <v>26.504538</v>
      </c>
      <c r="H946">
        <v>13.087774</v>
      </c>
      <c r="I946">
        <v>20.625796000000001</v>
      </c>
      <c r="J946">
        <v>0.34376299999999999</v>
      </c>
      <c r="K946" t="str">
        <f t="shared" si="24"/>
        <v>7</v>
      </c>
      <c r="L946" t="s">
        <v>66</v>
      </c>
      <c r="M946" t="s">
        <v>67</v>
      </c>
      <c r="N9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946" s="13" t="e">
        <f>VLOOKUP(TableMPI[[#This Row],[Label]],TableAvg[],2,FALSE)</f>
        <v>#N/A</v>
      </c>
      <c r="P946" s="13" t="e">
        <f>VLOOKUP(TableMPI[[#This Row],[Label]],TableAvg[],3,FALSE)</f>
        <v>#N/A</v>
      </c>
      <c r="Q946" s="13" t="e">
        <f>TableMPI[[#This Row],[Avg]]-$U$2*TableMPI[[#This Row],[StdDev]]</f>
        <v>#N/A</v>
      </c>
      <c r="R946" s="13" t="e">
        <f>TableMPI[[#This Row],[Avg]]+$U$2*TableMPI[[#This Row],[StdDev]]</f>
        <v>#N/A</v>
      </c>
      <c r="S946" s="13" t="e">
        <f>IF(AND(TableMPI[[#This Row],[total_time]]&gt;=TableMPI[[#This Row],[Low]], TableMPI[[#This Row],[total_time]]&lt;=TableMPI[[#This Row],[High]]),1,0)</f>
        <v>#N/A</v>
      </c>
    </row>
    <row r="947" spans="1:19" x14ac:dyDescent="0.25">
      <c r="A947" t="s">
        <v>15</v>
      </c>
      <c r="B947">
        <v>15000</v>
      </c>
      <c r="C947">
        <v>100</v>
      </c>
      <c r="D947">
        <v>100000</v>
      </c>
      <c r="E947">
        <v>60</v>
      </c>
      <c r="F947">
        <v>1</v>
      </c>
      <c r="G947">
        <v>39.219416000000002</v>
      </c>
      <c r="H947">
        <v>25.602232000000001</v>
      </c>
      <c r="I947">
        <v>6.2526799999999998</v>
      </c>
      <c r="J947">
        <v>0.105978</v>
      </c>
      <c r="K947" t="str">
        <f t="shared" si="24"/>
        <v>7</v>
      </c>
      <c r="L947" t="s">
        <v>66</v>
      </c>
      <c r="M947" t="s">
        <v>67</v>
      </c>
      <c r="N9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947" s="13" t="e">
        <f>VLOOKUP(TableMPI[[#This Row],[Label]],TableAvg[],2,FALSE)</f>
        <v>#N/A</v>
      </c>
      <c r="P947" s="13" t="e">
        <f>VLOOKUP(TableMPI[[#This Row],[Label]],TableAvg[],3,FALSE)</f>
        <v>#N/A</v>
      </c>
      <c r="Q947" s="13" t="e">
        <f>TableMPI[[#This Row],[Avg]]-$U$2*TableMPI[[#This Row],[StdDev]]</f>
        <v>#N/A</v>
      </c>
      <c r="R947" s="13" t="e">
        <f>TableMPI[[#This Row],[Avg]]+$U$2*TableMPI[[#This Row],[StdDev]]</f>
        <v>#N/A</v>
      </c>
      <c r="S947" s="13" t="e">
        <f>IF(AND(TableMPI[[#This Row],[total_time]]&gt;=TableMPI[[#This Row],[Low]], TableMPI[[#This Row],[total_time]]&lt;=TableMPI[[#This Row],[High]]),1,0)</f>
        <v>#N/A</v>
      </c>
    </row>
    <row r="948" spans="1:19" x14ac:dyDescent="0.25">
      <c r="A948" t="s">
        <v>15</v>
      </c>
      <c r="B948">
        <v>15000</v>
      </c>
      <c r="C948">
        <v>100</v>
      </c>
      <c r="D948">
        <v>100000</v>
      </c>
      <c r="E948">
        <v>59</v>
      </c>
      <c r="F948">
        <v>1</v>
      </c>
      <c r="G948">
        <v>32.910936</v>
      </c>
      <c r="H948">
        <v>18.956184</v>
      </c>
      <c r="I948">
        <v>50.225574000000002</v>
      </c>
      <c r="J948">
        <v>0.86595800000000001</v>
      </c>
      <c r="K948" t="str">
        <f t="shared" si="24"/>
        <v>7</v>
      </c>
      <c r="L948" t="s">
        <v>66</v>
      </c>
      <c r="M948" t="s">
        <v>67</v>
      </c>
      <c r="N9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948" s="13" t="e">
        <f>VLOOKUP(TableMPI[[#This Row],[Label]],TableAvg[],2,FALSE)</f>
        <v>#N/A</v>
      </c>
      <c r="P948" s="13" t="e">
        <f>VLOOKUP(TableMPI[[#This Row],[Label]],TableAvg[],3,FALSE)</f>
        <v>#N/A</v>
      </c>
      <c r="Q948" s="13" t="e">
        <f>TableMPI[[#This Row],[Avg]]-$U$2*TableMPI[[#This Row],[StdDev]]</f>
        <v>#N/A</v>
      </c>
      <c r="R948" s="13" t="e">
        <f>TableMPI[[#This Row],[Avg]]+$U$2*TableMPI[[#This Row],[StdDev]]</f>
        <v>#N/A</v>
      </c>
      <c r="S948" s="13" t="e">
        <f>IF(AND(TableMPI[[#This Row],[total_time]]&gt;=TableMPI[[#This Row],[Low]], TableMPI[[#This Row],[total_time]]&lt;=TableMPI[[#This Row],[High]]),1,0)</f>
        <v>#N/A</v>
      </c>
    </row>
    <row r="949" spans="1:19" x14ac:dyDescent="0.25">
      <c r="A949" t="s">
        <v>15</v>
      </c>
      <c r="B949">
        <v>15000</v>
      </c>
      <c r="C949">
        <v>100</v>
      </c>
      <c r="D949">
        <v>100000</v>
      </c>
      <c r="E949">
        <v>58</v>
      </c>
      <c r="F949">
        <v>1</v>
      </c>
      <c r="G949">
        <v>25.450809</v>
      </c>
      <c r="H949">
        <v>11.288288</v>
      </c>
      <c r="I949">
        <v>17.397034999999999</v>
      </c>
      <c r="J949">
        <v>0.30521100000000001</v>
      </c>
      <c r="K949" t="str">
        <f t="shared" si="24"/>
        <v>7</v>
      </c>
      <c r="L949" t="s">
        <v>66</v>
      </c>
      <c r="M949" t="s">
        <v>67</v>
      </c>
      <c r="N9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949" s="13" t="e">
        <f>VLOOKUP(TableMPI[[#This Row],[Label]],TableAvg[],2,FALSE)</f>
        <v>#N/A</v>
      </c>
      <c r="P949" s="13" t="e">
        <f>VLOOKUP(TableMPI[[#This Row],[Label]],TableAvg[],3,FALSE)</f>
        <v>#N/A</v>
      </c>
      <c r="Q949" s="13" t="e">
        <f>TableMPI[[#This Row],[Avg]]-$U$2*TableMPI[[#This Row],[StdDev]]</f>
        <v>#N/A</v>
      </c>
      <c r="R949" s="13" t="e">
        <f>TableMPI[[#This Row],[Avg]]+$U$2*TableMPI[[#This Row],[StdDev]]</f>
        <v>#N/A</v>
      </c>
      <c r="S949" s="13" t="e">
        <f>IF(AND(TableMPI[[#This Row],[total_time]]&gt;=TableMPI[[#This Row],[Low]], TableMPI[[#This Row],[total_time]]&lt;=TableMPI[[#This Row],[High]]),1,0)</f>
        <v>#N/A</v>
      </c>
    </row>
    <row r="950" spans="1:19" x14ac:dyDescent="0.25">
      <c r="A950" t="s">
        <v>15</v>
      </c>
      <c r="B950">
        <v>15000</v>
      </c>
      <c r="C950">
        <v>100</v>
      </c>
      <c r="D950">
        <v>100000</v>
      </c>
      <c r="E950">
        <v>57</v>
      </c>
      <c r="F950">
        <v>1</v>
      </c>
      <c r="G950">
        <v>23.832429999999999</v>
      </c>
      <c r="H950">
        <v>9.2837429999999994</v>
      </c>
      <c r="I950">
        <v>10.836387999999999</v>
      </c>
      <c r="J950">
        <v>0.19350700000000001</v>
      </c>
      <c r="K950" t="str">
        <f t="shared" si="24"/>
        <v>7</v>
      </c>
      <c r="L950" t="s">
        <v>66</v>
      </c>
      <c r="M950" t="s">
        <v>67</v>
      </c>
      <c r="N9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950" s="13" t="e">
        <f>VLOOKUP(TableMPI[[#This Row],[Label]],TableAvg[],2,FALSE)</f>
        <v>#N/A</v>
      </c>
      <c r="P950" s="13" t="e">
        <f>VLOOKUP(TableMPI[[#This Row],[Label]],TableAvg[],3,FALSE)</f>
        <v>#N/A</v>
      </c>
      <c r="Q950" s="13" t="e">
        <f>TableMPI[[#This Row],[Avg]]-$U$2*TableMPI[[#This Row],[StdDev]]</f>
        <v>#N/A</v>
      </c>
      <c r="R950" s="13" t="e">
        <f>TableMPI[[#This Row],[Avg]]+$U$2*TableMPI[[#This Row],[StdDev]]</f>
        <v>#N/A</v>
      </c>
      <c r="S950" s="13" t="e">
        <f>IF(AND(TableMPI[[#This Row],[total_time]]&gt;=TableMPI[[#This Row],[Low]], TableMPI[[#This Row],[total_time]]&lt;=TableMPI[[#This Row],[High]]),1,0)</f>
        <v>#N/A</v>
      </c>
    </row>
    <row r="951" spans="1:19" x14ac:dyDescent="0.25">
      <c r="A951" t="s">
        <v>15</v>
      </c>
      <c r="B951">
        <v>15000</v>
      </c>
      <c r="C951">
        <v>100</v>
      </c>
      <c r="D951">
        <v>100000</v>
      </c>
      <c r="E951">
        <v>56</v>
      </c>
      <c r="F951">
        <v>1</v>
      </c>
      <c r="G951">
        <v>25.691616</v>
      </c>
      <c r="H951">
        <v>10.925525</v>
      </c>
      <c r="I951">
        <v>6.2976489999999998</v>
      </c>
      <c r="J951">
        <v>0.11450299999999999</v>
      </c>
      <c r="K951" t="str">
        <f t="shared" si="24"/>
        <v>7</v>
      </c>
      <c r="L951" t="s">
        <v>66</v>
      </c>
      <c r="M951" t="s">
        <v>67</v>
      </c>
      <c r="N9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951" s="13" t="e">
        <f>VLOOKUP(TableMPI[[#This Row],[Label]],TableAvg[],2,FALSE)</f>
        <v>#N/A</v>
      </c>
      <c r="P951" s="13" t="e">
        <f>VLOOKUP(TableMPI[[#This Row],[Label]],TableAvg[],3,FALSE)</f>
        <v>#N/A</v>
      </c>
      <c r="Q951" s="13" t="e">
        <f>TableMPI[[#This Row],[Avg]]-$U$2*TableMPI[[#This Row],[StdDev]]</f>
        <v>#N/A</v>
      </c>
      <c r="R951" s="13" t="e">
        <f>TableMPI[[#This Row],[Avg]]+$U$2*TableMPI[[#This Row],[StdDev]]</f>
        <v>#N/A</v>
      </c>
      <c r="S951" s="13" t="e">
        <f>IF(AND(TableMPI[[#This Row],[total_time]]&gt;=TableMPI[[#This Row],[Low]], TableMPI[[#This Row],[total_time]]&lt;=TableMPI[[#This Row],[High]]),1,0)</f>
        <v>#N/A</v>
      </c>
    </row>
    <row r="952" spans="1:19" x14ac:dyDescent="0.25">
      <c r="A952" t="s">
        <v>15</v>
      </c>
      <c r="B952">
        <v>15000</v>
      </c>
      <c r="C952">
        <v>100</v>
      </c>
      <c r="D952">
        <v>100000</v>
      </c>
      <c r="E952">
        <v>55</v>
      </c>
      <c r="F952">
        <v>1</v>
      </c>
      <c r="G952">
        <v>26.990697000000001</v>
      </c>
      <c r="H952">
        <v>12.074279000000001</v>
      </c>
      <c r="I952">
        <v>14.784685</v>
      </c>
      <c r="J952">
        <v>0.27378999999999998</v>
      </c>
      <c r="K952" t="str">
        <f t="shared" si="24"/>
        <v>7</v>
      </c>
      <c r="L952" t="s">
        <v>66</v>
      </c>
      <c r="M952" t="s">
        <v>67</v>
      </c>
      <c r="N9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952" s="13" t="e">
        <f>VLOOKUP(TableMPI[[#This Row],[Label]],TableAvg[],2,FALSE)</f>
        <v>#N/A</v>
      </c>
      <c r="P952" s="13" t="e">
        <f>VLOOKUP(TableMPI[[#This Row],[Label]],TableAvg[],3,FALSE)</f>
        <v>#N/A</v>
      </c>
      <c r="Q952" s="13" t="e">
        <f>TableMPI[[#This Row],[Avg]]-$U$2*TableMPI[[#This Row],[StdDev]]</f>
        <v>#N/A</v>
      </c>
      <c r="R952" s="13" t="e">
        <f>TableMPI[[#This Row],[Avg]]+$U$2*TableMPI[[#This Row],[StdDev]]</f>
        <v>#N/A</v>
      </c>
      <c r="S952" s="13" t="e">
        <f>IF(AND(TableMPI[[#This Row],[total_time]]&gt;=TableMPI[[#This Row],[Low]], TableMPI[[#This Row],[total_time]]&lt;=TableMPI[[#This Row],[High]]),1,0)</f>
        <v>#N/A</v>
      </c>
    </row>
    <row r="953" spans="1:19" x14ac:dyDescent="0.25">
      <c r="A953" t="s">
        <v>15</v>
      </c>
      <c r="B953">
        <v>15000</v>
      </c>
      <c r="C953">
        <v>100</v>
      </c>
      <c r="D953">
        <v>100000</v>
      </c>
      <c r="E953">
        <v>54</v>
      </c>
      <c r="F953">
        <v>1</v>
      </c>
      <c r="G953">
        <v>27.983789999999999</v>
      </c>
      <c r="H953">
        <v>12.856923</v>
      </c>
      <c r="I953">
        <v>5.804227</v>
      </c>
      <c r="J953">
        <v>0.109514</v>
      </c>
      <c r="K953" t="str">
        <f t="shared" si="24"/>
        <v>7</v>
      </c>
      <c r="L953" t="s">
        <v>66</v>
      </c>
      <c r="M953" t="s">
        <v>67</v>
      </c>
      <c r="N9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953" s="13" t="e">
        <f>VLOOKUP(TableMPI[[#This Row],[Label]],TableAvg[],2,FALSE)</f>
        <v>#N/A</v>
      </c>
      <c r="P953" s="13" t="e">
        <f>VLOOKUP(TableMPI[[#This Row],[Label]],TableAvg[],3,FALSE)</f>
        <v>#N/A</v>
      </c>
      <c r="Q953" s="13" t="e">
        <f>TableMPI[[#This Row],[Avg]]-$U$2*TableMPI[[#This Row],[StdDev]]</f>
        <v>#N/A</v>
      </c>
      <c r="R953" s="13" t="e">
        <f>TableMPI[[#This Row],[Avg]]+$U$2*TableMPI[[#This Row],[StdDev]]</f>
        <v>#N/A</v>
      </c>
      <c r="S953" s="13" t="e">
        <f>IF(AND(TableMPI[[#This Row],[total_time]]&gt;=TableMPI[[#This Row],[Low]], TableMPI[[#This Row],[total_time]]&lt;=TableMPI[[#This Row],[High]]),1,0)</f>
        <v>#N/A</v>
      </c>
    </row>
    <row r="954" spans="1:19" x14ac:dyDescent="0.25">
      <c r="A954" t="s">
        <v>15</v>
      </c>
      <c r="B954">
        <v>15000</v>
      </c>
      <c r="C954">
        <v>100</v>
      </c>
      <c r="D954">
        <v>100000</v>
      </c>
      <c r="E954">
        <v>53</v>
      </c>
      <c r="F954">
        <v>1</v>
      </c>
      <c r="G954">
        <v>32.051943999999999</v>
      </c>
      <c r="H954">
        <v>16.845109000000001</v>
      </c>
      <c r="I954">
        <v>6.8022879999999999</v>
      </c>
      <c r="J954">
        <v>0.13081300000000001</v>
      </c>
      <c r="K954" t="str">
        <f t="shared" si="24"/>
        <v>7</v>
      </c>
      <c r="L954" t="s">
        <v>66</v>
      </c>
      <c r="M954" t="s">
        <v>67</v>
      </c>
      <c r="N9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954" s="13" t="e">
        <f>VLOOKUP(TableMPI[[#This Row],[Label]],TableAvg[],2,FALSE)</f>
        <v>#N/A</v>
      </c>
      <c r="P954" s="13" t="e">
        <f>VLOOKUP(TableMPI[[#This Row],[Label]],TableAvg[],3,FALSE)</f>
        <v>#N/A</v>
      </c>
      <c r="Q954" s="13" t="e">
        <f>TableMPI[[#This Row],[Avg]]-$U$2*TableMPI[[#This Row],[StdDev]]</f>
        <v>#N/A</v>
      </c>
      <c r="R954" s="13" t="e">
        <f>TableMPI[[#This Row],[Avg]]+$U$2*TableMPI[[#This Row],[StdDev]]</f>
        <v>#N/A</v>
      </c>
      <c r="S954" s="13" t="e">
        <f>IF(AND(TableMPI[[#This Row],[total_time]]&gt;=TableMPI[[#This Row],[Low]], TableMPI[[#This Row],[total_time]]&lt;=TableMPI[[#This Row],[High]]),1,0)</f>
        <v>#N/A</v>
      </c>
    </row>
    <row r="955" spans="1:19" x14ac:dyDescent="0.25">
      <c r="A955" t="s">
        <v>15</v>
      </c>
      <c r="B955">
        <v>15000</v>
      </c>
      <c r="C955">
        <v>100</v>
      </c>
      <c r="D955">
        <v>100000</v>
      </c>
      <c r="E955">
        <v>52</v>
      </c>
      <c r="F955">
        <v>1</v>
      </c>
      <c r="G955">
        <v>27.151451000000002</v>
      </c>
      <c r="H955">
        <v>11.502431</v>
      </c>
      <c r="I955">
        <v>23.559517</v>
      </c>
      <c r="J955">
        <v>0.461951</v>
      </c>
      <c r="K955" t="str">
        <f t="shared" si="24"/>
        <v>7</v>
      </c>
      <c r="L955" t="s">
        <v>66</v>
      </c>
      <c r="M955" t="s">
        <v>67</v>
      </c>
      <c r="N9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955" s="13" t="e">
        <f>VLOOKUP(TableMPI[[#This Row],[Label]],TableAvg[],2,FALSE)</f>
        <v>#N/A</v>
      </c>
      <c r="P955" s="13" t="e">
        <f>VLOOKUP(TableMPI[[#This Row],[Label]],TableAvg[],3,FALSE)</f>
        <v>#N/A</v>
      </c>
      <c r="Q955" s="13" t="e">
        <f>TableMPI[[#This Row],[Avg]]-$U$2*TableMPI[[#This Row],[StdDev]]</f>
        <v>#N/A</v>
      </c>
      <c r="R955" s="13" t="e">
        <f>TableMPI[[#This Row],[Avg]]+$U$2*TableMPI[[#This Row],[StdDev]]</f>
        <v>#N/A</v>
      </c>
      <c r="S955" s="13" t="e">
        <f>IF(AND(TableMPI[[#This Row],[total_time]]&gt;=TableMPI[[#This Row],[Low]], TableMPI[[#This Row],[total_time]]&lt;=TableMPI[[#This Row],[High]]),1,0)</f>
        <v>#N/A</v>
      </c>
    </row>
    <row r="956" spans="1:19" x14ac:dyDescent="0.25">
      <c r="A956" t="s">
        <v>15</v>
      </c>
      <c r="B956">
        <v>15000</v>
      </c>
      <c r="C956">
        <v>100</v>
      </c>
      <c r="D956">
        <v>100000</v>
      </c>
      <c r="E956">
        <v>51</v>
      </c>
      <c r="F956">
        <v>1</v>
      </c>
      <c r="G956">
        <v>30.338816000000001</v>
      </c>
      <c r="H956">
        <v>14.359723000000001</v>
      </c>
      <c r="I956">
        <v>10.214269</v>
      </c>
      <c r="J956">
        <v>0.20428499999999999</v>
      </c>
      <c r="K956" t="str">
        <f t="shared" si="24"/>
        <v>7</v>
      </c>
      <c r="L956" t="s">
        <v>66</v>
      </c>
      <c r="M956" t="s">
        <v>67</v>
      </c>
      <c r="N9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956" s="13" t="e">
        <f>VLOOKUP(TableMPI[[#This Row],[Label]],TableAvg[],2,FALSE)</f>
        <v>#N/A</v>
      </c>
      <c r="P956" s="13" t="e">
        <f>VLOOKUP(TableMPI[[#This Row],[Label]],TableAvg[],3,FALSE)</f>
        <v>#N/A</v>
      </c>
      <c r="Q956" s="13" t="e">
        <f>TableMPI[[#This Row],[Avg]]-$U$2*TableMPI[[#This Row],[StdDev]]</f>
        <v>#N/A</v>
      </c>
      <c r="R956" s="13" t="e">
        <f>TableMPI[[#This Row],[Avg]]+$U$2*TableMPI[[#This Row],[StdDev]]</f>
        <v>#N/A</v>
      </c>
      <c r="S956" s="13" t="e">
        <f>IF(AND(TableMPI[[#This Row],[total_time]]&gt;=TableMPI[[#This Row],[Low]], TableMPI[[#This Row],[total_time]]&lt;=TableMPI[[#This Row],[High]]),1,0)</f>
        <v>#N/A</v>
      </c>
    </row>
    <row r="957" spans="1:19" x14ac:dyDescent="0.25">
      <c r="A957" t="s">
        <v>15</v>
      </c>
      <c r="B957">
        <v>15000</v>
      </c>
      <c r="C957">
        <v>100</v>
      </c>
      <c r="D957">
        <v>100000</v>
      </c>
      <c r="E957">
        <v>50</v>
      </c>
      <c r="F957">
        <v>1</v>
      </c>
      <c r="G957">
        <v>29.916520999999999</v>
      </c>
      <c r="H957">
        <v>13.62433</v>
      </c>
      <c r="I957">
        <v>9.1213510000000007</v>
      </c>
      <c r="J957">
        <v>0.18615000000000001</v>
      </c>
      <c r="K957" t="str">
        <f t="shared" si="24"/>
        <v>7</v>
      </c>
      <c r="L957" t="s">
        <v>66</v>
      </c>
      <c r="M957" t="s">
        <v>67</v>
      </c>
      <c r="N9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957" s="13" t="e">
        <f>VLOOKUP(TableMPI[[#This Row],[Label]],TableAvg[],2,FALSE)</f>
        <v>#N/A</v>
      </c>
      <c r="P957" s="13" t="e">
        <f>VLOOKUP(TableMPI[[#This Row],[Label]],TableAvg[],3,FALSE)</f>
        <v>#N/A</v>
      </c>
      <c r="Q957" s="13" t="e">
        <f>TableMPI[[#This Row],[Avg]]-$U$2*TableMPI[[#This Row],[StdDev]]</f>
        <v>#N/A</v>
      </c>
      <c r="R957" s="13" t="e">
        <f>TableMPI[[#This Row],[Avg]]+$U$2*TableMPI[[#This Row],[StdDev]]</f>
        <v>#N/A</v>
      </c>
      <c r="S957" s="13" t="e">
        <f>IF(AND(TableMPI[[#This Row],[total_time]]&gt;=TableMPI[[#This Row],[Low]], TableMPI[[#This Row],[total_time]]&lt;=TableMPI[[#This Row],[High]]),1,0)</f>
        <v>#N/A</v>
      </c>
    </row>
    <row r="958" spans="1:19" x14ac:dyDescent="0.25">
      <c r="A958" t="s">
        <v>15</v>
      </c>
      <c r="B958">
        <v>15000</v>
      </c>
      <c r="C958">
        <v>100</v>
      </c>
      <c r="D958">
        <v>100000</v>
      </c>
      <c r="E958">
        <v>49</v>
      </c>
      <c r="F958">
        <v>1</v>
      </c>
      <c r="G958">
        <v>30.506048</v>
      </c>
      <c r="H958">
        <v>13.781136</v>
      </c>
      <c r="I958">
        <v>15.307721000000001</v>
      </c>
      <c r="J958">
        <v>0.318911</v>
      </c>
      <c r="K958" t="str">
        <f t="shared" si="24"/>
        <v>7</v>
      </c>
      <c r="L958" t="s">
        <v>66</v>
      </c>
      <c r="M958" t="s">
        <v>67</v>
      </c>
      <c r="N9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958" s="13" t="e">
        <f>VLOOKUP(TableMPI[[#This Row],[Label]],TableAvg[],2,FALSE)</f>
        <v>#N/A</v>
      </c>
      <c r="P958" s="13" t="e">
        <f>VLOOKUP(TableMPI[[#This Row],[Label]],TableAvg[],3,FALSE)</f>
        <v>#N/A</v>
      </c>
      <c r="Q958" s="13" t="e">
        <f>TableMPI[[#This Row],[Avg]]-$U$2*TableMPI[[#This Row],[StdDev]]</f>
        <v>#N/A</v>
      </c>
      <c r="R958" s="13" t="e">
        <f>TableMPI[[#This Row],[Avg]]+$U$2*TableMPI[[#This Row],[StdDev]]</f>
        <v>#N/A</v>
      </c>
      <c r="S958" s="13" t="e">
        <f>IF(AND(TableMPI[[#This Row],[total_time]]&gt;=TableMPI[[#This Row],[Low]], TableMPI[[#This Row],[total_time]]&lt;=TableMPI[[#This Row],[High]]),1,0)</f>
        <v>#N/A</v>
      </c>
    </row>
    <row r="959" spans="1:19" x14ac:dyDescent="0.25">
      <c r="A959" t="s">
        <v>15</v>
      </c>
      <c r="B959">
        <v>15000</v>
      </c>
      <c r="C959">
        <v>100</v>
      </c>
      <c r="D959">
        <v>100000</v>
      </c>
      <c r="E959">
        <v>48</v>
      </c>
      <c r="F959">
        <v>1</v>
      </c>
      <c r="G959">
        <v>36.629637000000002</v>
      </c>
      <c r="H959">
        <v>19.582813999999999</v>
      </c>
      <c r="I959">
        <v>13.439245</v>
      </c>
      <c r="J959">
        <v>0.285941</v>
      </c>
      <c r="K959" t="str">
        <f t="shared" si="24"/>
        <v>7</v>
      </c>
      <c r="L959" t="s">
        <v>66</v>
      </c>
      <c r="M959" t="s">
        <v>67</v>
      </c>
      <c r="N9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959" s="13" t="e">
        <f>VLOOKUP(TableMPI[[#This Row],[Label]],TableAvg[],2,FALSE)</f>
        <v>#N/A</v>
      </c>
      <c r="P959" s="13" t="e">
        <f>VLOOKUP(TableMPI[[#This Row],[Label]],TableAvg[],3,FALSE)</f>
        <v>#N/A</v>
      </c>
      <c r="Q959" s="13" t="e">
        <f>TableMPI[[#This Row],[Avg]]-$U$2*TableMPI[[#This Row],[StdDev]]</f>
        <v>#N/A</v>
      </c>
      <c r="R959" s="13" t="e">
        <f>TableMPI[[#This Row],[Avg]]+$U$2*TableMPI[[#This Row],[StdDev]]</f>
        <v>#N/A</v>
      </c>
      <c r="S959" s="13" t="e">
        <f>IF(AND(TableMPI[[#This Row],[total_time]]&gt;=TableMPI[[#This Row],[Low]], TableMPI[[#This Row],[total_time]]&lt;=TableMPI[[#This Row],[High]]),1,0)</f>
        <v>#N/A</v>
      </c>
    </row>
    <row r="960" spans="1:19" x14ac:dyDescent="0.25">
      <c r="A960" t="s">
        <v>15</v>
      </c>
      <c r="B960">
        <v>15000</v>
      </c>
      <c r="C960">
        <v>100</v>
      </c>
      <c r="D960">
        <v>100000</v>
      </c>
      <c r="E960">
        <v>47</v>
      </c>
      <c r="F960">
        <v>1</v>
      </c>
      <c r="G960">
        <v>37.145876000000001</v>
      </c>
      <c r="H960">
        <v>19.851610000000001</v>
      </c>
      <c r="I960">
        <v>14.312498</v>
      </c>
      <c r="J960">
        <v>0.311141</v>
      </c>
      <c r="K960" t="str">
        <f t="shared" si="24"/>
        <v>7</v>
      </c>
      <c r="L960" t="s">
        <v>66</v>
      </c>
      <c r="M960" t="s">
        <v>67</v>
      </c>
      <c r="N9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960" s="13" t="e">
        <f>VLOOKUP(TableMPI[[#This Row],[Label]],TableAvg[],2,FALSE)</f>
        <v>#N/A</v>
      </c>
      <c r="P960" s="13" t="e">
        <f>VLOOKUP(TableMPI[[#This Row],[Label]],TableAvg[],3,FALSE)</f>
        <v>#N/A</v>
      </c>
      <c r="Q960" s="13" t="e">
        <f>TableMPI[[#This Row],[Avg]]-$U$2*TableMPI[[#This Row],[StdDev]]</f>
        <v>#N/A</v>
      </c>
      <c r="R960" s="13" t="e">
        <f>TableMPI[[#This Row],[Avg]]+$U$2*TableMPI[[#This Row],[StdDev]]</f>
        <v>#N/A</v>
      </c>
      <c r="S960" s="13" t="e">
        <f>IF(AND(TableMPI[[#This Row],[total_time]]&gt;=TableMPI[[#This Row],[Low]], TableMPI[[#This Row],[total_time]]&lt;=TableMPI[[#This Row],[High]]),1,0)</f>
        <v>#N/A</v>
      </c>
    </row>
    <row r="961" spans="1:19" x14ac:dyDescent="0.25">
      <c r="A961" t="s">
        <v>15</v>
      </c>
      <c r="B961">
        <v>15000</v>
      </c>
      <c r="C961">
        <v>100</v>
      </c>
      <c r="D961">
        <v>100000</v>
      </c>
      <c r="E961">
        <v>46</v>
      </c>
      <c r="F961">
        <v>1</v>
      </c>
      <c r="G961">
        <v>26.842476999999999</v>
      </c>
      <c r="H961">
        <v>9.2121560000000002</v>
      </c>
      <c r="I961">
        <v>11.748139</v>
      </c>
      <c r="J961">
        <v>0.26107000000000002</v>
      </c>
      <c r="K961" t="str">
        <f t="shared" si="24"/>
        <v>7</v>
      </c>
      <c r="L961" t="s">
        <v>66</v>
      </c>
      <c r="M961" t="s">
        <v>67</v>
      </c>
      <c r="N9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961" s="13" t="e">
        <f>VLOOKUP(TableMPI[[#This Row],[Label]],TableAvg[],2,FALSE)</f>
        <v>#N/A</v>
      </c>
      <c r="P961" s="13" t="e">
        <f>VLOOKUP(TableMPI[[#This Row],[Label]],TableAvg[],3,FALSE)</f>
        <v>#N/A</v>
      </c>
      <c r="Q961" s="13" t="e">
        <f>TableMPI[[#This Row],[Avg]]-$U$2*TableMPI[[#This Row],[StdDev]]</f>
        <v>#N/A</v>
      </c>
      <c r="R961" s="13" t="e">
        <f>TableMPI[[#This Row],[Avg]]+$U$2*TableMPI[[#This Row],[StdDev]]</f>
        <v>#N/A</v>
      </c>
      <c r="S961" s="13" t="e">
        <f>IF(AND(TableMPI[[#This Row],[total_time]]&gt;=TableMPI[[#This Row],[Low]], TableMPI[[#This Row],[total_time]]&lt;=TableMPI[[#This Row],[High]]),1,0)</f>
        <v>#N/A</v>
      </c>
    </row>
    <row r="962" spans="1:19" x14ac:dyDescent="0.25">
      <c r="A962" t="s">
        <v>15</v>
      </c>
      <c r="B962">
        <v>15000</v>
      </c>
      <c r="C962">
        <v>100</v>
      </c>
      <c r="D962">
        <v>100000</v>
      </c>
      <c r="E962">
        <v>45</v>
      </c>
      <c r="F962">
        <v>1</v>
      </c>
      <c r="G962">
        <v>24.800426999999999</v>
      </c>
      <c r="H962">
        <v>6.9750139999999998</v>
      </c>
      <c r="I962">
        <v>5.5854889999999999</v>
      </c>
      <c r="J962">
        <v>0.126943</v>
      </c>
      <c r="K962" t="str">
        <f t="shared" si="24"/>
        <v>7</v>
      </c>
      <c r="L962" t="s">
        <v>66</v>
      </c>
      <c r="M962" t="s">
        <v>67</v>
      </c>
      <c r="N9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962" s="13" t="e">
        <f>VLOOKUP(TableMPI[[#This Row],[Label]],TableAvg[],2,FALSE)</f>
        <v>#N/A</v>
      </c>
      <c r="P962" s="13" t="e">
        <f>VLOOKUP(TableMPI[[#This Row],[Label]],TableAvg[],3,FALSE)</f>
        <v>#N/A</v>
      </c>
      <c r="Q962" s="13" t="e">
        <f>TableMPI[[#This Row],[Avg]]-$U$2*TableMPI[[#This Row],[StdDev]]</f>
        <v>#N/A</v>
      </c>
      <c r="R962" s="13" t="e">
        <f>TableMPI[[#This Row],[Avg]]+$U$2*TableMPI[[#This Row],[StdDev]]</f>
        <v>#N/A</v>
      </c>
      <c r="S962" s="13" t="e">
        <f>IF(AND(TableMPI[[#This Row],[total_time]]&gt;=TableMPI[[#This Row],[Low]], TableMPI[[#This Row],[total_time]]&lt;=TableMPI[[#This Row],[High]]),1,0)</f>
        <v>#N/A</v>
      </c>
    </row>
    <row r="963" spans="1:19" x14ac:dyDescent="0.25">
      <c r="A963" t="s">
        <v>15</v>
      </c>
      <c r="B963">
        <v>15000</v>
      </c>
      <c r="C963">
        <v>100</v>
      </c>
      <c r="D963">
        <v>100000</v>
      </c>
      <c r="E963">
        <v>44</v>
      </c>
      <c r="F963">
        <v>1</v>
      </c>
      <c r="G963">
        <v>29.733747999999999</v>
      </c>
      <c r="H963">
        <v>11.365307</v>
      </c>
      <c r="I963">
        <v>14.080830000000001</v>
      </c>
      <c r="J963">
        <v>0.327461</v>
      </c>
      <c r="K963" t="str">
        <f t="shared" si="24"/>
        <v>7</v>
      </c>
      <c r="L963" t="s">
        <v>66</v>
      </c>
      <c r="M963" t="s">
        <v>67</v>
      </c>
      <c r="N9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963" s="13" t="e">
        <f>VLOOKUP(TableMPI[[#This Row],[Label]],TableAvg[],2,FALSE)</f>
        <v>#N/A</v>
      </c>
      <c r="P963" s="13" t="e">
        <f>VLOOKUP(TableMPI[[#This Row],[Label]],TableAvg[],3,FALSE)</f>
        <v>#N/A</v>
      </c>
      <c r="Q963" s="13" t="e">
        <f>TableMPI[[#This Row],[Avg]]-$U$2*TableMPI[[#This Row],[StdDev]]</f>
        <v>#N/A</v>
      </c>
      <c r="R963" s="13" t="e">
        <f>TableMPI[[#This Row],[Avg]]+$U$2*TableMPI[[#This Row],[StdDev]]</f>
        <v>#N/A</v>
      </c>
      <c r="S963" s="13" t="e">
        <f>IF(AND(TableMPI[[#This Row],[total_time]]&gt;=TableMPI[[#This Row],[Low]], TableMPI[[#This Row],[total_time]]&lt;=TableMPI[[#This Row],[High]]),1,0)</f>
        <v>#N/A</v>
      </c>
    </row>
    <row r="964" spans="1:19" x14ac:dyDescent="0.25">
      <c r="A964" t="s">
        <v>15</v>
      </c>
      <c r="B964">
        <v>15000</v>
      </c>
      <c r="C964">
        <v>100</v>
      </c>
      <c r="D964">
        <v>100000</v>
      </c>
      <c r="E964">
        <v>43</v>
      </c>
      <c r="F964">
        <v>1</v>
      </c>
      <c r="G964">
        <v>29.342514000000001</v>
      </c>
      <c r="H964">
        <v>10.570838</v>
      </c>
      <c r="I964">
        <v>5.3673209999999996</v>
      </c>
      <c r="J964">
        <v>0.12779299999999999</v>
      </c>
      <c r="K964" t="str">
        <f t="shared" si="24"/>
        <v>7</v>
      </c>
      <c r="L964" t="s">
        <v>66</v>
      </c>
      <c r="M964" t="s">
        <v>67</v>
      </c>
      <c r="N9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964" s="13" t="e">
        <f>VLOOKUP(TableMPI[[#This Row],[Label]],TableAvg[],2,FALSE)</f>
        <v>#N/A</v>
      </c>
      <c r="P964" s="13" t="e">
        <f>VLOOKUP(TableMPI[[#This Row],[Label]],TableAvg[],3,FALSE)</f>
        <v>#N/A</v>
      </c>
      <c r="Q964" s="13" t="e">
        <f>TableMPI[[#This Row],[Avg]]-$U$2*TableMPI[[#This Row],[StdDev]]</f>
        <v>#N/A</v>
      </c>
      <c r="R964" s="13" t="e">
        <f>TableMPI[[#This Row],[Avg]]+$U$2*TableMPI[[#This Row],[StdDev]]</f>
        <v>#N/A</v>
      </c>
      <c r="S964" s="13" t="e">
        <f>IF(AND(TableMPI[[#This Row],[total_time]]&gt;=TableMPI[[#This Row],[Low]], TableMPI[[#This Row],[total_time]]&lt;=TableMPI[[#This Row],[High]]),1,0)</f>
        <v>#N/A</v>
      </c>
    </row>
    <row r="965" spans="1:19" x14ac:dyDescent="0.25">
      <c r="A965" t="s">
        <v>15</v>
      </c>
      <c r="B965">
        <v>15000</v>
      </c>
      <c r="C965">
        <v>100</v>
      </c>
      <c r="D965">
        <v>100000</v>
      </c>
      <c r="E965">
        <v>42</v>
      </c>
      <c r="F965">
        <v>1</v>
      </c>
      <c r="G965">
        <v>43.648632999999997</v>
      </c>
      <c r="H965">
        <v>24.424168999999999</v>
      </c>
      <c r="I965">
        <v>4.1821640000000002</v>
      </c>
      <c r="J965">
        <v>0.102004</v>
      </c>
      <c r="K965" t="str">
        <f t="shared" si="24"/>
        <v>7</v>
      </c>
      <c r="L965" t="s">
        <v>66</v>
      </c>
      <c r="M965" t="s">
        <v>67</v>
      </c>
      <c r="N9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965" s="13" t="e">
        <f>VLOOKUP(TableMPI[[#This Row],[Label]],TableAvg[],2,FALSE)</f>
        <v>#N/A</v>
      </c>
      <c r="P965" s="13" t="e">
        <f>VLOOKUP(TableMPI[[#This Row],[Label]],TableAvg[],3,FALSE)</f>
        <v>#N/A</v>
      </c>
      <c r="Q965" s="13" t="e">
        <f>TableMPI[[#This Row],[Avg]]-$U$2*TableMPI[[#This Row],[StdDev]]</f>
        <v>#N/A</v>
      </c>
      <c r="R965" s="13" t="e">
        <f>TableMPI[[#This Row],[Avg]]+$U$2*TableMPI[[#This Row],[StdDev]]</f>
        <v>#N/A</v>
      </c>
      <c r="S965" s="13" t="e">
        <f>IF(AND(TableMPI[[#This Row],[total_time]]&gt;=TableMPI[[#This Row],[Low]], TableMPI[[#This Row],[total_time]]&lt;=TableMPI[[#This Row],[High]]),1,0)</f>
        <v>#N/A</v>
      </c>
    </row>
    <row r="966" spans="1:19" x14ac:dyDescent="0.25">
      <c r="A966" t="s">
        <v>15</v>
      </c>
      <c r="B966">
        <v>15000</v>
      </c>
      <c r="C966">
        <v>100</v>
      </c>
      <c r="D966">
        <v>100000</v>
      </c>
      <c r="E966">
        <v>41</v>
      </c>
      <c r="F966">
        <v>1</v>
      </c>
      <c r="G966">
        <v>37.349043999999999</v>
      </c>
      <c r="H966">
        <v>17.739304000000001</v>
      </c>
      <c r="I966">
        <v>21.112314999999999</v>
      </c>
      <c r="J966">
        <v>0.52780800000000005</v>
      </c>
      <c r="K966" t="str">
        <f t="shared" si="24"/>
        <v>7</v>
      </c>
      <c r="L966" t="s">
        <v>66</v>
      </c>
      <c r="M966" t="s">
        <v>67</v>
      </c>
      <c r="N9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966" s="13" t="e">
        <f>VLOOKUP(TableMPI[[#This Row],[Label]],TableAvg[],2,FALSE)</f>
        <v>#N/A</v>
      </c>
      <c r="P966" s="13" t="e">
        <f>VLOOKUP(TableMPI[[#This Row],[Label]],TableAvg[],3,FALSE)</f>
        <v>#N/A</v>
      </c>
      <c r="Q966" s="13" t="e">
        <f>TableMPI[[#This Row],[Avg]]-$U$2*TableMPI[[#This Row],[StdDev]]</f>
        <v>#N/A</v>
      </c>
      <c r="R966" s="13" t="e">
        <f>TableMPI[[#This Row],[Avg]]+$U$2*TableMPI[[#This Row],[StdDev]]</f>
        <v>#N/A</v>
      </c>
      <c r="S966" s="13" t="e">
        <f>IF(AND(TableMPI[[#This Row],[total_time]]&gt;=TableMPI[[#This Row],[Low]], TableMPI[[#This Row],[total_time]]&lt;=TableMPI[[#This Row],[High]]),1,0)</f>
        <v>#N/A</v>
      </c>
    </row>
    <row r="967" spans="1:19" x14ac:dyDescent="0.25">
      <c r="A967" t="s">
        <v>15</v>
      </c>
      <c r="B967">
        <v>15000</v>
      </c>
      <c r="C967">
        <v>100</v>
      </c>
      <c r="D967">
        <v>100000</v>
      </c>
      <c r="E967">
        <v>40</v>
      </c>
      <c r="F967">
        <v>1</v>
      </c>
      <c r="G967">
        <v>36.299585999999998</v>
      </c>
      <c r="H967">
        <v>16.273679000000001</v>
      </c>
      <c r="I967">
        <v>10.415402</v>
      </c>
      <c r="J967">
        <v>0.26706200000000002</v>
      </c>
      <c r="K967" t="str">
        <f t="shared" si="24"/>
        <v>7</v>
      </c>
      <c r="L967" t="s">
        <v>66</v>
      </c>
      <c r="M967" t="s">
        <v>67</v>
      </c>
      <c r="N9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967" s="13" t="e">
        <f>VLOOKUP(TableMPI[[#This Row],[Label]],TableAvg[],2,FALSE)</f>
        <v>#N/A</v>
      </c>
      <c r="P967" s="13" t="e">
        <f>VLOOKUP(TableMPI[[#This Row],[Label]],TableAvg[],3,FALSE)</f>
        <v>#N/A</v>
      </c>
      <c r="Q967" s="13" t="e">
        <f>TableMPI[[#This Row],[Avg]]-$U$2*TableMPI[[#This Row],[StdDev]]</f>
        <v>#N/A</v>
      </c>
      <c r="R967" s="13" t="e">
        <f>TableMPI[[#This Row],[Avg]]+$U$2*TableMPI[[#This Row],[StdDev]]</f>
        <v>#N/A</v>
      </c>
      <c r="S967" s="13" t="e">
        <f>IF(AND(TableMPI[[#This Row],[total_time]]&gt;=TableMPI[[#This Row],[Low]], TableMPI[[#This Row],[total_time]]&lt;=TableMPI[[#This Row],[High]]),1,0)</f>
        <v>#N/A</v>
      </c>
    </row>
    <row r="968" spans="1:19" x14ac:dyDescent="0.25">
      <c r="A968" t="s">
        <v>15</v>
      </c>
      <c r="B968">
        <v>15000</v>
      </c>
      <c r="C968">
        <v>100</v>
      </c>
      <c r="D968">
        <v>100000</v>
      </c>
      <c r="E968">
        <v>39</v>
      </c>
      <c r="F968">
        <v>1</v>
      </c>
      <c r="G968">
        <v>32.698090000000001</v>
      </c>
      <c r="H968">
        <v>12.319455</v>
      </c>
      <c r="I968">
        <v>8.9289740000000002</v>
      </c>
      <c r="J968">
        <v>0.23497299999999999</v>
      </c>
      <c r="K968" t="str">
        <f t="shared" si="24"/>
        <v>7</v>
      </c>
      <c r="L968" t="s">
        <v>66</v>
      </c>
      <c r="M968" t="s">
        <v>67</v>
      </c>
      <c r="N9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39</v>
      </c>
      <c r="O968" s="13" t="e">
        <f>VLOOKUP(TableMPI[[#This Row],[Label]],TableAvg[],2,FALSE)</f>
        <v>#N/A</v>
      </c>
      <c r="P968" s="13" t="e">
        <f>VLOOKUP(TableMPI[[#This Row],[Label]],TableAvg[],3,FALSE)</f>
        <v>#N/A</v>
      </c>
      <c r="Q968" s="13" t="e">
        <f>TableMPI[[#This Row],[Avg]]-$U$2*TableMPI[[#This Row],[StdDev]]</f>
        <v>#N/A</v>
      </c>
      <c r="R968" s="13" t="e">
        <f>TableMPI[[#This Row],[Avg]]+$U$2*TableMPI[[#This Row],[StdDev]]</f>
        <v>#N/A</v>
      </c>
      <c r="S968" s="13" t="e">
        <f>IF(AND(TableMPI[[#This Row],[total_time]]&gt;=TableMPI[[#This Row],[Low]], TableMPI[[#This Row],[total_time]]&lt;=TableMPI[[#This Row],[High]]),1,0)</f>
        <v>#N/A</v>
      </c>
    </row>
    <row r="969" spans="1:19" x14ac:dyDescent="0.25">
      <c r="A969" t="s">
        <v>15</v>
      </c>
      <c r="B969">
        <v>15000</v>
      </c>
      <c r="C969">
        <v>100</v>
      </c>
      <c r="D969">
        <v>100000</v>
      </c>
      <c r="E969">
        <v>38</v>
      </c>
      <c r="F969">
        <v>1</v>
      </c>
      <c r="G969">
        <v>30.857938000000001</v>
      </c>
      <c r="H969">
        <v>9.7900270000000003</v>
      </c>
      <c r="I969">
        <v>26.956624000000001</v>
      </c>
      <c r="J969">
        <v>0.72855700000000001</v>
      </c>
      <c r="K969" t="str">
        <f t="shared" si="24"/>
        <v>7</v>
      </c>
      <c r="L969" t="s">
        <v>66</v>
      </c>
      <c r="M969" t="s">
        <v>67</v>
      </c>
      <c r="N9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38</v>
      </c>
      <c r="O969" s="13" t="e">
        <f>VLOOKUP(TableMPI[[#This Row],[Label]],TableAvg[],2,FALSE)</f>
        <v>#N/A</v>
      </c>
      <c r="P969" s="13" t="e">
        <f>VLOOKUP(TableMPI[[#This Row],[Label]],TableAvg[],3,FALSE)</f>
        <v>#N/A</v>
      </c>
      <c r="Q969" s="13" t="e">
        <f>TableMPI[[#This Row],[Avg]]-$U$2*TableMPI[[#This Row],[StdDev]]</f>
        <v>#N/A</v>
      </c>
      <c r="R969" s="13" t="e">
        <f>TableMPI[[#This Row],[Avg]]+$U$2*TableMPI[[#This Row],[StdDev]]</f>
        <v>#N/A</v>
      </c>
      <c r="S969" s="13" t="e">
        <f>IF(AND(TableMPI[[#This Row],[total_time]]&gt;=TableMPI[[#This Row],[Low]], TableMPI[[#This Row],[total_time]]&lt;=TableMPI[[#This Row],[High]]),1,0)</f>
        <v>#N/A</v>
      </c>
    </row>
    <row r="970" spans="1:19" x14ac:dyDescent="0.25">
      <c r="A970" t="s">
        <v>15</v>
      </c>
      <c r="B970">
        <v>15000</v>
      </c>
      <c r="C970">
        <v>100</v>
      </c>
      <c r="D970">
        <v>100000</v>
      </c>
      <c r="E970">
        <v>37</v>
      </c>
      <c r="F970">
        <v>1</v>
      </c>
      <c r="G970">
        <v>27.640571999999999</v>
      </c>
      <c r="H970">
        <v>6.2135660000000001</v>
      </c>
      <c r="I970">
        <v>9.3203589999999998</v>
      </c>
      <c r="J970">
        <v>0.25889899999999999</v>
      </c>
      <c r="K970" t="str">
        <f t="shared" si="24"/>
        <v>7</v>
      </c>
      <c r="L970" t="s">
        <v>66</v>
      </c>
      <c r="M970" t="s">
        <v>67</v>
      </c>
      <c r="N9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37</v>
      </c>
      <c r="O970" s="13" t="e">
        <f>VLOOKUP(TableMPI[[#This Row],[Label]],TableAvg[],2,FALSE)</f>
        <v>#N/A</v>
      </c>
      <c r="P970" s="13" t="e">
        <f>VLOOKUP(TableMPI[[#This Row],[Label]],TableAvg[],3,FALSE)</f>
        <v>#N/A</v>
      </c>
      <c r="Q970" s="13" t="e">
        <f>TableMPI[[#This Row],[Avg]]-$U$2*TableMPI[[#This Row],[StdDev]]</f>
        <v>#N/A</v>
      </c>
      <c r="R970" s="13" t="e">
        <f>TableMPI[[#This Row],[Avg]]+$U$2*TableMPI[[#This Row],[StdDev]]</f>
        <v>#N/A</v>
      </c>
      <c r="S970" s="13" t="e">
        <f>IF(AND(TableMPI[[#This Row],[total_time]]&gt;=TableMPI[[#This Row],[Low]], TableMPI[[#This Row],[total_time]]&lt;=TableMPI[[#This Row],[High]]),1,0)</f>
        <v>#N/A</v>
      </c>
    </row>
    <row r="971" spans="1:19" x14ac:dyDescent="0.25">
      <c r="A971" t="s">
        <v>15</v>
      </c>
      <c r="B971">
        <v>15000</v>
      </c>
      <c r="C971">
        <v>100</v>
      </c>
      <c r="D971">
        <v>100000</v>
      </c>
      <c r="E971">
        <v>36</v>
      </c>
      <c r="F971">
        <v>1</v>
      </c>
      <c r="G971">
        <v>29.585688999999999</v>
      </c>
      <c r="H971">
        <v>7.4584080000000004</v>
      </c>
      <c r="I971">
        <v>4.6247340000000001</v>
      </c>
      <c r="J971">
        <v>0.132135</v>
      </c>
      <c r="K971" t="str">
        <f t="shared" si="24"/>
        <v>7</v>
      </c>
      <c r="L971" t="s">
        <v>66</v>
      </c>
      <c r="M971" t="s">
        <v>67</v>
      </c>
      <c r="N9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36</v>
      </c>
      <c r="O971" s="13" t="e">
        <f>VLOOKUP(TableMPI[[#This Row],[Label]],TableAvg[],2,FALSE)</f>
        <v>#N/A</v>
      </c>
      <c r="P971" s="13" t="e">
        <f>VLOOKUP(TableMPI[[#This Row],[Label]],TableAvg[],3,FALSE)</f>
        <v>#N/A</v>
      </c>
      <c r="Q971" s="13" t="e">
        <f>TableMPI[[#This Row],[Avg]]-$U$2*TableMPI[[#This Row],[StdDev]]</f>
        <v>#N/A</v>
      </c>
      <c r="R971" s="13" t="e">
        <f>TableMPI[[#This Row],[Avg]]+$U$2*TableMPI[[#This Row],[StdDev]]</f>
        <v>#N/A</v>
      </c>
      <c r="S971" s="13" t="e">
        <f>IF(AND(TableMPI[[#This Row],[total_time]]&gt;=TableMPI[[#This Row],[Low]], TableMPI[[#This Row],[total_time]]&lt;=TableMPI[[#This Row],[High]]),1,0)</f>
        <v>#N/A</v>
      </c>
    </row>
    <row r="972" spans="1:19" x14ac:dyDescent="0.25">
      <c r="A972" t="s">
        <v>15</v>
      </c>
      <c r="B972">
        <v>15000</v>
      </c>
      <c r="C972">
        <v>100</v>
      </c>
      <c r="D972">
        <v>100000</v>
      </c>
      <c r="E972">
        <v>35</v>
      </c>
      <c r="F972">
        <v>1</v>
      </c>
      <c r="G972">
        <v>31.675834999999999</v>
      </c>
      <c r="H972">
        <v>8.9404190000000003</v>
      </c>
      <c r="I972">
        <v>24.540547</v>
      </c>
      <c r="J972">
        <v>0.72178100000000001</v>
      </c>
      <c r="K972" t="str">
        <f t="shared" si="24"/>
        <v>7</v>
      </c>
      <c r="L972" t="s">
        <v>66</v>
      </c>
      <c r="M972" t="s">
        <v>67</v>
      </c>
      <c r="N9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35</v>
      </c>
      <c r="O972" s="13" t="e">
        <f>VLOOKUP(TableMPI[[#This Row],[Label]],TableAvg[],2,FALSE)</f>
        <v>#N/A</v>
      </c>
      <c r="P972" s="13" t="e">
        <f>VLOOKUP(TableMPI[[#This Row],[Label]],TableAvg[],3,FALSE)</f>
        <v>#N/A</v>
      </c>
      <c r="Q972" s="13" t="e">
        <f>TableMPI[[#This Row],[Avg]]-$U$2*TableMPI[[#This Row],[StdDev]]</f>
        <v>#N/A</v>
      </c>
      <c r="R972" s="13" t="e">
        <f>TableMPI[[#This Row],[Avg]]+$U$2*TableMPI[[#This Row],[StdDev]]</f>
        <v>#N/A</v>
      </c>
      <c r="S972" s="13" t="e">
        <f>IF(AND(TableMPI[[#This Row],[total_time]]&gt;=TableMPI[[#This Row],[Low]], TableMPI[[#This Row],[total_time]]&lt;=TableMPI[[#This Row],[High]]),1,0)</f>
        <v>#N/A</v>
      </c>
    </row>
    <row r="973" spans="1:19" x14ac:dyDescent="0.25">
      <c r="A973" t="s">
        <v>15</v>
      </c>
      <c r="B973">
        <v>15000</v>
      </c>
      <c r="C973">
        <v>100</v>
      </c>
      <c r="D973">
        <v>100000</v>
      </c>
      <c r="E973">
        <v>34</v>
      </c>
      <c r="F973">
        <v>1</v>
      </c>
      <c r="G973">
        <v>28.341994</v>
      </c>
      <c r="H973">
        <v>5.0183369999999998</v>
      </c>
      <c r="I973">
        <v>7.6791720000000003</v>
      </c>
      <c r="J973">
        <v>0.23270199999999999</v>
      </c>
      <c r="K973" t="str">
        <f t="shared" si="24"/>
        <v>7</v>
      </c>
      <c r="L973" t="s">
        <v>66</v>
      </c>
      <c r="M973" t="s">
        <v>67</v>
      </c>
      <c r="N9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34</v>
      </c>
      <c r="O973" s="13" t="e">
        <f>VLOOKUP(TableMPI[[#This Row],[Label]],TableAvg[],2,FALSE)</f>
        <v>#N/A</v>
      </c>
      <c r="P973" s="13" t="e">
        <f>VLOOKUP(TableMPI[[#This Row],[Label]],TableAvg[],3,FALSE)</f>
        <v>#N/A</v>
      </c>
      <c r="Q973" s="13" t="e">
        <f>TableMPI[[#This Row],[Avg]]-$U$2*TableMPI[[#This Row],[StdDev]]</f>
        <v>#N/A</v>
      </c>
      <c r="R973" s="13" t="e">
        <f>TableMPI[[#This Row],[Avg]]+$U$2*TableMPI[[#This Row],[StdDev]]</f>
        <v>#N/A</v>
      </c>
      <c r="S973" s="13" t="e">
        <f>IF(AND(TableMPI[[#This Row],[total_time]]&gt;=TableMPI[[#This Row],[Low]], TableMPI[[#This Row],[total_time]]&lt;=TableMPI[[#This Row],[High]]),1,0)</f>
        <v>#N/A</v>
      </c>
    </row>
    <row r="974" spans="1:19" x14ac:dyDescent="0.25">
      <c r="A974" t="s">
        <v>15</v>
      </c>
      <c r="B974">
        <v>15000</v>
      </c>
      <c r="C974">
        <v>100</v>
      </c>
      <c r="D974">
        <v>100000</v>
      </c>
      <c r="E974">
        <v>33</v>
      </c>
      <c r="F974">
        <v>1</v>
      </c>
      <c r="G974">
        <v>32.036422000000002</v>
      </c>
      <c r="H974">
        <v>8.4768640000000008</v>
      </c>
      <c r="I974">
        <v>5.7195720000000003</v>
      </c>
      <c r="J974">
        <v>0.17873700000000001</v>
      </c>
      <c r="K974" t="str">
        <f t="shared" si="24"/>
        <v>7</v>
      </c>
      <c r="L974" t="s">
        <v>66</v>
      </c>
      <c r="M974" t="s">
        <v>67</v>
      </c>
      <c r="N9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33</v>
      </c>
      <c r="O974" s="13" t="e">
        <f>VLOOKUP(TableMPI[[#This Row],[Label]],TableAvg[],2,FALSE)</f>
        <v>#N/A</v>
      </c>
      <c r="P974" s="13" t="e">
        <f>VLOOKUP(TableMPI[[#This Row],[Label]],TableAvg[],3,FALSE)</f>
        <v>#N/A</v>
      </c>
      <c r="Q974" s="13" t="e">
        <f>TableMPI[[#This Row],[Avg]]-$U$2*TableMPI[[#This Row],[StdDev]]</f>
        <v>#N/A</v>
      </c>
      <c r="R974" s="13" t="e">
        <f>TableMPI[[#This Row],[Avg]]+$U$2*TableMPI[[#This Row],[StdDev]]</f>
        <v>#N/A</v>
      </c>
      <c r="S974" s="13" t="e">
        <f>IF(AND(TableMPI[[#This Row],[total_time]]&gt;=TableMPI[[#This Row],[Low]], TableMPI[[#This Row],[total_time]]&lt;=TableMPI[[#This Row],[High]]),1,0)</f>
        <v>#N/A</v>
      </c>
    </row>
    <row r="975" spans="1:19" x14ac:dyDescent="0.25">
      <c r="A975" t="s">
        <v>15</v>
      </c>
      <c r="B975">
        <v>15000</v>
      </c>
      <c r="C975">
        <v>100</v>
      </c>
      <c r="D975">
        <v>100000</v>
      </c>
      <c r="E975">
        <v>32</v>
      </c>
      <c r="F975">
        <v>1</v>
      </c>
      <c r="G975">
        <v>30.293396999999999</v>
      </c>
      <c r="H975">
        <v>5.5781020000000003</v>
      </c>
      <c r="I975">
        <v>3.0740400000000001</v>
      </c>
      <c r="J975">
        <v>9.9163000000000001E-2</v>
      </c>
      <c r="K975" t="str">
        <f t="shared" si="24"/>
        <v>7</v>
      </c>
      <c r="L975" t="s">
        <v>66</v>
      </c>
      <c r="M975" t="s">
        <v>67</v>
      </c>
      <c r="N9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32</v>
      </c>
      <c r="O975" s="13" t="e">
        <f>VLOOKUP(TableMPI[[#This Row],[Label]],TableAvg[],2,FALSE)</f>
        <v>#N/A</v>
      </c>
      <c r="P975" s="13" t="e">
        <f>VLOOKUP(TableMPI[[#This Row],[Label]],TableAvg[],3,FALSE)</f>
        <v>#N/A</v>
      </c>
      <c r="Q975" s="13" t="e">
        <f>TableMPI[[#This Row],[Avg]]-$U$2*TableMPI[[#This Row],[StdDev]]</f>
        <v>#N/A</v>
      </c>
      <c r="R975" s="13" t="e">
        <f>TableMPI[[#This Row],[Avg]]+$U$2*TableMPI[[#This Row],[StdDev]]</f>
        <v>#N/A</v>
      </c>
      <c r="S975" s="13" t="e">
        <f>IF(AND(TableMPI[[#This Row],[total_time]]&gt;=TableMPI[[#This Row],[Low]], TableMPI[[#This Row],[total_time]]&lt;=TableMPI[[#This Row],[High]]),1,0)</f>
        <v>#N/A</v>
      </c>
    </row>
    <row r="976" spans="1:19" x14ac:dyDescent="0.25">
      <c r="A976" t="s">
        <v>15</v>
      </c>
      <c r="B976">
        <v>15000</v>
      </c>
      <c r="C976">
        <v>100</v>
      </c>
      <c r="D976">
        <v>100000</v>
      </c>
      <c r="E976">
        <v>31</v>
      </c>
      <c r="F976">
        <v>1</v>
      </c>
      <c r="G976">
        <v>30.656357</v>
      </c>
      <c r="H976">
        <v>5.0486339999999998</v>
      </c>
      <c r="I976">
        <v>3.808001</v>
      </c>
      <c r="J976">
        <v>0.12693299999999999</v>
      </c>
      <c r="K976" t="str">
        <f t="shared" si="24"/>
        <v>7</v>
      </c>
      <c r="L976" t="s">
        <v>66</v>
      </c>
      <c r="M976" t="s">
        <v>67</v>
      </c>
      <c r="N9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31</v>
      </c>
      <c r="O976" s="13" t="e">
        <f>VLOOKUP(TableMPI[[#This Row],[Label]],TableAvg[],2,FALSE)</f>
        <v>#N/A</v>
      </c>
      <c r="P976" s="13" t="e">
        <f>VLOOKUP(TableMPI[[#This Row],[Label]],TableAvg[],3,FALSE)</f>
        <v>#N/A</v>
      </c>
      <c r="Q976" s="13" t="e">
        <f>TableMPI[[#This Row],[Avg]]-$U$2*TableMPI[[#This Row],[StdDev]]</f>
        <v>#N/A</v>
      </c>
      <c r="R976" s="13" t="e">
        <f>TableMPI[[#This Row],[Avg]]+$U$2*TableMPI[[#This Row],[StdDev]]</f>
        <v>#N/A</v>
      </c>
      <c r="S976" s="13" t="e">
        <f>IF(AND(TableMPI[[#This Row],[total_time]]&gt;=TableMPI[[#This Row],[Low]], TableMPI[[#This Row],[total_time]]&lt;=TableMPI[[#This Row],[High]]),1,0)</f>
        <v>#N/A</v>
      </c>
    </row>
    <row r="977" spans="1:19" x14ac:dyDescent="0.25">
      <c r="A977" t="s">
        <v>15</v>
      </c>
      <c r="B977">
        <v>15000</v>
      </c>
      <c r="C977">
        <v>100</v>
      </c>
      <c r="D977">
        <v>100000</v>
      </c>
      <c r="E977">
        <v>30</v>
      </c>
      <c r="F977">
        <v>1</v>
      </c>
      <c r="G977">
        <v>29.978424</v>
      </c>
      <c r="H977">
        <v>3.7713930000000002</v>
      </c>
      <c r="I977">
        <v>2.9043030000000001</v>
      </c>
      <c r="J977">
        <v>0.100148</v>
      </c>
      <c r="K977" t="str">
        <f t="shared" si="24"/>
        <v>7</v>
      </c>
      <c r="L977" t="s">
        <v>66</v>
      </c>
      <c r="M977" t="s">
        <v>67</v>
      </c>
      <c r="N9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30</v>
      </c>
      <c r="O977" s="13" t="e">
        <f>VLOOKUP(TableMPI[[#This Row],[Label]],TableAvg[],2,FALSE)</f>
        <v>#N/A</v>
      </c>
      <c r="P977" s="13" t="e">
        <f>VLOOKUP(TableMPI[[#This Row],[Label]],TableAvg[],3,FALSE)</f>
        <v>#N/A</v>
      </c>
      <c r="Q977" s="13" t="e">
        <f>TableMPI[[#This Row],[Avg]]-$U$2*TableMPI[[#This Row],[StdDev]]</f>
        <v>#N/A</v>
      </c>
      <c r="R977" s="13" t="e">
        <f>TableMPI[[#This Row],[Avg]]+$U$2*TableMPI[[#This Row],[StdDev]]</f>
        <v>#N/A</v>
      </c>
      <c r="S977" s="13" t="e">
        <f>IF(AND(TableMPI[[#This Row],[total_time]]&gt;=TableMPI[[#This Row],[Low]], TableMPI[[#This Row],[total_time]]&lt;=TableMPI[[#This Row],[High]]),1,0)</f>
        <v>#N/A</v>
      </c>
    </row>
    <row r="978" spans="1:19" x14ac:dyDescent="0.25">
      <c r="A978" t="s">
        <v>15</v>
      </c>
      <c r="B978">
        <v>15000</v>
      </c>
      <c r="C978">
        <v>100</v>
      </c>
      <c r="D978">
        <v>100000</v>
      </c>
      <c r="E978">
        <v>29</v>
      </c>
      <c r="F978">
        <v>1</v>
      </c>
      <c r="G978">
        <v>31.066403000000001</v>
      </c>
      <c r="H978">
        <v>3.8128280000000001</v>
      </c>
      <c r="I978">
        <v>13.327457000000001</v>
      </c>
      <c r="J978">
        <v>0.47598099999999999</v>
      </c>
      <c r="K978" t="str">
        <f t="shared" si="24"/>
        <v>7</v>
      </c>
      <c r="L978" t="s">
        <v>66</v>
      </c>
      <c r="M978" t="s">
        <v>67</v>
      </c>
      <c r="N9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29</v>
      </c>
      <c r="O978" s="13" t="e">
        <f>VLOOKUP(TableMPI[[#This Row],[Label]],TableAvg[],2,FALSE)</f>
        <v>#N/A</v>
      </c>
      <c r="P978" s="13" t="e">
        <f>VLOOKUP(TableMPI[[#This Row],[Label]],TableAvg[],3,FALSE)</f>
        <v>#N/A</v>
      </c>
      <c r="Q978" s="13" t="e">
        <f>TableMPI[[#This Row],[Avg]]-$U$2*TableMPI[[#This Row],[StdDev]]</f>
        <v>#N/A</v>
      </c>
      <c r="R978" s="13" t="e">
        <f>TableMPI[[#This Row],[Avg]]+$U$2*TableMPI[[#This Row],[StdDev]]</f>
        <v>#N/A</v>
      </c>
      <c r="S978" s="13" t="e">
        <f>IF(AND(TableMPI[[#This Row],[total_time]]&gt;=TableMPI[[#This Row],[Low]], TableMPI[[#This Row],[total_time]]&lt;=TableMPI[[#This Row],[High]]),1,0)</f>
        <v>#N/A</v>
      </c>
    </row>
    <row r="979" spans="1:19" x14ac:dyDescent="0.25">
      <c r="A979" t="s">
        <v>15</v>
      </c>
      <c r="B979">
        <v>15000</v>
      </c>
      <c r="C979">
        <v>100</v>
      </c>
      <c r="D979">
        <v>100000</v>
      </c>
      <c r="E979">
        <v>28</v>
      </c>
      <c r="F979">
        <v>1</v>
      </c>
      <c r="G979">
        <v>32.076264000000002</v>
      </c>
      <c r="H979">
        <v>4.3167759999999999</v>
      </c>
      <c r="I979">
        <v>33.047980000000003</v>
      </c>
      <c r="J979">
        <v>1.2239990000000001</v>
      </c>
      <c r="K979" t="str">
        <f t="shared" si="24"/>
        <v>7</v>
      </c>
      <c r="L979" t="s">
        <v>66</v>
      </c>
      <c r="M979" t="s">
        <v>67</v>
      </c>
      <c r="N9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28</v>
      </c>
      <c r="O979" s="13" t="e">
        <f>VLOOKUP(TableMPI[[#This Row],[Label]],TableAvg[],2,FALSE)</f>
        <v>#N/A</v>
      </c>
      <c r="P979" s="13" t="e">
        <f>VLOOKUP(TableMPI[[#This Row],[Label]],TableAvg[],3,FALSE)</f>
        <v>#N/A</v>
      </c>
      <c r="Q979" s="13" t="e">
        <f>TableMPI[[#This Row],[Avg]]-$U$2*TableMPI[[#This Row],[StdDev]]</f>
        <v>#N/A</v>
      </c>
      <c r="R979" s="13" t="e">
        <f>TableMPI[[#This Row],[Avg]]+$U$2*TableMPI[[#This Row],[StdDev]]</f>
        <v>#N/A</v>
      </c>
      <c r="S979" s="13" t="e">
        <f>IF(AND(TableMPI[[#This Row],[total_time]]&gt;=TableMPI[[#This Row],[Low]], TableMPI[[#This Row],[total_time]]&lt;=TableMPI[[#This Row],[High]]),1,0)</f>
        <v>#N/A</v>
      </c>
    </row>
    <row r="980" spans="1:19" x14ac:dyDescent="0.25">
      <c r="A980" t="s">
        <v>15</v>
      </c>
      <c r="B980">
        <v>15000</v>
      </c>
      <c r="C980">
        <v>100</v>
      </c>
      <c r="D980">
        <v>100000</v>
      </c>
      <c r="E980">
        <v>27</v>
      </c>
      <c r="F980">
        <v>1</v>
      </c>
      <c r="G980">
        <v>31.351403000000001</v>
      </c>
      <c r="H980">
        <v>2.5416379999999998</v>
      </c>
      <c r="I980">
        <v>7.4911260000000004</v>
      </c>
      <c r="J980">
        <v>0.28811999999999999</v>
      </c>
      <c r="K980" t="str">
        <f t="shared" si="24"/>
        <v>7</v>
      </c>
      <c r="L980" t="s">
        <v>66</v>
      </c>
      <c r="M980" t="s">
        <v>67</v>
      </c>
      <c r="N9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27</v>
      </c>
      <c r="O980" s="13" t="e">
        <f>VLOOKUP(TableMPI[[#This Row],[Label]],TableAvg[],2,FALSE)</f>
        <v>#N/A</v>
      </c>
      <c r="P980" s="13" t="e">
        <f>VLOOKUP(TableMPI[[#This Row],[Label]],TableAvg[],3,FALSE)</f>
        <v>#N/A</v>
      </c>
      <c r="Q980" s="13" t="e">
        <f>TableMPI[[#This Row],[Avg]]-$U$2*TableMPI[[#This Row],[StdDev]]</f>
        <v>#N/A</v>
      </c>
      <c r="R980" s="13" t="e">
        <f>TableMPI[[#This Row],[Avg]]+$U$2*TableMPI[[#This Row],[StdDev]]</f>
        <v>#N/A</v>
      </c>
      <c r="S980" s="13" t="e">
        <f>IF(AND(TableMPI[[#This Row],[total_time]]&gt;=TableMPI[[#This Row],[Low]], TableMPI[[#This Row],[total_time]]&lt;=TableMPI[[#This Row],[High]]),1,0)</f>
        <v>#N/A</v>
      </c>
    </row>
    <row r="981" spans="1:19" x14ac:dyDescent="0.25">
      <c r="A981" t="s">
        <v>15</v>
      </c>
      <c r="B981">
        <v>15000</v>
      </c>
      <c r="C981">
        <v>100</v>
      </c>
      <c r="D981">
        <v>100000</v>
      </c>
      <c r="E981">
        <v>26</v>
      </c>
      <c r="F981">
        <v>1</v>
      </c>
      <c r="G981">
        <v>32.847684999999998</v>
      </c>
      <c r="H981">
        <v>2.6869610000000002</v>
      </c>
      <c r="I981">
        <v>2.5542009999999999</v>
      </c>
      <c r="J981">
        <v>0.10216799999999999</v>
      </c>
      <c r="K981" t="str">
        <f t="shared" si="24"/>
        <v>7</v>
      </c>
      <c r="L981" t="s">
        <v>66</v>
      </c>
      <c r="M981" t="s">
        <v>67</v>
      </c>
      <c r="N9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26</v>
      </c>
      <c r="O981" s="13" t="e">
        <f>VLOOKUP(TableMPI[[#This Row],[Label]],TableAvg[],2,FALSE)</f>
        <v>#N/A</v>
      </c>
      <c r="P981" s="13" t="e">
        <f>VLOOKUP(TableMPI[[#This Row],[Label]],TableAvg[],3,FALSE)</f>
        <v>#N/A</v>
      </c>
      <c r="Q981" s="13" t="e">
        <f>TableMPI[[#This Row],[Avg]]-$U$2*TableMPI[[#This Row],[StdDev]]</f>
        <v>#N/A</v>
      </c>
      <c r="R981" s="13" t="e">
        <f>TableMPI[[#This Row],[Avg]]+$U$2*TableMPI[[#This Row],[StdDev]]</f>
        <v>#N/A</v>
      </c>
      <c r="S981" s="13" t="e">
        <f>IF(AND(TableMPI[[#This Row],[total_time]]&gt;=TableMPI[[#This Row],[Low]], TableMPI[[#This Row],[total_time]]&lt;=TableMPI[[#This Row],[High]]),1,0)</f>
        <v>#N/A</v>
      </c>
    </row>
    <row r="982" spans="1:19" x14ac:dyDescent="0.25">
      <c r="A982" t="s">
        <v>15</v>
      </c>
      <c r="B982">
        <v>15000</v>
      </c>
      <c r="C982">
        <v>100</v>
      </c>
      <c r="D982">
        <v>100000</v>
      </c>
      <c r="E982">
        <v>25</v>
      </c>
      <c r="F982">
        <v>1</v>
      </c>
      <c r="G982">
        <v>33.416718000000003</v>
      </c>
      <c r="H982">
        <v>2.1006399999999998</v>
      </c>
      <c r="I982">
        <v>2.1449980000000002</v>
      </c>
      <c r="J982">
        <v>8.9374999999999996E-2</v>
      </c>
      <c r="K982" t="str">
        <f t="shared" si="24"/>
        <v>7</v>
      </c>
      <c r="L982" t="s">
        <v>66</v>
      </c>
      <c r="M982" t="s">
        <v>67</v>
      </c>
      <c r="N9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25</v>
      </c>
      <c r="O982" s="13" t="e">
        <f>VLOOKUP(TableMPI[[#This Row],[Label]],TableAvg[],2,FALSE)</f>
        <v>#N/A</v>
      </c>
      <c r="P982" s="13" t="e">
        <f>VLOOKUP(TableMPI[[#This Row],[Label]],TableAvg[],3,FALSE)</f>
        <v>#N/A</v>
      </c>
      <c r="Q982" s="13" t="e">
        <f>TableMPI[[#This Row],[Avg]]-$U$2*TableMPI[[#This Row],[StdDev]]</f>
        <v>#N/A</v>
      </c>
      <c r="R982" s="13" t="e">
        <f>TableMPI[[#This Row],[Avg]]+$U$2*TableMPI[[#This Row],[StdDev]]</f>
        <v>#N/A</v>
      </c>
      <c r="S982" s="13" t="e">
        <f>IF(AND(TableMPI[[#This Row],[total_time]]&gt;=TableMPI[[#This Row],[Low]], TableMPI[[#This Row],[total_time]]&lt;=TableMPI[[#This Row],[High]]),1,0)</f>
        <v>#N/A</v>
      </c>
    </row>
    <row r="983" spans="1:19" x14ac:dyDescent="0.25">
      <c r="A983" t="s">
        <v>15</v>
      </c>
      <c r="B983">
        <v>15000</v>
      </c>
      <c r="C983">
        <v>100</v>
      </c>
      <c r="D983">
        <v>100000</v>
      </c>
      <c r="E983">
        <v>24</v>
      </c>
      <c r="F983">
        <v>1</v>
      </c>
      <c r="G983">
        <v>33.417752999999998</v>
      </c>
      <c r="H983">
        <v>1.192442</v>
      </c>
      <c r="I983">
        <v>19.807217999999999</v>
      </c>
      <c r="J983">
        <v>0.86118300000000003</v>
      </c>
      <c r="K983" t="str">
        <f t="shared" si="24"/>
        <v>7</v>
      </c>
      <c r="L983" t="s">
        <v>66</v>
      </c>
      <c r="M983" t="s">
        <v>67</v>
      </c>
      <c r="N9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24</v>
      </c>
      <c r="O983" s="13" t="e">
        <f>VLOOKUP(TableMPI[[#This Row],[Label]],TableAvg[],2,FALSE)</f>
        <v>#N/A</v>
      </c>
      <c r="P983" s="13" t="e">
        <f>VLOOKUP(TableMPI[[#This Row],[Label]],TableAvg[],3,FALSE)</f>
        <v>#N/A</v>
      </c>
      <c r="Q983" s="13" t="e">
        <f>TableMPI[[#This Row],[Avg]]-$U$2*TableMPI[[#This Row],[StdDev]]</f>
        <v>#N/A</v>
      </c>
      <c r="R983" s="13" t="e">
        <f>TableMPI[[#This Row],[Avg]]+$U$2*TableMPI[[#This Row],[StdDev]]</f>
        <v>#N/A</v>
      </c>
      <c r="S983" s="13" t="e">
        <f>IF(AND(TableMPI[[#This Row],[total_time]]&gt;=TableMPI[[#This Row],[Low]], TableMPI[[#This Row],[total_time]]&lt;=TableMPI[[#This Row],[High]]),1,0)</f>
        <v>#N/A</v>
      </c>
    </row>
    <row r="984" spans="1:19" x14ac:dyDescent="0.25">
      <c r="A984" t="s">
        <v>15</v>
      </c>
      <c r="B984">
        <v>15000</v>
      </c>
      <c r="C984">
        <v>100</v>
      </c>
      <c r="D984">
        <v>100000</v>
      </c>
      <c r="E984">
        <v>23</v>
      </c>
      <c r="F984">
        <v>1</v>
      </c>
      <c r="G984">
        <v>34.235737</v>
      </c>
      <c r="H984">
        <v>0.74273</v>
      </c>
      <c r="I984">
        <v>9.6371380000000002</v>
      </c>
      <c r="J984">
        <v>0.438052</v>
      </c>
      <c r="K984" t="str">
        <f t="shared" si="24"/>
        <v>7</v>
      </c>
      <c r="L984" t="s">
        <v>66</v>
      </c>
      <c r="M984" t="s">
        <v>67</v>
      </c>
      <c r="N9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23</v>
      </c>
      <c r="O984" s="13" t="e">
        <f>VLOOKUP(TableMPI[[#This Row],[Label]],TableAvg[],2,FALSE)</f>
        <v>#N/A</v>
      </c>
      <c r="P984" s="13" t="e">
        <f>VLOOKUP(TableMPI[[#This Row],[Label]],TableAvg[],3,FALSE)</f>
        <v>#N/A</v>
      </c>
      <c r="Q984" s="13" t="e">
        <f>TableMPI[[#This Row],[Avg]]-$U$2*TableMPI[[#This Row],[StdDev]]</f>
        <v>#N/A</v>
      </c>
      <c r="R984" s="13" t="e">
        <f>TableMPI[[#This Row],[Avg]]+$U$2*TableMPI[[#This Row],[StdDev]]</f>
        <v>#N/A</v>
      </c>
      <c r="S984" s="13" t="e">
        <f>IF(AND(TableMPI[[#This Row],[total_time]]&gt;=TableMPI[[#This Row],[Low]], TableMPI[[#This Row],[total_time]]&lt;=TableMPI[[#This Row],[High]]),1,0)</f>
        <v>#N/A</v>
      </c>
    </row>
    <row r="985" spans="1:19" x14ac:dyDescent="0.25">
      <c r="A985" t="s">
        <v>15</v>
      </c>
      <c r="B985">
        <v>15000</v>
      </c>
      <c r="C985">
        <v>100</v>
      </c>
      <c r="D985">
        <v>100000</v>
      </c>
      <c r="E985">
        <v>22</v>
      </c>
      <c r="F985">
        <v>1</v>
      </c>
      <c r="G985">
        <v>35.712156</v>
      </c>
      <c r="H985">
        <v>0.83141299999999996</v>
      </c>
      <c r="I985">
        <v>10.621314</v>
      </c>
      <c r="J985">
        <v>0.50577700000000003</v>
      </c>
      <c r="K985" t="str">
        <f t="shared" si="24"/>
        <v>7</v>
      </c>
      <c r="L985" t="s">
        <v>66</v>
      </c>
      <c r="M985" t="s">
        <v>67</v>
      </c>
      <c r="N9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22</v>
      </c>
      <c r="O985" s="13" t="e">
        <f>VLOOKUP(TableMPI[[#This Row],[Label]],TableAvg[],2,FALSE)</f>
        <v>#N/A</v>
      </c>
      <c r="P985" s="13" t="e">
        <f>VLOOKUP(TableMPI[[#This Row],[Label]],TableAvg[],3,FALSE)</f>
        <v>#N/A</v>
      </c>
      <c r="Q985" s="13" t="e">
        <f>TableMPI[[#This Row],[Avg]]-$U$2*TableMPI[[#This Row],[StdDev]]</f>
        <v>#N/A</v>
      </c>
      <c r="R985" s="13" t="e">
        <f>TableMPI[[#This Row],[Avg]]+$U$2*TableMPI[[#This Row],[StdDev]]</f>
        <v>#N/A</v>
      </c>
      <c r="S985" s="13" t="e">
        <f>IF(AND(TableMPI[[#This Row],[total_time]]&gt;=TableMPI[[#This Row],[Low]], TableMPI[[#This Row],[total_time]]&lt;=TableMPI[[#This Row],[High]]),1,0)</f>
        <v>#N/A</v>
      </c>
    </row>
    <row r="986" spans="1:19" x14ac:dyDescent="0.25">
      <c r="A986" t="s">
        <v>15</v>
      </c>
      <c r="B986">
        <v>15000</v>
      </c>
      <c r="C986">
        <v>100</v>
      </c>
      <c r="D986">
        <v>100000</v>
      </c>
      <c r="E986">
        <v>21</v>
      </c>
      <c r="F986">
        <v>1</v>
      </c>
      <c r="G986">
        <v>37.306516999999999</v>
      </c>
      <c r="H986">
        <v>0.78731700000000004</v>
      </c>
      <c r="I986">
        <v>9.5539450000000006</v>
      </c>
      <c r="J986">
        <v>0.47769699999999998</v>
      </c>
      <c r="K986" t="str">
        <f t="shared" si="24"/>
        <v>7</v>
      </c>
      <c r="L986" t="s">
        <v>66</v>
      </c>
      <c r="M986" t="s">
        <v>67</v>
      </c>
      <c r="N9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21</v>
      </c>
      <c r="O986" s="13" t="e">
        <f>VLOOKUP(TableMPI[[#This Row],[Label]],TableAvg[],2,FALSE)</f>
        <v>#N/A</v>
      </c>
      <c r="P986" s="13" t="e">
        <f>VLOOKUP(TableMPI[[#This Row],[Label]],TableAvg[],3,FALSE)</f>
        <v>#N/A</v>
      </c>
      <c r="Q986" s="13" t="e">
        <f>TableMPI[[#This Row],[Avg]]-$U$2*TableMPI[[#This Row],[StdDev]]</f>
        <v>#N/A</v>
      </c>
      <c r="R986" s="13" t="e">
        <f>TableMPI[[#This Row],[Avg]]+$U$2*TableMPI[[#This Row],[StdDev]]</f>
        <v>#N/A</v>
      </c>
      <c r="S986" s="13" t="e">
        <f>IF(AND(TableMPI[[#This Row],[total_time]]&gt;=TableMPI[[#This Row],[Low]], TableMPI[[#This Row],[total_time]]&lt;=TableMPI[[#This Row],[High]]),1,0)</f>
        <v>#N/A</v>
      </c>
    </row>
    <row r="987" spans="1:19" x14ac:dyDescent="0.25">
      <c r="A987" t="s">
        <v>15</v>
      </c>
      <c r="B987">
        <v>15000</v>
      </c>
      <c r="C987">
        <v>100</v>
      </c>
      <c r="D987">
        <v>100000</v>
      </c>
      <c r="E987">
        <v>20</v>
      </c>
      <c r="F987">
        <v>1</v>
      </c>
      <c r="G987">
        <v>38.934778999999999</v>
      </c>
      <c r="H987">
        <v>0.71595600000000004</v>
      </c>
      <c r="I987">
        <v>7.617515</v>
      </c>
      <c r="J987">
        <v>0.400922</v>
      </c>
      <c r="K987" t="str">
        <f t="shared" si="24"/>
        <v>7</v>
      </c>
      <c r="L987" t="s">
        <v>66</v>
      </c>
      <c r="M987" t="s">
        <v>67</v>
      </c>
      <c r="N9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20</v>
      </c>
      <c r="O987" s="13" t="e">
        <f>VLOOKUP(TableMPI[[#This Row],[Label]],TableAvg[],2,FALSE)</f>
        <v>#N/A</v>
      </c>
      <c r="P987" s="13" t="e">
        <f>VLOOKUP(TableMPI[[#This Row],[Label]],TableAvg[],3,FALSE)</f>
        <v>#N/A</v>
      </c>
      <c r="Q987" s="13" t="e">
        <f>TableMPI[[#This Row],[Avg]]-$U$2*TableMPI[[#This Row],[StdDev]]</f>
        <v>#N/A</v>
      </c>
      <c r="R987" s="13" t="e">
        <f>TableMPI[[#This Row],[Avg]]+$U$2*TableMPI[[#This Row],[StdDev]]</f>
        <v>#N/A</v>
      </c>
      <c r="S987" s="13" t="e">
        <f>IF(AND(TableMPI[[#This Row],[total_time]]&gt;=TableMPI[[#This Row],[Low]], TableMPI[[#This Row],[total_time]]&lt;=TableMPI[[#This Row],[High]]),1,0)</f>
        <v>#N/A</v>
      </c>
    </row>
    <row r="988" spans="1:19" x14ac:dyDescent="0.25">
      <c r="A988" t="s">
        <v>15</v>
      </c>
      <c r="B988">
        <v>15000</v>
      </c>
      <c r="C988">
        <v>100</v>
      </c>
      <c r="D988">
        <v>100000</v>
      </c>
      <c r="E988">
        <v>19</v>
      </c>
      <c r="F988">
        <v>1</v>
      </c>
      <c r="G988">
        <v>40.890495000000001</v>
      </c>
      <c r="H988">
        <v>0.75680599999999998</v>
      </c>
      <c r="I988">
        <v>8.1228060000000006</v>
      </c>
      <c r="J988">
        <v>0.45126699999999997</v>
      </c>
      <c r="K988" t="str">
        <f t="shared" si="24"/>
        <v>7</v>
      </c>
      <c r="L988" t="s">
        <v>66</v>
      </c>
      <c r="M988" t="s">
        <v>67</v>
      </c>
      <c r="N9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19</v>
      </c>
      <c r="O988" s="13" t="e">
        <f>VLOOKUP(TableMPI[[#This Row],[Label]],TableAvg[],2,FALSE)</f>
        <v>#N/A</v>
      </c>
      <c r="P988" s="13" t="e">
        <f>VLOOKUP(TableMPI[[#This Row],[Label]],TableAvg[],3,FALSE)</f>
        <v>#N/A</v>
      </c>
      <c r="Q988" s="13" t="e">
        <f>TableMPI[[#This Row],[Avg]]-$U$2*TableMPI[[#This Row],[StdDev]]</f>
        <v>#N/A</v>
      </c>
      <c r="R988" s="13" t="e">
        <f>TableMPI[[#This Row],[Avg]]+$U$2*TableMPI[[#This Row],[StdDev]]</f>
        <v>#N/A</v>
      </c>
      <c r="S988" s="13" t="e">
        <f>IF(AND(TableMPI[[#This Row],[total_time]]&gt;=TableMPI[[#This Row],[Low]], TableMPI[[#This Row],[total_time]]&lt;=TableMPI[[#This Row],[High]]),1,0)</f>
        <v>#N/A</v>
      </c>
    </row>
    <row r="989" spans="1:19" x14ac:dyDescent="0.25">
      <c r="A989" t="s">
        <v>15</v>
      </c>
      <c r="B989">
        <v>15000</v>
      </c>
      <c r="C989">
        <v>100</v>
      </c>
      <c r="D989">
        <v>100000</v>
      </c>
      <c r="E989">
        <v>18</v>
      </c>
      <c r="F989">
        <v>1</v>
      </c>
      <c r="G989">
        <v>43.058264999999999</v>
      </c>
      <c r="H989">
        <v>0.73868999999999996</v>
      </c>
      <c r="I989">
        <v>7.2277139999999997</v>
      </c>
      <c r="J989">
        <v>0.42515999999999998</v>
      </c>
      <c r="K989" t="str">
        <f t="shared" si="24"/>
        <v>7</v>
      </c>
      <c r="L989" t="s">
        <v>66</v>
      </c>
      <c r="M989" t="s">
        <v>67</v>
      </c>
      <c r="N9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18</v>
      </c>
      <c r="O989" s="13" t="e">
        <f>VLOOKUP(TableMPI[[#This Row],[Label]],TableAvg[],2,FALSE)</f>
        <v>#N/A</v>
      </c>
      <c r="P989" s="13" t="e">
        <f>VLOOKUP(TableMPI[[#This Row],[Label]],TableAvg[],3,FALSE)</f>
        <v>#N/A</v>
      </c>
      <c r="Q989" s="13" t="e">
        <f>TableMPI[[#This Row],[Avg]]-$U$2*TableMPI[[#This Row],[StdDev]]</f>
        <v>#N/A</v>
      </c>
      <c r="R989" s="13" t="e">
        <f>TableMPI[[#This Row],[Avg]]+$U$2*TableMPI[[#This Row],[StdDev]]</f>
        <v>#N/A</v>
      </c>
      <c r="S989" s="13" t="e">
        <f>IF(AND(TableMPI[[#This Row],[total_time]]&gt;=TableMPI[[#This Row],[Low]], TableMPI[[#This Row],[total_time]]&lt;=TableMPI[[#This Row],[High]]),1,0)</f>
        <v>#N/A</v>
      </c>
    </row>
    <row r="990" spans="1:19" x14ac:dyDescent="0.25">
      <c r="A990" t="s">
        <v>15</v>
      </c>
      <c r="B990">
        <v>15000</v>
      </c>
      <c r="C990">
        <v>100</v>
      </c>
      <c r="D990">
        <v>100000</v>
      </c>
      <c r="E990">
        <v>17</v>
      </c>
      <c r="F990">
        <v>1</v>
      </c>
      <c r="G990">
        <v>45.291381000000001</v>
      </c>
      <c r="H990">
        <v>0.66344599999999998</v>
      </c>
      <c r="I990">
        <v>5.6204919999999996</v>
      </c>
      <c r="J990">
        <v>0.35128100000000001</v>
      </c>
      <c r="K990" t="str">
        <f t="shared" si="24"/>
        <v>7</v>
      </c>
      <c r="L990" t="s">
        <v>66</v>
      </c>
      <c r="M990" t="s">
        <v>67</v>
      </c>
      <c r="N9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17</v>
      </c>
      <c r="O990" s="13" t="e">
        <f>VLOOKUP(TableMPI[[#This Row],[Label]],TableAvg[],2,FALSE)</f>
        <v>#N/A</v>
      </c>
      <c r="P990" s="13" t="e">
        <f>VLOOKUP(TableMPI[[#This Row],[Label]],TableAvg[],3,FALSE)</f>
        <v>#N/A</v>
      </c>
      <c r="Q990" s="13" t="e">
        <f>TableMPI[[#This Row],[Avg]]-$U$2*TableMPI[[#This Row],[StdDev]]</f>
        <v>#N/A</v>
      </c>
      <c r="R990" s="13" t="e">
        <f>TableMPI[[#This Row],[Avg]]+$U$2*TableMPI[[#This Row],[StdDev]]</f>
        <v>#N/A</v>
      </c>
      <c r="S990" s="13" t="e">
        <f>IF(AND(TableMPI[[#This Row],[total_time]]&gt;=TableMPI[[#This Row],[Low]], TableMPI[[#This Row],[total_time]]&lt;=TableMPI[[#This Row],[High]]),1,0)</f>
        <v>#N/A</v>
      </c>
    </row>
    <row r="991" spans="1:19" x14ac:dyDescent="0.25">
      <c r="A991" t="s">
        <v>15</v>
      </c>
      <c r="B991">
        <v>15000</v>
      </c>
      <c r="C991">
        <v>100</v>
      </c>
      <c r="D991">
        <v>100000</v>
      </c>
      <c r="E991">
        <v>16</v>
      </c>
      <c r="F991">
        <v>1</v>
      </c>
      <c r="G991">
        <v>48.438642000000002</v>
      </c>
      <c r="H991">
        <v>1.0276670000000001</v>
      </c>
      <c r="I991">
        <v>9.9550870000000007</v>
      </c>
      <c r="J991">
        <v>0.66367200000000004</v>
      </c>
      <c r="K991" t="str">
        <f t="shared" si="24"/>
        <v>7</v>
      </c>
      <c r="L991" t="s">
        <v>66</v>
      </c>
      <c r="M991" t="s">
        <v>67</v>
      </c>
      <c r="N9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16</v>
      </c>
      <c r="O991" s="13" t="e">
        <f>VLOOKUP(TableMPI[[#This Row],[Label]],TableAvg[],2,FALSE)</f>
        <v>#N/A</v>
      </c>
      <c r="P991" s="13" t="e">
        <f>VLOOKUP(TableMPI[[#This Row],[Label]],TableAvg[],3,FALSE)</f>
        <v>#N/A</v>
      </c>
      <c r="Q991" s="13" t="e">
        <f>TableMPI[[#This Row],[Avg]]-$U$2*TableMPI[[#This Row],[StdDev]]</f>
        <v>#N/A</v>
      </c>
      <c r="R991" s="13" t="e">
        <f>TableMPI[[#This Row],[Avg]]+$U$2*TableMPI[[#This Row],[StdDev]]</f>
        <v>#N/A</v>
      </c>
      <c r="S991" s="13" t="e">
        <f>IF(AND(TableMPI[[#This Row],[total_time]]&gt;=TableMPI[[#This Row],[Low]], TableMPI[[#This Row],[total_time]]&lt;=TableMPI[[#This Row],[High]]),1,0)</f>
        <v>#N/A</v>
      </c>
    </row>
    <row r="992" spans="1:19" x14ac:dyDescent="0.25">
      <c r="A992" t="s">
        <v>15</v>
      </c>
      <c r="B992">
        <v>15000</v>
      </c>
      <c r="C992">
        <v>100</v>
      </c>
      <c r="D992">
        <v>100000</v>
      </c>
      <c r="E992">
        <v>15</v>
      </c>
      <c r="F992">
        <v>1</v>
      </c>
      <c r="G992">
        <v>51.044539</v>
      </c>
      <c r="H992">
        <v>0.65703699999999998</v>
      </c>
      <c r="I992">
        <v>4.8802560000000001</v>
      </c>
      <c r="J992">
        <v>0.34859000000000001</v>
      </c>
      <c r="K992" t="str">
        <f t="shared" si="24"/>
        <v>7</v>
      </c>
      <c r="L992" t="s">
        <v>66</v>
      </c>
      <c r="M992" t="s">
        <v>67</v>
      </c>
      <c r="N9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15</v>
      </c>
      <c r="O992" s="13" t="e">
        <f>VLOOKUP(TableMPI[[#This Row],[Label]],TableAvg[],2,FALSE)</f>
        <v>#N/A</v>
      </c>
      <c r="P992" s="13" t="e">
        <f>VLOOKUP(TableMPI[[#This Row],[Label]],TableAvg[],3,FALSE)</f>
        <v>#N/A</v>
      </c>
      <c r="Q992" s="13" t="e">
        <f>TableMPI[[#This Row],[Avg]]-$U$2*TableMPI[[#This Row],[StdDev]]</f>
        <v>#N/A</v>
      </c>
      <c r="R992" s="13" t="e">
        <f>TableMPI[[#This Row],[Avg]]+$U$2*TableMPI[[#This Row],[StdDev]]</f>
        <v>#N/A</v>
      </c>
      <c r="S992" s="13" t="e">
        <f>IF(AND(TableMPI[[#This Row],[total_time]]&gt;=TableMPI[[#This Row],[Low]], TableMPI[[#This Row],[total_time]]&lt;=TableMPI[[#This Row],[High]]),1,0)</f>
        <v>#N/A</v>
      </c>
    </row>
    <row r="993" spans="1:19" x14ac:dyDescent="0.25">
      <c r="A993" t="s">
        <v>15</v>
      </c>
      <c r="B993">
        <v>15000</v>
      </c>
      <c r="C993">
        <v>100</v>
      </c>
      <c r="D993">
        <v>100000</v>
      </c>
      <c r="E993">
        <v>14</v>
      </c>
      <c r="F993">
        <v>1</v>
      </c>
      <c r="G993">
        <v>54.623078</v>
      </c>
      <c r="H993">
        <v>0.69774899999999995</v>
      </c>
      <c r="I993">
        <v>5.0079330000000004</v>
      </c>
      <c r="J993">
        <v>0.38522600000000001</v>
      </c>
      <c r="K993" t="str">
        <f t="shared" si="24"/>
        <v>7</v>
      </c>
      <c r="L993" t="s">
        <v>66</v>
      </c>
      <c r="M993" t="s">
        <v>67</v>
      </c>
      <c r="N9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14</v>
      </c>
      <c r="O993" s="13" t="e">
        <f>VLOOKUP(TableMPI[[#This Row],[Label]],TableAvg[],2,FALSE)</f>
        <v>#N/A</v>
      </c>
      <c r="P993" s="13" t="e">
        <f>VLOOKUP(TableMPI[[#This Row],[Label]],TableAvg[],3,FALSE)</f>
        <v>#N/A</v>
      </c>
      <c r="Q993" s="13" t="e">
        <f>TableMPI[[#This Row],[Avg]]-$U$2*TableMPI[[#This Row],[StdDev]]</f>
        <v>#N/A</v>
      </c>
      <c r="R993" s="13" t="e">
        <f>TableMPI[[#This Row],[Avg]]+$U$2*TableMPI[[#This Row],[StdDev]]</f>
        <v>#N/A</v>
      </c>
      <c r="S993" s="13" t="e">
        <f>IF(AND(TableMPI[[#This Row],[total_time]]&gt;=TableMPI[[#This Row],[Low]], TableMPI[[#This Row],[total_time]]&lt;=TableMPI[[#This Row],[High]]),1,0)</f>
        <v>#N/A</v>
      </c>
    </row>
    <row r="994" spans="1:19" x14ac:dyDescent="0.25">
      <c r="A994" t="s">
        <v>15</v>
      </c>
      <c r="B994">
        <v>15000</v>
      </c>
      <c r="C994">
        <v>100</v>
      </c>
      <c r="D994">
        <v>100000</v>
      </c>
      <c r="E994">
        <v>13</v>
      </c>
      <c r="F994">
        <v>1</v>
      </c>
      <c r="G994">
        <v>59.121296000000001</v>
      </c>
      <c r="H994">
        <v>0.719862</v>
      </c>
      <c r="I994">
        <v>4.7588949999999999</v>
      </c>
      <c r="J994">
        <v>0.39657500000000001</v>
      </c>
      <c r="K994" t="str">
        <f t="shared" si="24"/>
        <v>7</v>
      </c>
      <c r="L994" t="s">
        <v>66</v>
      </c>
      <c r="M994" t="s">
        <v>67</v>
      </c>
      <c r="N9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13</v>
      </c>
      <c r="O994" s="13" t="e">
        <f>VLOOKUP(TableMPI[[#This Row],[Label]],TableAvg[],2,FALSE)</f>
        <v>#N/A</v>
      </c>
      <c r="P994" s="13" t="e">
        <f>VLOOKUP(TableMPI[[#This Row],[Label]],TableAvg[],3,FALSE)</f>
        <v>#N/A</v>
      </c>
      <c r="Q994" s="13" t="e">
        <f>TableMPI[[#This Row],[Avg]]-$U$2*TableMPI[[#This Row],[StdDev]]</f>
        <v>#N/A</v>
      </c>
      <c r="R994" s="13" t="e">
        <f>TableMPI[[#This Row],[Avg]]+$U$2*TableMPI[[#This Row],[StdDev]]</f>
        <v>#N/A</v>
      </c>
      <c r="S994" s="13" t="e">
        <f>IF(AND(TableMPI[[#This Row],[total_time]]&gt;=TableMPI[[#This Row],[Low]], TableMPI[[#This Row],[total_time]]&lt;=TableMPI[[#This Row],[High]]),1,0)</f>
        <v>#N/A</v>
      </c>
    </row>
    <row r="995" spans="1:19" x14ac:dyDescent="0.25">
      <c r="A995" t="s">
        <v>15</v>
      </c>
      <c r="B995">
        <v>15000</v>
      </c>
      <c r="C995">
        <v>100</v>
      </c>
      <c r="D995">
        <v>100000</v>
      </c>
      <c r="E995">
        <v>72</v>
      </c>
      <c r="F995">
        <v>1</v>
      </c>
      <c r="G995">
        <v>22.892291</v>
      </c>
      <c r="H995">
        <v>11.334987</v>
      </c>
      <c r="I995">
        <v>28.322537000000001</v>
      </c>
      <c r="J995">
        <v>0.39890900000000001</v>
      </c>
      <c r="K995" t="str">
        <f t="shared" si="24"/>
        <v>7</v>
      </c>
      <c r="L995" t="s">
        <v>66</v>
      </c>
      <c r="M995" t="s">
        <v>67</v>
      </c>
      <c r="N9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72</v>
      </c>
      <c r="O995" s="13" t="e">
        <f>VLOOKUP(TableMPI[[#This Row],[Label]],TableAvg[],2,FALSE)</f>
        <v>#N/A</v>
      </c>
      <c r="P995" s="13" t="e">
        <f>VLOOKUP(TableMPI[[#This Row],[Label]],TableAvg[],3,FALSE)</f>
        <v>#N/A</v>
      </c>
      <c r="Q995" s="13" t="e">
        <f>TableMPI[[#This Row],[Avg]]-$U$2*TableMPI[[#This Row],[StdDev]]</f>
        <v>#N/A</v>
      </c>
      <c r="R995" s="13" t="e">
        <f>TableMPI[[#This Row],[Avg]]+$U$2*TableMPI[[#This Row],[StdDev]]</f>
        <v>#N/A</v>
      </c>
      <c r="S995" s="13" t="e">
        <f>IF(AND(TableMPI[[#This Row],[total_time]]&gt;=TableMPI[[#This Row],[Low]], TableMPI[[#This Row],[total_time]]&lt;=TableMPI[[#This Row],[High]]),1,0)</f>
        <v>#N/A</v>
      </c>
    </row>
    <row r="996" spans="1:19" x14ac:dyDescent="0.25">
      <c r="A996" t="s">
        <v>15</v>
      </c>
      <c r="B996">
        <v>15000</v>
      </c>
      <c r="C996">
        <v>100</v>
      </c>
      <c r="D996">
        <v>100000</v>
      </c>
      <c r="E996">
        <v>71</v>
      </c>
      <c r="F996">
        <v>1</v>
      </c>
      <c r="G996">
        <v>22.690121999999999</v>
      </c>
      <c r="H996">
        <v>11.132679</v>
      </c>
      <c r="I996">
        <v>8.8924850000000006</v>
      </c>
      <c r="J996">
        <v>0.12703500000000001</v>
      </c>
      <c r="K996" t="str">
        <f t="shared" si="24"/>
        <v>7</v>
      </c>
      <c r="L996" t="s">
        <v>66</v>
      </c>
      <c r="M996" t="s">
        <v>67</v>
      </c>
      <c r="N9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71</v>
      </c>
      <c r="O996" s="13" t="e">
        <f>VLOOKUP(TableMPI[[#This Row],[Label]],TableAvg[],2,FALSE)</f>
        <v>#N/A</v>
      </c>
      <c r="P996" s="13" t="e">
        <f>VLOOKUP(TableMPI[[#This Row],[Label]],TableAvg[],3,FALSE)</f>
        <v>#N/A</v>
      </c>
      <c r="Q996" s="13" t="e">
        <f>TableMPI[[#This Row],[Avg]]-$U$2*TableMPI[[#This Row],[StdDev]]</f>
        <v>#N/A</v>
      </c>
      <c r="R996" s="13" t="e">
        <f>TableMPI[[#This Row],[Avg]]+$U$2*TableMPI[[#This Row],[StdDev]]</f>
        <v>#N/A</v>
      </c>
      <c r="S996" s="13" t="e">
        <f>IF(AND(TableMPI[[#This Row],[total_time]]&gt;=TableMPI[[#This Row],[Low]], TableMPI[[#This Row],[total_time]]&lt;=TableMPI[[#This Row],[High]]),1,0)</f>
        <v>#N/A</v>
      </c>
    </row>
    <row r="997" spans="1:19" x14ac:dyDescent="0.25">
      <c r="A997" t="s">
        <v>15</v>
      </c>
      <c r="B997">
        <v>15000</v>
      </c>
      <c r="C997">
        <v>100</v>
      </c>
      <c r="D997">
        <v>100000</v>
      </c>
      <c r="E997">
        <v>70</v>
      </c>
      <c r="F997">
        <v>1</v>
      </c>
      <c r="G997">
        <v>40.919331999999997</v>
      </c>
      <c r="H997">
        <v>29.241396999999999</v>
      </c>
      <c r="I997">
        <v>38.610278000000001</v>
      </c>
      <c r="J997">
        <v>0.55956899999999998</v>
      </c>
      <c r="K997" t="str">
        <f t="shared" si="24"/>
        <v>7</v>
      </c>
      <c r="L997" t="s">
        <v>66</v>
      </c>
      <c r="M997" t="s">
        <v>67</v>
      </c>
      <c r="N9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70</v>
      </c>
      <c r="O997" s="13" t="e">
        <f>VLOOKUP(TableMPI[[#This Row],[Label]],TableAvg[],2,FALSE)</f>
        <v>#N/A</v>
      </c>
      <c r="P997" s="13" t="e">
        <f>VLOOKUP(TableMPI[[#This Row],[Label]],TableAvg[],3,FALSE)</f>
        <v>#N/A</v>
      </c>
      <c r="Q997" s="13" t="e">
        <f>TableMPI[[#This Row],[Avg]]-$U$2*TableMPI[[#This Row],[StdDev]]</f>
        <v>#N/A</v>
      </c>
      <c r="R997" s="13" t="e">
        <f>TableMPI[[#This Row],[Avg]]+$U$2*TableMPI[[#This Row],[StdDev]]</f>
        <v>#N/A</v>
      </c>
      <c r="S997" s="13" t="e">
        <f>IF(AND(TableMPI[[#This Row],[total_time]]&gt;=TableMPI[[#This Row],[Low]], TableMPI[[#This Row],[total_time]]&lt;=TableMPI[[#This Row],[High]]),1,0)</f>
        <v>#N/A</v>
      </c>
    </row>
    <row r="998" spans="1:19" x14ac:dyDescent="0.25">
      <c r="A998" t="s">
        <v>15</v>
      </c>
      <c r="B998">
        <v>15000</v>
      </c>
      <c r="C998">
        <v>100</v>
      </c>
      <c r="D998">
        <v>100000</v>
      </c>
      <c r="E998">
        <v>69</v>
      </c>
      <c r="F998">
        <v>1</v>
      </c>
      <c r="G998">
        <v>26.181317</v>
      </c>
      <c r="H998">
        <v>14.184236</v>
      </c>
      <c r="I998">
        <v>27.820758000000001</v>
      </c>
      <c r="J998">
        <v>0.40912900000000002</v>
      </c>
      <c r="K998" t="str">
        <f t="shared" si="24"/>
        <v>7</v>
      </c>
      <c r="L998" t="s">
        <v>66</v>
      </c>
      <c r="M998" t="s">
        <v>67</v>
      </c>
      <c r="N9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69</v>
      </c>
      <c r="O998" s="13" t="e">
        <f>VLOOKUP(TableMPI[[#This Row],[Label]],TableAvg[],2,FALSE)</f>
        <v>#N/A</v>
      </c>
      <c r="P998" s="13" t="e">
        <f>VLOOKUP(TableMPI[[#This Row],[Label]],TableAvg[],3,FALSE)</f>
        <v>#N/A</v>
      </c>
      <c r="Q998" s="13" t="e">
        <f>TableMPI[[#This Row],[Avg]]-$U$2*TableMPI[[#This Row],[StdDev]]</f>
        <v>#N/A</v>
      </c>
      <c r="R998" s="13" t="e">
        <f>TableMPI[[#This Row],[Avg]]+$U$2*TableMPI[[#This Row],[StdDev]]</f>
        <v>#N/A</v>
      </c>
      <c r="S998" s="13" t="e">
        <f>IF(AND(TableMPI[[#This Row],[total_time]]&gt;=TableMPI[[#This Row],[Low]], TableMPI[[#This Row],[total_time]]&lt;=TableMPI[[#This Row],[High]]),1,0)</f>
        <v>#N/A</v>
      </c>
    </row>
    <row r="999" spans="1:19" x14ac:dyDescent="0.25">
      <c r="A999" t="s">
        <v>15</v>
      </c>
      <c r="B999">
        <v>15000</v>
      </c>
      <c r="C999">
        <v>100</v>
      </c>
      <c r="D999">
        <v>100000</v>
      </c>
      <c r="E999">
        <v>68</v>
      </c>
      <c r="F999">
        <v>1</v>
      </c>
      <c r="G999">
        <v>36.507528999999998</v>
      </c>
      <c r="H999">
        <v>24.375095000000002</v>
      </c>
      <c r="I999">
        <v>18.5503</v>
      </c>
      <c r="J999">
        <v>0.27687</v>
      </c>
      <c r="K999" t="str">
        <f t="shared" si="24"/>
        <v>7</v>
      </c>
      <c r="L999" t="s">
        <v>66</v>
      </c>
      <c r="M999" t="s">
        <v>67</v>
      </c>
      <c r="N9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68</v>
      </c>
      <c r="O999" s="13" t="e">
        <f>VLOOKUP(TableMPI[[#This Row],[Label]],TableAvg[],2,FALSE)</f>
        <v>#N/A</v>
      </c>
      <c r="P999" s="13" t="e">
        <f>VLOOKUP(TableMPI[[#This Row],[Label]],TableAvg[],3,FALSE)</f>
        <v>#N/A</v>
      </c>
      <c r="Q999" s="13" t="e">
        <f>TableMPI[[#This Row],[Avg]]-$U$2*TableMPI[[#This Row],[StdDev]]</f>
        <v>#N/A</v>
      </c>
      <c r="R999" s="13" t="e">
        <f>TableMPI[[#This Row],[Avg]]+$U$2*TableMPI[[#This Row],[StdDev]]</f>
        <v>#N/A</v>
      </c>
      <c r="S999" s="13" t="e">
        <f>IF(AND(TableMPI[[#This Row],[total_time]]&gt;=TableMPI[[#This Row],[Low]], TableMPI[[#This Row],[total_time]]&lt;=TableMPI[[#This Row],[High]]),1,0)</f>
        <v>#N/A</v>
      </c>
    </row>
    <row r="1000" spans="1:19" x14ac:dyDescent="0.25">
      <c r="A1000" t="s">
        <v>15</v>
      </c>
      <c r="B1000">
        <v>15000</v>
      </c>
      <c r="C1000">
        <v>100</v>
      </c>
      <c r="D1000">
        <v>100000</v>
      </c>
      <c r="E1000">
        <v>67</v>
      </c>
      <c r="F1000">
        <v>1</v>
      </c>
      <c r="G1000">
        <v>38.254663999999998</v>
      </c>
      <c r="H1000">
        <v>26.052447000000001</v>
      </c>
      <c r="I1000">
        <v>27.969884</v>
      </c>
      <c r="J1000">
        <v>0.423786</v>
      </c>
      <c r="K1000" t="str">
        <f t="shared" si="24"/>
        <v>7</v>
      </c>
      <c r="L1000" t="s">
        <v>66</v>
      </c>
      <c r="M1000" t="s">
        <v>67</v>
      </c>
      <c r="N10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67</v>
      </c>
      <c r="O1000" s="13" t="e">
        <f>VLOOKUP(TableMPI[[#This Row],[Label]],TableAvg[],2,FALSE)</f>
        <v>#N/A</v>
      </c>
      <c r="P1000" s="13" t="e">
        <f>VLOOKUP(TableMPI[[#This Row],[Label]],TableAvg[],3,FALSE)</f>
        <v>#N/A</v>
      </c>
      <c r="Q1000" s="13" t="e">
        <f>TableMPI[[#This Row],[Avg]]-$U$2*TableMPI[[#This Row],[StdDev]]</f>
        <v>#N/A</v>
      </c>
      <c r="R1000" s="13" t="e">
        <f>TableMPI[[#This Row],[Avg]]+$U$2*TableMPI[[#This Row],[StdDev]]</f>
        <v>#N/A</v>
      </c>
      <c r="S1000" s="13" t="e">
        <f>IF(AND(TableMPI[[#This Row],[total_time]]&gt;=TableMPI[[#This Row],[Low]], TableMPI[[#This Row],[total_time]]&lt;=TableMPI[[#This Row],[High]]),1,0)</f>
        <v>#N/A</v>
      </c>
    </row>
    <row r="1001" spans="1:19" x14ac:dyDescent="0.25">
      <c r="A1001" t="s">
        <v>15</v>
      </c>
      <c r="B1001">
        <v>15000</v>
      </c>
      <c r="C1001">
        <v>100</v>
      </c>
      <c r="D1001">
        <v>100000</v>
      </c>
      <c r="E1001">
        <v>66</v>
      </c>
      <c r="F1001">
        <v>1</v>
      </c>
      <c r="G1001">
        <v>24.680213999999999</v>
      </c>
      <c r="H1001">
        <v>12.326981999999999</v>
      </c>
      <c r="I1001">
        <v>20.280038999999999</v>
      </c>
      <c r="J1001">
        <v>0.31200099999999997</v>
      </c>
      <c r="K1001" t="str">
        <f t="shared" si="24"/>
        <v>7</v>
      </c>
      <c r="L1001" t="s">
        <v>66</v>
      </c>
      <c r="M1001" t="s">
        <v>67</v>
      </c>
      <c r="N10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66</v>
      </c>
      <c r="O1001" s="13" t="e">
        <f>VLOOKUP(TableMPI[[#This Row],[Label]],TableAvg[],2,FALSE)</f>
        <v>#N/A</v>
      </c>
      <c r="P1001" s="13" t="e">
        <f>VLOOKUP(TableMPI[[#This Row],[Label]],TableAvg[],3,FALSE)</f>
        <v>#N/A</v>
      </c>
      <c r="Q1001" s="13" t="e">
        <f>TableMPI[[#This Row],[Avg]]-$U$2*TableMPI[[#This Row],[StdDev]]</f>
        <v>#N/A</v>
      </c>
      <c r="R1001" s="13" t="e">
        <f>TableMPI[[#This Row],[Avg]]+$U$2*TableMPI[[#This Row],[StdDev]]</f>
        <v>#N/A</v>
      </c>
      <c r="S1001" s="13" t="e">
        <f>IF(AND(TableMPI[[#This Row],[total_time]]&gt;=TableMPI[[#This Row],[Low]], TableMPI[[#This Row],[total_time]]&lt;=TableMPI[[#This Row],[High]]),1,0)</f>
        <v>#N/A</v>
      </c>
    </row>
    <row r="1002" spans="1:19" x14ac:dyDescent="0.25">
      <c r="A1002" t="s">
        <v>15</v>
      </c>
      <c r="B1002">
        <v>15000</v>
      </c>
      <c r="C1002">
        <v>100</v>
      </c>
      <c r="D1002">
        <v>100000</v>
      </c>
      <c r="E1002">
        <v>65</v>
      </c>
      <c r="F1002">
        <v>1</v>
      </c>
      <c r="G1002">
        <v>30.342213000000001</v>
      </c>
      <c r="H1002">
        <v>17.723261000000001</v>
      </c>
      <c r="I1002">
        <v>10.119633</v>
      </c>
      <c r="J1002">
        <v>0.15811900000000001</v>
      </c>
      <c r="K1002" t="str">
        <f t="shared" si="24"/>
        <v>7</v>
      </c>
      <c r="L1002" t="s">
        <v>66</v>
      </c>
      <c r="M1002" t="s">
        <v>67</v>
      </c>
      <c r="N10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65</v>
      </c>
      <c r="O1002" s="13" t="e">
        <f>VLOOKUP(TableMPI[[#This Row],[Label]],TableAvg[],2,FALSE)</f>
        <v>#N/A</v>
      </c>
      <c r="P1002" s="13" t="e">
        <f>VLOOKUP(TableMPI[[#This Row],[Label]],TableAvg[],3,FALSE)</f>
        <v>#N/A</v>
      </c>
      <c r="Q1002" s="13" t="e">
        <f>TableMPI[[#This Row],[Avg]]-$U$2*TableMPI[[#This Row],[StdDev]]</f>
        <v>#N/A</v>
      </c>
      <c r="R1002" s="13" t="e">
        <f>TableMPI[[#This Row],[Avg]]+$U$2*TableMPI[[#This Row],[StdDev]]</f>
        <v>#N/A</v>
      </c>
      <c r="S1002" s="13" t="e">
        <f>IF(AND(TableMPI[[#This Row],[total_time]]&gt;=TableMPI[[#This Row],[Low]], TableMPI[[#This Row],[total_time]]&lt;=TableMPI[[#This Row],[High]]),1,0)</f>
        <v>#N/A</v>
      </c>
    </row>
    <row r="1003" spans="1:19" x14ac:dyDescent="0.25">
      <c r="A1003" t="s">
        <v>15</v>
      </c>
      <c r="B1003">
        <v>15000</v>
      </c>
      <c r="C1003">
        <v>100</v>
      </c>
      <c r="D1003">
        <v>100000</v>
      </c>
      <c r="E1003">
        <v>64</v>
      </c>
      <c r="F1003">
        <v>1</v>
      </c>
      <c r="G1003">
        <v>44.051015</v>
      </c>
      <c r="H1003">
        <v>31.199767999999999</v>
      </c>
      <c r="I1003">
        <v>22.198219000000002</v>
      </c>
      <c r="J1003">
        <v>0.35235300000000003</v>
      </c>
      <c r="K1003" t="str">
        <f t="shared" si="24"/>
        <v>7</v>
      </c>
      <c r="L1003" t="s">
        <v>66</v>
      </c>
      <c r="M1003" t="s">
        <v>67</v>
      </c>
      <c r="N10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64</v>
      </c>
      <c r="O1003" s="13" t="e">
        <f>VLOOKUP(TableMPI[[#This Row],[Label]],TableAvg[],2,FALSE)</f>
        <v>#N/A</v>
      </c>
      <c r="P1003" s="13" t="e">
        <f>VLOOKUP(TableMPI[[#This Row],[Label]],TableAvg[],3,FALSE)</f>
        <v>#N/A</v>
      </c>
      <c r="Q1003" s="13" t="e">
        <f>TableMPI[[#This Row],[Avg]]-$U$2*TableMPI[[#This Row],[StdDev]]</f>
        <v>#N/A</v>
      </c>
      <c r="R1003" s="13" t="e">
        <f>TableMPI[[#This Row],[Avg]]+$U$2*TableMPI[[#This Row],[StdDev]]</f>
        <v>#N/A</v>
      </c>
      <c r="S1003" s="13" t="e">
        <f>IF(AND(TableMPI[[#This Row],[total_time]]&gt;=TableMPI[[#This Row],[Low]], TableMPI[[#This Row],[total_time]]&lt;=TableMPI[[#This Row],[High]]),1,0)</f>
        <v>#N/A</v>
      </c>
    </row>
    <row r="1004" spans="1:19" x14ac:dyDescent="0.25">
      <c r="A1004" t="s">
        <v>15</v>
      </c>
      <c r="B1004">
        <v>15000</v>
      </c>
      <c r="C1004">
        <v>100</v>
      </c>
      <c r="D1004">
        <v>100000</v>
      </c>
      <c r="E1004">
        <v>63</v>
      </c>
      <c r="F1004">
        <v>1</v>
      </c>
      <c r="G1004">
        <v>25.270586000000002</v>
      </c>
      <c r="H1004">
        <v>12.382208</v>
      </c>
      <c r="I1004">
        <v>36.716732</v>
      </c>
      <c r="J1004">
        <v>0.59220499999999998</v>
      </c>
      <c r="K1004" t="str">
        <f t="shared" si="24"/>
        <v>7</v>
      </c>
      <c r="L1004" t="s">
        <v>66</v>
      </c>
      <c r="M1004" t="s">
        <v>67</v>
      </c>
      <c r="N10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63</v>
      </c>
      <c r="O1004" s="13" t="e">
        <f>VLOOKUP(TableMPI[[#This Row],[Label]],TableAvg[],2,FALSE)</f>
        <v>#N/A</v>
      </c>
      <c r="P1004" s="13" t="e">
        <f>VLOOKUP(TableMPI[[#This Row],[Label]],TableAvg[],3,FALSE)</f>
        <v>#N/A</v>
      </c>
      <c r="Q1004" s="13" t="e">
        <f>TableMPI[[#This Row],[Avg]]-$U$2*TableMPI[[#This Row],[StdDev]]</f>
        <v>#N/A</v>
      </c>
      <c r="R1004" s="13" t="e">
        <f>TableMPI[[#This Row],[Avg]]+$U$2*TableMPI[[#This Row],[StdDev]]</f>
        <v>#N/A</v>
      </c>
      <c r="S1004" s="13" t="e">
        <f>IF(AND(TableMPI[[#This Row],[total_time]]&gt;=TableMPI[[#This Row],[Low]], TableMPI[[#This Row],[total_time]]&lt;=TableMPI[[#This Row],[High]]),1,0)</f>
        <v>#N/A</v>
      </c>
    </row>
    <row r="1005" spans="1:19" x14ac:dyDescent="0.25">
      <c r="A1005" t="s">
        <v>15</v>
      </c>
      <c r="B1005">
        <v>15000</v>
      </c>
      <c r="C1005">
        <v>100</v>
      </c>
      <c r="D1005">
        <v>100000</v>
      </c>
      <c r="E1005">
        <v>62</v>
      </c>
      <c r="F1005">
        <v>1</v>
      </c>
      <c r="G1005">
        <v>28.390892000000001</v>
      </c>
      <c r="H1005">
        <v>15.280951</v>
      </c>
      <c r="I1005">
        <v>16.663889999999999</v>
      </c>
      <c r="J1005">
        <v>0.27317900000000001</v>
      </c>
      <c r="K1005" t="str">
        <f t="shared" si="24"/>
        <v>7</v>
      </c>
      <c r="L1005" t="s">
        <v>66</v>
      </c>
      <c r="M1005" t="s">
        <v>67</v>
      </c>
      <c r="N10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62</v>
      </c>
      <c r="O1005" s="13" t="e">
        <f>VLOOKUP(TableMPI[[#This Row],[Label]],TableAvg[],2,FALSE)</f>
        <v>#N/A</v>
      </c>
      <c r="P1005" s="13" t="e">
        <f>VLOOKUP(TableMPI[[#This Row],[Label]],TableAvg[],3,FALSE)</f>
        <v>#N/A</v>
      </c>
      <c r="Q1005" s="13" t="e">
        <f>TableMPI[[#This Row],[Avg]]-$U$2*TableMPI[[#This Row],[StdDev]]</f>
        <v>#N/A</v>
      </c>
      <c r="R1005" s="13" t="e">
        <f>TableMPI[[#This Row],[Avg]]+$U$2*TableMPI[[#This Row],[StdDev]]</f>
        <v>#N/A</v>
      </c>
      <c r="S1005" s="13" t="e">
        <f>IF(AND(TableMPI[[#This Row],[total_time]]&gt;=TableMPI[[#This Row],[Low]], TableMPI[[#This Row],[total_time]]&lt;=TableMPI[[#This Row],[High]]),1,0)</f>
        <v>#N/A</v>
      </c>
    </row>
    <row r="1006" spans="1:19" x14ac:dyDescent="0.25">
      <c r="A1006" t="s">
        <v>15</v>
      </c>
      <c r="B1006">
        <v>15000</v>
      </c>
      <c r="C1006">
        <v>100</v>
      </c>
      <c r="D1006">
        <v>100000</v>
      </c>
      <c r="E1006">
        <v>61</v>
      </c>
      <c r="F1006">
        <v>1</v>
      </c>
      <c r="G1006">
        <v>26.957121999999998</v>
      </c>
      <c r="H1006">
        <v>13.668509999999999</v>
      </c>
      <c r="I1006">
        <v>4.037928</v>
      </c>
      <c r="J1006">
        <v>6.7298999999999998E-2</v>
      </c>
      <c r="K1006" t="str">
        <f t="shared" si="24"/>
        <v>7</v>
      </c>
      <c r="L1006" t="s">
        <v>66</v>
      </c>
      <c r="M1006" t="s">
        <v>67</v>
      </c>
      <c r="N10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61</v>
      </c>
      <c r="O1006" s="13" t="e">
        <f>VLOOKUP(TableMPI[[#This Row],[Label]],TableAvg[],2,FALSE)</f>
        <v>#N/A</v>
      </c>
      <c r="P1006" s="13" t="e">
        <f>VLOOKUP(TableMPI[[#This Row],[Label]],TableAvg[],3,FALSE)</f>
        <v>#N/A</v>
      </c>
      <c r="Q1006" s="13" t="e">
        <f>TableMPI[[#This Row],[Avg]]-$U$2*TableMPI[[#This Row],[StdDev]]</f>
        <v>#N/A</v>
      </c>
      <c r="R1006" s="13" t="e">
        <f>TableMPI[[#This Row],[Avg]]+$U$2*TableMPI[[#This Row],[StdDev]]</f>
        <v>#N/A</v>
      </c>
      <c r="S1006" s="13" t="e">
        <f>IF(AND(TableMPI[[#This Row],[total_time]]&gt;=TableMPI[[#This Row],[Low]], TableMPI[[#This Row],[total_time]]&lt;=TableMPI[[#This Row],[High]]),1,0)</f>
        <v>#N/A</v>
      </c>
    </row>
    <row r="1007" spans="1:19" x14ac:dyDescent="0.25">
      <c r="A1007" t="s">
        <v>15</v>
      </c>
      <c r="B1007">
        <v>15000</v>
      </c>
      <c r="C1007">
        <v>100</v>
      </c>
      <c r="D1007">
        <v>100000</v>
      </c>
      <c r="E1007">
        <v>60</v>
      </c>
      <c r="F1007">
        <v>1</v>
      </c>
      <c r="G1007">
        <v>21.329039999999999</v>
      </c>
      <c r="H1007">
        <v>7.8118109999999996</v>
      </c>
      <c r="I1007">
        <v>14.596731</v>
      </c>
      <c r="J1007">
        <v>0.24740200000000001</v>
      </c>
      <c r="K1007" t="str">
        <f t="shared" si="24"/>
        <v>7</v>
      </c>
      <c r="L1007" t="s">
        <v>66</v>
      </c>
      <c r="M1007" t="s">
        <v>67</v>
      </c>
      <c r="N10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60</v>
      </c>
      <c r="O1007" s="13" t="e">
        <f>VLOOKUP(TableMPI[[#This Row],[Label]],TableAvg[],2,FALSE)</f>
        <v>#N/A</v>
      </c>
      <c r="P1007" s="13" t="e">
        <f>VLOOKUP(TableMPI[[#This Row],[Label]],TableAvg[],3,FALSE)</f>
        <v>#N/A</v>
      </c>
      <c r="Q1007" s="13" t="e">
        <f>TableMPI[[#This Row],[Avg]]-$U$2*TableMPI[[#This Row],[StdDev]]</f>
        <v>#N/A</v>
      </c>
      <c r="R1007" s="13" t="e">
        <f>TableMPI[[#This Row],[Avg]]+$U$2*TableMPI[[#This Row],[StdDev]]</f>
        <v>#N/A</v>
      </c>
      <c r="S1007" s="13" t="e">
        <f>IF(AND(TableMPI[[#This Row],[total_time]]&gt;=TableMPI[[#This Row],[Low]], TableMPI[[#This Row],[total_time]]&lt;=TableMPI[[#This Row],[High]]),1,0)</f>
        <v>#N/A</v>
      </c>
    </row>
    <row r="1008" spans="1:19" x14ac:dyDescent="0.25">
      <c r="A1008" t="s">
        <v>15</v>
      </c>
      <c r="B1008">
        <v>15000</v>
      </c>
      <c r="C1008">
        <v>100</v>
      </c>
      <c r="D1008">
        <v>100000</v>
      </c>
      <c r="E1008">
        <v>59</v>
      </c>
      <c r="F1008">
        <v>1</v>
      </c>
      <c r="G1008">
        <v>25.491392000000001</v>
      </c>
      <c r="H1008">
        <v>11.375289</v>
      </c>
      <c r="I1008">
        <v>6.63917</v>
      </c>
      <c r="J1008">
        <v>0.114468</v>
      </c>
      <c r="K1008" t="str">
        <f t="shared" ref="K1008:K1027" si="25">MID(M1008,22,1)</f>
        <v>7</v>
      </c>
      <c r="L1008" t="s">
        <v>66</v>
      </c>
      <c r="M1008" t="s">
        <v>67</v>
      </c>
      <c r="N10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59</v>
      </c>
      <c r="O1008" s="13" t="e">
        <f>VLOOKUP(TableMPI[[#This Row],[Label]],TableAvg[],2,FALSE)</f>
        <v>#N/A</v>
      </c>
      <c r="P1008" s="13" t="e">
        <f>VLOOKUP(TableMPI[[#This Row],[Label]],TableAvg[],3,FALSE)</f>
        <v>#N/A</v>
      </c>
      <c r="Q1008" s="13" t="e">
        <f>TableMPI[[#This Row],[Avg]]-$U$2*TableMPI[[#This Row],[StdDev]]</f>
        <v>#N/A</v>
      </c>
      <c r="R1008" s="13" t="e">
        <f>TableMPI[[#This Row],[Avg]]+$U$2*TableMPI[[#This Row],[StdDev]]</f>
        <v>#N/A</v>
      </c>
      <c r="S1008" s="13" t="e">
        <f>IF(AND(TableMPI[[#This Row],[total_time]]&gt;=TableMPI[[#This Row],[Low]], TableMPI[[#This Row],[total_time]]&lt;=TableMPI[[#This Row],[High]]),1,0)</f>
        <v>#N/A</v>
      </c>
    </row>
    <row r="1009" spans="1:19" x14ac:dyDescent="0.25">
      <c r="A1009" t="s">
        <v>15</v>
      </c>
      <c r="B1009">
        <v>15000</v>
      </c>
      <c r="C1009">
        <v>100</v>
      </c>
      <c r="D1009">
        <v>100000</v>
      </c>
      <c r="E1009">
        <v>58</v>
      </c>
      <c r="F1009">
        <v>1</v>
      </c>
      <c r="G1009">
        <v>25.730874</v>
      </c>
      <c r="H1009">
        <v>11.439698999999999</v>
      </c>
      <c r="I1009">
        <v>6.0910289999999998</v>
      </c>
      <c r="J1009">
        <v>0.10686</v>
      </c>
      <c r="K1009" t="str">
        <f t="shared" si="25"/>
        <v>7</v>
      </c>
      <c r="L1009" t="s">
        <v>66</v>
      </c>
      <c r="M1009" t="s">
        <v>67</v>
      </c>
      <c r="N10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58</v>
      </c>
      <c r="O1009" s="13" t="e">
        <f>VLOOKUP(TableMPI[[#This Row],[Label]],TableAvg[],2,FALSE)</f>
        <v>#N/A</v>
      </c>
      <c r="P1009" s="13" t="e">
        <f>VLOOKUP(TableMPI[[#This Row],[Label]],TableAvg[],3,FALSE)</f>
        <v>#N/A</v>
      </c>
      <c r="Q1009" s="13" t="e">
        <f>TableMPI[[#This Row],[Avg]]-$U$2*TableMPI[[#This Row],[StdDev]]</f>
        <v>#N/A</v>
      </c>
      <c r="R1009" s="13" t="e">
        <f>TableMPI[[#This Row],[Avg]]+$U$2*TableMPI[[#This Row],[StdDev]]</f>
        <v>#N/A</v>
      </c>
      <c r="S1009" s="13" t="e">
        <f>IF(AND(TableMPI[[#This Row],[total_time]]&gt;=TableMPI[[#This Row],[Low]], TableMPI[[#This Row],[total_time]]&lt;=TableMPI[[#This Row],[High]]),1,0)</f>
        <v>#N/A</v>
      </c>
    </row>
    <row r="1010" spans="1:19" x14ac:dyDescent="0.25">
      <c r="A1010" t="s">
        <v>15</v>
      </c>
      <c r="B1010">
        <v>15000</v>
      </c>
      <c r="C1010">
        <v>100</v>
      </c>
      <c r="D1010">
        <v>100000</v>
      </c>
      <c r="E1010">
        <v>57</v>
      </c>
      <c r="F1010">
        <v>1</v>
      </c>
      <c r="G1010">
        <v>25.702300000000001</v>
      </c>
      <c r="H1010">
        <v>11.308204999999999</v>
      </c>
      <c r="I1010">
        <v>6.6456340000000003</v>
      </c>
      <c r="J1010">
        <v>0.118672</v>
      </c>
      <c r="K1010" t="str">
        <f t="shared" si="25"/>
        <v>7</v>
      </c>
      <c r="L1010" t="s">
        <v>66</v>
      </c>
      <c r="M1010" t="s">
        <v>67</v>
      </c>
      <c r="N10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57</v>
      </c>
      <c r="O1010" s="13" t="e">
        <f>VLOOKUP(TableMPI[[#This Row],[Label]],TableAvg[],2,FALSE)</f>
        <v>#N/A</v>
      </c>
      <c r="P1010" s="13" t="e">
        <f>VLOOKUP(TableMPI[[#This Row],[Label]],TableAvg[],3,FALSE)</f>
        <v>#N/A</v>
      </c>
      <c r="Q1010" s="13" t="e">
        <f>TableMPI[[#This Row],[Avg]]-$U$2*TableMPI[[#This Row],[StdDev]]</f>
        <v>#N/A</v>
      </c>
      <c r="R1010" s="13" t="e">
        <f>TableMPI[[#This Row],[Avg]]+$U$2*TableMPI[[#This Row],[StdDev]]</f>
        <v>#N/A</v>
      </c>
      <c r="S1010" s="13" t="e">
        <f>IF(AND(TableMPI[[#This Row],[total_time]]&gt;=TableMPI[[#This Row],[Low]], TableMPI[[#This Row],[total_time]]&lt;=TableMPI[[#This Row],[High]]),1,0)</f>
        <v>#N/A</v>
      </c>
    </row>
    <row r="1011" spans="1:19" x14ac:dyDescent="0.25">
      <c r="A1011" t="s">
        <v>15</v>
      </c>
      <c r="B1011">
        <v>15000</v>
      </c>
      <c r="C1011">
        <v>100</v>
      </c>
      <c r="D1011">
        <v>100000</v>
      </c>
      <c r="E1011">
        <v>56</v>
      </c>
      <c r="F1011">
        <v>1</v>
      </c>
      <c r="G1011">
        <v>25.150770000000001</v>
      </c>
      <c r="H1011">
        <v>10.529858000000001</v>
      </c>
      <c r="I1011">
        <v>7.4237979999999997</v>
      </c>
      <c r="J1011">
        <v>0.13497799999999999</v>
      </c>
      <c r="K1011" t="str">
        <f t="shared" si="25"/>
        <v>7</v>
      </c>
      <c r="L1011" t="s">
        <v>66</v>
      </c>
      <c r="M1011" t="s">
        <v>67</v>
      </c>
      <c r="N10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56</v>
      </c>
      <c r="O1011" s="13" t="e">
        <f>VLOOKUP(TableMPI[[#This Row],[Label]],TableAvg[],2,FALSE)</f>
        <v>#N/A</v>
      </c>
      <c r="P1011" s="13" t="e">
        <f>VLOOKUP(TableMPI[[#This Row],[Label]],TableAvg[],3,FALSE)</f>
        <v>#N/A</v>
      </c>
      <c r="Q1011" s="13" t="e">
        <f>TableMPI[[#This Row],[Avg]]-$U$2*TableMPI[[#This Row],[StdDev]]</f>
        <v>#N/A</v>
      </c>
      <c r="R1011" s="13" t="e">
        <f>TableMPI[[#This Row],[Avg]]+$U$2*TableMPI[[#This Row],[StdDev]]</f>
        <v>#N/A</v>
      </c>
      <c r="S1011" s="13" t="e">
        <f>IF(AND(TableMPI[[#This Row],[total_time]]&gt;=TableMPI[[#This Row],[Low]], TableMPI[[#This Row],[total_time]]&lt;=TableMPI[[#This Row],[High]]),1,0)</f>
        <v>#N/A</v>
      </c>
    </row>
    <row r="1012" spans="1:19" x14ac:dyDescent="0.25">
      <c r="A1012" t="s">
        <v>15</v>
      </c>
      <c r="B1012">
        <v>15000</v>
      </c>
      <c r="C1012">
        <v>100</v>
      </c>
      <c r="D1012">
        <v>100000</v>
      </c>
      <c r="E1012">
        <v>55</v>
      </c>
      <c r="F1012">
        <v>1</v>
      </c>
      <c r="G1012">
        <v>28.628235</v>
      </c>
      <c r="H1012">
        <v>13.741066</v>
      </c>
      <c r="I1012">
        <v>5.8501190000000003</v>
      </c>
      <c r="J1012">
        <v>0.108336</v>
      </c>
      <c r="K1012" t="str">
        <f t="shared" si="25"/>
        <v>7</v>
      </c>
      <c r="L1012" t="s">
        <v>66</v>
      </c>
      <c r="M1012" t="s">
        <v>67</v>
      </c>
      <c r="N10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55</v>
      </c>
      <c r="O1012" s="13" t="e">
        <f>VLOOKUP(TableMPI[[#This Row],[Label]],TableAvg[],2,FALSE)</f>
        <v>#N/A</v>
      </c>
      <c r="P1012" s="13" t="e">
        <f>VLOOKUP(TableMPI[[#This Row],[Label]],TableAvg[],3,FALSE)</f>
        <v>#N/A</v>
      </c>
      <c r="Q1012" s="13" t="e">
        <f>TableMPI[[#This Row],[Avg]]-$U$2*TableMPI[[#This Row],[StdDev]]</f>
        <v>#N/A</v>
      </c>
      <c r="R1012" s="13" t="e">
        <f>TableMPI[[#This Row],[Avg]]+$U$2*TableMPI[[#This Row],[StdDev]]</f>
        <v>#N/A</v>
      </c>
      <c r="S1012" s="13" t="e">
        <f>IF(AND(TableMPI[[#This Row],[total_time]]&gt;=TableMPI[[#This Row],[Low]], TableMPI[[#This Row],[total_time]]&lt;=TableMPI[[#This Row],[High]]),1,0)</f>
        <v>#N/A</v>
      </c>
    </row>
    <row r="1013" spans="1:19" x14ac:dyDescent="0.25">
      <c r="A1013" t="s">
        <v>15</v>
      </c>
      <c r="B1013">
        <v>15000</v>
      </c>
      <c r="C1013">
        <v>100</v>
      </c>
      <c r="D1013">
        <v>100000</v>
      </c>
      <c r="E1013">
        <v>54</v>
      </c>
      <c r="F1013">
        <v>1</v>
      </c>
      <c r="G1013">
        <v>26.612850999999999</v>
      </c>
      <c r="H1013">
        <v>11.514236</v>
      </c>
      <c r="I1013">
        <v>5.4580549999999999</v>
      </c>
      <c r="J1013">
        <v>0.102982</v>
      </c>
      <c r="K1013" t="str">
        <f t="shared" si="25"/>
        <v>7</v>
      </c>
      <c r="L1013" t="s">
        <v>66</v>
      </c>
      <c r="M1013" t="s">
        <v>67</v>
      </c>
      <c r="N10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54</v>
      </c>
      <c r="O1013" s="13" t="e">
        <f>VLOOKUP(TableMPI[[#This Row],[Label]],TableAvg[],2,FALSE)</f>
        <v>#N/A</v>
      </c>
      <c r="P1013" s="13" t="e">
        <f>VLOOKUP(TableMPI[[#This Row],[Label]],TableAvg[],3,FALSE)</f>
        <v>#N/A</v>
      </c>
      <c r="Q1013" s="13" t="e">
        <f>TableMPI[[#This Row],[Avg]]-$U$2*TableMPI[[#This Row],[StdDev]]</f>
        <v>#N/A</v>
      </c>
      <c r="R1013" s="13" t="e">
        <f>TableMPI[[#This Row],[Avg]]+$U$2*TableMPI[[#This Row],[StdDev]]</f>
        <v>#N/A</v>
      </c>
      <c r="S1013" s="13" t="e">
        <f>IF(AND(TableMPI[[#This Row],[total_time]]&gt;=TableMPI[[#This Row],[Low]], TableMPI[[#This Row],[total_time]]&lt;=TableMPI[[#This Row],[High]]),1,0)</f>
        <v>#N/A</v>
      </c>
    </row>
    <row r="1014" spans="1:19" x14ac:dyDescent="0.25">
      <c r="A1014" t="s">
        <v>15</v>
      </c>
      <c r="B1014">
        <v>15000</v>
      </c>
      <c r="C1014">
        <v>100</v>
      </c>
      <c r="D1014">
        <v>100000</v>
      </c>
      <c r="E1014">
        <v>53</v>
      </c>
      <c r="F1014">
        <v>1</v>
      </c>
      <c r="G1014">
        <v>26.938825000000001</v>
      </c>
      <c r="H1014">
        <v>11.549052</v>
      </c>
      <c r="I1014">
        <v>6.1816040000000001</v>
      </c>
      <c r="J1014">
        <v>0.118877</v>
      </c>
      <c r="K1014" t="str">
        <f t="shared" si="25"/>
        <v>7</v>
      </c>
      <c r="L1014" t="s">
        <v>66</v>
      </c>
      <c r="M1014" t="s">
        <v>67</v>
      </c>
      <c r="N10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53</v>
      </c>
      <c r="O1014" s="13" t="e">
        <f>VLOOKUP(TableMPI[[#This Row],[Label]],TableAvg[],2,FALSE)</f>
        <v>#N/A</v>
      </c>
      <c r="P1014" s="13" t="e">
        <f>VLOOKUP(TableMPI[[#This Row],[Label]],TableAvg[],3,FALSE)</f>
        <v>#N/A</v>
      </c>
      <c r="Q1014" s="13" t="e">
        <f>TableMPI[[#This Row],[Avg]]-$U$2*TableMPI[[#This Row],[StdDev]]</f>
        <v>#N/A</v>
      </c>
      <c r="R1014" s="13" t="e">
        <f>TableMPI[[#This Row],[Avg]]+$U$2*TableMPI[[#This Row],[StdDev]]</f>
        <v>#N/A</v>
      </c>
      <c r="S1014" s="13" t="e">
        <f>IF(AND(TableMPI[[#This Row],[total_time]]&gt;=TableMPI[[#This Row],[Low]], TableMPI[[#This Row],[total_time]]&lt;=TableMPI[[#This Row],[High]]),1,0)</f>
        <v>#N/A</v>
      </c>
    </row>
    <row r="1015" spans="1:19" x14ac:dyDescent="0.25">
      <c r="A1015" t="s">
        <v>15</v>
      </c>
      <c r="B1015">
        <v>15000</v>
      </c>
      <c r="C1015">
        <v>100</v>
      </c>
      <c r="D1015">
        <v>100000</v>
      </c>
      <c r="E1015">
        <v>52</v>
      </c>
      <c r="F1015">
        <v>1</v>
      </c>
      <c r="G1015">
        <v>27.054086999999999</v>
      </c>
      <c r="H1015">
        <v>11.576264</v>
      </c>
      <c r="I1015">
        <v>7.146579</v>
      </c>
      <c r="J1015">
        <v>0.140129</v>
      </c>
      <c r="K1015" t="str">
        <f t="shared" si="25"/>
        <v>7</v>
      </c>
      <c r="L1015" t="s">
        <v>66</v>
      </c>
      <c r="M1015" t="s">
        <v>67</v>
      </c>
      <c r="N10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52</v>
      </c>
      <c r="O1015" s="13" t="e">
        <f>VLOOKUP(TableMPI[[#This Row],[Label]],TableAvg[],2,FALSE)</f>
        <v>#N/A</v>
      </c>
      <c r="P1015" s="13" t="e">
        <f>VLOOKUP(TableMPI[[#This Row],[Label]],TableAvg[],3,FALSE)</f>
        <v>#N/A</v>
      </c>
      <c r="Q1015" s="13" t="e">
        <f>TableMPI[[#This Row],[Avg]]-$U$2*TableMPI[[#This Row],[StdDev]]</f>
        <v>#N/A</v>
      </c>
      <c r="R1015" s="13" t="e">
        <f>TableMPI[[#This Row],[Avg]]+$U$2*TableMPI[[#This Row],[StdDev]]</f>
        <v>#N/A</v>
      </c>
      <c r="S1015" s="13" t="e">
        <f>IF(AND(TableMPI[[#This Row],[total_time]]&gt;=TableMPI[[#This Row],[Low]], TableMPI[[#This Row],[total_time]]&lt;=TableMPI[[#This Row],[High]]),1,0)</f>
        <v>#N/A</v>
      </c>
    </row>
    <row r="1016" spans="1:19" x14ac:dyDescent="0.25">
      <c r="A1016" t="s">
        <v>15</v>
      </c>
      <c r="B1016">
        <v>15000</v>
      </c>
      <c r="C1016">
        <v>100</v>
      </c>
      <c r="D1016">
        <v>100000</v>
      </c>
      <c r="E1016">
        <v>51</v>
      </c>
      <c r="F1016">
        <v>1</v>
      </c>
      <c r="G1016">
        <v>27.340779999999999</v>
      </c>
      <c r="H1016">
        <v>11.422079999999999</v>
      </c>
      <c r="I1016">
        <v>6.5520759999999996</v>
      </c>
      <c r="J1016">
        <v>0.13104199999999999</v>
      </c>
      <c r="K1016" t="str">
        <f t="shared" si="25"/>
        <v>7</v>
      </c>
      <c r="L1016" t="s">
        <v>66</v>
      </c>
      <c r="M1016" t="s">
        <v>67</v>
      </c>
      <c r="N10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51</v>
      </c>
      <c r="O1016" s="13" t="e">
        <f>VLOOKUP(TableMPI[[#This Row],[Label]],TableAvg[],2,FALSE)</f>
        <v>#N/A</v>
      </c>
      <c r="P1016" s="13" t="e">
        <f>VLOOKUP(TableMPI[[#This Row],[Label]],TableAvg[],3,FALSE)</f>
        <v>#N/A</v>
      </c>
      <c r="Q1016" s="13" t="e">
        <f>TableMPI[[#This Row],[Avg]]-$U$2*TableMPI[[#This Row],[StdDev]]</f>
        <v>#N/A</v>
      </c>
      <c r="R1016" s="13" t="e">
        <f>TableMPI[[#This Row],[Avg]]+$U$2*TableMPI[[#This Row],[StdDev]]</f>
        <v>#N/A</v>
      </c>
      <c r="S1016" s="13" t="e">
        <f>IF(AND(TableMPI[[#This Row],[total_time]]&gt;=TableMPI[[#This Row],[Low]], TableMPI[[#This Row],[total_time]]&lt;=TableMPI[[#This Row],[High]]),1,0)</f>
        <v>#N/A</v>
      </c>
    </row>
    <row r="1017" spans="1:19" x14ac:dyDescent="0.25">
      <c r="A1017" t="s">
        <v>15</v>
      </c>
      <c r="B1017">
        <v>15000</v>
      </c>
      <c r="C1017">
        <v>100</v>
      </c>
      <c r="D1017">
        <v>100000</v>
      </c>
      <c r="E1017">
        <v>50</v>
      </c>
      <c r="F1017">
        <v>1</v>
      </c>
      <c r="G1017">
        <v>26.885090000000002</v>
      </c>
      <c r="H1017">
        <v>10.686168</v>
      </c>
      <c r="I1017">
        <v>6.1152090000000001</v>
      </c>
      <c r="J1017">
        <v>0.12479999999999999</v>
      </c>
      <c r="K1017" t="str">
        <f t="shared" si="25"/>
        <v>7</v>
      </c>
      <c r="L1017" t="s">
        <v>66</v>
      </c>
      <c r="M1017" t="s">
        <v>67</v>
      </c>
      <c r="N10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50</v>
      </c>
      <c r="O1017" s="13" t="e">
        <f>VLOOKUP(TableMPI[[#This Row],[Label]],TableAvg[],2,FALSE)</f>
        <v>#N/A</v>
      </c>
      <c r="P1017" s="13" t="e">
        <f>VLOOKUP(TableMPI[[#This Row],[Label]],TableAvg[],3,FALSE)</f>
        <v>#N/A</v>
      </c>
      <c r="Q1017" s="13" t="e">
        <f>TableMPI[[#This Row],[Avg]]-$U$2*TableMPI[[#This Row],[StdDev]]</f>
        <v>#N/A</v>
      </c>
      <c r="R1017" s="13" t="e">
        <f>TableMPI[[#This Row],[Avg]]+$U$2*TableMPI[[#This Row],[StdDev]]</f>
        <v>#N/A</v>
      </c>
      <c r="S1017" s="13" t="e">
        <f>IF(AND(TableMPI[[#This Row],[total_time]]&gt;=TableMPI[[#This Row],[Low]], TableMPI[[#This Row],[total_time]]&lt;=TableMPI[[#This Row],[High]]),1,0)</f>
        <v>#N/A</v>
      </c>
    </row>
    <row r="1018" spans="1:19" x14ac:dyDescent="0.25">
      <c r="A1018" t="s">
        <v>15</v>
      </c>
      <c r="B1018">
        <v>15000</v>
      </c>
      <c r="C1018">
        <v>100</v>
      </c>
      <c r="D1018">
        <v>100000</v>
      </c>
      <c r="E1018">
        <v>49</v>
      </c>
      <c r="F1018">
        <v>1</v>
      </c>
      <c r="G1018">
        <v>27.554559000000001</v>
      </c>
      <c r="H1018">
        <v>11.031245</v>
      </c>
      <c r="I1018">
        <v>5.3784910000000004</v>
      </c>
      <c r="J1018">
        <v>0.112052</v>
      </c>
      <c r="K1018" t="str">
        <f t="shared" si="25"/>
        <v>7</v>
      </c>
      <c r="L1018" t="s">
        <v>66</v>
      </c>
      <c r="M1018" t="s">
        <v>67</v>
      </c>
      <c r="N10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49</v>
      </c>
      <c r="O1018" s="13" t="e">
        <f>VLOOKUP(TableMPI[[#This Row],[Label]],TableAvg[],2,FALSE)</f>
        <v>#N/A</v>
      </c>
      <c r="P1018" s="13" t="e">
        <f>VLOOKUP(TableMPI[[#This Row],[Label]],TableAvg[],3,FALSE)</f>
        <v>#N/A</v>
      </c>
      <c r="Q1018" s="13" t="e">
        <f>TableMPI[[#This Row],[Avg]]-$U$2*TableMPI[[#This Row],[StdDev]]</f>
        <v>#N/A</v>
      </c>
      <c r="R1018" s="13" t="e">
        <f>TableMPI[[#This Row],[Avg]]+$U$2*TableMPI[[#This Row],[StdDev]]</f>
        <v>#N/A</v>
      </c>
      <c r="S1018" s="13" t="e">
        <f>IF(AND(TableMPI[[#This Row],[total_time]]&gt;=TableMPI[[#This Row],[Low]], TableMPI[[#This Row],[total_time]]&lt;=TableMPI[[#This Row],[High]]),1,0)</f>
        <v>#N/A</v>
      </c>
    </row>
    <row r="1019" spans="1:19" x14ac:dyDescent="0.25">
      <c r="A1019" t="s">
        <v>15</v>
      </c>
      <c r="B1019">
        <v>15000</v>
      </c>
      <c r="C1019">
        <v>100</v>
      </c>
      <c r="D1019">
        <v>100000</v>
      </c>
      <c r="E1019">
        <v>48</v>
      </c>
      <c r="F1019">
        <v>1</v>
      </c>
      <c r="G1019">
        <v>41.375326000000001</v>
      </c>
      <c r="H1019">
        <v>24.517187</v>
      </c>
      <c r="I1019">
        <v>6.0199360000000004</v>
      </c>
      <c r="J1019">
        <v>0.128084</v>
      </c>
      <c r="K1019" t="str">
        <f t="shared" si="25"/>
        <v>7</v>
      </c>
      <c r="L1019" t="s">
        <v>66</v>
      </c>
      <c r="M1019" t="s">
        <v>67</v>
      </c>
      <c r="N10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48</v>
      </c>
      <c r="O1019" s="13" t="e">
        <f>VLOOKUP(TableMPI[[#This Row],[Label]],TableAvg[],2,FALSE)</f>
        <v>#N/A</v>
      </c>
      <c r="P1019" s="13" t="e">
        <f>VLOOKUP(TableMPI[[#This Row],[Label]],TableAvg[],3,FALSE)</f>
        <v>#N/A</v>
      </c>
      <c r="Q1019" s="13" t="e">
        <f>TableMPI[[#This Row],[Avg]]-$U$2*TableMPI[[#This Row],[StdDev]]</f>
        <v>#N/A</v>
      </c>
      <c r="R1019" s="13" t="e">
        <f>TableMPI[[#This Row],[Avg]]+$U$2*TableMPI[[#This Row],[StdDev]]</f>
        <v>#N/A</v>
      </c>
      <c r="S1019" s="13" t="e">
        <f>IF(AND(TableMPI[[#This Row],[total_time]]&gt;=TableMPI[[#This Row],[Low]], TableMPI[[#This Row],[total_time]]&lt;=TableMPI[[#This Row],[High]]),1,0)</f>
        <v>#N/A</v>
      </c>
    </row>
    <row r="1020" spans="1:19" x14ac:dyDescent="0.25">
      <c r="A1020" t="s">
        <v>15</v>
      </c>
      <c r="B1020">
        <v>15000</v>
      </c>
      <c r="C1020">
        <v>100</v>
      </c>
      <c r="D1020">
        <v>100000</v>
      </c>
      <c r="E1020">
        <v>47</v>
      </c>
      <c r="F1020">
        <v>1</v>
      </c>
      <c r="G1020">
        <v>38.318806000000002</v>
      </c>
      <c r="H1020">
        <v>21.131080999999998</v>
      </c>
      <c r="I1020">
        <v>21.651326999999998</v>
      </c>
      <c r="J1020">
        <v>0.47068100000000002</v>
      </c>
      <c r="K1020" t="str">
        <f t="shared" si="25"/>
        <v>7</v>
      </c>
      <c r="L1020" t="s">
        <v>66</v>
      </c>
      <c r="M1020" t="s">
        <v>67</v>
      </c>
      <c r="N10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47</v>
      </c>
      <c r="O1020" s="13" t="e">
        <f>VLOOKUP(TableMPI[[#This Row],[Label]],TableAvg[],2,FALSE)</f>
        <v>#N/A</v>
      </c>
      <c r="P1020" s="13" t="e">
        <f>VLOOKUP(TableMPI[[#This Row],[Label]],TableAvg[],3,FALSE)</f>
        <v>#N/A</v>
      </c>
      <c r="Q1020" s="13" t="e">
        <f>TableMPI[[#This Row],[Avg]]-$U$2*TableMPI[[#This Row],[StdDev]]</f>
        <v>#N/A</v>
      </c>
      <c r="R1020" s="13" t="e">
        <f>TableMPI[[#This Row],[Avg]]+$U$2*TableMPI[[#This Row],[StdDev]]</f>
        <v>#N/A</v>
      </c>
      <c r="S1020" s="13" t="e">
        <f>IF(AND(TableMPI[[#This Row],[total_time]]&gt;=TableMPI[[#This Row],[Low]], TableMPI[[#This Row],[total_time]]&lt;=TableMPI[[#This Row],[High]]),1,0)</f>
        <v>#N/A</v>
      </c>
    </row>
    <row r="1021" spans="1:19" x14ac:dyDescent="0.25">
      <c r="A1021" t="s">
        <v>15</v>
      </c>
      <c r="B1021">
        <v>15000</v>
      </c>
      <c r="C1021">
        <v>100</v>
      </c>
      <c r="D1021">
        <v>100000</v>
      </c>
      <c r="E1021">
        <v>46</v>
      </c>
      <c r="F1021">
        <v>1</v>
      </c>
      <c r="G1021">
        <v>37.269106000000001</v>
      </c>
      <c r="H1021">
        <v>19.761835999999999</v>
      </c>
      <c r="I1021">
        <v>12.67055</v>
      </c>
      <c r="J1021">
        <v>0.28156799999999998</v>
      </c>
      <c r="K1021" t="str">
        <f t="shared" si="25"/>
        <v>7</v>
      </c>
      <c r="L1021" t="s">
        <v>66</v>
      </c>
      <c r="M1021" t="s">
        <v>67</v>
      </c>
      <c r="N10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46</v>
      </c>
      <c r="O1021" s="13" t="e">
        <f>VLOOKUP(TableMPI[[#This Row],[Label]],TableAvg[],2,FALSE)</f>
        <v>#N/A</v>
      </c>
      <c r="P1021" s="13" t="e">
        <f>VLOOKUP(TableMPI[[#This Row],[Label]],TableAvg[],3,FALSE)</f>
        <v>#N/A</v>
      </c>
      <c r="Q1021" s="13" t="e">
        <f>TableMPI[[#This Row],[Avg]]-$U$2*TableMPI[[#This Row],[StdDev]]</f>
        <v>#N/A</v>
      </c>
      <c r="R1021" s="13" t="e">
        <f>TableMPI[[#This Row],[Avg]]+$U$2*TableMPI[[#This Row],[StdDev]]</f>
        <v>#N/A</v>
      </c>
      <c r="S1021" s="13" t="e">
        <f>IF(AND(TableMPI[[#This Row],[total_time]]&gt;=TableMPI[[#This Row],[Low]], TableMPI[[#This Row],[total_time]]&lt;=TableMPI[[#This Row],[High]]),1,0)</f>
        <v>#N/A</v>
      </c>
    </row>
    <row r="1022" spans="1:19" x14ac:dyDescent="0.25">
      <c r="A1022" t="s">
        <v>15</v>
      </c>
      <c r="B1022">
        <v>15000</v>
      </c>
      <c r="C1022">
        <v>100</v>
      </c>
      <c r="D1022">
        <v>100000</v>
      </c>
      <c r="E1022">
        <v>45</v>
      </c>
      <c r="F1022">
        <v>1</v>
      </c>
      <c r="G1022">
        <v>41.884467000000001</v>
      </c>
      <c r="H1022">
        <v>24.192146000000001</v>
      </c>
      <c r="I1022">
        <v>12.508744999999999</v>
      </c>
      <c r="J1022">
        <v>0.28428999999999999</v>
      </c>
      <c r="K1022" t="str">
        <f t="shared" si="25"/>
        <v>7</v>
      </c>
      <c r="L1022" t="s">
        <v>66</v>
      </c>
      <c r="M1022" t="s">
        <v>67</v>
      </c>
      <c r="N10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45</v>
      </c>
      <c r="O1022" s="13" t="e">
        <f>VLOOKUP(TableMPI[[#This Row],[Label]],TableAvg[],2,FALSE)</f>
        <v>#N/A</v>
      </c>
      <c r="P1022" s="13" t="e">
        <f>VLOOKUP(TableMPI[[#This Row],[Label]],TableAvg[],3,FALSE)</f>
        <v>#N/A</v>
      </c>
      <c r="Q1022" s="13" t="e">
        <f>TableMPI[[#This Row],[Avg]]-$U$2*TableMPI[[#This Row],[StdDev]]</f>
        <v>#N/A</v>
      </c>
      <c r="R1022" s="13" t="e">
        <f>TableMPI[[#This Row],[Avg]]+$U$2*TableMPI[[#This Row],[StdDev]]</f>
        <v>#N/A</v>
      </c>
      <c r="S1022" s="13" t="e">
        <f>IF(AND(TableMPI[[#This Row],[total_time]]&gt;=TableMPI[[#This Row],[Low]], TableMPI[[#This Row],[total_time]]&lt;=TableMPI[[#This Row],[High]]),1,0)</f>
        <v>#N/A</v>
      </c>
    </row>
    <row r="1023" spans="1:19" x14ac:dyDescent="0.25">
      <c r="A1023" t="s">
        <v>15</v>
      </c>
      <c r="B1023">
        <v>15000</v>
      </c>
      <c r="C1023">
        <v>100</v>
      </c>
      <c r="D1023">
        <v>100000</v>
      </c>
      <c r="E1023">
        <v>44</v>
      </c>
      <c r="F1023">
        <v>1</v>
      </c>
      <c r="G1023">
        <v>26.237179000000001</v>
      </c>
      <c r="H1023">
        <v>8.2215039999999995</v>
      </c>
      <c r="I1023">
        <v>13.529185999999999</v>
      </c>
      <c r="J1023">
        <v>0.31463200000000002</v>
      </c>
      <c r="K1023" t="str">
        <f t="shared" si="25"/>
        <v>7</v>
      </c>
      <c r="L1023" t="s">
        <v>66</v>
      </c>
      <c r="M1023" t="s">
        <v>67</v>
      </c>
      <c r="N10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44</v>
      </c>
      <c r="O1023" s="13" t="e">
        <f>VLOOKUP(TableMPI[[#This Row],[Label]],TableAvg[],2,FALSE)</f>
        <v>#N/A</v>
      </c>
      <c r="P1023" s="13" t="e">
        <f>VLOOKUP(TableMPI[[#This Row],[Label]],TableAvg[],3,FALSE)</f>
        <v>#N/A</v>
      </c>
      <c r="Q1023" s="13" t="e">
        <f>TableMPI[[#This Row],[Avg]]-$U$2*TableMPI[[#This Row],[StdDev]]</f>
        <v>#N/A</v>
      </c>
      <c r="R1023" s="13" t="e">
        <f>TableMPI[[#This Row],[Avg]]+$U$2*TableMPI[[#This Row],[StdDev]]</f>
        <v>#N/A</v>
      </c>
      <c r="S1023" s="13" t="e">
        <f>IF(AND(TableMPI[[#This Row],[total_time]]&gt;=TableMPI[[#This Row],[Low]], TableMPI[[#This Row],[total_time]]&lt;=TableMPI[[#This Row],[High]]),1,0)</f>
        <v>#N/A</v>
      </c>
    </row>
    <row r="1024" spans="1:19" x14ac:dyDescent="0.25">
      <c r="A1024" t="s">
        <v>15</v>
      </c>
      <c r="B1024">
        <v>15000</v>
      </c>
      <c r="C1024">
        <v>100</v>
      </c>
      <c r="D1024">
        <v>100000</v>
      </c>
      <c r="E1024">
        <v>43</v>
      </c>
      <c r="F1024">
        <v>1</v>
      </c>
      <c r="G1024">
        <v>27.956057999999999</v>
      </c>
      <c r="H1024">
        <v>9.2081859999999995</v>
      </c>
      <c r="I1024">
        <v>4.6824969999999997</v>
      </c>
      <c r="J1024">
        <v>0.111488</v>
      </c>
      <c r="K1024" t="str">
        <f t="shared" si="25"/>
        <v>7</v>
      </c>
      <c r="L1024" t="s">
        <v>66</v>
      </c>
      <c r="M1024" t="s">
        <v>67</v>
      </c>
      <c r="N10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43</v>
      </c>
      <c r="O1024" s="13" t="e">
        <f>VLOOKUP(TableMPI[[#This Row],[Label]],TableAvg[],2,FALSE)</f>
        <v>#N/A</v>
      </c>
      <c r="P1024" s="13" t="e">
        <f>VLOOKUP(TableMPI[[#This Row],[Label]],TableAvg[],3,FALSE)</f>
        <v>#N/A</v>
      </c>
      <c r="Q1024" s="13" t="e">
        <f>TableMPI[[#This Row],[Avg]]-$U$2*TableMPI[[#This Row],[StdDev]]</f>
        <v>#N/A</v>
      </c>
      <c r="R1024" s="13" t="e">
        <f>TableMPI[[#This Row],[Avg]]+$U$2*TableMPI[[#This Row],[StdDev]]</f>
        <v>#N/A</v>
      </c>
      <c r="S1024" s="13" t="e">
        <f>IF(AND(TableMPI[[#This Row],[total_time]]&gt;=TableMPI[[#This Row],[Low]], TableMPI[[#This Row],[total_time]]&lt;=TableMPI[[#This Row],[High]]),1,0)</f>
        <v>#N/A</v>
      </c>
    </row>
    <row r="1025" spans="1:19" x14ac:dyDescent="0.25">
      <c r="A1025" t="s">
        <v>15</v>
      </c>
      <c r="B1025">
        <v>15000</v>
      </c>
      <c r="C1025">
        <v>100</v>
      </c>
      <c r="D1025">
        <v>100000</v>
      </c>
      <c r="E1025">
        <v>42</v>
      </c>
      <c r="F1025">
        <v>1</v>
      </c>
      <c r="G1025">
        <v>32.340415</v>
      </c>
      <c r="H1025">
        <v>13.281822</v>
      </c>
      <c r="I1025">
        <v>5.0624729999999998</v>
      </c>
      <c r="J1025">
        <v>0.123475</v>
      </c>
      <c r="K1025" t="str">
        <f t="shared" si="25"/>
        <v>7</v>
      </c>
      <c r="L1025" t="s">
        <v>66</v>
      </c>
      <c r="M1025" t="s">
        <v>67</v>
      </c>
      <c r="N10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42</v>
      </c>
      <c r="O1025" s="13" t="e">
        <f>VLOOKUP(TableMPI[[#This Row],[Label]],TableAvg[],2,FALSE)</f>
        <v>#N/A</v>
      </c>
      <c r="P1025" s="13" t="e">
        <f>VLOOKUP(TableMPI[[#This Row],[Label]],TableAvg[],3,FALSE)</f>
        <v>#N/A</v>
      </c>
      <c r="Q1025" s="13" t="e">
        <f>TableMPI[[#This Row],[Avg]]-$U$2*TableMPI[[#This Row],[StdDev]]</f>
        <v>#N/A</v>
      </c>
      <c r="R1025" s="13" t="e">
        <f>TableMPI[[#This Row],[Avg]]+$U$2*TableMPI[[#This Row],[StdDev]]</f>
        <v>#N/A</v>
      </c>
      <c r="S1025" s="13" t="e">
        <f>IF(AND(TableMPI[[#This Row],[total_time]]&gt;=TableMPI[[#This Row],[Low]], TableMPI[[#This Row],[total_time]]&lt;=TableMPI[[#This Row],[High]]),1,0)</f>
        <v>#N/A</v>
      </c>
    </row>
    <row r="1026" spans="1:19" x14ac:dyDescent="0.25">
      <c r="A1026" t="s">
        <v>15</v>
      </c>
      <c r="B1026">
        <v>15000</v>
      </c>
      <c r="C1026">
        <v>100</v>
      </c>
      <c r="D1026">
        <v>100000</v>
      </c>
      <c r="E1026">
        <v>41</v>
      </c>
      <c r="F1026">
        <v>1</v>
      </c>
      <c r="G1026">
        <v>33.094293</v>
      </c>
      <c r="H1026">
        <v>13.467335</v>
      </c>
      <c r="I1026">
        <v>23.252323000000001</v>
      </c>
      <c r="J1026">
        <v>0.58130800000000005</v>
      </c>
      <c r="K1026" t="str">
        <f t="shared" si="25"/>
        <v>7</v>
      </c>
      <c r="L1026" t="s">
        <v>66</v>
      </c>
      <c r="M1026" t="s">
        <v>67</v>
      </c>
      <c r="N10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41</v>
      </c>
      <c r="O1026" s="13" t="e">
        <f>VLOOKUP(TableMPI[[#This Row],[Label]],TableAvg[],2,FALSE)</f>
        <v>#N/A</v>
      </c>
      <c r="P1026" s="13" t="e">
        <f>VLOOKUP(TableMPI[[#This Row],[Label]],TableAvg[],3,FALSE)</f>
        <v>#N/A</v>
      </c>
      <c r="Q1026" s="13" t="e">
        <f>TableMPI[[#This Row],[Avg]]-$U$2*TableMPI[[#This Row],[StdDev]]</f>
        <v>#N/A</v>
      </c>
      <c r="R1026" s="13" t="e">
        <f>TableMPI[[#This Row],[Avg]]+$U$2*TableMPI[[#This Row],[StdDev]]</f>
        <v>#N/A</v>
      </c>
      <c r="S1026" s="13" t="e">
        <f>IF(AND(TableMPI[[#This Row],[total_time]]&gt;=TableMPI[[#This Row],[Low]], TableMPI[[#This Row],[total_time]]&lt;=TableMPI[[#This Row],[High]]),1,0)</f>
        <v>#N/A</v>
      </c>
    </row>
    <row r="1027" spans="1:19" x14ac:dyDescent="0.25">
      <c r="A1027" t="s">
        <v>15</v>
      </c>
      <c r="B1027">
        <v>15000</v>
      </c>
      <c r="C1027">
        <v>100</v>
      </c>
      <c r="D1027">
        <v>100000</v>
      </c>
      <c r="E1027">
        <v>40</v>
      </c>
      <c r="F1027">
        <v>1</v>
      </c>
      <c r="G1027">
        <v>30.176006000000001</v>
      </c>
      <c r="H1027">
        <v>10.206794</v>
      </c>
      <c r="I1027">
        <v>31.265184000000001</v>
      </c>
      <c r="J1027">
        <v>0.80167100000000002</v>
      </c>
      <c r="K1027" t="str">
        <f t="shared" si="25"/>
        <v>7</v>
      </c>
      <c r="L1027" t="s">
        <v>66</v>
      </c>
      <c r="M1027" t="s">
        <v>67</v>
      </c>
      <c r="N10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40</v>
      </c>
      <c r="O1027" s="13" t="e">
        <f>VLOOKUP(TableMPI[[#This Row],[Label]],TableAvg[],2,FALSE)</f>
        <v>#N/A</v>
      </c>
      <c r="P1027" s="13" t="e">
        <f>VLOOKUP(TableMPI[[#This Row],[Label]],TableAvg[],3,FALSE)</f>
        <v>#N/A</v>
      </c>
      <c r="Q1027" s="13" t="e">
        <f>TableMPI[[#This Row],[Avg]]-$U$2*TableMPI[[#This Row],[StdDev]]</f>
        <v>#N/A</v>
      </c>
      <c r="R1027" s="13" t="e">
        <f>TableMPI[[#This Row],[Avg]]+$U$2*TableMPI[[#This Row],[StdDev]]</f>
        <v>#N/A</v>
      </c>
      <c r="S1027" s="13" t="e">
        <f>IF(AND(TableMPI[[#This Row],[total_time]]&gt;=TableMPI[[#This Row],[Low]], TableMPI[[#This Row],[total_time]]&lt;=TableMPI[[#This Row],[High]]),1,0)</f>
        <v>#N/A</v>
      </c>
    </row>
    <row r="1028" spans="1:19" x14ac:dyDescent="0.25">
      <c r="A1028" t="s">
        <v>15</v>
      </c>
      <c r="B1028">
        <v>25000</v>
      </c>
      <c r="C1028">
        <v>100</v>
      </c>
      <c r="D1028">
        <v>100000</v>
      </c>
      <c r="E1028">
        <v>72</v>
      </c>
      <c r="F1028">
        <v>1</v>
      </c>
      <c r="G1028">
        <v>61.197502999999998</v>
      </c>
      <c r="H1028">
        <v>31.282589000000002</v>
      </c>
      <c r="I1028">
        <v>58.764916999999997</v>
      </c>
      <c r="J1028">
        <v>0.82767500000000005</v>
      </c>
      <c r="K1028" t="str">
        <f>MID(M1028,22,1)</f>
        <v>7</v>
      </c>
      <c r="L1028" t="s">
        <v>68</v>
      </c>
      <c r="M1028" t="s">
        <v>69</v>
      </c>
      <c r="N10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028" s="13" t="e">
        <f>VLOOKUP(TableMPI[[#This Row],[Label]],TableAvg[],2,FALSE)</f>
        <v>#N/A</v>
      </c>
      <c r="P1028" s="13" t="e">
        <f>VLOOKUP(TableMPI[[#This Row],[Label]],TableAvg[],3,FALSE)</f>
        <v>#N/A</v>
      </c>
      <c r="Q1028" s="13" t="e">
        <f>TableMPI[[#This Row],[Avg]]-$U$2*TableMPI[[#This Row],[StdDev]]</f>
        <v>#N/A</v>
      </c>
      <c r="R1028" s="13" t="e">
        <f>TableMPI[[#This Row],[Avg]]+$U$2*TableMPI[[#This Row],[StdDev]]</f>
        <v>#N/A</v>
      </c>
      <c r="S1028" s="13" t="e">
        <f>IF(AND(TableMPI[[#This Row],[total_time]]&gt;=TableMPI[[#This Row],[Low]], TableMPI[[#This Row],[total_time]]&lt;=TableMPI[[#This Row],[High]]),1,0)</f>
        <v>#N/A</v>
      </c>
    </row>
    <row r="1029" spans="1:19" x14ac:dyDescent="0.25">
      <c r="A1029" t="s">
        <v>15</v>
      </c>
      <c r="B1029">
        <v>25000</v>
      </c>
      <c r="C1029">
        <v>100</v>
      </c>
      <c r="D1029">
        <v>100000</v>
      </c>
      <c r="E1029">
        <v>71</v>
      </c>
      <c r="F1029">
        <v>1</v>
      </c>
      <c r="G1029">
        <v>58.290571</v>
      </c>
      <c r="H1029">
        <v>28.042912999999999</v>
      </c>
      <c r="I1029">
        <v>52.289355</v>
      </c>
      <c r="J1029">
        <v>0.74699099999999996</v>
      </c>
      <c r="K1029" t="str">
        <f t="shared" ref="K1029:K1060" si="26">MID(M1029,22,1)</f>
        <v>7</v>
      </c>
      <c r="L1029" t="s">
        <v>68</v>
      </c>
      <c r="M1029" t="s">
        <v>69</v>
      </c>
      <c r="N10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71</v>
      </c>
      <c r="O1029" s="13" t="e">
        <f>VLOOKUP(TableMPI[[#This Row],[Label]],TableAvg[],2,FALSE)</f>
        <v>#N/A</v>
      </c>
      <c r="P1029" s="13" t="e">
        <f>VLOOKUP(TableMPI[[#This Row],[Label]],TableAvg[],3,FALSE)</f>
        <v>#N/A</v>
      </c>
      <c r="Q1029" s="13" t="e">
        <f>TableMPI[[#This Row],[Avg]]-$U$2*TableMPI[[#This Row],[StdDev]]</f>
        <v>#N/A</v>
      </c>
      <c r="R1029" s="13" t="e">
        <f>TableMPI[[#This Row],[Avg]]+$U$2*TableMPI[[#This Row],[StdDev]]</f>
        <v>#N/A</v>
      </c>
      <c r="S1029" s="13" t="e">
        <f>IF(AND(TableMPI[[#This Row],[total_time]]&gt;=TableMPI[[#This Row],[Low]], TableMPI[[#This Row],[total_time]]&lt;=TableMPI[[#This Row],[High]]),1,0)</f>
        <v>#N/A</v>
      </c>
    </row>
    <row r="1030" spans="1:19" x14ac:dyDescent="0.25">
      <c r="A1030" t="s">
        <v>15</v>
      </c>
      <c r="B1030">
        <v>25000</v>
      </c>
      <c r="C1030">
        <v>100</v>
      </c>
      <c r="D1030">
        <v>100000</v>
      </c>
      <c r="E1030">
        <v>70</v>
      </c>
      <c r="F1030">
        <v>1</v>
      </c>
      <c r="G1030">
        <v>60.872954999999997</v>
      </c>
      <c r="H1030">
        <v>30.225480999999998</v>
      </c>
      <c r="I1030">
        <v>55.752806999999997</v>
      </c>
      <c r="J1030">
        <v>0.80801199999999995</v>
      </c>
      <c r="K1030" t="str">
        <f t="shared" si="26"/>
        <v>7</v>
      </c>
      <c r="L1030" t="s">
        <v>68</v>
      </c>
      <c r="M1030" t="s">
        <v>69</v>
      </c>
      <c r="N10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70</v>
      </c>
      <c r="O1030" s="13" t="e">
        <f>VLOOKUP(TableMPI[[#This Row],[Label]],TableAvg[],2,FALSE)</f>
        <v>#N/A</v>
      </c>
      <c r="P1030" s="13" t="e">
        <f>VLOOKUP(TableMPI[[#This Row],[Label]],TableAvg[],3,FALSE)</f>
        <v>#N/A</v>
      </c>
      <c r="Q1030" s="13" t="e">
        <f>TableMPI[[#This Row],[Avg]]-$U$2*TableMPI[[#This Row],[StdDev]]</f>
        <v>#N/A</v>
      </c>
      <c r="R1030" s="13" t="e">
        <f>TableMPI[[#This Row],[Avg]]+$U$2*TableMPI[[#This Row],[StdDev]]</f>
        <v>#N/A</v>
      </c>
      <c r="S1030" s="13" t="e">
        <f>IF(AND(TableMPI[[#This Row],[total_time]]&gt;=TableMPI[[#This Row],[Low]], TableMPI[[#This Row],[total_time]]&lt;=TableMPI[[#This Row],[High]]),1,0)</f>
        <v>#N/A</v>
      </c>
    </row>
    <row r="1031" spans="1:19" x14ac:dyDescent="0.25">
      <c r="A1031" t="s">
        <v>15</v>
      </c>
      <c r="B1031">
        <v>25000</v>
      </c>
      <c r="C1031">
        <v>100</v>
      </c>
      <c r="D1031">
        <v>100000</v>
      </c>
      <c r="E1031">
        <v>69</v>
      </c>
      <c r="F1031">
        <v>1</v>
      </c>
      <c r="G1031">
        <v>53.587895000000003</v>
      </c>
      <c r="H1031">
        <v>22.443608999999999</v>
      </c>
      <c r="I1031">
        <v>106.640269</v>
      </c>
      <c r="J1031">
        <v>1.5682389999999999</v>
      </c>
      <c r="K1031" t="str">
        <f t="shared" si="26"/>
        <v>7</v>
      </c>
      <c r="L1031" t="s">
        <v>68</v>
      </c>
      <c r="M1031" t="s">
        <v>69</v>
      </c>
      <c r="N10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031" s="13" t="e">
        <f>VLOOKUP(TableMPI[[#This Row],[Label]],TableAvg[],2,FALSE)</f>
        <v>#N/A</v>
      </c>
      <c r="P1031" s="13" t="e">
        <f>VLOOKUP(TableMPI[[#This Row],[Label]],TableAvg[],3,FALSE)</f>
        <v>#N/A</v>
      </c>
      <c r="Q1031" s="13" t="e">
        <f>TableMPI[[#This Row],[Avg]]-$U$2*TableMPI[[#This Row],[StdDev]]</f>
        <v>#N/A</v>
      </c>
      <c r="R1031" s="13" t="e">
        <f>TableMPI[[#This Row],[Avg]]+$U$2*TableMPI[[#This Row],[StdDev]]</f>
        <v>#N/A</v>
      </c>
      <c r="S1031" s="13" t="e">
        <f>IF(AND(TableMPI[[#This Row],[total_time]]&gt;=TableMPI[[#This Row],[Low]], TableMPI[[#This Row],[total_time]]&lt;=TableMPI[[#This Row],[High]]),1,0)</f>
        <v>#N/A</v>
      </c>
    </row>
    <row r="1032" spans="1:19" x14ac:dyDescent="0.25">
      <c r="A1032" t="s">
        <v>15</v>
      </c>
      <c r="B1032">
        <v>25000</v>
      </c>
      <c r="C1032">
        <v>100</v>
      </c>
      <c r="D1032">
        <v>100000</v>
      </c>
      <c r="E1032">
        <v>68</v>
      </c>
      <c r="F1032">
        <v>1</v>
      </c>
      <c r="G1032">
        <v>48.180892999999998</v>
      </c>
      <c r="H1032">
        <v>16.737400999999998</v>
      </c>
      <c r="I1032">
        <v>68.403003999999996</v>
      </c>
      <c r="J1032">
        <v>1.02094</v>
      </c>
      <c r="K1032" t="str">
        <f t="shared" si="26"/>
        <v>7</v>
      </c>
      <c r="L1032" t="s">
        <v>68</v>
      </c>
      <c r="M1032" t="s">
        <v>69</v>
      </c>
      <c r="N10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68</v>
      </c>
      <c r="O1032" s="13" t="e">
        <f>VLOOKUP(TableMPI[[#This Row],[Label]],TableAvg[],2,FALSE)</f>
        <v>#N/A</v>
      </c>
      <c r="P1032" s="13" t="e">
        <f>VLOOKUP(TableMPI[[#This Row],[Label]],TableAvg[],3,FALSE)</f>
        <v>#N/A</v>
      </c>
      <c r="Q1032" s="13" t="e">
        <f>TableMPI[[#This Row],[Avg]]-$U$2*TableMPI[[#This Row],[StdDev]]</f>
        <v>#N/A</v>
      </c>
      <c r="R1032" s="13" t="e">
        <f>TableMPI[[#This Row],[Avg]]+$U$2*TableMPI[[#This Row],[StdDev]]</f>
        <v>#N/A</v>
      </c>
      <c r="S1032" s="13" t="e">
        <f>IF(AND(TableMPI[[#This Row],[total_time]]&gt;=TableMPI[[#This Row],[Low]], TableMPI[[#This Row],[total_time]]&lt;=TableMPI[[#This Row],[High]]),1,0)</f>
        <v>#N/A</v>
      </c>
    </row>
    <row r="1033" spans="1:19" x14ac:dyDescent="0.25">
      <c r="A1033" t="s">
        <v>15</v>
      </c>
      <c r="B1033">
        <v>25000</v>
      </c>
      <c r="C1033">
        <v>100</v>
      </c>
      <c r="D1033">
        <v>100000</v>
      </c>
      <c r="E1033">
        <v>67</v>
      </c>
      <c r="F1033">
        <v>1</v>
      </c>
      <c r="G1033">
        <v>45.943142999999999</v>
      </c>
      <c r="H1033">
        <v>13.948705</v>
      </c>
      <c r="I1033">
        <v>54.330058999999999</v>
      </c>
      <c r="J1033">
        <v>0.823183</v>
      </c>
      <c r="K1033" t="str">
        <f t="shared" si="26"/>
        <v>7</v>
      </c>
      <c r="L1033" t="s">
        <v>68</v>
      </c>
      <c r="M1033" t="s">
        <v>69</v>
      </c>
      <c r="N10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67</v>
      </c>
      <c r="O1033" s="13" t="e">
        <f>VLOOKUP(TableMPI[[#This Row],[Label]],TableAvg[],2,FALSE)</f>
        <v>#N/A</v>
      </c>
      <c r="P1033" s="13" t="e">
        <f>VLOOKUP(TableMPI[[#This Row],[Label]],TableAvg[],3,FALSE)</f>
        <v>#N/A</v>
      </c>
      <c r="Q1033" s="13" t="e">
        <f>TableMPI[[#This Row],[Avg]]-$U$2*TableMPI[[#This Row],[StdDev]]</f>
        <v>#N/A</v>
      </c>
      <c r="R1033" s="13" t="e">
        <f>TableMPI[[#This Row],[Avg]]+$U$2*TableMPI[[#This Row],[StdDev]]</f>
        <v>#N/A</v>
      </c>
      <c r="S1033" s="13" t="e">
        <f>IF(AND(TableMPI[[#This Row],[total_time]]&gt;=TableMPI[[#This Row],[Low]], TableMPI[[#This Row],[total_time]]&lt;=TableMPI[[#This Row],[High]]),1,0)</f>
        <v>#N/A</v>
      </c>
    </row>
    <row r="1034" spans="1:19" x14ac:dyDescent="0.25">
      <c r="A1034" t="s">
        <v>15</v>
      </c>
      <c r="B1034">
        <v>25000</v>
      </c>
      <c r="C1034">
        <v>100</v>
      </c>
      <c r="D1034">
        <v>100000</v>
      </c>
      <c r="E1034">
        <v>66</v>
      </c>
      <c r="F1034">
        <v>1</v>
      </c>
      <c r="G1034">
        <v>46.436081000000001</v>
      </c>
      <c r="H1034">
        <v>13.910837000000001</v>
      </c>
      <c r="I1034">
        <v>57.994188999999999</v>
      </c>
      <c r="J1034">
        <v>0.89221799999999996</v>
      </c>
      <c r="K1034" t="str">
        <f t="shared" si="26"/>
        <v>7</v>
      </c>
      <c r="L1034" t="s">
        <v>68</v>
      </c>
      <c r="M1034" t="s">
        <v>69</v>
      </c>
      <c r="N10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034" s="13" t="e">
        <f>VLOOKUP(TableMPI[[#This Row],[Label]],TableAvg[],2,FALSE)</f>
        <v>#N/A</v>
      </c>
      <c r="P1034" s="13" t="e">
        <f>VLOOKUP(TableMPI[[#This Row],[Label]],TableAvg[],3,FALSE)</f>
        <v>#N/A</v>
      </c>
      <c r="Q1034" s="13" t="e">
        <f>TableMPI[[#This Row],[Avg]]-$U$2*TableMPI[[#This Row],[StdDev]]</f>
        <v>#N/A</v>
      </c>
      <c r="R1034" s="13" t="e">
        <f>TableMPI[[#This Row],[Avg]]+$U$2*TableMPI[[#This Row],[StdDev]]</f>
        <v>#N/A</v>
      </c>
      <c r="S1034" s="13" t="e">
        <f>IF(AND(TableMPI[[#This Row],[total_time]]&gt;=TableMPI[[#This Row],[Low]], TableMPI[[#This Row],[total_time]]&lt;=TableMPI[[#This Row],[High]]),1,0)</f>
        <v>#N/A</v>
      </c>
    </row>
    <row r="1035" spans="1:19" x14ac:dyDescent="0.25">
      <c r="A1035" t="s">
        <v>15</v>
      </c>
      <c r="B1035">
        <v>25000</v>
      </c>
      <c r="C1035">
        <v>100</v>
      </c>
      <c r="D1035">
        <v>100000</v>
      </c>
      <c r="E1035">
        <v>65</v>
      </c>
      <c r="F1035">
        <v>1</v>
      </c>
      <c r="G1035">
        <v>56.479641000000001</v>
      </c>
      <c r="H1035">
        <v>23.457080999999999</v>
      </c>
      <c r="I1035">
        <v>64.951368000000002</v>
      </c>
      <c r="J1035">
        <v>1.0148649999999999</v>
      </c>
      <c r="K1035" t="str">
        <f t="shared" si="26"/>
        <v>7</v>
      </c>
      <c r="L1035" t="s">
        <v>68</v>
      </c>
      <c r="M1035" t="s">
        <v>69</v>
      </c>
      <c r="N10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65</v>
      </c>
      <c r="O1035" s="13" t="e">
        <f>VLOOKUP(TableMPI[[#This Row],[Label]],TableAvg[],2,FALSE)</f>
        <v>#N/A</v>
      </c>
      <c r="P1035" s="13" t="e">
        <f>VLOOKUP(TableMPI[[#This Row],[Label]],TableAvg[],3,FALSE)</f>
        <v>#N/A</v>
      </c>
      <c r="Q1035" s="13" t="e">
        <f>TableMPI[[#This Row],[Avg]]-$U$2*TableMPI[[#This Row],[StdDev]]</f>
        <v>#N/A</v>
      </c>
      <c r="R1035" s="13" t="e">
        <f>TableMPI[[#This Row],[Avg]]+$U$2*TableMPI[[#This Row],[StdDev]]</f>
        <v>#N/A</v>
      </c>
      <c r="S1035" s="13" t="e">
        <f>IF(AND(TableMPI[[#This Row],[total_time]]&gt;=TableMPI[[#This Row],[Low]], TableMPI[[#This Row],[total_time]]&lt;=TableMPI[[#This Row],[High]]),1,0)</f>
        <v>#N/A</v>
      </c>
    </row>
    <row r="1036" spans="1:19" x14ac:dyDescent="0.25">
      <c r="A1036" t="s">
        <v>15</v>
      </c>
      <c r="B1036">
        <v>25000</v>
      </c>
      <c r="C1036">
        <v>100</v>
      </c>
      <c r="D1036">
        <v>100000</v>
      </c>
      <c r="E1036">
        <v>64</v>
      </c>
      <c r="F1036">
        <v>1</v>
      </c>
      <c r="G1036">
        <v>48.049563999999997</v>
      </c>
      <c r="H1036">
        <v>14.506971</v>
      </c>
      <c r="I1036">
        <v>113.432243</v>
      </c>
      <c r="J1036">
        <v>1.8005119999999999</v>
      </c>
      <c r="K1036" t="str">
        <f t="shared" si="26"/>
        <v>7</v>
      </c>
      <c r="L1036" t="s">
        <v>68</v>
      </c>
      <c r="M1036" t="s">
        <v>69</v>
      </c>
      <c r="N10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64</v>
      </c>
      <c r="O1036" s="13" t="e">
        <f>VLOOKUP(TableMPI[[#This Row],[Label]],TableAvg[],2,FALSE)</f>
        <v>#N/A</v>
      </c>
      <c r="P1036" s="13" t="e">
        <f>VLOOKUP(TableMPI[[#This Row],[Label]],TableAvg[],3,FALSE)</f>
        <v>#N/A</v>
      </c>
      <c r="Q1036" s="13" t="e">
        <f>TableMPI[[#This Row],[Avg]]-$U$2*TableMPI[[#This Row],[StdDev]]</f>
        <v>#N/A</v>
      </c>
      <c r="R1036" s="13" t="e">
        <f>TableMPI[[#This Row],[Avg]]+$U$2*TableMPI[[#This Row],[StdDev]]</f>
        <v>#N/A</v>
      </c>
      <c r="S1036" s="13" t="e">
        <f>IF(AND(TableMPI[[#This Row],[total_time]]&gt;=TableMPI[[#This Row],[Low]], TableMPI[[#This Row],[total_time]]&lt;=TableMPI[[#This Row],[High]]),1,0)</f>
        <v>#N/A</v>
      </c>
    </row>
    <row r="1037" spans="1:19" x14ac:dyDescent="0.25">
      <c r="A1037" t="s">
        <v>15</v>
      </c>
      <c r="B1037">
        <v>25000</v>
      </c>
      <c r="C1037">
        <v>100</v>
      </c>
      <c r="D1037">
        <v>100000</v>
      </c>
      <c r="E1037">
        <v>63</v>
      </c>
      <c r="F1037">
        <v>1</v>
      </c>
      <c r="G1037">
        <v>47.683850999999997</v>
      </c>
      <c r="H1037">
        <v>13.797794</v>
      </c>
      <c r="I1037">
        <v>47.795001999999997</v>
      </c>
      <c r="J1037">
        <v>0.77088699999999999</v>
      </c>
      <c r="K1037" t="str">
        <f t="shared" si="26"/>
        <v>7</v>
      </c>
      <c r="L1037" t="s">
        <v>68</v>
      </c>
      <c r="M1037" t="s">
        <v>69</v>
      </c>
      <c r="N10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037" s="13" t="e">
        <f>VLOOKUP(TableMPI[[#This Row],[Label]],TableAvg[],2,FALSE)</f>
        <v>#N/A</v>
      </c>
      <c r="P1037" s="13" t="e">
        <f>VLOOKUP(TableMPI[[#This Row],[Label]],TableAvg[],3,FALSE)</f>
        <v>#N/A</v>
      </c>
      <c r="Q1037" s="13" t="e">
        <f>TableMPI[[#This Row],[Avg]]-$U$2*TableMPI[[#This Row],[StdDev]]</f>
        <v>#N/A</v>
      </c>
      <c r="R1037" s="13" t="e">
        <f>TableMPI[[#This Row],[Avg]]+$U$2*TableMPI[[#This Row],[StdDev]]</f>
        <v>#N/A</v>
      </c>
      <c r="S1037" s="13" t="e">
        <f>IF(AND(TableMPI[[#This Row],[total_time]]&gt;=TableMPI[[#This Row],[Low]], TableMPI[[#This Row],[total_time]]&lt;=TableMPI[[#This Row],[High]]),1,0)</f>
        <v>#N/A</v>
      </c>
    </row>
    <row r="1038" spans="1:19" x14ac:dyDescent="0.25">
      <c r="A1038" t="s">
        <v>15</v>
      </c>
      <c r="B1038">
        <v>25000</v>
      </c>
      <c r="C1038">
        <v>100</v>
      </c>
      <c r="D1038">
        <v>100000</v>
      </c>
      <c r="E1038">
        <v>62</v>
      </c>
      <c r="F1038">
        <v>1</v>
      </c>
      <c r="G1038">
        <v>50.166192000000002</v>
      </c>
      <c r="H1038">
        <v>15.575385000000001</v>
      </c>
      <c r="I1038">
        <v>51.737701999999999</v>
      </c>
      <c r="J1038">
        <v>0.848159</v>
      </c>
      <c r="K1038" t="str">
        <f t="shared" si="26"/>
        <v>7</v>
      </c>
      <c r="L1038" t="s">
        <v>68</v>
      </c>
      <c r="M1038" t="s">
        <v>69</v>
      </c>
      <c r="N10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62</v>
      </c>
      <c r="O1038" s="13" t="e">
        <f>VLOOKUP(TableMPI[[#This Row],[Label]],TableAvg[],2,FALSE)</f>
        <v>#N/A</v>
      </c>
      <c r="P1038" s="13" t="e">
        <f>VLOOKUP(TableMPI[[#This Row],[Label]],TableAvg[],3,FALSE)</f>
        <v>#N/A</v>
      </c>
      <c r="Q1038" s="13" t="e">
        <f>TableMPI[[#This Row],[Avg]]-$U$2*TableMPI[[#This Row],[StdDev]]</f>
        <v>#N/A</v>
      </c>
      <c r="R1038" s="13" t="e">
        <f>TableMPI[[#This Row],[Avg]]+$U$2*TableMPI[[#This Row],[StdDev]]</f>
        <v>#N/A</v>
      </c>
      <c r="S1038" s="13" t="e">
        <f>IF(AND(TableMPI[[#This Row],[total_time]]&gt;=TableMPI[[#This Row],[Low]], TableMPI[[#This Row],[total_time]]&lt;=TableMPI[[#This Row],[High]]),1,0)</f>
        <v>#N/A</v>
      </c>
    </row>
    <row r="1039" spans="1:19" x14ac:dyDescent="0.25">
      <c r="A1039" t="s">
        <v>15</v>
      </c>
      <c r="B1039">
        <v>25000</v>
      </c>
      <c r="C1039">
        <v>100</v>
      </c>
      <c r="D1039">
        <v>100000</v>
      </c>
      <c r="E1039">
        <v>61</v>
      </c>
      <c r="F1039">
        <v>1</v>
      </c>
      <c r="G1039">
        <v>54.472940999999999</v>
      </c>
      <c r="H1039">
        <v>19.298895999999999</v>
      </c>
      <c r="I1039">
        <v>90.544503000000006</v>
      </c>
      <c r="J1039">
        <v>1.5090749999999999</v>
      </c>
      <c r="K1039" t="str">
        <f t="shared" si="26"/>
        <v>7</v>
      </c>
      <c r="L1039" t="s">
        <v>68</v>
      </c>
      <c r="M1039" t="s">
        <v>69</v>
      </c>
      <c r="N10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61</v>
      </c>
      <c r="O1039" s="13" t="e">
        <f>VLOOKUP(TableMPI[[#This Row],[Label]],TableAvg[],2,FALSE)</f>
        <v>#N/A</v>
      </c>
      <c r="P1039" s="13" t="e">
        <f>VLOOKUP(TableMPI[[#This Row],[Label]],TableAvg[],3,FALSE)</f>
        <v>#N/A</v>
      </c>
      <c r="Q1039" s="13" t="e">
        <f>TableMPI[[#This Row],[Avg]]-$U$2*TableMPI[[#This Row],[StdDev]]</f>
        <v>#N/A</v>
      </c>
      <c r="R1039" s="13" t="e">
        <f>TableMPI[[#This Row],[Avg]]+$U$2*TableMPI[[#This Row],[StdDev]]</f>
        <v>#N/A</v>
      </c>
      <c r="S1039" s="13" t="e">
        <f>IF(AND(TableMPI[[#This Row],[total_time]]&gt;=TableMPI[[#This Row],[Low]], TableMPI[[#This Row],[total_time]]&lt;=TableMPI[[#This Row],[High]]),1,0)</f>
        <v>#N/A</v>
      </c>
    </row>
    <row r="1040" spans="1:19" x14ac:dyDescent="0.25">
      <c r="A1040" t="s">
        <v>15</v>
      </c>
      <c r="B1040">
        <v>25000</v>
      </c>
      <c r="C1040">
        <v>100</v>
      </c>
      <c r="D1040">
        <v>100000</v>
      </c>
      <c r="E1040">
        <v>60</v>
      </c>
      <c r="F1040">
        <v>1</v>
      </c>
      <c r="G1040">
        <v>49.988582000000001</v>
      </c>
      <c r="H1040">
        <v>14.442413</v>
      </c>
      <c r="I1040">
        <v>47.103817999999997</v>
      </c>
      <c r="J1040">
        <v>0.79837000000000002</v>
      </c>
      <c r="K1040" t="str">
        <f t="shared" si="26"/>
        <v>7</v>
      </c>
      <c r="L1040" t="s">
        <v>68</v>
      </c>
      <c r="M1040" t="s">
        <v>69</v>
      </c>
      <c r="N10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040" s="13" t="e">
        <f>VLOOKUP(TableMPI[[#This Row],[Label]],TableAvg[],2,FALSE)</f>
        <v>#N/A</v>
      </c>
      <c r="P1040" s="13" t="e">
        <f>VLOOKUP(TableMPI[[#This Row],[Label]],TableAvg[],3,FALSE)</f>
        <v>#N/A</v>
      </c>
      <c r="Q1040" s="13" t="e">
        <f>TableMPI[[#This Row],[Avg]]-$U$2*TableMPI[[#This Row],[StdDev]]</f>
        <v>#N/A</v>
      </c>
      <c r="R1040" s="13" t="e">
        <f>TableMPI[[#This Row],[Avg]]+$U$2*TableMPI[[#This Row],[StdDev]]</f>
        <v>#N/A</v>
      </c>
      <c r="S1040" s="13" t="e">
        <f>IF(AND(TableMPI[[#This Row],[total_time]]&gt;=TableMPI[[#This Row],[Low]], TableMPI[[#This Row],[total_time]]&lt;=TableMPI[[#This Row],[High]]),1,0)</f>
        <v>#N/A</v>
      </c>
    </row>
    <row r="1041" spans="1:19" x14ac:dyDescent="0.25">
      <c r="A1041" t="s">
        <v>15</v>
      </c>
      <c r="B1041">
        <v>25000</v>
      </c>
      <c r="C1041">
        <v>100</v>
      </c>
      <c r="D1041">
        <v>100000</v>
      </c>
      <c r="E1041">
        <v>59</v>
      </c>
      <c r="F1041">
        <v>1</v>
      </c>
      <c r="G1041">
        <v>50.553507000000003</v>
      </c>
      <c r="H1041">
        <v>13.831761</v>
      </c>
      <c r="I1041">
        <v>64.088156999999995</v>
      </c>
      <c r="J1041">
        <v>1.104968</v>
      </c>
      <c r="K1041" t="str">
        <f t="shared" si="26"/>
        <v>7</v>
      </c>
      <c r="L1041" t="s">
        <v>68</v>
      </c>
      <c r="M1041" t="s">
        <v>69</v>
      </c>
      <c r="N10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59</v>
      </c>
      <c r="O1041" s="13" t="e">
        <f>VLOOKUP(TableMPI[[#This Row],[Label]],TableAvg[],2,FALSE)</f>
        <v>#N/A</v>
      </c>
      <c r="P1041" s="13" t="e">
        <f>VLOOKUP(TableMPI[[#This Row],[Label]],TableAvg[],3,FALSE)</f>
        <v>#N/A</v>
      </c>
      <c r="Q1041" s="13" t="e">
        <f>TableMPI[[#This Row],[Avg]]-$U$2*TableMPI[[#This Row],[StdDev]]</f>
        <v>#N/A</v>
      </c>
      <c r="R1041" s="13" t="e">
        <f>TableMPI[[#This Row],[Avg]]+$U$2*TableMPI[[#This Row],[StdDev]]</f>
        <v>#N/A</v>
      </c>
      <c r="S1041" s="13" t="e">
        <f>IF(AND(TableMPI[[#This Row],[total_time]]&gt;=TableMPI[[#This Row],[Low]], TableMPI[[#This Row],[total_time]]&lt;=TableMPI[[#This Row],[High]]),1,0)</f>
        <v>#N/A</v>
      </c>
    </row>
    <row r="1042" spans="1:19" x14ac:dyDescent="0.25">
      <c r="A1042" t="s">
        <v>15</v>
      </c>
      <c r="B1042">
        <v>25000</v>
      </c>
      <c r="C1042">
        <v>100</v>
      </c>
      <c r="D1042">
        <v>100000</v>
      </c>
      <c r="E1042">
        <v>58</v>
      </c>
      <c r="F1042">
        <v>1</v>
      </c>
      <c r="G1042">
        <v>59.999991999999999</v>
      </c>
      <c r="H1042">
        <v>23.003354999999999</v>
      </c>
      <c r="I1042">
        <v>49.721294999999998</v>
      </c>
      <c r="J1042">
        <v>0.87230300000000005</v>
      </c>
      <c r="K1042" t="str">
        <f t="shared" si="26"/>
        <v>7</v>
      </c>
      <c r="L1042" t="s">
        <v>68</v>
      </c>
      <c r="M1042" t="s">
        <v>69</v>
      </c>
      <c r="N10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58</v>
      </c>
      <c r="O1042" s="13" t="e">
        <f>VLOOKUP(TableMPI[[#This Row],[Label]],TableAvg[],2,FALSE)</f>
        <v>#N/A</v>
      </c>
      <c r="P1042" s="13" t="e">
        <f>VLOOKUP(TableMPI[[#This Row],[Label]],TableAvg[],3,FALSE)</f>
        <v>#N/A</v>
      </c>
      <c r="Q1042" s="13" t="e">
        <f>TableMPI[[#This Row],[Avg]]-$U$2*TableMPI[[#This Row],[StdDev]]</f>
        <v>#N/A</v>
      </c>
      <c r="R1042" s="13" t="e">
        <f>TableMPI[[#This Row],[Avg]]+$U$2*TableMPI[[#This Row],[StdDev]]</f>
        <v>#N/A</v>
      </c>
      <c r="S1042" s="13" t="e">
        <f>IF(AND(TableMPI[[#This Row],[total_time]]&gt;=TableMPI[[#This Row],[Low]], TableMPI[[#This Row],[total_time]]&lt;=TableMPI[[#This Row],[High]]),1,0)</f>
        <v>#N/A</v>
      </c>
    </row>
    <row r="1043" spans="1:19" x14ac:dyDescent="0.25">
      <c r="A1043" t="s">
        <v>15</v>
      </c>
      <c r="B1043">
        <v>25000</v>
      </c>
      <c r="C1043">
        <v>100</v>
      </c>
      <c r="D1043">
        <v>100000</v>
      </c>
      <c r="E1043">
        <v>57</v>
      </c>
      <c r="F1043">
        <v>1</v>
      </c>
      <c r="G1043">
        <v>71.567885000000004</v>
      </c>
      <c r="H1043">
        <v>33.766779</v>
      </c>
      <c r="I1043">
        <v>72.050640000000001</v>
      </c>
      <c r="J1043">
        <v>1.286619</v>
      </c>
      <c r="K1043" t="str">
        <f t="shared" si="26"/>
        <v>7</v>
      </c>
      <c r="L1043" t="s">
        <v>68</v>
      </c>
      <c r="M1043" t="s">
        <v>69</v>
      </c>
      <c r="N10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043" s="13" t="e">
        <f>VLOOKUP(TableMPI[[#This Row],[Label]],TableAvg[],2,FALSE)</f>
        <v>#N/A</v>
      </c>
      <c r="P1043" s="13" t="e">
        <f>VLOOKUP(TableMPI[[#This Row],[Label]],TableAvg[],3,FALSE)</f>
        <v>#N/A</v>
      </c>
      <c r="Q1043" s="13" t="e">
        <f>TableMPI[[#This Row],[Avg]]-$U$2*TableMPI[[#This Row],[StdDev]]</f>
        <v>#N/A</v>
      </c>
      <c r="R1043" s="13" t="e">
        <f>TableMPI[[#This Row],[Avg]]+$U$2*TableMPI[[#This Row],[StdDev]]</f>
        <v>#N/A</v>
      </c>
      <c r="S1043" s="13" t="e">
        <f>IF(AND(TableMPI[[#This Row],[total_time]]&gt;=TableMPI[[#This Row],[Low]], TableMPI[[#This Row],[total_time]]&lt;=TableMPI[[#This Row],[High]]),1,0)</f>
        <v>#N/A</v>
      </c>
    </row>
    <row r="1044" spans="1:19" x14ac:dyDescent="0.25">
      <c r="A1044" t="s">
        <v>15</v>
      </c>
      <c r="B1044">
        <v>25000</v>
      </c>
      <c r="C1044">
        <v>100</v>
      </c>
      <c r="D1044">
        <v>100000</v>
      </c>
      <c r="E1044">
        <v>56</v>
      </c>
      <c r="F1044">
        <v>1</v>
      </c>
      <c r="G1044">
        <v>72.614937999999995</v>
      </c>
      <c r="H1044">
        <v>34.047083000000001</v>
      </c>
      <c r="I1044">
        <v>45.959057000000001</v>
      </c>
      <c r="J1044">
        <v>0.835619</v>
      </c>
      <c r="K1044" t="str">
        <f t="shared" si="26"/>
        <v>7</v>
      </c>
      <c r="L1044" t="s">
        <v>68</v>
      </c>
      <c r="M1044" t="s">
        <v>69</v>
      </c>
      <c r="N10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56</v>
      </c>
      <c r="O1044" s="13" t="e">
        <f>VLOOKUP(TableMPI[[#This Row],[Label]],TableAvg[],2,FALSE)</f>
        <v>#N/A</v>
      </c>
      <c r="P1044" s="13" t="e">
        <f>VLOOKUP(TableMPI[[#This Row],[Label]],TableAvg[],3,FALSE)</f>
        <v>#N/A</v>
      </c>
      <c r="Q1044" s="13" t="e">
        <f>TableMPI[[#This Row],[Avg]]-$U$2*TableMPI[[#This Row],[StdDev]]</f>
        <v>#N/A</v>
      </c>
      <c r="R1044" s="13" t="e">
        <f>TableMPI[[#This Row],[Avg]]+$U$2*TableMPI[[#This Row],[StdDev]]</f>
        <v>#N/A</v>
      </c>
      <c r="S1044" s="13" t="e">
        <f>IF(AND(TableMPI[[#This Row],[total_time]]&gt;=TableMPI[[#This Row],[Low]], TableMPI[[#This Row],[total_time]]&lt;=TableMPI[[#This Row],[High]]),1,0)</f>
        <v>#N/A</v>
      </c>
    </row>
    <row r="1045" spans="1:19" x14ac:dyDescent="0.25">
      <c r="A1045" t="s">
        <v>15</v>
      </c>
      <c r="B1045">
        <v>25000</v>
      </c>
      <c r="C1045">
        <v>100</v>
      </c>
      <c r="D1045">
        <v>100000</v>
      </c>
      <c r="E1045">
        <v>55</v>
      </c>
      <c r="F1045">
        <v>1</v>
      </c>
      <c r="G1045">
        <v>73.686822000000006</v>
      </c>
      <c r="H1045">
        <v>34.596916999999998</v>
      </c>
      <c r="I1045">
        <v>52.540533000000003</v>
      </c>
      <c r="J1045">
        <v>0.97297299999999998</v>
      </c>
      <c r="K1045" t="str">
        <f t="shared" si="26"/>
        <v>7</v>
      </c>
      <c r="L1045" t="s">
        <v>68</v>
      </c>
      <c r="M1045" t="s">
        <v>69</v>
      </c>
      <c r="N10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55</v>
      </c>
      <c r="O1045" s="13" t="e">
        <f>VLOOKUP(TableMPI[[#This Row],[Label]],TableAvg[],2,FALSE)</f>
        <v>#N/A</v>
      </c>
      <c r="P1045" s="13" t="e">
        <f>VLOOKUP(TableMPI[[#This Row],[Label]],TableAvg[],3,FALSE)</f>
        <v>#N/A</v>
      </c>
      <c r="Q1045" s="13" t="e">
        <f>TableMPI[[#This Row],[Avg]]-$U$2*TableMPI[[#This Row],[StdDev]]</f>
        <v>#N/A</v>
      </c>
      <c r="R1045" s="13" t="e">
        <f>TableMPI[[#This Row],[Avg]]+$U$2*TableMPI[[#This Row],[StdDev]]</f>
        <v>#N/A</v>
      </c>
      <c r="S1045" s="13" t="e">
        <f>IF(AND(TableMPI[[#This Row],[total_time]]&gt;=TableMPI[[#This Row],[Low]], TableMPI[[#This Row],[total_time]]&lt;=TableMPI[[#This Row],[High]]),1,0)</f>
        <v>#N/A</v>
      </c>
    </row>
    <row r="1046" spans="1:19" x14ac:dyDescent="0.25">
      <c r="A1046" t="s">
        <v>15</v>
      </c>
      <c r="B1046">
        <v>25000</v>
      </c>
      <c r="C1046">
        <v>100</v>
      </c>
      <c r="D1046">
        <v>100000</v>
      </c>
      <c r="E1046">
        <v>54</v>
      </c>
      <c r="F1046">
        <v>1</v>
      </c>
      <c r="G1046">
        <v>73.323876999999996</v>
      </c>
      <c r="H1046">
        <v>33.960811</v>
      </c>
      <c r="I1046">
        <v>53.768346999999999</v>
      </c>
      <c r="J1046">
        <v>1.014497</v>
      </c>
      <c r="K1046" t="str">
        <f t="shared" si="26"/>
        <v>7</v>
      </c>
      <c r="L1046" t="s">
        <v>68</v>
      </c>
      <c r="M1046" t="s">
        <v>69</v>
      </c>
      <c r="N10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046" s="13" t="e">
        <f>VLOOKUP(TableMPI[[#This Row],[Label]],TableAvg[],2,FALSE)</f>
        <v>#N/A</v>
      </c>
      <c r="P1046" s="13" t="e">
        <f>VLOOKUP(TableMPI[[#This Row],[Label]],TableAvg[],3,FALSE)</f>
        <v>#N/A</v>
      </c>
      <c r="Q1046" s="13" t="e">
        <f>TableMPI[[#This Row],[Avg]]-$U$2*TableMPI[[#This Row],[StdDev]]</f>
        <v>#N/A</v>
      </c>
      <c r="R1046" s="13" t="e">
        <f>TableMPI[[#This Row],[Avg]]+$U$2*TableMPI[[#This Row],[StdDev]]</f>
        <v>#N/A</v>
      </c>
      <c r="S1046" s="13" t="e">
        <f>IF(AND(TableMPI[[#This Row],[total_time]]&gt;=TableMPI[[#This Row],[Low]], TableMPI[[#This Row],[total_time]]&lt;=TableMPI[[#This Row],[High]]),1,0)</f>
        <v>#N/A</v>
      </c>
    </row>
    <row r="1047" spans="1:19" x14ac:dyDescent="0.25">
      <c r="A1047" t="s">
        <v>15</v>
      </c>
      <c r="B1047">
        <v>25000</v>
      </c>
      <c r="C1047">
        <v>100</v>
      </c>
      <c r="D1047">
        <v>100000</v>
      </c>
      <c r="E1047">
        <v>53</v>
      </c>
      <c r="F1047">
        <v>1</v>
      </c>
      <c r="G1047">
        <v>57.782176</v>
      </c>
      <c r="H1047">
        <v>17.274719999999999</v>
      </c>
      <c r="I1047">
        <v>52.623617000000003</v>
      </c>
      <c r="J1047">
        <v>1.0119929999999999</v>
      </c>
      <c r="K1047" t="str">
        <f t="shared" si="26"/>
        <v>7</v>
      </c>
      <c r="L1047" t="s">
        <v>68</v>
      </c>
      <c r="M1047" t="s">
        <v>69</v>
      </c>
      <c r="N10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53</v>
      </c>
      <c r="O1047" s="13" t="e">
        <f>VLOOKUP(TableMPI[[#This Row],[Label]],TableAvg[],2,FALSE)</f>
        <v>#N/A</v>
      </c>
      <c r="P1047" s="13" t="e">
        <f>VLOOKUP(TableMPI[[#This Row],[Label]],TableAvg[],3,FALSE)</f>
        <v>#N/A</v>
      </c>
      <c r="Q1047" s="13" t="e">
        <f>TableMPI[[#This Row],[Avg]]-$U$2*TableMPI[[#This Row],[StdDev]]</f>
        <v>#N/A</v>
      </c>
      <c r="R1047" s="13" t="e">
        <f>TableMPI[[#This Row],[Avg]]+$U$2*TableMPI[[#This Row],[StdDev]]</f>
        <v>#N/A</v>
      </c>
      <c r="S1047" s="13" t="e">
        <f>IF(AND(TableMPI[[#This Row],[total_time]]&gt;=TableMPI[[#This Row],[Low]], TableMPI[[#This Row],[total_time]]&lt;=TableMPI[[#This Row],[High]]),1,0)</f>
        <v>#N/A</v>
      </c>
    </row>
    <row r="1048" spans="1:19" x14ac:dyDescent="0.25">
      <c r="A1048" t="s">
        <v>15</v>
      </c>
      <c r="B1048">
        <v>25000</v>
      </c>
      <c r="C1048">
        <v>100</v>
      </c>
      <c r="D1048">
        <v>100000</v>
      </c>
      <c r="E1048">
        <v>52</v>
      </c>
      <c r="F1048">
        <v>1</v>
      </c>
      <c r="G1048">
        <v>56.267592</v>
      </c>
      <c r="H1048">
        <v>14.702893</v>
      </c>
      <c r="I1048">
        <v>49.771695000000001</v>
      </c>
      <c r="J1048">
        <v>0.97591600000000001</v>
      </c>
      <c r="K1048" t="str">
        <f t="shared" si="26"/>
        <v>7</v>
      </c>
      <c r="L1048" t="s">
        <v>68</v>
      </c>
      <c r="M1048" t="s">
        <v>69</v>
      </c>
      <c r="N10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52</v>
      </c>
      <c r="O1048" s="13" t="e">
        <f>VLOOKUP(TableMPI[[#This Row],[Label]],TableAvg[],2,FALSE)</f>
        <v>#N/A</v>
      </c>
      <c r="P1048" s="13" t="e">
        <f>VLOOKUP(TableMPI[[#This Row],[Label]],TableAvg[],3,FALSE)</f>
        <v>#N/A</v>
      </c>
      <c r="Q1048" s="13" t="e">
        <f>TableMPI[[#This Row],[Avg]]-$U$2*TableMPI[[#This Row],[StdDev]]</f>
        <v>#N/A</v>
      </c>
      <c r="R1048" s="13" t="e">
        <f>TableMPI[[#This Row],[Avg]]+$U$2*TableMPI[[#This Row],[StdDev]]</f>
        <v>#N/A</v>
      </c>
      <c r="S1048" s="13" t="e">
        <f>IF(AND(TableMPI[[#This Row],[total_time]]&gt;=TableMPI[[#This Row],[Low]], TableMPI[[#This Row],[total_time]]&lt;=TableMPI[[#This Row],[High]]),1,0)</f>
        <v>#N/A</v>
      </c>
    </row>
    <row r="1049" spans="1:19" x14ac:dyDescent="0.25">
      <c r="A1049" t="s">
        <v>15</v>
      </c>
      <c r="B1049">
        <v>25000</v>
      </c>
      <c r="C1049">
        <v>100</v>
      </c>
      <c r="D1049">
        <v>100000</v>
      </c>
      <c r="E1049">
        <v>51</v>
      </c>
      <c r="F1049">
        <v>1</v>
      </c>
      <c r="G1049">
        <v>53.893875000000001</v>
      </c>
      <c r="H1049">
        <v>12.116752</v>
      </c>
      <c r="I1049">
        <v>43.946527000000003</v>
      </c>
      <c r="J1049">
        <v>0.87893100000000002</v>
      </c>
      <c r="K1049" t="str">
        <f t="shared" si="26"/>
        <v>7</v>
      </c>
      <c r="L1049" t="s">
        <v>68</v>
      </c>
      <c r="M1049" t="s">
        <v>69</v>
      </c>
      <c r="N10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049" s="13" t="e">
        <f>VLOOKUP(TableMPI[[#This Row],[Label]],TableAvg[],2,FALSE)</f>
        <v>#N/A</v>
      </c>
      <c r="P1049" s="13" t="e">
        <f>VLOOKUP(TableMPI[[#This Row],[Label]],TableAvg[],3,FALSE)</f>
        <v>#N/A</v>
      </c>
      <c r="Q1049" s="13" t="e">
        <f>TableMPI[[#This Row],[Avg]]-$U$2*TableMPI[[#This Row],[StdDev]]</f>
        <v>#N/A</v>
      </c>
      <c r="R1049" s="13" t="e">
        <f>TableMPI[[#This Row],[Avg]]+$U$2*TableMPI[[#This Row],[StdDev]]</f>
        <v>#N/A</v>
      </c>
      <c r="S1049" s="13" t="e">
        <f>IF(AND(TableMPI[[#This Row],[total_time]]&gt;=TableMPI[[#This Row],[Low]], TableMPI[[#This Row],[total_time]]&lt;=TableMPI[[#This Row],[High]]),1,0)</f>
        <v>#N/A</v>
      </c>
    </row>
    <row r="1050" spans="1:19" x14ac:dyDescent="0.25">
      <c r="A1050" t="s">
        <v>15</v>
      </c>
      <c r="B1050">
        <v>25000</v>
      </c>
      <c r="C1050">
        <v>100</v>
      </c>
      <c r="D1050">
        <v>100000</v>
      </c>
      <c r="E1050">
        <v>50</v>
      </c>
      <c r="F1050">
        <v>1</v>
      </c>
      <c r="G1050">
        <v>57.001688999999999</v>
      </c>
      <c r="H1050">
        <v>13.953317999999999</v>
      </c>
      <c r="I1050">
        <v>45.925465000000003</v>
      </c>
      <c r="J1050">
        <v>0.93725400000000003</v>
      </c>
      <c r="K1050" t="str">
        <f t="shared" si="26"/>
        <v>7</v>
      </c>
      <c r="L1050" t="s">
        <v>68</v>
      </c>
      <c r="M1050" t="s">
        <v>69</v>
      </c>
      <c r="N10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50</v>
      </c>
      <c r="O1050" s="13" t="e">
        <f>VLOOKUP(TableMPI[[#This Row],[Label]],TableAvg[],2,FALSE)</f>
        <v>#N/A</v>
      </c>
      <c r="P1050" s="13" t="e">
        <f>VLOOKUP(TableMPI[[#This Row],[Label]],TableAvg[],3,FALSE)</f>
        <v>#N/A</v>
      </c>
      <c r="Q1050" s="13" t="e">
        <f>TableMPI[[#This Row],[Avg]]-$U$2*TableMPI[[#This Row],[StdDev]]</f>
        <v>#N/A</v>
      </c>
      <c r="R1050" s="13" t="e">
        <f>TableMPI[[#This Row],[Avg]]+$U$2*TableMPI[[#This Row],[StdDev]]</f>
        <v>#N/A</v>
      </c>
      <c r="S1050" s="13" t="e">
        <f>IF(AND(TableMPI[[#This Row],[total_time]]&gt;=TableMPI[[#This Row],[Low]], TableMPI[[#This Row],[total_time]]&lt;=TableMPI[[#This Row],[High]]),1,0)</f>
        <v>#N/A</v>
      </c>
    </row>
    <row r="1051" spans="1:19" x14ac:dyDescent="0.25">
      <c r="A1051" t="s">
        <v>15</v>
      </c>
      <c r="B1051">
        <v>25000</v>
      </c>
      <c r="C1051">
        <v>100</v>
      </c>
      <c r="D1051">
        <v>100000</v>
      </c>
      <c r="E1051">
        <v>49</v>
      </c>
      <c r="F1051">
        <v>1</v>
      </c>
      <c r="G1051">
        <v>76.447030999999996</v>
      </c>
      <c r="H1051">
        <v>32.654350999999998</v>
      </c>
      <c r="I1051">
        <v>45.470720999999998</v>
      </c>
      <c r="J1051">
        <v>0.94730700000000001</v>
      </c>
      <c r="K1051" t="str">
        <f t="shared" si="26"/>
        <v>7</v>
      </c>
      <c r="L1051" t="s">
        <v>68</v>
      </c>
      <c r="M1051" t="s">
        <v>69</v>
      </c>
      <c r="N10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49</v>
      </c>
      <c r="O1051" s="13" t="e">
        <f>VLOOKUP(TableMPI[[#This Row],[Label]],TableAvg[],2,FALSE)</f>
        <v>#N/A</v>
      </c>
      <c r="P1051" s="13" t="e">
        <f>VLOOKUP(TableMPI[[#This Row],[Label]],TableAvg[],3,FALSE)</f>
        <v>#N/A</v>
      </c>
      <c r="Q1051" s="13" t="e">
        <f>TableMPI[[#This Row],[Avg]]-$U$2*TableMPI[[#This Row],[StdDev]]</f>
        <v>#N/A</v>
      </c>
      <c r="R1051" s="13" t="e">
        <f>TableMPI[[#This Row],[Avg]]+$U$2*TableMPI[[#This Row],[StdDev]]</f>
        <v>#N/A</v>
      </c>
      <c r="S1051" s="13" t="e">
        <f>IF(AND(TableMPI[[#This Row],[total_time]]&gt;=TableMPI[[#This Row],[Low]], TableMPI[[#This Row],[total_time]]&lt;=TableMPI[[#This Row],[High]]),1,0)</f>
        <v>#N/A</v>
      </c>
    </row>
    <row r="1052" spans="1:19" x14ac:dyDescent="0.25">
      <c r="A1052" t="s">
        <v>15</v>
      </c>
      <c r="B1052">
        <v>25000</v>
      </c>
      <c r="C1052">
        <v>100</v>
      </c>
      <c r="D1052">
        <v>100000</v>
      </c>
      <c r="E1052">
        <v>48</v>
      </c>
      <c r="F1052">
        <v>1</v>
      </c>
      <c r="G1052">
        <v>77.412525000000002</v>
      </c>
      <c r="H1052">
        <v>32.763530000000003</v>
      </c>
      <c r="I1052">
        <v>53.895364000000001</v>
      </c>
      <c r="J1052">
        <v>1.1467099999999999</v>
      </c>
      <c r="K1052" t="str">
        <f t="shared" si="26"/>
        <v>7</v>
      </c>
      <c r="L1052" t="s">
        <v>68</v>
      </c>
      <c r="M1052" t="s">
        <v>69</v>
      </c>
      <c r="N10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052" s="13" t="e">
        <f>VLOOKUP(TableMPI[[#This Row],[Label]],TableAvg[],2,FALSE)</f>
        <v>#N/A</v>
      </c>
      <c r="P1052" s="13" t="e">
        <f>VLOOKUP(TableMPI[[#This Row],[Label]],TableAvg[],3,FALSE)</f>
        <v>#N/A</v>
      </c>
      <c r="Q1052" s="13" t="e">
        <f>TableMPI[[#This Row],[Avg]]-$U$2*TableMPI[[#This Row],[StdDev]]</f>
        <v>#N/A</v>
      </c>
      <c r="R1052" s="13" t="e">
        <f>TableMPI[[#This Row],[Avg]]+$U$2*TableMPI[[#This Row],[StdDev]]</f>
        <v>#N/A</v>
      </c>
      <c r="S1052" s="13" t="e">
        <f>IF(AND(TableMPI[[#This Row],[total_time]]&gt;=TableMPI[[#This Row],[Low]], TableMPI[[#This Row],[total_time]]&lt;=TableMPI[[#This Row],[High]]),1,0)</f>
        <v>#N/A</v>
      </c>
    </row>
    <row r="1053" spans="1:19" x14ac:dyDescent="0.25">
      <c r="A1053" t="s">
        <v>15</v>
      </c>
      <c r="B1053">
        <v>25000</v>
      </c>
      <c r="C1053">
        <v>100</v>
      </c>
      <c r="D1053">
        <v>100000</v>
      </c>
      <c r="E1053">
        <v>47</v>
      </c>
      <c r="F1053">
        <v>1</v>
      </c>
      <c r="G1053">
        <v>78.484151999999995</v>
      </c>
      <c r="H1053">
        <v>32.851503999999998</v>
      </c>
      <c r="I1053">
        <v>46.486252999999998</v>
      </c>
      <c r="J1053">
        <v>1.0105710000000001</v>
      </c>
      <c r="K1053" t="str">
        <f t="shared" si="26"/>
        <v>7</v>
      </c>
      <c r="L1053" t="s">
        <v>68</v>
      </c>
      <c r="M1053" t="s">
        <v>69</v>
      </c>
      <c r="N10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47</v>
      </c>
      <c r="O1053" s="13" t="e">
        <f>VLOOKUP(TableMPI[[#This Row],[Label]],TableAvg[],2,FALSE)</f>
        <v>#N/A</v>
      </c>
      <c r="P1053" s="13" t="e">
        <f>VLOOKUP(TableMPI[[#This Row],[Label]],TableAvg[],3,FALSE)</f>
        <v>#N/A</v>
      </c>
      <c r="Q1053" s="13" t="e">
        <f>TableMPI[[#This Row],[Avg]]-$U$2*TableMPI[[#This Row],[StdDev]]</f>
        <v>#N/A</v>
      </c>
      <c r="R1053" s="13" t="e">
        <f>TableMPI[[#This Row],[Avg]]+$U$2*TableMPI[[#This Row],[StdDev]]</f>
        <v>#N/A</v>
      </c>
      <c r="S1053" s="13" t="e">
        <f>IF(AND(TableMPI[[#This Row],[total_time]]&gt;=TableMPI[[#This Row],[Low]], TableMPI[[#This Row],[total_time]]&lt;=TableMPI[[#This Row],[High]]),1,0)</f>
        <v>#N/A</v>
      </c>
    </row>
    <row r="1054" spans="1:19" x14ac:dyDescent="0.25">
      <c r="A1054" t="s">
        <v>15</v>
      </c>
      <c r="B1054">
        <v>25000</v>
      </c>
      <c r="C1054">
        <v>100</v>
      </c>
      <c r="D1054">
        <v>100000</v>
      </c>
      <c r="E1054">
        <v>46</v>
      </c>
      <c r="F1054">
        <v>1</v>
      </c>
      <c r="G1054">
        <v>77.185439000000002</v>
      </c>
      <c r="H1054">
        <v>31.104866999999999</v>
      </c>
      <c r="I1054">
        <v>37.983845000000002</v>
      </c>
      <c r="J1054">
        <v>0.84408499999999997</v>
      </c>
      <c r="K1054" t="str">
        <f t="shared" si="26"/>
        <v>7</v>
      </c>
      <c r="L1054" t="s">
        <v>68</v>
      </c>
      <c r="M1054" t="s">
        <v>69</v>
      </c>
      <c r="N10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46</v>
      </c>
      <c r="O1054" s="13" t="e">
        <f>VLOOKUP(TableMPI[[#This Row],[Label]],TableAvg[],2,FALSE)</f>
        <v>#N/A</v>
      </c>
      <c r="P1054" s="13" t="e">
        <f>VLOOKUP(TableMPI[[#This Row],[Label]],TableAvg[],3,FALSE)</f>
        <v>#N/A</v>
      </c>
      <c r="Q1054" s="13" t="e">
        <f>TableMPI[[#This Row],[Avg]]-$U$2*TableMPI[[#This Row],[StdDev]]</f>
        <v>#N/A</v>
      </c>
      <c r="R1054" s="13" t="e">
        <f>TableMPI[[#This Row],[Avg]]+$U$2*TableMPI[[#This Row],[StdDev]]</f>
        <v>#N/A</v>
      </c>
      <c r="S1054" s="13" t="e">
        <f>IF(AND(TableMPI[[#This Row],[total_time]]&gt;=TableMPI[[#This Row],[Low]], TableMPI[[#This Row],[total_time]]&lt;=TableMPI[[#This Row],[High]]),1,0)</f>
        <v>#N/A</v>
      </c>
    </row>
    <row r="1055" spans="1:19" x14ac:dyDescent="0.25">
      <c r="A1055" t="s">
        <v>15</v>
      </c>
      <c r="B1055">
        <v>25000</v>
      </c>
      <c r="C1055">
        <v>100</v>
      </c>
      <c r="D1055">
        <v>100000</v>
      </c>
      <c r="E1055">
        <v>45</v>
      </c>
      <c r="F1055">
        <v>1</v>
      </c>
      <c r="G1055">
        <v>79.552149</v>
      </c>
      <c r="H1055">
        <v>32.144585999999997</v>
      </c>
      <c r="I1055">
        <v>44.696672999999997</v>
      </c>
      <c r="J1055">
        <v>1.015833</v>
      </c>
      <c r="K1055" t="str">
        <f t="shared" si="26"/>
        <v>7</v>
      </c>
      <c r="L1055" t="s">
        <v>68</v>
      </c>
      <c r="M1055" t="s">
        <v>69</v>
      </c>
      <c r="N10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055" s="13" t="e">
        <f>VLOOKUP(TableMPI[[#This Row],[Label]],TableAvg[],2,FALSE)</f>
        <v>#N/A</v>
      </c>
      <c r="P1055" s="13" t="e">
        <f>VLOOKUP(TableMPI[[#This Row],[Label]],TableAvg[],3,FALSE)</f>
        <v>#N/A</v>
      </c>
      <c r="Q1055" s="13" t="e">
        <f>TableMPI[[#This Row],[Avg]]-$U$2*TableMPI[[#This Row],[StdDev]]</f>
        <v>#N/A</v>
      </c>
      <c r="R1055" s="13" t="e">
        <f>TableMPI[[#This Row],[Avg]]+$U$2*TableMPI[[#This Row],[StdDev]]</f>
        <v>#N/A</v>
      </c>
      <c r="S1055" s="13" t="e">
        <f>IF(AND(TableMPI[[#This Row],[total_time]]&gt;=TableMPI[[#This Row],[Low]], TableMPI[[#This Row],[total_time]]&lt;=TableMPI[[#This Row],[High]]),1,0)</f>
        <v>#N/A</v>
      </c>
    </row>
    <row r="1056" spans="1:19" x14ac:dyDescent="0.25">
      <c r="A1056" t="s">
        <v>15</v>
      </c>
      <c r="B1056">
        <v>25000</v>
      </c>
      <c r="C1056">
        <v>100</v>
      </c>
      <c r="D1056">
        <v>100000</v>
      </c>
      <c r="E1056">
        <v>44</v>
      </c>
      <c r="F1056">
        <v>1</v>
      </c>
      <c r="G1056">
        <v>80.866662000000005</v>
      </c>
      <c r="H1056">
        <v>32.326186</v>
      </c>
      <c r="I1056">
        <v>38.107827999999998</v>
      </c>
      <c r="J1056">
        <v>0.88622900000000004</v>
      </c>
      <c r="K1056" t="str">
        <f t="shared" si="26"/>
        <v>7</v>
      </c>
      <c r="L1056" t="s">
        <v>68</v>
      </c>
      <c r="M1056" t="s">
        <v>69</v>
      </c>
      <c r="N10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44</v>
      </c>
      <c r="O1056" s="13" t="e">
        <f>VLOOKUP(TableMPI[[#This Row],[Label]],TableAvg[],2,FALSE)</f>
        <v>#N/A</v>
      </c>
      <c r="P1056" s="13" t="e">
        <f>VLOOKUP(TableMPI[[#This Row],[Label]],TableAvg[],3,FALSE)</f>
        <v>#N/A</v>
      </c>
      <c r="Q1056" s="13" t="e">
        <f>TableMPI[[#This Row],[Avg]]-$U$2*TableMPI[[#This Row],[StdDev]]</f>
        <v>#N/A</v>
      </c>
      <c r="R1056" s="13" t="e">
        <f>TableMPI[[#This Row],[Avg]]+$U$2*TableMPI[[#This Row],[StdDev]]</f>
        <v>#N/A</v>
      </c>
      <c r="S1056" s="13" t="e">
        <f>IF(AND(TableMPI[[#This Row],[total_time]]&gt;=TableMPI[[#This Row],[Low]], TableMPI[[#This Row],[total_time]]&lt;=TableMPI[[#This Row],[High]]),1,0)</f>
        <v>#N/A</v>
      </c>
    </row>
    <row r="1057" spans="1:19" x14ac:dyDescent="0.25">
      <c r="A1057" t="s">
        <v>15</v>
      </c>
      <c r="B1057">
        <v>25000</v>
      </c>
      <c r="C1057">
        <v>100</v>
      </c>
      <c r="D1057">
        <v>100000</v>
      </c>
      <c r="E1057">
        <v>43</v>
      </c>
      <c r="F1057">
        <v>1</v>
      </c>
      <c r="G1057">
        <v>72.414517000000004</v>
      </c>
      <c r="H1057">
        <v>23.180544000000001</v>
      </c>
      <c r="I1057">
        <v>40.134096</v>
      </c>
      <c r="J1057">
        <v>0.95557400000000003</v>
      </c>
      <c r="K1057" t="str">
        <f t="shared" si="26"/>
        <v>7</v>
      </c>
      <c r="L1057" t="s">
        <v>68</v>
      </c>
      <c r="M1057" t="s">
        <v>69</v>
      </c>
      <c r="N10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43</v>
      </c>
      <c r="O1057" s="13" t="e">
        <f>VLOOKUP(TableMPI[[#This Row],[Label]],TableAvg[],2,FALSE)</f>
        <v>#N/A</v>
      </c>
      <c r="P1057" s="13" t="e">
        <f>VLOOKUP(TableMPI[[#This Row],[Label]],TableAvg[],3,FALSE)</f>
        <v>#N/A</v>
      </c>
      <c r="Q1057" s="13" t="e">
        <f>TableMPI[[#This Row],[Avg]]-$U$2*TableMPI[[#This Row],[StdDev]]</f>
        <v>#N/A</v>
      </c>
      <c r="R1057" s="13" t="e">
        <f>TableMPI[[#This Row],[Avg]]+$U$2*TableMPI[[#This Row],[StdDev]]</f>
        <v>#N/A</v>
      </c>
      <c r="S1057" s="13" t="e">
        <f>IF(AND(TableMPI[[#This Row],[total_time]]&gt;=TableMPI[[#This Row],[Low]], TableMPI[[#This Row],[total_time]]&lt;=TableMPI[[#This Row],[High]]),1,0)</f>
        <v>#N/A</v>
      </c>
    </row>
    <row r="1058" spans="1:19" x14ac:dyDescent="0.25">
      <c r="A1058" t="s">
        <v>15</v>
      </c>
      <c r="B1058">
        <v>25000</v>
      </c>
      <c r="C1058">
        <v>100</v>
      </c>
      <c r="D1058">
        <v>100000</v>
      </c>
      <c r="E1058">
        <v>42</v>
      </c>
      <c r="F1058">
        <v>1</v>
      </c>
      <c r="G1058">
        <v>80.508581000000007</v>
      </c>
      <c r="H1058">
        <v>30.050739</v>
      </c>
      <c r="I1058">
        <v>52.430213999999999</v>
      </c>
      <c r="J1058">
        <v>1.278786</v>
      </c>
      <c r="K1058" t="str">
        <f t="shared" si="26"/>
        <v>7</v>
      </c>
      <c r="L1058" t="s">
        <v>68</v>
      </c>
      <c r="M1058" t="s">
        <v>69</v>
      </c>
      <c r="N10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058" s="13" t="e">
        <f>VLOOKUP(TableMPI[[#This Row],[Label]],TableAvg[],2,FALSE)</f>
        <v>#N/A</v>
      </c>
      <c r="P1058" s="13" t="e">
        <f>VLOOKUP(TableMPI[[#This Row],[Label]],TableAvg[],3,FALSE)</f>
        <v>#N/A</v>
      </c>
      <c r="Q1058" s="13" t="e">
        <f>TableMPI[[#This Row],[Avg]]-$U$2*TableMPI[[#This Row],[StdDev]]</f>
        <v>#N/A</v>
      </c>
      <c r="R1058" s="13" t="e">
        <f>TableMPI[[#This Row],[Avg]]+$U$2*TableMPI[[#This Row],[StdDev]]</f>
        <v>#N/A</v>
      </c>
      <c r="S1058" s="13" t="e">
        <f>IF(AND(TableMPI[[#This Row],[total_time]]&gt;=TableMPI[[#This Row],[Low]], TableMPI[[#This Row],[total_time]]&lt;=TableMPI[[#This Row],[High]]),1,0)</f>
        <v>#N/A</v>
      </c>
    </row>
    <row r="1059" spans="1:19" x14ac:dyDescent="0.25">
      <c r="A1059" t="s">
        <v>15</v>
      </c>
      <c r="B1059">
        <v>25000</v>
      </c>
      <c r="C1059">
        <v>100</v>
      </c>
      <c r="D1059">
        <v>100000</v>
      </c>
      <c r="E1059">
        <v>41</v>
      </c>
      <c r="F1059">
        <v>1</v>
      </c>
      <c r="G1059">
        <v>81.794309999999996</v>
      </c>
      <c r="H1059">
        <v>30.322786000000001</v>
      </c>
      <c r="I1059">
        <v>33.748859000000003</v>
      </c>
      <c r="J1059">
        <v>0.84372100000000005</v>
      </c>
      <c r="K1059" t="str">
        <f t="shared" si="26"/>
        <v>7</v>
      </c>
      <c r="L1059" t="s">
        <v>68</v>
      </c>
      <c r="M1059" t="s">
        <v>69</v>
      </c>
      <c r="N10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41</v>
      </c>
      <c r="O1059" s="13" t="e">
        <f>VLOOKUP(TableMPI[[#This Row],[Label]],TableAvg[],2,FALSE)</f>
        <v>#N/A</v>
      </c>
      <c r="P1059" s="13" t="e">
        <f>VLOOKUP(TableMPI[[#This Row],[Label]],TableAvg[],3,FALSE)</f>
        <v>#N/A</v>
      </c>
      <c r="Q1059" s="13" t="e">
        <f>TableMPI[[#This Row],[Avg]]-$U$2*TableMPI[[#This Row],[StdDev]]</f>
        <v>#N/A</v>
      </c>
      <c r="R1059" s="13" t="e">
        <f>TableMPI[[#This Row],[Avg]]+$U$2*TableMPI[[#This Row],[StdDev]]</f>
        <v>#N/A</v>
      </c>
      <c r="S1059" s="13" t="e">
        <f>IF(AND(TableMPI[[#This Row],[total_time]]&gt;=TableMPI[[#This Row],[Low]], TableMPI[[#This Row],[total_time]]&lt;=TableMPI[[#This Row],[High]]),1,0)</f>
        <v>#N/A</v>
      </c>
    </row>
    <row r="1060" spans="1:19" x14ac:dyDescent="0.25">
      <c r="A1060" t="s">
        <v>15</v>
      </c>
      <c r="B1060">
        <v>25000</v>
      </c>
      <c r="C1060">
        <v>100</v>
      </c>
      <c r="D1060">
        <v>100000</v>
      </c>
      <c r="E1060">
        <v>40</v>
      </c>
      <c r="F1060">
        <v>1</v>
      </c>
      <c r="G1060">
        <v>82.120572999999993</v>
      </c>
      <c r="H1060">
        <v>28.878062</v>
      </c>
      <c r="I1060">
        <v>35.811110999999997</v>
      </c>
      <c r="J1060">
        <v>0.91823399999999999</v>
      </c>
      <c r="K1060" t="str">
        <f t="shared" si="26"/>
        <v>7</v>
      </c>
      <c r="L1060" t="s">
        <v>68</v>
      </c>
      <c r="M1060" t="s">
        <v>69</v>
      </c>
      <c r="N10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40</v>
      </c>
      <c r="O1060" s="13" t="e">
        <f>VLOOKUP(TableMPI[[#This Row],[Label]],TableAvg[],2,FALSE)</f>
        <v>#N/A</v>
      </c>
      <c r="P1060" s="13" t="e">
        <f>VLOOKUP(TableMPI[[#This Row],[Label]],TableAvg[],3,FALSE)</f>
        <v>#N/A</v>
      </c>
      <c r="Q1060" s="13" t="e">
        <f>TableMPI[[#This Row],[Avg]]-$U$2*TableMPI[[#This Row],[StdDev]]</f>
        <v>#N/A</v>
      </c>
      <c r="R1060" s="13" t="e">
        <f>TableMPI[[#This Row],[Avg]]+$U$2*TableMPI[[#This Row],[StdDev]]</f>
        <v>#N/A</v>
      </c>
      <c r="S1060" s="13" t="e">
        <f>IF(AND(TableMPI[[#This Row],[total_time]]&gt;=TableMPI[[#This Row],[Low]], TableMPI[[#This Row],[total_time]]&lt;=TableMPI[[#This Row],[High]]),1,0)</f>
        <v>#N/A</v>
      </c>
    </row>
    <row r="1061" spans="1:19" x14ac:dyDescent="0.25">
      <c r="A1061" t="s">
        <v>15</v>
      </c>
      <c r="B1061">
        <v>25000</v>
      </c>
      <c r="C1061">
        <v>100</v>
      </c>
      <c r="D1061">
        <v>100000</v>
      </c>
      <c r="E1061">
        <v>39</v>
      </c>
      <c r="F1061">
        <v>1</v>
      </c>
      <c r="G1061">
        <v>83.954295999999999</v>
      </c>
      <c r="H1061">
        <v>30.059253999999999</v>
      </c>
      <c r="I1061">
        <v>36.350642999999998</v>
      </c>
      <c r="J1061">
        <v>0.956596</v>
      </c>
      <c r="K1061" t="str">
        <f t="shared" ref="K1061:K1092" si="27">MID(M1061,22,1)</f>
        <v>7</v>
      </c>
      <c r="L1061" t="s">
        <v>68</v>
      </c>
      <c r="M1061" t="s">
        <v>69</v>
      </c>
      <c r="N10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061" s="13" t="e">
        <f>VLOOKUP(TableMPI[[#This Row],[Label]],TableAvg[],2,FALSE)</f>
        <v>#N/A</v>
      </c>
      <c r="P1061" s="13" t="e">
        <f>VLOOKUP(TableMPI[[#This Row],[Label]],TableAvg[],3,FALSE)</f>
        <v>#N/A</v>
      </c>
      <c r="Q1061" s="13" t="e">
        <f>TableMPI[[#This Row],[Avg]]-$U$2*TableMPI[[#This Row],[StdDev]]</f>
        <v>#N/A</v>
      </c>
      <c r="R1061" s="13" t="e">
        <f>TableMPI[[#This Row],[Avg]]+$U$2*TableMPI[[#This Row],[StdDev]]</f>
        <v>#N/A</v>
      </c>
      <c r="S1061" s="13" t="e">
        <f>IF(AND(TableMPI[[#This Row],[total_time]]&gt;=TableMPI[[#This Row],[Low]], TableMPI[[#This Row],[total_time]]&lt;=TableMPI[[#This Row],[High]]),1,0)</f>
        <v>#N/A</v>
      </c>
    </row>
    <row r="1062" spans="1:19" x14ac:dyDescent="0.25">
      <c r="A1062" t="s">
        <v>15</v>
      </c>
      <c r="B1062">
        <v>25000</v>
      </c>
      <c r="C1062">
        <v>100</v>
      </c>
      <c r="D1062">
        <v>100000</v>
      </c>
      <c r="E1062">
        <v>38</v>
      </c>
      <c r="F1062">
        <v>1</v>
      </c>
      <c r="G1062">
        <v>84.130471999999997</v>
      </c>
      <c r="H1062">
        <v>28.091905000000001</v>
      </c>
      <c r="I1062">
        <v>32.337639000000003</v>
      </c>
      <c r="J1062">
        <v>0.87399000000000004</v>
      </c>
      <c r="K1062" t="str">
        <f t="shared" si="27"/>
        <v>7</v>
      </c>
      <c r="L1062" t="s">
        <v>68</v>
      </c>
      <c r="M1062" t="s">
        <v>69</v>
      </c>
      <c r="N10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38</v>
      </c>
      <c r="O1062" s="13" t="e">
        <f>VLOOKUP(TableMPI[[#This Row],[Label]],TableAvg[],2,FALSE)</f>
        <v>#N/A</v>
      </c>
      <c r="P1062" s="13" t="e">
        <f>VLOOKUP(TableMPI[[#This Row],[Label]],TableAvg[],3,FALSE)</f>
        <v>#N/A</v>
      </c>
      <c r="Q1062" s="13" t="e">
        <f>TableMPI[[#This Row],[Avg]]-$U$2*TableMPI[[#This Row],[StdDev]]</f>
        <v>#N/A</v>
      </c>
      <c r="R1062" s="13" t="e">
        <f>TableMPI[[#This Row],[Avg]]+$U$2*TableMPI[[#This Row],[StdDev]]</f>
        <v>#N/A</v>
      </c>
      <c r="S1062" s="13" t="e">
        <f>IF(AND(TableMPI[[#This Row],[total_time]]&gt;=TableMPI[[#This Row],[Low]], TableMPI[[#This Row],[total_time]]&lt;=TableMPI[[#This Row],[High]]),1,0)</f>
        <v>#N/A</v>
      </c>
    </row>
    <row r="1063" spans="1:19" x14ac:dyDescent="0.25">
      <c r="A1063" t="s">
        <v>15</v>
      </c>
      <c r="B1063">
        <v>25000</v>
      </c>
      <c r="C1063">
        <v>100</v>
      </c>
      <c r="D1063">
        <v>100000</v>
      </c>
      <c r="E1063">
        <v>37</v>
      </c>
      <c r="F1063">
        <v>1</v>
      </c>
      <c r="G1063">
        <v>77.017657999999997</v>
      </c>
      <c r="H1063">
        <v>19.527162000000001</v>
      </c>
      <c r="I1063">
        <v>29.251936000000001</v>
      </c>
      <c r="J1063">
        <v>0.812554</v>
      </c>
      <c r="K1063" t="str">
        <f t="shared" si="27"/>
        <v>7</v>
      </c>
      <c r="L1063" t="s">
        <v>68</v>
      </c>
      <c r="M1063" t="s">
        <v>69</v>
      </c>
      <c r="N10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37</v>
      </c>
      <c r="O1063" s="13" t="e">
        <f>VLOOKUP(TableMPI[[#This Row],[Label]],TableAvg[],2,FALSE)</f>
        <v>#N/A</v>
      </c>
      <c r="P1063" s="13" t="e">
        <f>VLOOKUP(TableMPI[[#This Row],[Label]],TableAvg[],3,FALSE)</f>
        <v>#N/A</v>
      </c>
      <c r="Q1063" s="13" t="e">
        <f>TableMPI[[#This Row],[Avg]]-$U$2*TableMPI[[#This Row],[StdDev]]</f>
        <v>#N/A</v>
      </c>
      <c r="R1063" s="13" t="e">
        <f>TableMPI[[#This Row],[Avg]]+$U$2*TableMPI[[#This Row],[StdDev]]</f>
        <v>#N/A</v>
      </c>
      <c r="S1063" s="13" t="e">
        <f>IF(AND(TableMPI[[#This Row],[total_time]]&gt;=TableMPI[[#This Row],[Low]], TableMPI[[#This Row],[total_time]]&lt;=TableMPI[[#This Row],[High]]),1,0)</f>
        <v>#N/A</v>
      </c>
    </row>
    <row r="1064" spans="1:19" x14ac:dyDescent="0.25">
      <c r="A1064" t="s">
        <v>15</v>
      </c>
      <c r="B1064">
        <v>25000</v>
      </c>
      <c r="C1064">
        <v>100</v>
      </c>
      <c r="D1064">
        <v>100000</v>
      </c>
      <c r="E1064">
        <v>36</v>
      </c>
      <c r="F1064">
        <v>1</v>
      </c>
      <c r="G1064">
        <v>77.871031000000002</v>
      </c>
      <c r="H1064">
        <v>18.223572000000001</v>
      </c>
      <c r="I1064">
        <v>30.772925000000001</v>
      </c>
      <c r="J1064">
        <v>0.87922599999999995</v>
      </c>
      <c r="K1064" t="str">
        <f t="shared" si="27"/>
        <v>7</v>
      </c>
      <c r="L1064" t="s">
        <v>68</v>
      </c>
      <c r="M1064" t="s">
        <v>69</v>
      </c>
      <c r="N10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064" s="13" t="e">
        <f>VLOOKUP(TableMPI[[#This Row],[Label]],TableAvg[],2,FALSE)</f>
        <v>#N/A</v>
      </c>
      <c r="P1064" s="13" t="e">
        <f>VLOOKUP(TableMPI[[#This Row],[Label]],TableAvg[],3,FALSE)</f>
        <v>#N/A</v>
      </c>
      <c r="Q1064" s="13" t="e">
        <f>TableMPI[[#This Row],[Avg]]-$U$2*TableMPI[[#This Row],[StdDev]]</f>
        <v>#N/A</v>
      </c>
      <c r="R1064" s="13" t="e">
        <f>TableMPI[[#This Row],[Avg]]+$U$2*TableMPI[[#This Row],[StdDev]]</f>
        <v>#N/A</v>
      </c>
      <c r="S1064" s="13" t="e">
        <f>IF(AND(TableMPI[[#This Row],[total_time]]&gt;=TableMPI[[#This Row],[Low]], TableMPI[[#This Row],[total_time]]&lt;=TableMPI[[#This Row],[High]]),1,0)</f>
        <v>#N/A</v>
      </c>
    </row>
    <row r="1065" spans="1:19" x14ac:dyDescent="0.25">
      <c r="A1065" t="s">
        <v>15</v>
      </c>
      <c r="B1065">
        <v>25000</v>
      </c>
      <c r="C1065">
        <v>100</v>
      </c>
      <c r="D1065">
        <v>100000</v>
      </c>
      <c r="E1065">
        <v>35</v>
      </c>
      <c r="F1065">
        <v>1</v>
      </c>
      <c r="G1065">
        <v>78.006539000000004</v>
      </c>
      <c r="H1065">
        <v>17.434545</v>
      </c>
      <c r="I1065">
        <v>26.804271</v>
      </c>
      <c r="J1065">
        <v>0.78836099999999998</v>
      </c>
      <c r="K1065" t="str">
        <f t="shared" si="27"/>
        <v>7</v>
      </c>
      <c r="L1065" t="s">
        <v>68</v>
      </c>
      <c r="M1065" t="s">
        <v>69</v>
      </c>
      <c r="N10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35</v>
      </c>
      <c r="O1065" s="13" t="e">
        <f>VLOOKUP(TableMPI[[#This Row],[Label]],TableAvg[],2,FALSE)</f>
        <v>#N/A</v>
      </c>
      <c r="P1065" s="13" t="e">
        <f>VLOOKUP(TableMPI[[#This Row],[Label]],TableAvg[],3,FALSE)</f>
        <v>#N/A</v>
      </c>
      <c r="Q1065" s="13" t="e">
        <f>TableMPI[[#This Row],[Avg]]-$U$2*TableMPI[[#This Row],[StdDev]]</f>
        <v>#N/A</v>
      </c>
      <c r="R1065" s="13" t="e">
        <f>TableMPI[[#This Row],[Avg]]+$U$2*TableMPI[[#This Row],[StdDev]]</f>
        <v>#N/A</v>
      </c>
      <c r="S1065" s="13" t="e">
        <f>IF(AND(TableMPI[[#This Row],[total_time]]&gt;=TableMPI[[#This Row],[Low]], TableMPI[[#This Row],[total_time]]&lt;=TableMPI[[#This Row],[High]]),1,0)</f>
        <v>#N/A</v>
      </c>
    </row>
    <row r="1066" spans="1:19" x14ac:dyDescent="0.25">
      <c r="A1066" t="s">
        <v>15</v>
      </c>
      <c r="B1066">
        <v>25000</v>
      </c>
      <c r="C1066">
        <v>100</v>
      </c>
      <c r="D1066">
        <v>100000</v>
      </c>
      <c r="E1066">
        <v>34</v>
      </c>
      <c r="F1066">
        <v>1</v>
      </c>
      <c r="G1066">
        <v>84.318348</v>
      </c>
      <c r="H1066">
        <v>21.090164999999999</v>
      </c>
      <c r="I1066">
        <v>31.594377000000001</v>
      </c>
      <c r="J1066">
        <v>0.95740499999999995</v>
      </c>
      <c r="K1066" t="str">
        <f t="shared" si="27"/>
        <v>7</v>
      </c>
      <c r="L1066" t="s">
        <v>68</v>
      </c>
      <c r="M1066" t="s">
        <v>69</v>
      </c>
      <c r="N10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34</v>
      </c>
      <c r="O1066" s="13" t="e">
        <f>VLOOKUP(TableMPI[[#This Row],[Label]],TableAvg[],2,FALSE)</f>
        <v>#N/A</v>
      </c>
      <c r="P1066" s="13" t="e">
        <f>VLOOKUP(TableMPI[[#This Row],[Label]],TableAvg[],3,FALSE)</f>
        <v>#N/A</v>
      </c>
      <c r="Q1066" s="13" t="e">
        <f>TableMPI[[#This Row],[Avg]]-$U$2*TableMPI[[#This Row],[StdDev]]</f>
        <v>#N/A</v>
      </c>
      <c r="R1066" s="13" t="e">
        <f>TableMPI[[#This Row],[Avg]]+$U$2*TableMPI[[#This Row],[StdDev]]</f>
        <v>#N/A</v>
      </c>
      <c r="S1066" s="13" t="e">
        <f>IF(AND(TableMPI[[#This Row],[total_time]]&gt;=TableMPI[[#This Row],[Low]], TableMPI[[#This Row],[total_time]]&lt;=TableMPI[[#This Row],[High]]),1,0)</f>
        <v>#N/A</v>
      </c>
    </row>
    <row r="1067" spans="1:19" x14ac:dyDescent="0.25">
      <c r="A1067" t="s">
        <v>15</v>
      </c>
      <c r="B1067">
        <v>25000</v>
      </c>
      <c r="C1067">
        <v>100</v>
      </c>
      <c r="D1067">
        <v>100000</v>
      </c>
      <c r="E1067">
        <v>33</v>
      </c>
      <c r="F1067">
        <v>1</v>
      </c>
      <c r="G1067">
        <v>75.869955000000004</v>
      </c>
      <c r="H1067">
        <v>11.655225</v>
      </c>
      <c r="I1067">
        <v>28.441492</v>
      </c>
      <c r="J1067">
        <v>0.88879699999999995</v>
      </c>
      <c r="K1067" t="str">
        <f t="shared" si="27"/>
        <v>7</v>
      </c>
      <c r="L1067" t="s">
        <v>68</v>
      </c>
      <c r="M1067" t="s">
        <v>69</v>
      </c>
      <c r="N10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067" s="13" t="e">
        <f>VLOOKUP(TableMPI[[#This Row],[Label]],TableAvg[],2,FALSE)</f>
        <v>#N/A</v>
      </c>
      <c r="P1067" s="13" t="e">
        <f>VLOOKUP(TableMPI[[#This Row],[Label]],TableAvg[],3,FALSE)</f>
        <v>#N/A</v>
      </c>
      <c r="Q1067" s="13" t="e">
        <f>TableMPI[[#This Row],[Avg]]-$U$2*TableMPI[[#This Row],[StdDev]]</f>
        <v>#N/A</v>
      </c>
      <c r="R1067" s="13" t="e">
        <f>TableMPI[[#This Row],[Avg]]+$U$2*TableMPI[[#This Row],[StdDev]]</f>
        <v>#N/A</v>
      </c>
      <c r="S1067" s="13" t="e">
        <f>IF(AND(TableMPI[[#This Row],[total_time]]&gt;=TableMPI[[#This Row],[Low]], TableMPI[[#This Row],[total_time]]&lt;=TableMPI[[#This Row],[High]]),1,0)</f>
        <v>#N/A</v>
      </c>
    </row>
    <row r="1068" spans="1:19" x14ac:dyDescent="0.25">
      <c r="A1068" t="s">
        <v>15</v>
      </c>
      <c r="B1068">
        <v>25000</v>
      </c>
      <c r="C1068">
        <v>100</v>
      </c>
      <c r="D1068">
        <v>100000</v>
      </c>
      <c r="E1068">
        <v>32</v>
      </c>
      <c r="F1068">
        <v>1</v>
      </c>
      <c r="G1068">
        <v>84.195373000000004</v>
      </c>
      <c r="H1068">
        <v>17.185101</v>
      </c>
      <c r="I1068">
        <v>26.517009999999999</v>
      </c>
      <c r="J1068">
        <v>0.85538700000000001</v>
      </c>
      <c r="K1068" t="str">
        <f t="shared" si="27"/>
        <v>7</v>
      </c>
      <c r="L1068" t="s">
        <v>68</v>
      </c>
      <c r="M1068" t="s">
        <v>69</v>
      </c>
      <c r="N10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32</v>
      </c>
      <c r="O1068" s="13" t="e">
        <f>VLOOKUP(TableMPI[[#This Row],[Label]],TableAvg[],2,FALSE)</f>
        <v>#N/A</v>
      </c>
      <c r="P1068" s="13" t="e">
        <f>VLOOKUP(TableMPI[[#This Row],[Label]],TableAvg[],3,FALSE)</f>
        <v>#N/A</v>
      </c>
      <c r="Q1068" s="13" t="e">
        <f>TableMPI[[#This Row],[Avg]]-$U$2*TableMPI[[#This Row],[StdDev]]</f>
        <v>#N/A</v>
      </c>
      <c r="R1068" s="13" t="e">
        <f>TableMPI[[#This Row],[Avg]]+$U$2*TableMPI[[#This Row],[StdDev]]</f>
        <v>#N/A</v>
      </c>
      <c r="S1068" s="13" t="e">
        <f>IF(AND(TableMPI[[#This Row],[total_time]]&gt;=TableMPI[[#This Row],[Low]], TableMPI[[#This Row],[total_time]]&lt;=TableMPI[[#This Row],[High]]),1,0)</f>
        <v>#N/A</v>
      </c>
    </row>
    <row r="1069" spans="1:19" x14ac:dyDescent="0.25">
      <c r="A1069" t="s">
        <v>15</v>
      </c>
      <c r="B1069">
        <v>25000</v>
      </c>
      <c r="C1069">
        <v>100</v>
      </c>
      <c r="D1069">
        <v>100000</v>
      </c>
      <c r="E1069">
        <v>31</v>
      </c>
      <c r="F1069">
        <v>1</v>
      </c>
      <c r="G1069">
        <v>78.830611000000005</v>
      </c>
      <c r="H1069">
        <v>9.7556010000000004</v>
      </c>
      <c r="I1069">
        <v>26.379617</v>
      </c>
      <c r="J1069">
        <v>0.87932100000000002</v>
      </c>
      <c r="K1069" t="str">
        <f t="shared" si="27"/>
        <v>7</v>
      </c>
      <c r="L1069" t="s">
        <v>68</v>
      </c>
      <c r="M1069" t="s">
        <v>69</v>
      </c>
      <c r="N10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31</v>
      </c>
      <c r="O1069" s="13" t="e">
        <f>VLOOKUP(TableMPI[[#This Row],[Label]],TableAvg[],2,FALSE)</f>
        <v>#N/A</v>
      </c>
      <c r="P1069" s="13" t="e">
        <f>VLOOKUP(TableMPI[[#This Row],[Label]],TableAvg[],3,FALSE)</f>
        <v>#N/A</v>
      </c>
      <c r="Q1069" s="13" t="e">
        <f>TableMPI[[#This Row],[Avg]]-$U$2*TableMPI[[#This Row],[StdDev]]</f>
        <v>#N/A</v>
      </c>
      <c r="R1069" s="13" t="e">
        <f>TableMPI[[#This Row],[Avg]]+$U$2*TableMPI[[#This Row],[StdDev]]</f>
        <v>#N/A</v>
      </c>
      <c r="S1069" s="13" t="e">
        <f>IF(AND(TableMPI[[#This Row],[total_time]]&gt;=TableMPI[[#This Row],[Low]], TableMPI[[#This Row],[total_time]]&lt;=TableMPI[[#This Row],[High]]),1,0)</f>
        <v>#N/A</v>
      </c>
    </row>
    <row r="1070" spans="1:19" x14ac:dyDescent="0.25">
      <c r="A1070" t="s">
        <v>15</v>
      </c>
      <c r="B1070">
        <v>25000</v>
      </c>
      <c r="C1070">
        <v>100</v>
      </c>
      <c r="D1070">
        <v>100000</v>
      </c>
      <c r="E1070">
        <v>30</v>
      </c>
      <c r="F1070">
        <v>1</v>
      </c>
      <c r="G1070">
        <v>83.402967000000004</v>
      </c>
      <c r="H1070">
        <v>12.781219999999999</v>
      </c>
      <c r="I1070">
        <v>27.238761</v>
      </c>
      <c r="J1070">
        <v>0.93926799999999999</v>
      </c>
      <c r="K1070" t="str">
        <f t="shared" si="27"/>
        <v>7</v>
      </c>
      <c r="L1070" t="s">
        <v>68</v>
      </c>
      <c r="M1070" t="s">
        <v>69</v>
      </c>
      <c r="N10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070" s="13" t="e">
        <f>VLOOKUP(TableMPI[[#This Row],[Label]],TableAvg[],2,FALSE)</f>
        <v>#N/A</v>
      </c>
      <c r="P1070" s="13" t="e">
        <f>VLOOKUP(TableMPI[[#This Row],[Label]],TableAvg[],3,FALSE)</f>
        <v>#N/A</v>
      </c>
      <c r="Q1070" s="13" t="e">
        <f>TableMPI[[#This Row],[Avg]]-$U$2*TableMPI[[#This Row],[StdDev]]</f>
        <v>#N/A</v>
      </c>
      <c r="R1070" s="13" t="e">
        <f>TableMPI[[#This Row],[Avg]]+$U$2*TableMPI[[#This Row],[StdDev]]</f>
        <v>#N/A</v>
      </c>
      <c r="S1070" s="13" t="e">
        <f>IF(AND(TableMPI[[#This Row],[total_time]]&gt;=TableMPI[[#This Row],[Low]], TableMPI[[#This Row],[total_time]]&lt;=TableMPI[[#This Row],[High]]),1,0)</f>
        <v>#N/A</v>
      </c>
    </row>
    <row r="1071" spans="1:19" x14ac:dyDescent="0.25">
      <c r="A1071" t="s">
        <v>15</v>
      </c>
      <c r="B1071">
        <v>25000</v>
      </c>
      <c r="C1071">
        <v>100</v>
      </c>
      <c r="D1071">
        <v>100000</v>
      </c>
      <c r="E1071">
        <v>29</v>
      </c>
      <c r="F1071">
        <v>1</v>
      </c>
      <c r="G1071">
        <v>81.790783000000005</v>
      </c>
      <c r="H1071">
        <v>7.9451770000000002</v>
      </c>
      <c r="I1071">
        <v>54.119168000000002</v>
      </c>
      <c r="J1071">
        <v>1.9328270000000001</v>
      </c>
      <c r="K1071" t="str">
        <f t="shared" si="27"/>
        <v>7</v>
      </c>
      <c r="L1071" t="s">
        <v>68</v>
      </c>
      <c r="M1071" t="s">
        <v>69</v>
      </c>
      <c r="N10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29</v>
      </c>
      <c r="O1071" s="13" t="e">
        <f>VLOOKUP(TableMPI[[#This Row],[Label]],TableAvg[],2,FALSE)</f>
        <v>#N/A</v>
      </c>
      <c r="P1071" s="13" t="e">
        <f>VLOOKUP(TableMPI[[#This Row],[Label]],TableAvg[],3,FALSE)</f>
        <v>#N/A</v>
      </c>
      <c r="Q1071" s="13" t="e">
        <f>TableMPI[[#This Row],[Avg]]-$U$2*TableMPI[[#This Row],[StdDev]]</f>
        <v>#N/A</v>
      </c>
      <c r="R1071" s="13" t="e">
        <f>TableMPI[[#This Row],[Avg]]+$U$2*TableMPI[[#This Row],[StdDev]]</f>
        <v>#N/A</v>
      </c>
      <c r="S1071" s="13" t="e">
        <f>IF(AND(TableMPI[[#This Row],[total_time]]&gt;=TableMPI[[#This Row],[Low]], TableMPI[[#This Row],[total_time]]&lt;=TableMPI[[#This Row],[High]]),1,0)</f>
        <v>#N/A</v>
      </c>
    </row>
    <row r="1072" spans="1:19" x14ac:dyDescent="0.25">
      <c r="A1072" t="s">
        <v>15</v>
      </c>
      <c r="B1072">
        <v>25000</v>
      </c>
      <c r="C1072">
        <v>100</v>
      </c>
      <c r="D1072">
        <v>100000</v>
      </c>
      <c r="E1072">
        <v>28</v>
      </c>
      <c r="F1072">
        <v>1</v>
      </c>
      <c r="G1072">
        <v>83.684258999999997</v>
      </c>
      <c r="H1072">
        <v>7.1317019999999998</v>
      </c>
      <c r="I1072">
        <v>27.548573000000001</v>
      </c>
      <c r="J1072">
        <v>1.0203180000000001</v>
      </c>
      <c r="K1072" t="str">
        <f t="shared" si="27"/>
        <v>7</v>
      </c>
      <c r="L1072" t="s">
        <v>68</v>
      </c>
      <c r="M1072" t="s">
        <v>69</v>
      </c>
      <c r="N10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28</v>
      </c>
      <c r="O1072" s="13" t="e">
        <f>VLOOKUP(TableMPI[[#This Row],[Label]],TableAvg[],2,FALSE)</f>
        <v>#N/A</v>
      </c>
      <c r="P1072" s="13" t="e">
        <f>VLOOKUP(TableMPI[[#This Row],[Label]],TableAvg[],3,FALSE)</f>
        <v>#N/A</v>
      </c>
      <c r="Q1072" s="13" t="e">
        <f>TableMPI[[#This Row],[Avg]]-$U$2*TableMPI[[#This Row],[StdDev]]</f>
        <v>#N/A</v>
      </c>
      <c r="R1072" s="13" t="e">
        <f>TableMPI[[#This Row],[Avg]]+$U$2*TableMPI[[#This Row],[StdDev]]</f>
        <v>#N/A</v>
      </c>
      <c r="S1072" s="13" t="e">
        <f>IF(AND(TableMPI[[#This Row],[total_time]]&gt;=TableMPI[[#This Row],[Low]], TableMPI[[#This Row],[total_time]]&lt;=TableMPI[[#This Row],[High]]),1,0)</f>
        <v>#N/A</v>
      </c>
    </row>
    <row r="1073" spans="1:19" x14ac:dyDescent="0.25">
      <c r="A1073" t="s">
        <v>15</v>
      </c>
      <c r="B1073">
        <v>25000</v>
      </c>
      <c r="C1073">
        <v>100</v>
      </c>
      <c r="D1073">
        <v>100000</v>
      </c>
      <c r="E1073">
        <v>27</v>
      </c>
      <c r="F1073">
        <v>1</v>
      </c>
      <c r="G1073">
        <v>86.28201</v>
      </c>
      <c r="H1073">
        <v>7.0991759999999999</v>
      </c>
      <c r="I1073">
        <v>25.073205000000002</v>
      </c>
      <c r="J1073">
        <v>0.96435400000000004</v>
      </c>
      <c r="K1073" t="str">
        <f t="shared" si="27"/>
        <v>7</v>
      </c>
      <c r="L1073" t="s">
        <v>68</v>
      </c>
      <c r="M1073" t="s">
        <v>69</v>
      </c>
      <c r="N10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073" s="13" t="e">
        <f>VLOOKUP(TableMPI[[#This Row],[Label]],TableAvg[],2,FALSE)</f>
        <v>#N/A</v>
      </c>
      <c r="P1073" s="13" t="e">
        <f>VLOOKUP(TableMPI[[#This Row],[Label]],TableAvg[],3,FALSE)</f>
        <v>#N/A</v>
      </c>
      <c r="Q1073" s="13" t="e">
        <f>TableMPI[[#This Row],[Avg]]-$U$2*TableMPI[[#This Row],[StdDev]]</f>
        <v>#N/A</v>
      </c>
      <c r="R1073" s="13" t="e">
        <f>TableMPI[[#This Row],[Avg]]+$U$2*TableMPI[[#This Row],[StdDev]]</f>
        <v>#N/A</v>
      </c>
      <c r="S1073" s="13" t="e">
        <f>IF(AND(TableMPI[[#This Row],[total_time]]&gt;=TableMPI[[#This Row],[Low]], TableMPI[[#This Row],[total_time]]&lt;=TableMPI[[#This Row],[High]]),1,0)</f>
        <v>#N/A</v>
      </c>
    </row>
    <row r="1074" spans="1:19" x14ac:dyDescent="0.25">
      <c r="A1074" t="s">
        <v>15</v>
      </c>
      <c r="B1074">
        <v>25000</v>
      </c>
      <c r="C1074">
        <v>100</v>
      </c>
      <c r="D1074">
        <v>100000</v>
      </c>
      <c r="E1074">
        <v>26</v>
      </c>
      <c r="F1074">
        <v>1</v>
      </c>
      <c r="G1074">
        <v>86.758832999999996</v>
      </c>
      <c r="H1074">
        <v>4.7659060000000002</v>
      </c>
      <c r="I1074">
        <v>25.279126000000002</v>
      </c>
      <c r="J1074">
        <v>1.0111650000000001</v>
      </c>
      <c r="K1074" t="str">
        <f t="shared" si="27"/>
        <v>7</v>
      </c>
      <c r="L1074" t="s">
        <v>68</v>
      </c>
      <c r="M1074" t="s">
        <v>69</v>
      </c>
      <c r="N10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26</v>
      </c>
      <c r="O1074" s="13" t="e">
        <f>VLOOKUP(TableMPI[[#This Row],[Label]],TableAvg[],2,FALSE)</f>
        <v>#N/A</v>
      </c>
      <c r="P1074" s="13" t="e">
        <f>VLOOKUP(TableMPI[[#This Row],[Label]],TableAvg[],3,FALSE)</f>
        <v>#N/A</v>
      </c>
      <c r="Q1074" s="13" t="e">
        <f>TableMPI[[#This Row],[Avg]]-$U$2*TableMPI[[#This Row],[StdDev]]</f>
        <v>#N/A</v>
      </c>
      <c r="R1074" s="13" t="e">
        <f>TableMPI[[#This Row],[Avg]]+$U$2*TableMPI[[#This Row],[StdDev]]</f>
        <v>#N/A</v>
      </c>
      <c r="S1074" s="13" t="e">
        <f>IF(AND(TableMPI[[#This Row],[total_time]]&gt;=TableMPI[[#This Row],[Low]], TableMPI[[#This Row],[total_time]]&lt;=TableMPI[[#This Row],[High]]),1,0)</f>
        <v>#N/A</v>
      </c>
    </row>
    <row r="1075" spans="1:19" x14ac:dyDescent="0.25">
      <c r="A1075" t="s">
        <v>15</v>
      </c>
      <c r="B1075">
        <v>25000</v>
      </c>
      <c r="C1075">
        <v>100</v>
      </c>
      <c r="D1075">
        <v>100000</v>
      </c>
      <c r="E1075">
        <v>25</v>
      </c>
      <c r="F1075">
        <v>1</v>
      </c>
      <c r="G1075">
        <v>89.725504999999998</v>
      </c>
      <c r="H1075">
        <v>4.2886990000000003</v>
      </c>
      <c r="I1075">
        <v>28.199446999999999</v>
      </c>
      <c r="J1075">
        <v>1.1749769999999999</v>
      </c>
      <c r="K1075" t="str">
        <f t="shared" si="27"/>
        <v>7</v>
      </c>
      <c r="L1075" t="s">
        <v>68</v>
      </c>
      <c r="M1075" t="s">
        <v>69</v>
      </c>
      <c r="N10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25</v>
      </c>
      <c r="O1075" s="13" t="e">
        <f>VLOOKUP(TableMPI[[#This Row],[Label]],TableAvg[],2,FALSE)</f>
        <v>#N/A</v>
      </c>
      <c r="P1075" s="13" t="e">
        <f>VLOOKUP(TableMPI[[#This Row],[Label]],TableAvg[],3,FALSE)</f>
        <v>#N/A</v>
      </c>
      <c r="Q1075" s="13" t="e">
        <f>TableMPI[[#This Row],[Avg]]-$U$2*TableMPI[[#This Row],[StdDev]]</f>
        <v>#N/A</v>
      </c>
      <c r="R1075" s="13" t="e">
        <f>TableMPI[[#This Row],[Avg]]+$U$2*TableMPI[[#This Row],[StdDev]]</f>
        <v>#N/A</v>
      </c>
      <c r="S1075" s="13" t="e">
        <f>IF(AND(TableMPI[[#This Row],[total_time]]&gt;=TableMPI[[#This Row],[Low]], TableMPI[[#This Row],[total_time]]&lt;=TableMPI[[#This Row],[High]]),1,0)</f>
        <v>#N/A</v>
      </c>
    </row>
    <row r="1076" spans="1:19" x14ac:dyDescent="0.25">
      <c r="A1076" t="s">
        <v>15</v>
      </c>
      <c r="B1076">
        <v>25000</v>
      </c>
      <c r="C1076">
        <v>100</v>
      </c>
      <c r="D1076">
        <v>100000</v>
      </c>
      <c r="E1076">
        <v>24</v>
      </c>
      <c r="F1076">
        <v>1</v>
      </c>
      <c r="G1076">
        <v>89.607809000000003</v>
      </c>
      <c r="H1076">
        <v>1.6647110000000001</v>
      </c>
      <c r="I1076">
        <v>19.664643999999999</v>
      </c>
      <c r="J1076">
        <v>0.85498499999999999</v>
      </c>
      <c r="K1076" t="str">
        <f t="shared" si="27"/>
        <v>7</v>
      </c>
      <c r="L1076" t="s">
        <v>68</v>
      </c>
      <c r="M1076" t="s">
        <v>69</v>
      </c>
      <c r="N10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076" s="13" t="e">
        <f>VLOOKUP(TableMPI[[#This Row],[Label]],TableAvg[],2,FALSE)</f>
        <v>#N/A</v>
      </c>
      <c r="P1076" s="13" t="e">
        <f>VLOOKUP(TableMPI[[#This Row],[Label]],TableAvg[],3,FALSE)</f>
        <v>#N/A</v>
      </c>
      <c r="Q1076" s="13" t="e">
        <f>TableMPI[[#This Row],[Avg]]-$U$2*TableMPI[[#This Row],[StdDev]]</f>
        <v>#N/A</v>
      </c>
      <c r="R1076" s="13" t="e">
        <f>TableMPI[[#This Row],[Avg]]+$U$2*TableMPI[[#This Row],[StdDev]]</f>
        <v>#N/A</v>
      </c>
      <c r="S1076" s="13" t="e">
        <f>IF(AND(TableMPI[[#This Row],[total_time]]&gt;=TableMPI[[#This Row],[Low]], TableMPI[[#This Row],[total_time]]&lt;=TableMPI[[#This Row],[High]]),1,0)</f>
        <v>#N/A</v>
      </c>
    </row>
    <row r="1077" spans="1:19" x14ac:dyDescent="0.25">
      <c r="A1077" t="s">
        <v>15</v>
      </c>
      <c r="B1077">
        <v>25000</v>
      </c>
      <c r="C1077">
        <v>100</v>
      </c>
      <c r="D1077">
        <v>100000</v>
      </c>
      <c r="E1077">
        <v>23</v>
      </c>
      <c r="F1077">
        <v>1</v>
      </c>
      <c r="G1077">
        <v>93.110984000000002</v>
      </c>
      <c r="H1077">
        <v>1.638101</v>
      </c>
      <c r="I1077">
        <v>18.885981999999998</v>
      </c>
      <c r="J1077">
        <v>0.85845400000000005</v>
      </c>
      <c r="K1077" t="str">
        <f t="shared" si="27"/>
        <v>7</v>
      </c>
      <c r="L1077" t="s">
        <v>68</v>
      </c>
      <c r="M1077" t="s">
        <v>69</v>
      </c>
      <c r="N10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23</v>
      </c>
      <c r="O1077" s="13" t="e">
        <f>VLOOKUP(TableMPI[[#This Row],[Label]],TableAvg[],2,FALSE)</f>
        <v>#N/A</v>
      </c>
      <c r="P1077" s="13" t="e">
        <f>VLOOKUP(TableMPI[[#This Row],[Label]],TableAvg[],3,FALSE)</f>
        <v>#N/A</v>
      </c>
      <c r="Q1077" s="13" t="e">
        <f>TableMPI[[#This Row],[Avg]]-$U$2*TableMPI[[#This Row],[StdDev]]</f>
        <v>#N/A</v>
      </c>
      <c r="R1077" s="13" t="e">
        <f>TableMPI[[#This Row],[Avg]]+$U$2*TableMPI[[#This Row],[StdDev]]</f>
        <v>#N/A</v>
      </c>
      <c r="S1077" s="13" t="e">
        <f>IF(AND(TableMPI[[#This Row],[total_time]]&gt;=TableMPI[[#This Row],[Low]], TableMPI[[#This Row],[total_time]]&lt;=TableMPI[[#This Row],[High]]),1,0)</f>
        <v>#N/A</v>
      </c>
    </row>
    <row r="1078" spans="1:19" x14ac:dyDescent="0.25">
      <c r="A1078" t="s">
        <v>15</v>
      </c>
      <c r="B1078">
        <v>25000</v>
      </c>
      <c r="C1078">
        <v>100</v>
      </c>
      <c r="D1078">
        <v>100000</v>
      </c>
      <c r="E1078">
        <v>22</v>
      </c>
      <c r="F1078">
        <v>1</v>
      </c>
      <c r="G1078">
        <v>97.226399999999998</v>
      </c>
      <c r="H1078">
        <v>1.657878</v>
      </c>
      <c r="I1078">
        <v>18.297159000000001</v>
      </c>
      <c r="J1078">
        <v>0.87129299999999998</v>
      </c>
      <c r="K1078" t="str">
        <f t="shared" si="27"/>
        <v>7</v>
      </c>
      <c r="L1078" t="s">
        <v>68</v>
      </c>
      <c r="M1078" t="s">
        <v>69</v>
      </c>
      <c r="N10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22</v>
      </c>
      <c r="O1078" s="13" t="e">
        <f>VLOOKUP(TableMPI[[#This Row],[Label]],TableAvg[],2,FALSE)</f>
        <v>#N/A</v>
      </c>
      <c r="P1078" s="13" t="e">
        <f>VLOOKUP(TableMPI[[#This Row],[Label]],TableAvg[],3,FALSE)</f>
        <v>#N/A</v>
      </c>
      <c r="Q1078" s="13" t="e">
        <f>TableMPI[[#This Row],[Avg]]-$U$2*TableMPI[[#This Row],[StdDev]]</f>
        <v>#N/A</v>
      </c>
      <c r="R1078" s="13" t="e">
        <f>TableMPI[[#This Row],[Avg]]+$U$2*TableMPI[[#This Row],[StdDev]]</f>
        <v>#N/A</v>
      </c>
      <c r="S1078" s="13" t="e">
        <f>IF(AND(TableMPI[[#This Row],[total_time]]&gt;=TableMPI[[#This Row],[Low]], TableMPI[[#This Row],[total_time]]&lt;=TableMPI[[#This Row],[High]]),1,0)</f>
        <v>#N/A</v>
      </c>
    </row>
    <row r="1079" spans="1:19" x14ac:dyDescent="0.25">
      <c r="A1079" t="s">
        <v>15</v>
      </c>
      <c r="B1079">
        <v>25000</v>
      </c>
      <c r="C1079">
        <v>100</v>
      </c>
      <c r="D1079">
        <v>100000</v>
      </c>
      <c r="E1079">
        <v>21</v>
      </c>
      <c r="F1079">
        <v>1</v>
      </c>
      <c r="G1079">
        <v>101.63475099999999</v>
      </c>
      <c r="H1079">
        <v>1.709792</v>
      </c>
      <c r="I1079">
        <v>18.491197</v>
      </c>
      <c r="J1079">
        <v>0.92456000000000005</v>
      </c>
      <c r="K1079" t="str">
        <f t="shared" si="27"/>
        <v>7</v>
      </c>
      <c r="L1079" t="s">
        <v>68</v>
      </c>
      <c r="M1079" t="s">
        <v>69</v>
      </c>
      <c r="N10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079" s="13" t="e">
        <f>VLOOKUP(TableMPI[[#This Row],[Label]],TableAvg[],2,FALSE)</f>
        <v>#N/A</v>
      </c>
      <c r="P1079" s="13" t="e">
        <f>VLOOKUP(TableMPI[[#This Row],[Label]],TableAvg[],3,FALSE)</f>
        <v>#N/A</v>
      </c>
      <c r="Q1079" s="13" t="e">
        <f>TableMPI[[#This Row],[Avg]]-$U$2*TableMPI[[#This Row],[StdDev]]</f>
        <v>#N/A</v>
      </c>
      <c r="R1079" s="13" t="e">
        <f>TableMPI[[#This Row],[Avg]]+$U$2*TableMPI[[#This Row],[StdDev]]</f>
        <v>#N/A</v>
      </c>
      <c r="S1079" s="13" t="e">
        <f>IF(AND(TableMPI[[#This Row],[total_time]]&gt;=TableMPI[[#This Row],[Low]], TableMPI[[#This Row],[total_time]]&lt;=TableMPI[[#This Row],[High]]),1,0)</f>
        <v>#N/A</v>
      </c>
    </row>
    <row r="1080" spans="1:19" x14ac:dyDescent="0.25">
      <c r="A1080" t="s">
        <v>15</v>
      </c>
      <c r="B1080">
        <v>25000</v>
      </c>
      <c r="C1080">
        <v>100</v>
      </c>
      <c r="D1080">
        <v>100000</v>
      </c>
      <c r="E1080">
        <v>20</v>
      </c>
      <c r="F1080">
        <v>1</v>
      </c>
      <c r="G1080">
        <v>106.727441</v>
      </c>
      <c r="H1080">
        <v>1.9197489999999999</v>
      </c>
      <c r="I1080">
        <v>21.501177999999999</v>
      </c>
      <c r="J1080">
        <v>1.1316409999999999</v>
      </c>
      <c r="K1080" t="str">
        <f t="shared" si="27"/>
        <v>7</v>
      </c>
      <c r="L1080" t="s">
        <v>68</v>
      </c>
      <c r="M1080" t="s">
        <v>69</v>
      </c>
      <c r="N10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20</v>
      </c>
      <c r="O1080" s="13" t="e">
        <f>VLOOKUP(TableMPI[[#This Row],[Label]],TableAvg[],2,FALSE)</f>
        <v>#N/A</v>
      </c>
      <c r="P1080" s="13" t="e">
        <f>VLOOKUP(TableMPI[[#This Row],[Label]],TableAvg[],3,FALSE)</f>
        <v>#N/A</v>
      </c>
      <c r="Q1080" s="13" t="e">
        <f>TableMPI[[#This Row],[Avg]]-$U$2*TableMPI[[#This Row],[StdDev]]</f>
        <v>#N/A</v>
      </c>
      <c r="R1080" s="13" t="e">
        <f>TableMPI[[#This Row],[Avg]]+$U$2*TableMPI[[#This Row],[StdDev]]</f>
        <v>#N/A</v>
      </c>
      <c r="S1080" s="13" t="e">
        <f>IF(AND(TableMPI[[#This Row],[total_time]]&gt;=TableMPI[[#This Row],[Low]], TableMPI[[#This Row],[total_time]]&lt;=TableMPI[[#This Row],[High]]),1,0)</f>
        <v>#N/A</v>
      </c>
    </row>
    <row r="1081" spans="1:19" x14ac:dyDescent="0.25">
      <c r="A1081" t="s">
        <v>15</v>
      </c>
      <c r="B1081">
        <v>25000</v>
      </c>
      <c r="C1081">
        <v>100</v>
      </c>
      <c r="D1081">
        <v>100000</v>
      </c>
      <c r="E1081">
        <v>19</v>
      </c>
      <c r="F1081">
        <v>1</v>
      </c>
      <c r="G1081">
        <v>111.832953</v>
      </c>
      <c r="H1081">
        <v>1.6915009999999999</v>
      </c>
      <c r="I1081">
        <v>16.125093</v>
      </c>
      <c r="J1081">
        <v>0.89583800000000002</v>
      </c>
      <c r="K1081" t="str">
        <f t="shared" si="27"/>
        <v>7</v>
      </c>
      <c r="L1081" t="s">
        <v>68</v>
      </c>
      <c r="M1081" t="s">
        <v>69</v>
      </c>
      <c r="N10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19</v>
      </c>
      <c r="O1081" s="13" t="e">
        <f>VLOOKUP(TableMPI[[#This Row],[Label]],TableAvg[],2,FALSE)</f>
        <v>#N/A</v>
      </c>
      <c r="P1081" s="13" t="e">
        <f>VLOOKUP(TableMPI[[#This Row],[Label]],TableAvg[],3,FALSE)</f>
        <v>#N/A</v>
      </c>
      <c r="Q1081" s="13" t="e">
        <f>TableMPI[[#This Row],[Avg]]-$U$2*TableMPI[[#This Row],[StdDev]]</f>
        <v>#N/A</v>
      </c>
      <c r="R1081" s="13" t="e">
        <f>TableMPI[[#This Row],[Avg]]+$U$2*TableMPI[[#This Row],[StdDev]]</f>
        <v>#N/A</v>
      </c>
      <c r="S1081" s="13" t="e">
        <f>IF(AND(TableMPI[[#This Row],[total_time]]&gt;=TableMPI[[#This Row],[Low]], TableMPI[[#This Row],[total_time]]&lt;=TableMPI[[#This Row],[High]]),1,0)</f>
        <v>#N/A</v>
      </c>
    </row>
    <row r="1082" spans="1:19" x14ac:dyDescent="0.25">
      <c r="A1082" t="s">
        <v>15</v>
      </c>
      <c r="B1082">
        <v>25000</v>
      </c>
      <c r="C1082">
        <v>100</v>
      </c>
      <c r="D1082">
        <v>100000</v>
      </c>
      <c r="E1082">
        <v>18</v>
      </c>
      <c r="F1082">
        <v>1</v>
      </c>
      <c r="G1082">
        <v>118.20168200000001</v>
      </c>
      <c r="H1082">
        <v>2.0491160000000002</v>
      </c>
      <c r="I1082">
        <v>21.521318000000001</v>
      </c>
      <c r="J1082">
        <v>1.26596</v>
      </c>
      <c r="K1082" t="str">
        <f t="shared" si="27"/>
        <v>7</v>
      </c>
      <c r="L1082" t="s">
        <v>68</v>
      </c>
      <c r="M1082" t="s">
        <v>69</v>
      </c>
      <c r="N10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082" s="13" t="e">
        <f>VLOOKUP(TableMPI[[#This Row],[Label]],TableAvg[],2,FALSE)</f>
        <v>#N/A</v>
      </c>
      <c r="P1082" s="13" t="e">
        <f>VLOOKUP(TableMPI[[#This Row],[Label]],TableAvg[],3,FALSE)</f>
        <v>#N/A</v>
      </c>
      <c r="Q1082" s="13" t="e">
        <f>TableMPI[[#This Row],[Avg]]-$U$2*TableMPI[[#This Row],[StdDev]]</f>
        <v>#N/A</v>
      </c>
      <c r="R1082" s="13" t="e">
        <f>TableMPI[[#This Row],[Avg]]+$U$2*TableMPI[[#This Row],[StdDev]]</f>
        <v>#N/A</v>
      </c>
      <c r="S1082" s="13" t="e">
        <f>IF(AND(TableMPI[[#This Row],[total_time]]&gt;=TableMPI[[#This Row],[Low]], TableMPI[[#This Row],[total_time]]&lt;=TableMPI[[#This Row],[High]]),1,0)</f>
        <v>#N/A</v>
      </c>
    </row>
    <row r="1083" spans="1:19" x14ac:dyDescent="0.25">
      <c r="A1083" t="s">
        <v>15</v>
      </c>
      <c r="B1083">
        <v>25000</v>
      </c>
      <c r="C1083">
        <v>100</v>
      </c>
      <c r="D1083">
        <v>100000</v>
      </c>
      <c r="E1083">
        <v>17</v>
      </c>
      <c r="F1083">
        <v>1</v>
      </c>
      <c r="G1083">
        <v>124.729928</v>
      </c>
      <c r="H1083">
        <v>1.624922</v>
      </c>
      <c r="I1083">
        <v>13.292687000000001</v>
      </c>
      <c r="J1083">
        <v>0.830793</v>
      </c>
      <c r="K1083" t="str">
        <f t="shared" si="27"/>
        <v>7</v>
      </c>
      <c r="L1083" t="s">
        <v>68</v>
      </c>
      <c r="M1083" t="s">
        <v>69</v>
      </c>
      <c r="N10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17</v>
      </c>
      <c r="O1083" s="13" t="e">
        <f>VLOOKUP(TableMPI[[#This Row],[Label]],TableAvg[],2,FALSE)</f>
        <v>#N/A</v>
      </c>
      <c r="P1083" s="13" t="e">
        <f>VLOOKUP(TableMPI[[#This Row],[Label]],TableAvg[],3,FALSE)</f>
        <v>#N/A</v>
      </c>
      <c r="Q1083" s="13" t="e">
        <f>TableMPI[[#This Row],[Avg]]-$U$2*TableMPI[[#This Row],[StdDev]]</f>
        <v>#N/A</v>
      </c>
      <c r="R1083" s="13" t="e">
        <f>TableMPI[[#This Row],[Avg]]+$U$2*TableMPI[[#This Row],[StdDev]]</f>
        <v>#N/A</v>
      </c>
      <c r="S1083" s="13" t="e">
        <f>IF(AND(TableMPI[[#This Row],[total_time]]&gt;=TableMPI[[#This Row],[Low]], TableMPI[[#This Row],[total_time]]&lt;=TableMPI[[#This Row],[High]]),1,0)</f>
        <v>#N/A</v>
      </c>
    </row>
    <row r="1084" spans="1:19" x14ac:dyDescent="0.25">
      <c r="A1084" t="s">
        <v>15</v>
      </c>
      <c r="B1084">
        <v>25000</v>
      </c>
      <c r="C1084">
        <v>100</v>
      </c>
      <c r="D1084">
        <v>100000</v>
      </c>
      <c r="E1084">
        <v>16</v>
      </c>
      <c r="F1084">
        <v>1</v>
      </c>
      <c r="G1084">
        <v>132.20465999999999</v>
      </c>
      <c r="H1084">
        <v>1.7178</v>
      </c>
      <c r="I1084">
        <v>14.070966</v>
      </c>
      <c r="J1084">
        <v>0.93806400000000001</v>
      </c>
      <c r="K1084" t="str">
        <f t="shared" si="27"/>
        <v>7</v>
      </c>
      <c r="L1084" t="s">
        <v>68</v>
      </c>
      <c r="M1084" t="s">
        <v>69</v>
      </c>
      <c r="N10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16</v>
      </c>
      <c r="O1084" s="13" t="e">
        <f>VLOOKUP(TableMPI[[#This Row],[Label]],TableAvg[],2,FALSE)</f>
        <v>#N/A</v>
      </c>
      <c r="P1084" s="13" t="e">
        <f>VLOOKUP(TableMPI[[#This Row],[Label]],TableAvg[],3,FALSE)</f>
        <v>#N/A</v>
      </c>
      <c r="Q1084" s="13" t="e">
        <f>TableMPI[[#This Row],[Avg]]-$U$2*TableMPI[[#This Row],[StdDev]]</f>
        <v>#N/A</v>
      </c>
      <c r="R1084" s="13" t="e">
        <f>TableMPI[[#This Row],[Avg]]+$U$2*TableMPI[[#This Row],[StdDev]]</f>
        <v>#N/A</v>
      </c>
      <c r="S1084" s="13" t="e">
        <f>IF(AND(TableMPI[[#This Row],[total_time]]&gt;=TableMPI[[#This Row],[Low]], TableMPI[[#This Row],[total_time]]&lt;=TableMPI[[#This Row],[High]]),1,0)</f>
        <v>#N/A</v>
      </c>
    </row>
    <row r="1085" spans="1:19" x14ac:dyDescent="0.25">
      <c r="A1085" t="s">
        <v>15</v>
      </c>
      <c r="B1085">
        <v>25000</v>
      </c>
      <c r="C1085">
        <v>100</v>
      </c>
      <c r="D1085">
        <v>100000</v>
      </c>
      <c r="E1085">
        <v>15</v>
      </c>
      <c r="F1085">
        <v>1</v>
      </c>
      <c r="G1085">
        <v>140.79907</v>
      </c>
      <c r="H1085">
        <v>1.6094090000000001</v>
      </c>
      <c r="I1085">
        <v>11.571557</v>
      </c>
      <c r="J1085">
        <v>0.82654000000000005</v>
      </c>
      <c r="K1085" t="str">
        <f t="shared" si="27"/>
        <v>7</v>
      </c>
      <c r="L1085" t="s">
        <v>68</v>
      </c>
      <c r="M1085" t="s">
        <v>69</v>
      </c>
      <c r="N10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085" s="13" t="e">
        <f>VLOOKUP(TableMPI[[#This Row],[Label]],TableAvg[],2,FALSE)</f>
        <v>#N/A</v>
      </c>
      <c r="P1085" s="13" t="e">
        <f>VLOOKUP(TableMPI[[#This Row],[Label]],TableAvg[],3,FALSE)</f>
        <v>#N/A</v>
      </c>
      <c r="Q1085" s="13" t="e">
        <f>TableMPI[[#This Row],[Avg]]-$U$2*TableMPI[[#This Row],[StdDev]]</f>
        <v>#N/A</v>
      </c>
      <c r="R1085" s="13" t="e">
        <f>TableMPI[[#This Row],[Avg]]+$U$2*TableMPI[[#This Row],[StdDev]]</f>
        <v>#N/A</v>
      </c>
      <c r="S1085" s="13" t="e">
        <f>IF(AND(TableMPI[[#This Row],[total_time]]&gt;=TableMPI[[#This Row],[Low]], TableMPI[[#This Row],[total_time]]&lt;=TableMPI[[#This Row],[High]]),1,0)</f>
        <v>#N/A</v>
      </c>
    </row>
    <row r="1086" spans="1:19" x14ac:dyDescent="0.25">
      <c r="A1086" t="s">
        <v>15</v>
      </c>
      <c r="B1086">
        <v>25000</v>
      </c>
      <c r="C1086">
        <v>100</v>
      </c>
      <c r="D1086">
        <v>100000</v>
      </c>
      <c r="E1086">
        <v>14</v>
      </c>
      <c r="F1086">
        <v>1</v>
      </c>
      <c r="G1086">
        <v>150.740375</v>
      </c>
      <c r="H1086">
        <v>1.8003690000000001</v>
      </c>
      <c r="I1086">
        <v>11.706849999999999</v>
      </c>
      <c r="J1086">
        <v>0.90052699999999997</v>
      </c>
      <c r="K1086" t="str">
        <f t="shared" si="27"/>
        <v>7</v>
      </c>
      <c r="L1086" t="s">
        <v>68</v>
      </c>
      <c r="M1086" t="s">
        <v>69</v>
      </c>
      <c r="N10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14</v>
      </c>
      <c r="O1086" s="13" t="e">
        <f>VLOOKUP(TableMPI[[#This Row],[Label]],TableAvg[],2,FALSE)</f>
        <v>#N/A</v>
      </c>
      <c r="P1086" s="13" t="e">
        <f>VLOOKUP(TableMPI[[#This Row],[Label]],TableAvg[],3,FALSE)</f>
        <v>#N/A</v>
      </c>
      <c r="Q1086" s="13" t="e">
        <f>TableMPI[[#This Row],[Avg]]-$U$2*TableMPI[[#This Row],[StdDev]]</f>
        <v>#N/A</v>
      </c>
      <c r="R1086" s="13" t="e">
        <f>TableMPI[[#This Row],[Avg]]+$U$2*TableMPI[[#This Row],[StdDev]]</f>
        <v>#N/A</v>
      </c>
      <c r="S1086" s="13" t="e">
        <f>IF(AND(TableMPI[[#This Row],[total_time]]&gt;=TableMPI[[#This Row],[Low]], TableMPI[[#This Row],[total_time]]&lt;=TableMPI[[#This Row],[High]]),1,0)</f>
        <v>#N/A</v>
      </c>
    </row>
    <row r="1087" spans="1:19" x14ac:dyDescent="0.25">
      <c r="A1087" t="s">
        <v>15</v>
      </c>
      <c r="B1087">
        <v>25000</v>
      </c>
      <c r="C1087">
        <v>100</v>
      </c>
      <c r="D1087">
        <v>100000</v>
      </c>
      <c r="E1087">
        <v>13</v>
      </c>
      <c r="F1087">
        <v>1</v>
      </c>
      <c r="G1087">
        <v>161.943344</v>
      </c>
      <c r="H1087">
        <v>1.7598320000000001</v>
      </c>
      <c r="I1087">
        <v>11.933070000000001</v>
      </c>
      <c r="J1087">
        <v>0.99442299999999995</v>
      </c>
      <c r="K1087" t="str">
        <f t="shared" si="27"/>
        <v>7</v>
      </c>
      <c r="L1087" t="s">
        <v>68</v>
      </c>
      <c r="M1087" t="s">
        <v>69</v>
      </c>
      <c r="N10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13</v>
      </c>
      <c r="O1087" s="13" t="e">
        <f>VLOOKUP(TableMPI[[#This Row],[Label]],TableAvg[],2,FALSE)</f>
        <v>#N/A</v>
      </c>
      <c r="P1087" s="13" t="e">
        <f>VLOOKUP(TableMPI[[#This Row],[Label]],TableAvg[],3,FALSE)</f>
        <v>#N/A</v>
      </c>
      <c r="Q1087" s="13" t="e">
        <f>TableMPI[[#This Row],[Avg]]-$U$2*TableMPI[[#This Row],[StdDev]]</f>
        <v>#N/A</v>
      </c>
      <c r="R1087" s="13" t="e">
        <f>TableMPI[[#This Row],[Avg]]+$U$2*TableMPI[[#This Row],[StdDev]]</f>
        <v>#N/A</v>
      </c>
      <c r="S1087" s="13" t="e">
        <f>IF(AND(TableMPI[[#This Row],[total_time]]&gt;=TableMPI[[#This Row],[Low]], TableMPI[[#This Row],[total_time]]&lt;=TableMPI[[#This Row],[High]]),1,0)</f>
        <v>#N/A</v>
      </c>
    </row>
    <row r="1088" spans="1:19" x14ac:dyDescent="0.25">
      <c r="A1088" t="s">
        <v>15</v>
      </c>
      <c r="B1088">
        <v>25000</v>
      </c>
      <c r="C1088">
        <v>100</v>
      </c>
      <c r="D1088">
        <v>100000</v>
      </c>
      <c r="E1088">
        <v>72</v>
      </c>
      <c r="F1088">
        <v>1</v>
      </c>
      <c r="G1088">
        <v>57.190528</v>
      </c>
      <c r="H1088">
        <v>25.754825</v>
      </c>
      <c r="I1088">
        <v>64.383960000000002</v>
      </c>
      <c r="J1088">
        <v>0.90681599999999996</v>
      </c>
      <c r="K1088" t="str">
        <f t="shared" si="27"/>
        <v>7</v>
      </c>
      <c r="L1088" t="s">
        <v>68</v>
      </c>
      <c r="M1088" t="s">
        <v>69</v>
      </c>
      <c r="N10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088" s="13" t="e">
        <f>VLOOKUP(TableMPI[[#This Row],[Label]],TableAvg[],2,FALSE)</f>
        <v>#N/A</v>
      </c>
      <c r="P1088" s="13" t="e">
        <f>VLOOKUP(TableMPI[[#This Row],[Label]],TableAvg[],3,FALSE)</f>
        <v>#N/A</v>
      </c>
      <c r="Q1088" s="13" t="e">
        <f>TableMPI[[#This Row],[Avg]]-$U$2*TableMPI[[#This Row],[StdDev]]</f>
        <v>#N/A</v>
      </c>
      <c r="R1088" s="13" t="e">
        <f>TableMPI[[#This Row],[Avg]]+$U$2*TableMPI[[#This Row],[StdDev]]</f>
        <v>#N/A</v>
      </c>
      <c r="S1088" s="13" t="e">
        <f>IF(AND(TableMPI[[#This Row],[total_time]]&gt;=TableMPI[[#This Row],[Low]], TableMPI[[#This Row],[total_time]]&lt;=TableMPI[[#This Row],[High]]),1,0)</f>
        <v>#N/A</v>
      </c>
    </row>
    <row r="1089" spans="1:19" x14ac:dyDescent="0.25">
      <c r="A1089" t="s">
        <v>15</v>
      </c>
      <c r="B1089">
        <v>25000</v>
      </c>
      <c r="C1089">
        <v>100</v>
      </c>
      <c r="D1089">
        <v>100000</v>
      </c>
      <c r="E1089">
        <v>71</v>
      </c>
      <c r="F1089">
        <v>1</v>
      </c>
      <c r="G1089">
        <v>50.057426</v>
      </c>
      <c r="H1089">
        <v>18.305584</v>
      </c>
      <c r="I1089">
        <v>63.196795000000002</v>
      </c>
      <c r="J1089">
        <v>0.90281100000000003</v>
      </c>
      <c r="K1089" t="str">
        <f t="shared" si="27"/>
        <v>7</v>
      </c>
      <c r="L1089" t="s">
        <v>68</v>
      </c>
      <c r="M1089" t="s">
        <v>69</v>
      </c>
      <c r="N10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71</v>
      </c>
      <c r="O1089" s="13" t="e">
        <f>VLOOKUP(TableMPI[[#This Row],[Label]],TableAvg[],2,FALSE)</f>
        <v>#N/A</v>
      </c>
      <c r="P1089" s="13" t="e">
        <f>VLOOKUP(TableMPI[[#This Row],[Label]],TableAvg[],3,FALSE)</f>
        <v>#N/A</v>
      </c>
      <c r="Q1089" s="13" t="e">
        <f>TableMPI[[#This Row],[Avg]]-$U$2*TableMPI[[#This Row],[StdDev]]</f>
        <v>#N/A</v>
      </c>
      <c r="R1089" s="13" t="e">
        <f>TableMPI[[#This Row],[Avg]]+$U$2*TableMPI[[#This Row],[StdDev]]</f>
        <v>#N/A</v>
      </c>
      <c r="S1089" s="13" t="e">
        <f>IF(AND(TableMPI[[#This Row],[total_time]]&gt;=TableMPI[[#This Row],[Low]], TableMPI[[#This Row],[total_time]]&lt;=TableMPI[[#This Row],[High]]),1,0)</f>
        <v>#N/A</v>
      </c>
    </row>
    <row r="1090" spans="1:19" x14ac:dyDescent="0.25">
      <c r="A1090" t="s">
        <v>15</v>
      </c>
      <c r="B1090">
        <v>25000</v>
      </c>
      <c r="C1090">
        <v>100</v>
      </c>
      <c r="D1090">
        <v>100000</v>
      </c>
      <c r="E1090">
        <v>70</v>
      </c>
      <c r="F1090">
        <v>1</v>
      </c>
      <c r="G1090">
        <v>51.254888999999999</v>
      </c>
      <c r="H1090">
        <v>18.995901</v>
      </c>
      <c r="I1090">
        <v>61.609430000000003</v>
      </c>
      <c r="J1090">
        <v>0.89288999999999996</v>
      </c>
      <c r="K1090" t="str">
        <f t="shared" si="27"/>
        <v>7</v>
      </c>
      <c r="L1090" t="s">
        <v>68</v>
      </c>
      <c r="M1090" t="s">
        <v>69</v>
      </c>
      <c r="N10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70</v>
      </c>
      <c r="O1090" s="13" t="e">
        <f>VLOOKUP(TableMPI[[#This Row],[Label]],TableAvg[],2,FALSE)</f>
        <v>#N/A</v>
      </c>
      <c r="P1090" s="13" t="e">
        <f>VLOOKUP(TableMPI[[#This Row],[Label]],TableAvg[],3,FALSE)</f>
        <v>#N/A</v>
      </c>
      <c r="Q1090" s="13" t="e">
        <f>TableMPI[[#This Row],[Avg]]-$U$2*TableMPI[[#This Row],[StdDev]]</f>
        <v>#N/A</v>
      </c>
      <c r="R1090" s="13" t="e">
        <f>TableMPI[[#This Row],[Avg]]+$U$2*TableMPI[[#This Row],[StdDev]]</f>
        <v>#N/A</v>
      </c>
      <c r="S1090" s="13" t="e">
        <f>IF(AND(TableMPI[[#This Row],[total_time]]&gt;=TableMPI[[#This Row],[Low]], TableMPI[[#This Row],[total_time]]&lt;=TableMPI[[#This Row],[High]]),1,0)</f>
        <v>#N/A</v>
      </c>
    </row>
    <row r="1091" spans="1:19" x14ac:dyDescent="0.25">
      <c r="A1091" t="s">
        <v>15</v>
      </c>
      <c r="B1091">
        <v>25000</v>
      </c>
      <c r="C1091">
        <v>100</v>
      </c>
      <c r="D1091">
        <v>100000</v>
      </c>
      <c r="E1091">
        <v>69</v>
      </c>
      <c r="F1091">
        <v>1</v>
      </c>
      <c r="G1091">
        <v>49.587530000000001</v>
      </c>
      <c r="H1091">
        <v>17.709271000000001</v>
      </c>
      <c r="I1091">
        <v>60.360669999999999</v>
      </c>
      <c r="J1091">
        <v>0.88765700000000003</v>
      </c>
      <c r="K1091" t="str">
        <f t="shared" si="27"/>
        <v>7</v>
      </c>
      <c r="L1091" t="s">
        <v>68</v>
      </c>
      <c r="M1091" t="s">
        <v>69</v>
      </c>
      <c r="N10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091" s="13" t="e">
        <f>VLOOKUP(TableMPI[[#This Row],[Label]],TableAvg[],2,FALSE)</f>
        <v>#N/A</v>
      </c>
      <c r="P1091" s="13" t="e">
        <f>VLOOKUP(TableMPI[[#This Row],[Label]],TableAvg[],3,FALSE)</f>
        <v>#N/A</v>
      </c>
      <c r="Q1091" s="13" t="e">
        <f>TableMPI[[#This Row],[Avg]]-$U$2*TableMPI[[#This Row],[StdDev]]</f>
        <v>#N/A</v>
      </c>
      <c r="R1091" s="13" t="e">
        <f>TableMPI[[#This Row],[Avg]]+$U$2*TableMPI[[#This Row],[StdDev]]</f>
        <v>#N/A</v>
      </c>
      <c r="S1091" s="13" t="e">
        <f>IF(AND(TableMPI[[#This Row],[total_time]]&gt;=TableMPI[[#This Row],[Low]], TableMPI[[#This Row],[total_time]]&lt;=TableMPI[[#This Row],[High]]),1,0)</f>
        <v>#N/A</v>
      </c>
    </row>
    <row r="1092" spans="1:19" x14ac:dyDescent="0.25">
      <c r="A1092" t="s">
        <v>15</v>
      </c>
      <c r="B1092">
        <v>25000</v>
      </c>
      <c r="C1092">
        <v>100</v>
      </c>
      <c r="D1092">
        <v>100000</v>
      </c>
      <c r="E1092">
        <v>68</v>
      </c>
      <c r="F1092">
        <v>1</v>
      </c>
      <c r="G1092">
        <v>55.902872000000002</v>
      </c>
      <c r="H1092">
        <v>23.769393999999998</v>
      </c>
      <c r="I1092">
        <v>69.354491999999993</v>
      </c>
      <c r="J1092">
        <v>1.035142</v>
      </c>
      <c r="K1092" t="str">
        <f t="shared" si="27"/>
        <v>7</v>
      </c>
      <c r="L1092" t="s">
        <v>68</v>
      </c>
      <c r="M1092" t="s">
        <v>69</v>
      </c>
      <c r="N10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68</v>
      </c>
      <c r="O1092" s="13" t="e">
        <f>VLOOKUP(TableMPI[[#This Row],[Label]],TableAvg[],2,FALSE)</f>
        <v>#N/A</v>
      </c>
      <c r="P1092" s="13" t="e">
        <f>VLOOKUP(TableMPI[[#This Row],[Label]],TableAvg[],3,FALSE)</f>
        <v>#N/A</v>
      </c>
      <c r="Q1092" s="13" t="e">
        <f>TableMPI[[#This Row],[Avg]]-$U$2*TableMPI[[#This Row],[StdDev]]</f>
        <v>#N/A</v>
      </c>
      <c r="R1092" s="13" t="e">
        <f>TableMPI[[#This Row],[Avg]]+$U$2*TableMPI[[#This Row],[StdDev]]</f>
        <v>#N/A</v>
      </c>
      <c r="S1092" s="13" t="e">
        <f>IF(AND(TableMPI[[#This Row],[total_time]]&gt;=TableMPI[[#This Row],[Low]], TableMPI[[#This Row],[total_time]]&lt;=TableMPI[[#This Row],[High]]),1,0)</f>
        <v>#N/A</v>
      </c>
    </row>
    <row r="1093" spans="1:19" x14ac:dyDescent="0.25">
      <c r="A1093" t="s">
        <v>15</v>
      </c>
      <c r="B1093">
        <v>25000</v>
      </c>
      <c r="C1093">
        <v>100</v>
      </c>
      <c r="D1093">
        <v>100000</v>
      </c>
      <c r="E1093">
        <v>67</v>
      </c>
      <c r="F1093">
        <v>1</v>
      </c>
      <c r="G1093">
        <v>53.513193999999999</v>
      </c>
      <c r="H1093">
        <v>20.842617000000001</v>
      </c>
      <c r="I1093">
        <v>60.815423000000003</v>
      </c>
      <c r="J1093">
        <v>0.92144599999999999</v>
      </c>
      <c r="K1093" t="str">
        <f t="shared" ref="K1093:K1123" si="28">MID(M1093,22,1)</f>
        <v>7</v>
      </c>
      <c r="L1093" t="s">
        <v>68</v>
      </c>
      <c r="M1093" t="s">
        <v>69</v>
      </c>
      <c r="N10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67</v>
      </c>
      <c r="O1093" s="13" t="e">
        <f>VLOOKUP(TableMPI[[#This Row],[Label]],TableAvg[],2,FALSE)</f>
        <v>#N/A</v>
      </c>
      <c r="P1093" s="13" t="e">
        <f>VLOOKUP(TableMPI[[#This Row],[Label]],TableAvg[],3,FALSE)</f>
        <v>#N/A</v>
      </c>
      <c r="Q1093" s="13" t="e">
        <f>TableMPI[[#This Row],[Avg]]-$U$2*TableMPI[[#This Row],[StdDev]]</f>
        <v>#N/A</v>
      </c>
      <c r="R1093" s="13" t="e">
        <f>TableMPI[[#This Row],[Avg]]+$U$2*TableMPI[[#This Row],[StdDev]]</f>
        <v>#N/A</v>
      </c>
      <c r="S1093" s="13" t="e">
        <f>IF(AND(TableMPI[[#This Row],[total_time]]&gt;=TableMPI[[#This Row],[Low]], TableMPI[[#This Row],[total_time]]&lt;=TableMPI[[#This Row],[High]]),1,0)</f>
        <v>#N/A</v>
      </c>
    </row>
    <row r="1094" spans="1:19" x14ac:dyDescent="0.25">
      <c r="A1094" t="s">
        <v>15</v>
      </c>
      <c r="B1094">
        <v>25000</v>
      </c>
      <c r="C1094">
        <v>100</v>
      </c>
      <c r="D1094">
        <v>100000</v>
      </c>
      <c r="E1094">
        <v>66</v>
      </c>
      <c r="F1094">
        <v>1</v>
      </c>
      <c r="G1094">
        <v>50.950153999999998</v>
      </c>
      <c r="H1094">
        <v>17.765262</v>
      </c>
      <c r="I1094">
        <v>86.381360000000001</v>
      </c>
      <c r="J1094">
        <v>1.3289439999999999</v>
      </c>
      <c r="K1094" t="str">
        <f t="shared" si="28"/>
        <v>7</v>
      </c>
      <c r="L1094" t="s">
        <v>68</v>
      </c>
      <c r="M1094" t="s">
        <v>69</v>
      </c>
      <c r="N10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094" s="13" t="e">
        <f>VLOOKUP(TableMPI[[#This Row],[Label]],TableAvg[],2,FALSE)</f>
        <v>#N/A</v>
      </c>
      <c r="P1094" s="13" t="e">
        <f>VLOOKUP(TableMPI[[#This Row],[Label]],TableAvg[],3,FALSE)</f>
        <v>#N/A</v>
      </c>
      <c r="Q1094" s="13" t="e">
        <f>TableMPI[[#This Row],[Avg]]-$U$2*TableMPI[[#This Row],[StdDev]]</f>
        <v>#N/A</v>
      </c>
      <c r="R1094" s="13" t="e">
        <f>TableMPI[[#This Row],[Avg]]+$U$2*TableMPI[[#This Row],[StdDev]]</f>
        <v>#N/A</v>
      </c>
      <c r="S1094" s="13" t="e">
        <f>IF(AND(TableMPI[[#This Row],[total_time]]&gt;=TableMPI[[#This Row],[Low]], TableMPI[[#This Row],[total_time]]&lt;=TableMPI[[#This Row],[High]]),1,0)</f>
        <v>#N/A</v>
      </c>
    </row>
    <row r="1095" spans="1:19" x14ac:dyDescent="0.25">
      <c r="A1095" t="s">
        <v>15</v>
      </c>
      <c r="B1095">
        <v>25000</v>
      </c>
      <c r="C1095">
        <v>100</v>
      </c>
      <c r="D1095">
        <v>100000</v>
      </c>
      <c r="E1095">
        <v>65</v>
      </c>
      <c r="F1095">
        <v>1</v>
      </c>
      <c r="G1095">
        <v>52.118746000000002</v>
      </c>
      <c r="H1095">
        <v>18.535795</v>
      </c>
      <c r="I1095">
        <v>59.744022000000001</v>
      </c>
      <c r="J1095">
        <v>0.9335</v>
      </c>
      <c r="K1095" t="str">
        <f t="shared" si="28"/>
        <v>7</v>
      </c>
      <c r="L1095" t="s">
        <v>68</v>
      </c>
      <c r="M1095" t="s">
        <v>69</v>
      </c>
      <c r="N10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65</v>
      </c>
      <c r="O1095" s="13" t="e">
        <f>VLOOKUP(TableMPI[[#This Row],[Label]],TableAvg[],2,FALSE)</f>
        <v>#N/A</v>
      </c>
      <c r="P1095" s="13" t="e">
        <f>VLOOKUP(TableMPI[[#This Row],[Label]],TableAvg[],3,FALSE)</f>
        <v>#N/A</v>
      </c>
      <c r="Q1095" s="13" t="e">
        <f>TableMPI[[#This Row],[Avg]]-$U$2*TableMPI[[#This Row],[StdDev]]</f>
        <v>#N/A</v>
      </c>
      <c r="R1095" s="13" t="e">
        <f>TableMPI[[#This Row],[Avg]]+$U$2*TableMPI[[#This Row],[StdDev]]</f>
        <v>#N/A</v>
      </c>
      <c r="S1095" s="13" t="e">
        <f>IF(AND(TableMPI[[#This Row],[total_time]]&gt;=TableMPI[[#This Row],[Low]], TableMPI[[#This Row],[total_time]]&lt;=TableMPI[[#This Row],[High]]),1,0)</f>
        <v>#N/A</v>
      </c>
    </row>
    <row r="1096" spans="1:19" x14ac:dyDescent="0.25">
      <c r="A1096" t="s">
        <v>15</v>
      </c>
      <c r="B1096">
        <v>25000</v>
      </c>
      <c r="C1096">
        <v>100</v>
      </c>
      <c r="D1096">
        <v>100000</v>
      </c>
      <c r="E1096">
        <v>64</v>
      </c>
      <c r="F1096">
        <v>1</v>
      </c>
      <c r="G1096">
        <v>50.746203999999999</v>
      </c>
      <c r="H1096">
        <v>16.757859</v>
      </c>
      <c r="I1096">
        <v>67.874212999999997</v>
      </c>
      <c r="J1096">
        <v>1.0773680000000001</v>
      </c>
      <c r="K1096" t="str">
        <f t="shared" si="28"/>
        <v>7</v>
      </c>
      <c r="L1096" t="s">
        <v>68</v>
      </c>
      <c r="M1096" t="s">
        <v>69</v>
      </c>
      <c r="N10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64</v>
      </c>
      <c r="O1096" s="13" t="e">
        <f>VLOOKUP(TableMPI[[#This Row],[Label]],TableAvg[],2,FALSE)</f>
        <v>#N/A</v>
      </c>
      <c r="P1096" s="13" t="e">
        <f>VLOOKUP(TableMPI[[#This Row],[Label]],TableAvg[],3,FALSE)</f>
        <v>#N/A</v>
      </c>
      <c r="Q1096" s="13" t="e">
        <f>TableMPI[[#This Row],[Avg]]-$U$2*TableMPI[[#This Row],[StdDev]]</f>
        <v>#N/A</v>
      </c>
      <c r="R1096" s="13" t="e">
        <f>TableMPI[[#This Row],[Avg]]+$U$2*TableMPI[[#This Row],[StdDev]]</f>
        <v>#N/A</v>
      </c>
      <c r="S1096" s="13" t="e">
        <f>IF(AND(TableMPI[[#This Row],[total_time]]&gt;=TableMPI[[#This Row],[Low]], TableMPI[[#This Row],[total_time]]&lt;=TableMPI[[#This Row],[High]]),1,0)</f>
        <v>#N/A</v>
      </c>
    </row>
    <row r="1097" spans="1:19" x14ac:dyDescent="0.25">
      <c r="A1097" t="s">
        <v>15</v>
      </c>
      <c r="B1097">
        <v>25000</v>
      </c>
      <c r="C1097">
        <v>100</v>
      </c>
      <c r="D1097">
        <v>100000</v>
      </c>
      <c r="E1097">
        <v>63</v>
      </c>
      <c r="F1097">
        <v>1</v>
      </c>
      <c r="G1097">
        <v>56.857182999999999</v>
      </c>
      <c r="H1097">
        <v>22.475328000000001</v>
      </c>
      <c r="I1097">
        <v>64.335733000000005</v>
      </c>
      <c r="J1097">
        <v>1.0376730000000001</v>
      </c>
      <c r="K1097" t="str">
        <f t="shared" si="28"/>
        <v>7</v>
      </c>
      <c r="L1097" t="s">
        <v>68</v>
      </c>
      <c r="M1097" t="s">
        <v>69</v>
      </c>
      <c r="N10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097" s="13" t="e">
        <f>VLOOKUP(TableMPI[[#This Row],[Label]],TableAvg[],2,FALSE)</f>
        <v>#N/A</v>
      </c>
      <c r="P1097" s="13" t="e">
        <f>VLOOKUP(TableMPI[[#This Row],[Label]],TableAvg[],3,FALSE)</f>
        <v>#N/A</v>
      </c>
      <c r="Q1097" s="13" t="e">
        <f>TableMPI[[#This Row],[Avg]]-$U$2*TableMPI[[#This Row],[StdDev]]</f>
        <v>#N/A</v>
      </c>
      <c r="R1097" s="13" t="e">
        <f>TableMPI[[#This Row],[Avg]]+$U$2*TableMPI[[#This Row],[StdDev]]</f>
        <v>#N/A</v>
      </c>
      <c r="S1097" s="13" t="e">
        <f>IF(AND(TableMPI[[#This Row],[total_time]]&gt;=TableMPI[[#This Row],[Low]], TableMPI[[#This Row],[total_time]]&lt;=TableMPI[[#This Row],[High]]),1,0)</f>
        <v>#N/A</v>
      </c>
    </row>
    <row r="1098" spans="1:19" x14ac:dyDescent="0.25">
      <c r="A1098" t="s">
        <v>15</v>
      </c>
      <c r="B1098">
        <v>25000</v>
      </c>
      <c r="C1098">
        <v>100</v>
      </c>
      <c r="D1098">
        <v>100000</v>
      </c>
      <c r="E1098">
        <v>62</v>
      </c>
      <c r="F1098">
        <v>1</v>
      </c>
      <c r="G1098">
        <v>57.729140000000001</v>
      </c>
      <c r="H1098">
        <v>19.836161000000001</v>
      </c>
      <c r="I1098">
        <v>120.845264</v>
      </c>
      <c r="J1098">
        <v>1.9810700000000001</v>
      </c>
      <c r="K1098" t="str">
        <f t="shared" si="28"/>
        <v>7</v>
      </c>
      <c r="L1098" t="s">
        <v>68</v>
      </c>
      <c r="M1098" t="s">
        <v>69</v>
      </c>
      <c r="N10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62</v>
      </c>
      <c r="O1098" s="13" t="e">
        <f>VLOOKUP(TableMPI[[#This Row],[Label]],TableAvg[],2,FALSE)</f>
        <v>#N/A</v>
      </c>
      <c r="P1098" s="13" t="e">
        <f>VLOOKUP(TableMPI[[#This Row],[Label]],TableAvg[],3,FALSE)</f>
        <v>#N/A</v>
      </c>
      <c r="Q1098" s="13" t="e">
        <f>TableMPI[[#This Row],[Avg]]-$U$2*TableMPI[[#This Row],[StdDev]]</f>
        <v>#N/A</v>
      </c>
      <c r="R1098" s="13" t="e">
        <f>TableMPI[[#This Row],[Avg]]+$U$2*TableMPI[[#This Row],[StdDev]]</f>
        <v>#N/A</v>
      </c>
      <c r="S1098" s="13" t="e">
        <f>IF(AND(TableMPI[[#This Row],[total_time]]&gt;=TableMPI[[#This Row],[Low]], TableMPI[[#This Row],[total_time]]&lt;=TableMPI[[#This Row],[High]]),1,0)</f>
        <v>#N/A</v>
      </c>
    </row>
    <row r="1099" spans="1:19" x14ac:dyDescent="0.25">
      <c r="A1099" t="s">
        <v>15</v>
      </c>
      <c r="B1099">
        <v>25000</v>
      </c>
      <c r="C1099">
        <v>100</v>
      </c>
      <c r="D1099">
        <v>100000</v>
      </c>
      <c r="E1099">
        <v>61</v>
      </c>
      <c r="F1099">
        <v>1</v>
      </c>
      <c r="G1099">
        <v>57.941370999999997</v>
      </c>
      <c r="H1099">
        <v>22.177734999999998</v>
      </c>
      <c r="I1099">
        <v>50.289549999999998</v>
      </c>
      <c r="J1099">
        <v>0.83815899999999999</v>
      </c>
      <c r="K1099" t="str">
        <f t="shared" si="28"/>
        <v>7</v>
      </c>
      <c r="L1099" t="s">
        <v>68</v>
      </c>
      <c r="M1099" t="s">
        <v>69</v>
      </c>
      <c r="N10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61</v>
      </c>
      <c r="O1099" s="13" t="e">
        <f>VLOOKUP(TableMPI[[#This Row],[Label]],TableAvg[],2,FALSE)</f>
        <v>#N/A</v>
      </c>
      <c r="P1099" s="13" t="e">
        <f>VLOOKUP(TableMPI[[#This Row],[Label]],TableAvg[],3,FALSE)</f>
        <v>#N/A</v>
      </c>
      <c r="Q1099" s="13" t="e">
        <f>TableMPI[[#This Row],[Avg]]-$U$2*TableMPI[[#This Row],[StdDev]]</f>
        <v>#N/A</v>
      </c>
      <c r="R1099" s="13" t="e">
        <f>TableMPI[[#This Row],[Avg]]+$U$2*TableMPI[[#This Row],[StdDev]]</f>
        <v>#N/A</v>
      </c>
      <c r="S1099" s="13" t="e">
        <f>IF(AND(TableMPI[[#This Row],[total_time]]&gt;=TableMPI[[#This Row],[Low]], TableMPI[[#This Row],[total_time]]&lt;=TableMPI[[#This Row],[High]]),1,0)</f>
        <v>#N/A</v>
      </c>
    </row>
    <row r="1100" spans="1:19" x14ac:dyDescent="0.25">
      <c r="A1100" t="s">
        <v>15</v>
      </c>
      <c r="B1100">
        <v>25000</v>
      </c>
      <c r="C1100">
        <v>100</v>
      </c>
      <c r="D1100">
        <v>100000</v>
      </c>
      <c r="E1100">
        <v>60</v>
      </c>
      <c r="F1100">
        <v>1</v>
      </c>
      <c r="G1100">
        <v>56.211551</v>
      </c>
      <c r="H1100">
        <v>19.734971000000002</v>
      </c>
      <c r="I1100">
        <v>58.437294999999999</v>
      </c>
      <c r="J1100">
        <v>0.99046299999999998</v>
      </c>
      <c r="K1100" t="str">
        <f t="shared" si="28"/>
        <v>7</v>
      </c>
      <c r="L1100" t="s">
        <v>68</v>
      </c>
      <c r="M1100" t="s">
        <v>69</v>
      </c>
      <c r="N11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100" s="13" t="e">
        <f>VLOOKUP(TableMPI[[#This Row],[Label]],TableAvg[],2,FALSE)</f>
        <v>#N/A</v>
      </c>
      <c r="P1100" s="13" t="e">
        <f>VLOOKUP(TableMPI[[#This Row],[Label]],TableAvg[],3,FALSE)</f>
        <v>#N/A</v>
      </c>
      <c r="Q1100" s="13" t="e">
        <f>TableMPI[[#This Row],[Avg]]-$U$2*TableMPI[[#This Row],[StdDev]]</f>
        <v>#N/A</v>
      </c>
      <c r="R1100" s="13" t="e">
        <f>TableMPI[[#This Row],[Avg]]+$U$2*TableMPI[[#This Row],[StdDev]]</f>
        <v>#N/A</v>
      </c>
      <c r="S1100" s="13" t="e">
        <f>IF(AND(TableMPI[[#This Row],[total_time]]&gt;=TableMPI[[#This Row],[Low]], TableMPI[[#This Row],[total_time]]&lt;=TableMPI[[#This Row],[High]]),1,0)</f>
        <v>#N/A</v>
      </c>
    </row>
    <row r="1101" spans="1:19" x14ac:dyDescent="0.25">
      <c r="A1101" t="s">
        <v>15</v>
      </c>
      <c r="B1101">
        <v>25000</v>
      </c>
      <c r="C1101">
        <v>100</v>
      </c>
      <c r="D1101">
        <v>100000</v>
      </c>
      <c r="E1101">
        <v>59</v>
      </c>
      <c r="F1101">
        <v>1</v>
      </c>
      <c r="G1101">
        <v>61.053871000000001</v>
      </c>
      <c r="H1101">
        <v>23.694057000000001</v>
      </c>
      <c r="I1101">
        <v>53.109113000000001</v>
      </c>
      <c r="J1101">
        <v>0.91567399999999999</v>
      </c>
      <c r="K1101" t="str">
        <f t="shared" si="28"/>
        <v>7</v>
      </c>
      <c r="L1101" t="s">
        <v>68</v>
      </c>
      <c r="M1101" t="s">
        <v>69</v>
      </c>
      <c r="N11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59</v>
      </c>
      <c r="O1101" s="13" t="e">
        <f>VLOOKUP(TableMPI[[#This Row],[Label]],TableAvg[],2,FALSE)</f>
        <v>#N/A</v>
      </c>
      <c r="P1101" s="13" t="e">
        <f>VLOOKUP(TableMPI[[#This Row],[Label]],TableAvg[],3,FALSE)</f>
        <v>#N/A</v>
      </c>
      <c r="Q1101" s="13" t="e">
        <f>TableMPI[[#This Row],[Avg]]-$U$2*TableMPI[[#This Row],[StdDev]]</f>
        <v>#N/A</v>
      </c>
      <c r="R1101" s="13" t="e">
        <f>TableMPI[[#This Row],[Avg]]+$U$2*TableMPI[[#This Row],[StdDev]]</f>
        <v>#N/A</v>
      </c>
      <c r="S1101" s="13" t="e">
        <f>IF(AND(TableMPI[[#This Row],[total_time]]&gt;=TableMPI[[#This Row],[Low]], TableMPI[[#This Row],[total_time]]&lt;=TableMPI[[#This Row],[High]]),1,0)</f>
        <v>#N/A</v>
      </c>
    </row>
    <row r="1102" spans="1:19" x14ac:dyDescent="0.25">
      <c r="A1102" t="s">
        <v>15</v>
      </c>
      <c r="B1102">
        <v>25000</v>
      </c>
      <c r="C1102">
        <v>100</v>
      </c>
      <c r="D1102">
        <v>100000</v>
      </c>
      <c r="E1102">
        <v>58</v>
      </c>
      <c r="F1102">
        <v>1</v>
      </c>
      <c r="G1102">
        <v>72.070171999999999</v>
      </c>
      <c r="H1102">
        <v>33.821502000000002</v>
      </c>
      <c r="I1102">
        <v>53.604706</v>
      </c>
      <c r="J1102">
        <v>0.94043299999999996</v>
      </c>
      <c r="K1102" t="str">
        <f t="shared" si="28"/>
        <v>7</v>
      </c>
      <c r="L1102" t="s">
        <v>68</v>
      </c>
      <c r="M1102" t="s">
        <v>69</v>
      </c>
      <c r="N11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58</v>
      </c>
      <c r="O1102" s="13" t="e">
        <f>VLOOKUP(TableMPI[[#This Row],[Label]],TableAvg[],2,FALSE)</f>
        <v>#N/A</v>
      </c>
      <c r="P1102" s="13" t="e">
        <f>VLOOKUP(TableMPI[[#This Row],[Label]],TableAvg[],3,FALSE)</f>
        <v>#N/A</v>
      </c>
      <c r="Q1102" s="13" t="e">
        <f>TableMPI[[#This Row],[Avg]]-$U$2*TableMPI[[#This Row],[StdDev]]</f>
        <v>#N/A</v>
      </c>
      <c r="R1102" s="13" t="e">
        <f>TableMPI[[#This Row],[Avg]]+$U$2*TableMPI[[#This Row],[StdDev]]</f>
        <v>#N/A</v>
      </c>
      <c r="S1102" s="13" t="e">
        <f>IF(AND(TableMPI[[#This Row],[total_time]]&gt;=TableMPI[[#This Row],[Low]], TableMPI[[#This Row],[total_time]]&lt;=TableMPI[[#This Row],[High]]),1,0)</f>
        <v>#N/A</v>
      </c>
    </row>
    <row r="1103" spans="1:19" x14ac:dyDescent="0.25">
      <c r="A1103" t="s">
        <v>15</v>
      </c>
      <c r="B1103">
        <v>25000</v>
      </c>
      <c r="C1103">
        <v>100</v>
      </c>
      <c r="D1103">
        <v>100000</v>
      </c>
      <c r="E1103">
        <v>57</v>
      </c>
      <c r="F1103">
        <v>1</v>
      </c>
      <c r="G1103">
        <v>71.487392999999997</v>
      </c>
      <c r="H1103">
        <v>32.702917999999997</v>
      </c>
      <c r="I1103">
        <v>51.075589000000001</v>
      </c>
      <c r="J1103">
        <v>0.91206399999999999</v>
      </c>
      <c r="K1103" t="str">
        <f t="shared" si="28"/>
        <v>7</v>
      </c>
      <c r="L1103" t="s">
        <v>68</v>
      </c>
      <c r="M1103" t="s">
        <v>69</v>
      </c>
      <c r="N11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103" s="13" t="e">
        <f>VLOOKUP(TableMPI[[#This Row],[Label]],TableAvg[],2,FALSE)</f>
        <v>#N/A</v>
      </c>
      <c r="P1103" s="13" t="e">
        <f>VLOOKUP(TableMPI[[#This Row],[Label]],TableAvg[],3,FALSE)</f>
        <v>#N/A</v>
      </c>
      <c r="Q1103" s="13" t="e">
        <f>TableMPI[[#This Row],[Avg]]-$U$2*TableMPI[[#This Row],[StdDev]]</f>
        <v>#N/A</v>
      </c>
      <c r="R1103" s="13" t="e">
        <f>TableMPI[[#This Row],[Avg]]+$U$2*TableMPI[[#This Row],[StdDev]]</f>
        <v>#N/A</v>
      </c>
      <c r="S1103" s="13" t="e">
        <f>IF(AND(TableMPI[[#This Row],[total_time]]&gt;=TableMPI[[#This Row],[Low]], TableMPI[[#This Row],[total_time]]&lt;=TableMPI[[#This Row],[High]]),1,0)</f>
        <v>#N/A</v>
      </c>
    </row>
    <row r="1104" spans="1:19" x14ac:dyDescent="0.25">
      <c r="A1104" t="s">
        <v>15</v>
      </c>
      <c r="B1104">
        <v>25000</v>
      </c>
      <c r="C1104">
        <v>100</v>
      </c>
      <c r="D1104">
        <v>100000</v>
      </c>
      <c r="E1104">
        <v>56</v>
      </c>
      <c r="F1104">
        <v>1</v>
      </c>
      <c r="G1104">
        <v>64.133140999999995</v>
      </c>
      <c r="H1104">
        <v>24.702017000000001</v>
      </c>
      <c r="I1104">
        <v>49.148968000000004</v>
      </c>
      <c r="J1104">
        <v>0.89361800000000002</v>
      </c>
      <c r="K1104" t="str">
        <f t="shared" si="28"/>
        <v>7</v>
      </c>
      <c r="L1104" t="s">
        <v>68</v>
      </c>
      <c r="M1104" t="s">
        <v>69</v>
      </c>
      <c r="N11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56</v>
      </c>
      <c r="O1104" s="13" t="e">
        <f>VLOOKUP(TableMPI[[#This Row],[Label]],TableAvg[],2,FALSE)</f>
        <v>#N/A</v>
      </c>
      <c r="P1104" s="13" t="e">
        <f>VLOOKUP(TableMPI[[#This Row],[Label]],TableAvg[],3,FALSE)</f>
        <v>#N/A</v>
      </c>
      <c r="Q1104" s="13" t="e">
        <f>TableMPI[[#This Row],[Avg]]-$U$2*TableMPI[[#This Row],[StdDev]]</f>
        <v>#N/A</v>
      </c>
      <c r="R1104" s="13" t="e">
        <f>TableMPI[[#This Row],[Avg]]+$U$2*TableMPI[[#This Row],[StdDev]]</f>
        <v>#N/A</v>
      </c>
      <c r="S1104" s="13" t="e">
        <f>IF(AND(TableMPI[[#This Row],[total_time]]&gt;=TableMPI[[#This Row],[Low]], TableMPI[[#This Row],[total_time]]&lt;=TableMPI[[#This Row],[High]]),1,0)</f>
        <v>#N/A</v>
      </c>
    </row>
    <row r="1105" spans="1:19" x14ac:dyDescent="0.25">
      <c r="A1105" t="s">
        <v>15</v>
      </c>
      <c r="B1105">
        <v>25000</v>
      </c>
      <c r="C1105">
        <v>100</v>
      </c>
      <c r="D1105">
        <v>100000</v>
      </c>
      <c r="E1105">
        <v>55</v>
      </c>
      <c r="F1105">
        <v>1</v>
      </c>
      <c r="G1105">
        <v>62.680540999999998</v>
      </c>
      <c r="H1105">
        <v>22.885185</v>
      </c>
      <c r="I1105">
        <v>48.562851999999999</v>
      </c>
      <c r="J1105">
        <v>0.899312</v>
      </c>
      <c r="K1105" t="str">
        <f t="shared" si="28"/>
        <v>7</v>
      </c>
      <c r="L1105" t="s">
        <v>68</v>
      </c>
      <c r="M1105" t="s">
        <v>69</v>
      </c>
      <c r="N11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55</v>
      </c>
      <c r="O1105" s="13" t="e">
        <f>VLOOKUP(TableMPI[[#This Row],[Label]],TableAvg[],2,FALSE)</f>
        <v>#N/A</v>
      </c>
      <c r="P1105" s="13" t="e">
        <f>VLOOKUP(TableMPI[[#This Row],[Label]],TableAvg[],3,FALSE)</f>
        <v>#N/A</v>
      </c>
      <c r="Q1105" s="13" t="e">
        <f>TableMPI[[#This Row],[Avg]]-$U$2*TableMPI[[#This Row],[StdDev]]</f>
        <v>#N/A</v>
      </c>
      <c r="R1105" s="13" t="e">
        <f>TableMPI[[#This Row],[Avg]]+$U$2*TableMPI[[#This Row],[StdDev]]</f>
        <v>#N/A</v>
      </c>
      <c r="S1105" s="13" t="e">
        <f>IF(AND(TableMPI[[#This Row],[total_time]]&gt;=TableMPI[[#This Row],[Low]], TableMPI[[#This Row],[total_time]]&lt;=TableMPI[[#This Row],[High]]),1,0)</f>
        <v>#N/A</v>
      </c>
    </row>
    <row r="1106" spans="1:19" x14ac:dyDescent="0.25">
      <c r="A1106" t="s">
        <v>15</v>
      </c>
      <c r="B1106">
        <v>25000</v>
      </c>
      <c r="C1106">
        <v>100</v>
      </c>
      <c r="D1106">
        <v>100000</v>
      </c>
      <c r="E1106">
        <v>54</v>
      </c>
      <c r="F1106">
        <v>1</v>
      </c>
      <c r="G1106">
        <v>53.805643000000003</v>
      </c>
      <c r="H1106">
        <v>13.464283</v>
      </c>
      <c r="I1106">
        <v>71.944106000000005</v>
      </c>
      <c r="J1106">
        <v>1.3574360000000001</v>
      </c>
      <c r="K1106" t="str">
        <f t="shared" si="28"/>
        <v>7</v>
      </c>
      <c r="L1106" t="s">
        <v>68</v>
      </c>
      <c r="M1106" t="s">
        <v>69</v>
      </c>
      <c r="N11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106" s="13" t="e">
        <f>VLOOKUP(TableMPI[[#This Row],[Label]],TableAvg[],2,FALSE)</f>
        <v>#N/A</v>
      </c>
      <c r="P1106" s="13" t="e">
        <f>VLOOKUP(TableMPI[[#This Row],[Label]],TableAvg[],3,FALSE)</f>
        <v>#N/A</v>
      </c>
      <c r="Q1106" s="13" t="e">
        <f>TableMPI[[#This Row],[Avg]]-$U$2*TableMPI[[#This Row],[StdDev]]</f>
        <v>#N/A</v>
      </c>
      <c r="R1106" s="13" t="e">
        <f>TableMPI[[#This Row],[Avg]]+$U$2*TableMPI[[#This Row],[StdDev]]</f>
        <v>#N/A</v>
      </c>
      <c r="S1106" s="13" t="e">
        <f>IF(AND(TableMPI[[#This Row],[total_time]]&gt;=TableMPI[[#This Row],[Low]], TableMPI[[#This Row],[total_time]]&lt;=TableMPI[[#This Row],[High]]),1,0)</f>
        <v>#N/A</v>
      </c>
    </row>
    <row r="1107" spans="1:19" x14ac:dyDescent="0.25">
      <c r="A1107" t="s">
        <v>15</v>
      </c>
      <c r="B1107">
        <v>25000</v>
      </c>
      <c r="C1107">
        <v>100</v>
      </c>
      <c r="D1107">
        <v>100000</v>
      </c>
      <c r="E1107">
        <v>53</v>
      </c>
      <c r="F1107">
        <v>1</v>
      </c>
      <c r="G1107">
        <v>76.076363999999998</v>
      </c>
      <c r="H1107">
        <v>34.868175000000001</v>
      </c>
      <c r="I1107">
        <v>70.113313000000005</v>
      </c>
      <c r="J1107">
        <v>1.348333</v>
      </c>
      <c r="K1107" t="str">
        <f t="shared" si="28"/>
        <v>7</v>
      </c>
      <c r="L1107" t="s">
        <v>68</v>
      </c>
      <c r="M1107" t="s">
        <v>69</v>
      </c>
      <c r="N11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53</v>
      </c>
      <c r="O1107" s="13" t="e">
        <f>VLOOKUP(TableMPI[[#This Row],[Label]],TableAvg[],2,FALSE)</f>
        <v>#N/A</v>
      </c>
      <c r="P1107" s="13" t="e">
        <f>VLOOKUP(TableMPI[[#This Row],[Label]],TableAvg[],3,FALSE)</f>
        <v>#N/A</v>
      </c>
      <c r="Q1107" s="13" t="e">
        <f>TableMPI[[#This Row],[Avg]]-$U$2*TableMPI[[#This Row],[StdDev]]</f>
        <v>#N/A</v>
      </c>
      <c r="R1107" s="13" t="e">
        <f>TableMPI[[#This Row],[Avg]]+$U$2*TableMPI[[#This Row],[StdDev]]</f>
        <v>#N/A</v>
      </c>
      <c r="S1107" s="13" t="e">
        <f>IF(AND(TableMPI[[#This Row],[total_time]]&gt;=TableMPI[[#This Row],[Low]], TableMPI[[#This Row],[total_time]]&lt;=TableMPI[[#This Row],[High]]),1,0)</f>
        <v>#N/A</v>
      </c>
    </row>
    <row r="1108" spans="1:19" x14ac:dyDescent="0.25">
      <c r="A1108" t="s">
        <v>15</v>
      </c>
      <c r="B1108">
        <v>25000</v>
      </c>
      <c r="C1108">
        <v>100</v>
      </c>
      <c r="D1108">
        <v>100000</v>
      </c>
      <c r="E1108">
        <v>52</v>
      </c>
      <c r="F1108">
        <v>1</v>
      </c>
      <c r="G1108">
        <v>64.255236999999994</v>
      </c>
      <c r="H1108">
        <v>22.481147</v>
      </c>
      <c r="I1108">
        <v>42.529583000000002</v>
      </c>
      <c r="J1108">
        <v>0.83391300000000002</v>
      </c>
      <c r="K1108" t="str">
        <f t="shared" si="28"/>
        <v>7</v>
      </c>
      <c r="L1108" t="s">
        <v>68</v>
      </c>
      <c r="M1108" t="s">
        <v>69</v>
      </c>
      <c r="N11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52</v>
      </c>
      <c r="O1108" s="13" t="e">
        <f>VLOOKUP(TableMPI[[#This Row],[Label]],TableAvg[],2,FALSE)</f>
        <v>#N/A</v>
      </c>
      <c r="P1108" s="13" t="e">
        <f>VLOOKUP(TableMPI[[#This Row],[Label]],TableAvg[],3,FALSE)</f>
        <v>#N/A</v>
      </c>
      <c r="Q1108" s="13" t="e">
        <f>TableMPI[[#This Row],[Avg]]-$U$2*TableMPI[[#This Row],[StdDev]]</f>
        <v>#N/A</v>
      </c>
      <c r="R1108" s="13" t="e">
        <f>TableMPI[[#This Row],[Avg]]+$U$2*TableMPI[[#This Row],[StdDev]]</f>
        <v>#N/A</v>
      </c>
      <c r="S1108" s="13" t="e">
        <f>IF(AND(TableMPI[[#This Row],[total_time]]&gt;=TableMPI[[#This Row],[Low]], TableMPI[[#This Row],[total_time]]&lt;=TableMPI[[#This Row],[High]]),1,0)</f>
        <v>#N/A</v>
      </c>
    </row>
    <row r="1109" spans="1:19" x14ac:dyDescent="0.25">
      <c r="A1109" t="s">
        <v>15</v>
      </c>
      <c r="B1109">
        <v>25000</v>
      </c>
      <c r="C1109">
        <v>100</v>
      </c>
      <c r="D1109">
        <v>100000</v>
      </c>
      <c r="E1109">
        <v>51</v>
      </c>
      <c r="F1109">
        <v>1</v>
      </c>
      <c r="G1109">
        <v>71.431966000000003</v>
      </c>
      <c r="H1109">
        <v>29.538789000000001</v>
      </c>
      <c r="I1109">
        <v>44.051594999999999</v>
      </c>
      <c r="J1109">
        <v>0.88103200000000004</v>
      </c>
      <c r="K1109" t="str">
        <f t="shared" si="28"/>
        <v>7</v>
      </c>
      <c r="L1109" t="s">
        <v>68</v>
      </c>
      <c r="M1109" t="s">
        <v>69</v>
      </c>
      <c r="N11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109" s="13" t="e">
        <f>VLOOKUP(TableMPI[[#This Row],[Label]],TableAvg[],2,FALSE)</f>
        <v>#N/A</v>
      </c>
      <c r="P1109" s="13" t="e">
        <f>VLOOKUP(TableMPI[[#This Row],[Label]],TableAvg[],3,FALSE)</f>
        <v>#N/A</v>
      </c>
      <c r="Q1109" s="13" t="e">
        <f>TableMPI[[#This Row],[Avg]]-$U$2*TableMPI[[#This Row],[StdDev]]</f>
        <v>#N/A</v>
      </c>
      <c r="R1109" s="13" t="e">
        <f>TableMPI[[#This Row],[Avg]]+$U$2*TableMPI[[#This Row],[StdDev]]</f>
        <v>#N/A</v>
      </c>
      <c r="S1109" s="13" t="e">
        <f>IF(AND(TableMPI[[#This Row],[total_time]]&gt;=TableMPI[[#This Row],[Low]], TableMPI[[#This Row],[total_time]]&lt;=TableMPI[[#This Row],[High]]),1,0)</f>
        <v>#N/A</v>
      </c>
    </row>
    <row r="1110" spans="1:19" x14ac:dyDescent="0.25">
      <c r="A1110" t="s">
        <v>15</v>
      </c>
      <c r="B1110">
        <v>25000</v>
      </c>
      <c r="C1110">
        <v>100</v>
      </c>
      <c r="D1110">
        <v>100000</v>
      </c>
      <c r="E1110">
        <v>50</v>
      </c>
      <c r="F1110">
        <v>1</v>
      </c>
      <c r="G1110">
        <v>65.449637999999993</v>
      </c>
      <c r="H1110">
        <v>22.400843999999999</v>
      </c>
      <c r="I1110">
        <v>48.755704000000001</v>
      </c>
      <c r="J1110">
        <v>0.99501399999999995</v>
      </c>
      <c r="K1110" t="str">
        <f t="shared" si="28"/>
        <v>7</v>
      </c>
      <c r="L1110" t="s">
        <v>68</v>
      </c>
      <c r="M1110" t="s">
        <v>69</v>
      </c>
      <c r="N11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50</v>
      </c>
      <c r="O1110" s="13" t="e">
        <f>VLOOKUP(TableMPI[[#This Row],[Label]],TableAvg[],2,FALSE)</f>
        <v>#N/A</v>
      </c>
      <c r="P1110" s="13" t="e">
        <f>VLOOKUP(TableMPI[[#This Row],[Label]],TableAvg[],3,FALSE)</f>
        <v>#N/A</v>
      </c>
      <c r="Q1110" s="13" t="e">
        <f>TableMPI[[#This Row],[Avg]]-$U$2*TableMPI[[#This Row],[StdDev]]</f>
        <v>#N/A</v>
      </c>
      <c r="R1110" s="13" t="e">
        <f>TableMPI[[#This Row],[Avg]]+$U$2*TableMPI[[#This Row],[StdDev]]</f>
        <v>#N/A</v>
      </c>
      <c r="S1110" s="13" t="e">
        <f>IF(AND(TableMPI[[#This Row],[total_time]]&gt;=TableMPI[[#This Row],[Low]], TableMPI[[#This Row],[total_time]]&lt;=TableMPI[[#This Row],[High]]),1,0)</f>
        <v>#N/A</v>
      </c>
    </row>
    <row r="1111" spans="1:19" x14ac:dyDescent="0.25">
      <c r="A1111" t="s">
        <v>15</v>
      </c>
      <c r="B1111">
        <v>25000</v>
      </c>
      <c r="C1111">
        <v>100</v>
      </c>
      <c r="D1111">
        <v>100000</v>
      </c>
      <c r="E1111">
        <v>49</v>
      </c>
      <c r="F1111">
        <v>1</v>
      </c>
      <c r="G1111">
        <v>76.324989000000002</v>
      </c>
      <c r="H1111">
        <v>32.414752</v>
      </c>
      <c r="I1111">
        <v>50.618631000000001</v>
      </c>
      <c r="J1111">
        <v>1.0545549999999999</v>
      </c>
      <c r="K1111" t="str">
        <f t="shared" si="28"/>
        <v>7</v>
      </c>
      <c r="L1111" t="s">
        <v>68</v>
      </c>
      <c r="M1111" t="s">
        <v>69</v>
      </c>
      <c r="N11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49</v>
      </c>
      <c r="O1111" s="13" t="e">
        <f>VLOOKUP(TableMPI[[#This Row],[Label]],TableAvg[],2,FALSE)</f>
        <v>#N/A</v>
      </c>
      <c r="P1111" s="13" t="e">
        <f>VLOOKUP(TableMPI[[#This Row],[Label]],TableAvg[],3,FALSE)</f>
        <v>#N/A</v>
      </c>
      <c r="Q1111" s="13" t="e">
        <f>TableMPI[[#This Row],[Avg]]-$U$2*TableMPI[[#This Row],[StdDev]]</f>
        <v>#N/A</v>
      </c>
      <c r="R1111" s="13" t="e">
        <f>TableMPI[[#This Row],[Avg]]+$U$2*TableMPI[[#This Row],[StdDev]]</f>
        <v>#N/A</v>
      </c>
      <c r="S1111" s="13" t="e">
        <f>IF(AND(TableMPI[[#This Row],[total_time]]&gt;=TableMPI[[#This Row],[Low]], TableMPI[[#This Row],[total_time]]&lt;=TableMPI[[#This Row],[High]]),1,0)</f>
        <v>#N/A</v>
      </c>
    </row>
    <row r="1112" spans="1:19" x14ac:dyDescent="0.25">
      <c r="A1112" t="s">
        <v>15</v>
      </c>
      <c r="B1112">
        <v>25000</v>
      </c>
      <c r="C1112">
        <v>100</v>
      </c>
      <c r="D1112">
        <v>100000</v>
      </c>
      <c r="E1112">
        <v>48</v>
      </c>
      <c r="F1112">
        <v>1</v>
      </c>
      <c r="G1112">
        <v>73.944942999999995</v>
      </c>
      <c r="H1112">
        <v>29.842939000000001</v>
      </c>
      <c r="I1112">
        <v>52.201115000000001</v>
      </c>
      <c r="J1112">
        <v>1.110662</v>
      </c>
      <c r="K1112" t="str">
        <f t="shared" si="28"/>
        <v>7</v>
      </c>
      <c r="L1112" t="s">
        <v>68</v>
      </c>
      <c r="M1112" t="s">
        <v>69</v>
      </c>
      <c r="N11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112" s="13" t="e">
        <f>VLOOKUP(TableMPI[[#This Row],[Label]],TableAvg[],2,FALSE)</f>
        <v>#N/A</v>
      </c>
      <c r="P1112" s="13" t="e">
        <f>VLOOKUP(TableMPI[[#This Row],[Label]],TableAvg[],3,FALSE)</f>
        <v>#N/A</v>
      </c>
      <c r="Q1112" s="13" t="e">
        <f>TableMPI[[#This Row],[Avg]]-$U$2*TableMPI[[#This Row],[StdDev]]</f>
        <v>#N/A</v>
      </c>
      <c r="R1112" s="13" t="e">
        <f>TableMPI[[#This Row],[Avg]]+$U$2*TableMPI[[#This Row],[StdDev]]</f>
        <v>#N/A</v>
      </c>
      <c r="S1112" s="13" t="e">
        <f>IF(AND(TableMPI[[#This Row],[total_time]]&gt;=TableMPI[[#This Row],[Low]], TableMPI[[#This Row],[total_time]]&lt;=TableMPI[[#This Row],[High]]),1,0)</f>
        <v>#N/A</v>
      </c>
    </row>
    <row r="1113" spans="1:19" x14ac:dyDescent="0.25">
      <c r="A1113" t="s">
        <v>15</v>
      </c>
      <c r="B1113">
        <v>25000</v>
      </c>
      <c r="C1113">
        <v>100</v>
      </c>
      <c r="D1113">
        <v>100000</v>
      </c>
      <c r="E1113">
        <v>47</v>
      </c>
      <c r="F1113">
        <v>1</v>
      </c>
      <c r="G1113">
        <v>75.260210999999998</v>
      </c>
      <c r="H1113">
        <v>29.675393</v>
      </c>
      <c r="I1113">
        <v>48.323605999999998</v>
      </c>
      <c r="J1113">
        <v>1.050513</v>
      </c>
      <c r="K1113" t="str">
        <f t="shared" si="28"/>
        <v>7</v>
      </c>
      <c r="L1113" t="s">
        <v>68</v>
      </c>
      <c r="M1113" t="s">
        <v>69</v>
      </c>
      <c r="N11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47</v>
      </c>
      <c r="O1113" s="13" t="e">
        <f>VLOOKUP(TableMPI[[#This Row],[Label]],TableAvg[],2,FALSE)</f>
        <v>#N/A</v>
      </c>
      <c r="P1113" s="13" t="e">
        <f>VLOOKUP(TableMPI[[#This Row],[Label]],TableAvg[],3,FALSE)</f>
        <v>#N/A</v>
      </c>
      <c r="Q1113" s="13" t="e">
        <f>TableMPI[[#This Row],[Avg]]-$U$2*TableMPI[[#This Row],[StdDev]]</f>
        <v>#N/A</v>
      </c>
      <c r="R1113" s="13" t="e">
        <f>TableMPI[[#This Row],[Avg]]+$U$2*TableMPI[[#This Row],[StdDev]]</f>
        <v>#N/A</v>
      </c>
      <c r="S1113" s="13" t="e">
        <f>IF(AND(TableMPI[[#This Row],[total_time]]&gt;=TableMPI[[#This Row],[Low]], TableMPI[[#This Row],[total_time]]&lt;=TableMPI[[#This Row],[High]]),1,0)</f>
        <v>#N/A</v>
      </c>
    </row>
    <row r="1114" spans="1:19" x14ac:dyDescent="0.25">
      <c r="A1114" t="s">
        <v>15</v>
      </c>
      <c r="B1114">
        <v>25000</v>
      </c>
      <c r="C1114">
        <v>100</v>
      </c>
      <c r="D1114">
        <v>100000</v>
      </c>
      <c r="E1114">
        <v>46</v>
      </c>
      <c r="F1114">
        <v>1</v>
      </c>
      <c r="G1114">
        <v>60.227347000000002</v>
      </c>
      <c r="H1114">
        <v>13.709762</v>
      </c>
      <c r="I1114">
        <v>39.797365999999997</v>
      </c>
      <c r="J1114">
        <v>0.88438600000000001</v>
      </c>
      <c r="K1114" t="str">
        <f t="shared" si="28"/>
        <v>7</v>
      </c>
      <c r="L1114" t="s">
        <v>68</v>
      </c>
      <c r="M1114" t="s">
        <v>69</v>
      </c>
      <c r="N11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46</v>
      </c>
      <c r="O1114" s="13" t="e">
        <f>VLOOKUP(TableMPI[[#This Row],[Label]],TableAvg[],2,FALSE)</f>
        <v>#N/A</v>
      </c>
      <c r="P1114" s="13" t="e">
        <f>VLOOKUP(TableMPI[[#This Row],[Label]],TableAvg[],3,FALSE)</f>
        <v>#N/A</v>
      </c>
      <c r="Q1114" s="13" t="e">
        <f>TableMPI[[#This Row],[Avg]]-$U$2*TableMPI[[#This Row],[StdDev]]</f>
        <v>#N/A</v>
      </c>
      <c r="R1114" s="13" t="e">
        <f>TableMPI[[#This Row],[Avg]]+$U$2*TableMPI[[#This Row],[StdDev]]</f>
        <v>#N/A</v>
      </c>
      <c r="S1114" s="13" t="e">
        <f>IF(AND(TableMPI[[#This Row],[total_time]]&gt;=TableMPI[[#This Row],[Low]], TableMPI[[#This Row],[total_time]]&lt;=TableMPI[[#This Row],[High]]),1,0)</f>
        <v>#N/A</v>
      </c>
    </row>
    <row r="1115" spans="1:19" x14ac:dyDescent="0.25">
      <c r="A1115" t="s">
        <v>15</v>
      </c>
      <c r="B1115">
        <v>25000</v>
      </c>
      <c r="C1115">
        <v>100</v>
      </c>
      <c r="D1115">
        <v>100000</v>
      </c>
      <c r="E1115">
        <v>45</v>
      </c>
      <c r="F1115">
        <v>1</v>
      </c>
      <c r="G1115">
        <v>73.201706000000001</v>
      </c>
      <c r="H1115">
        <v>25.515651999999999</v>
      </c>
      <c r="I1115">
        <v>44.402971999999998</v>
      </c>
      <c r="J1115">
        <v>1.009158</v>
      </c>
      <c r="K1115" t="str">
        <f t="shared" si="28"/>
        <v>7</v>
      </c>
      <c r="L1115" t="s">
        <v>68</v>
      </c>
      <c r="M1115" t="s">
        <v>69</v>
      </c>
      <c r="N11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115" s="13" t="e">
        <f>VLOOKUP(TableMPI[[#This Row],[Label]],TableAvg[],2,FALSE)</f>
        <v>#N/A</v>
      </c>
      <c r="P1115" s="13" t="e">
        <f>VLOOKUP(TableMPI[[#This Row],[Label]],TableAvg[],3,FALSE)</f>
        <v>#N/A</v>
      </c>
      <c r="Q1115" s="13" t="e">
        <f>TableMPI[[#This Row],[Avg]]-$U$2*TableMPI[[#This Row],[StdDev]]</f>
        <v>#N/A</v>
      </c>
      <c r="R1115" s="13" t="e">
        <f>TableMPI[[#This Row],[Avg]]+$U$2*TableMPI[[#This Row],[StdDev]]</f>
        <v>#N/A</v>
      </c>
      <c r="S1115" s="13" t="e">
        <f>IF(AND(TableMPI[[#This Row],[total_time]]&gt;=TableMPI[[#This Row],[Low]], TableMPI[[#This Row],[total_time]]&lt;=TableMPI[[#This Row],[High]]),1,0)</f>
        <v>#N/A</v>
      </c>
    </row>
    <row r="1116" spans="1:19" x14ac:dyDescent="0.25">
      <c r="A1116" t="s">
        <v>15</v>
      </c>
      <c r="B1116">
        <v>25000</v>
      </c>
      <c r="C1116">
        <v>100</v>
      </c>
      <c r="D1116">
        <v>100000</v>
      </c>
      <c r="E1116">
        <v>44</v>
      </c>
      <c r="F1116">
        <v>1</v>
      </c>
      <c r="G1116">
        <v>73.373644999999996</v>
      </c>
      <c r="H1116">
        <v>25.077408999999999</v>
      </c>
      <c r="I1116">
        <v>37.313315000000003</v>
      </c>
      <c r="J1116">
        <v>0.86775199999999997</v>
      </c>
      <c r="K1116" t="str">
        <f t="shared" si="28"/>
        <v>7</v>
      </c>
      <c r="L1116" t="s">
        <v>68</v>
      </c>
      <c r="M1116" t="s">
        <v>69</v>
      </c>
      <c r="N11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44</v>
      </c>
      <c r="O1116" s="13" t="e">
        <f>VLOOKUP(TableMPI[[#This Row],[Label]],TableAvg[],2,FALSE)</f>
        <v>#N/A</v>
      </c>
      <c r="P1116" s="13" t="e">
        <f>VLOOKUP(TableMPI[[#This Row],[Label]],TableAvg[],3,FALSE)</f>
        <v>#N/A</v>
      </c>
      <c r="Q1116" s="13" t="e">
        <f>TableMPI[[#This Row],[Avg]]-$U$2*TableMPI[[#This Row],[StdDev]]</f>
        <v>#N/A</v>
      </c>
      <c r="R1116" s="13" t="e">
        <f>TableMPI[[#This Row],[Avg]]+$U$2*TableMPI[[#This Row],[StdDev]]</f>
        <v>#N/A</v>
      </c>
      <c r="S1116" s="13" t="e">
        <f>IF(AND(TableMPI[[#This Row],[total_time]]&gt;=TableMPI[[#This Row],[Low]], TableMPI[[#This Row],[total_time]]&lt;=TableMPI[[#This Row],[High]]),1,0)</f>
        <v>#N/A</v>
      </c>
    </row>
    <row r="1117" spans="1:19" x14ac:dyDescent="0.25">
      <c r="A1117" t="s">
        <v>15</v>
      </c>
      <c r="B1117">
        <v>25000</v>
      </c>
      <c r="C1117">
        <v>100</v>
      </c>
      <c r="D1117">
        <v>100000</v>
      </c>
      <c r="E1117">
        <v>43</v>
      </c>
      <c r="F1117">
        <v>1</v>
      </c>
      <c r="G1117">
        <v>61.091858000000002</v>
      </c>
      <c r="H1117">
        <v>11.634798999999999</v>
      </c>
      <c r="I1117">
        <v>41.068725999999998</v>
      </c>
      <c r="J1117">
        <v>0.977827</v>
      </c>
      <c r="K1117" t="str">
        <f t="shared" si="28"/>
        <v>7</v>
      </c>
      <c r="L1117" t="s">
        <v>68</v>
      </c>
      <c r="M1117" t="s">
        <v>69</v>
      </c>
      <c r="N11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43</v>
      </c>
      <c r="O1117" s="13" t="e">
        <f>VLOOKUP(TableMPI[[#This Row],[Label]],TableAvg[],2,FALSE)</f>
        <v>#N/A</v>
      </c>
      <c r="P1117" s="13" t="e">
        <f>VLOOKUP(TableMPI[[#This Row],[Label]],TableAvg[],3,FALSE)</f>
        <v>#N/A</v>
      </c>
      <c r="Q1117" s="13" t="e">
        <f>TableMPI[[#This Row],[Avg]]-$U$2*TableMPI[[#This Row],[StdDev]]</f>
        <v>#N/A</v>
      </c>
      <c r="R1117" s="13" t="e">
        <f>TableMPI[[#This Row],[Avg]]+$U$2*TableMPI[[#This Row],[StdDev]]</f>
        <v>#N/A</v>
      </c>
      <c r="S1117" s="13" t="e">
        <f>IF(AND(TableMPI[[#This Row],[total_time]]&gt;=TableMPI[[#This Row],[Low]], TableMPI[[#This Row],[total_time]]&lt;=TableMPI[[#This Row],[High]]),1,0)</f>
        <v>#N/A</v>
      </c>
    </row>
    <row r="1118" spans="1:19" x14ac:dyDescent="0.25">
      <c r="A1118" t="s">
        <v>15</v>
      </c>
      <c r="B1118">
        <v>25000</v>
      </c>
      <c r="C1118">
        <v>100</v>
      </c>
      <c r="D1118">
        <v>100000</v>
      </c>
      <c r="E1118">
        <v>42</v>
      </c>
      <c r="F1118">
        <v>1</v>
      </c>
      <c r="G1118">
        <v>61.929518999999999</v>
      </c>
      <c r="H1118">
        <v>10.925896</v>
      </c>
      <c r="I1118">
        <v>37.393780999999997</v>
      </c>
      <c r="J1118">
        <v>0.91204300000000005</v>
      </c>
      <c r="K1118" t="str">
        <f t="shared" si="28"/>
        <v>7</v>
      </c>
      <c r="L1118" t="s">
        <v>68</v>
      </c>
      <c r="M1118" t="s">
        <v>69</v>
      </c>
      <c r="N11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118" s="13" t="e">
        <f>VLOOKUP(TableMPI[[#This Row],[Label]],TableAvg[],2,FALSE)</f>
        <v>#N/A</v>
      </c>
      <c r="P1118" s="13" t="e">
        <f>VLOOKUP(TableMPI[[#This Row],[Label]],TableAvg[],3,FALSE)</f>
        <v>#N/A</v>
      </c>
      <c r="Q1118" s="13" t="e">
        <f>TableMPI[[#This Row],[Avg]]-$U$2*TableMPI[[#This Row],[StdDev]]</f>
        <v>#N/A</v>
      </c>
      <c r="R1118" s="13" t="e">
        <f>TableMPI[[#This Row],[Avg]]+$U$2*TableMPI[[#This Row],[StdDev]]</f>
        <v>#N/A</v>
      </c>
      <c r="S1118" s="13" t="e">
        <f>IF(AND(TableMPI[[#This Row],[total_time]]&gt;=TableMPI[[#This Row],[Low]], TableMPI[[#This Row],[total_time]]&lt;=TableMPI[[#This Row],[High]]),1,0)</f>
        <v>#N/A</v>
      </c>
    </row>
    <row r="1119" spans="1:19" x14ac:dyDescent="0.25">
      <c r="A1119" t="s">
        <v>15</v>
      </c>
      <c r="B1119">
        <v>25000</v>
      </c>
      <c r="C1119">
        <v>100</v>
      </c>
      <c r="D1119">
        <v>100000</v>
      </c>
      <c r="E1119">
        <v>41</v>
      </c>
      <c r="F1119">
        <v>1</v>
      </c>
      <c r="G1119">
        <v>61.024681999999999</v>
      </c>
      <c r="H1119">
        <v>9.1573829999999994</v>
      </c>
      <c r="I1119">
        <v>35.951751000000002</v>
      </c>
      <c r="J1119">
        <v>0.89879399999999998</v>
      </c>
      <c r="K1119" t="str">
        <f t="shared" si="28"/>
        <v>7</v>
      </c>
      <c r="L1119" t="s">
        <v>68</v>
      </c>
      <c r="M1119" t="s">
        <v>69</v>
      </c>
      <c r="N11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41</v>
      </c>
      <c r="O1119" s="13" t="e">
        <f>VLOOKUP(TableMPI[[#This Row],[Label]],TableAvg[],2,FALSE)</f>
        <v>#N/A</v>
      </c>
      <c r="P1119" s="13" t="e">
        <f>VLOOKUP(TableMPI[[#This Row],[Label]],TableAvg[],3,FALSE)</f>
        <v>#N/A</v>
      </c>
      <c r="Q1119" s="13" t="e">
        <f>TableMPI[[#This Row],[Avg]]-$U$2*TableMPI[[#This Row],[StdDev]]</f>
        <v>#N/A</v>
      </c>
      <c r="R1119" s="13" t="e">
        <f>TableMPI[[#This Row],[Avg]]+$U$2*TableMPI[[#This Row],[StdDev]]</f>
        <v>#N/A</v>
      </c>
      <c r="S1119" s="13" t="e">
        <f>IF(AND(TableMPI[[#This Row],[total_time]]&gt;=TableMPI[[#This Row],[Low]], TableMPI[[#This Row],[total_time]]&lt;=TableMPI[[#This Row],[High]]),1,0)</f>
        <v>#N/A</v>
      </c>
    </row>
    <row r="1120" spans="1:19" x14ac:dyDescent="0.25">
      <c r="A1120" t="s">
        <v>15</v>
      </c>
      <c r="B1120">
        <v>25000</v>
      </c>
      <c r="C1120">
        <v>100</v>
      </c>
      <c r="D1120">
        <v>100000</v>
      </c>
      <c r="E1120">
        <v>40</v>
      </c>
      <c r="F1120">
        <v>1</v>
      </c>
      <c r="G1120">
        <v>61.814266000000003</v>
      </c>
      <c r="H1120">
        <v>8.3686050000000005</v>
      </c>
      <c r="I1120">
        <v>38.545949</v>
      </c>
      <c r="J1120">
        <v>0.98835799999999996</v>
      </c>
      <c r="K1120" t="str">
        <f t="shared" si="28"/>
        <v>7</v>
      </c>
      <c r="L1120" t="s">
        <v>68</v>
      </c>
      <c r="M1120" t="s">
        <v>69</v>
      </c>
      <c r="N11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40</v>
      </c>
      <c r="O1120" s="13" t="e">
        <f>VLOOKUP(TableMPI[[#This Row],[Label]],TableAvg[],2,FALSE)</f>
        <v>#N/A</v>
      </c>
      <c r="P1120" s="13" t="e">
        <f>VLOOKUP(TableMPI[[#This Row],[Label]],TableAvg[],3,FALSE)</f>
        <v>#N/A</v>
      </c>
      <c r="Q1120" s="13" t="e">
        <f>TableMPI[[#This Row],[Avg]]-$U$2*TableMPI[[#This Row],[StdDev]]</f>
        <v>#N/A</v>
      </c>
      <c r="R1120" s="13" t="e">
        <f>TableMPI[[#This Row],[Avg]]+$U$2*TableMPI[[#This Row],[StdDev]]</f>
        <v>#N/A</v>
      </c>
      <c r="S1120" s="13" t="e">
        <f>IF(AND(TableMPI[[#This Row],[total_time]]&gt;=TableMPI[[#This Row],[Low]], TableMPI[[#This Row],[total_time]]&lt;=TableMPI[[#This Row],[High]]),1,0)</f>
        <v>#N/A</v>
      </c>
    </row>
    <row r="1121" spans="1:19" x14ac:dyDescent="0.25">
      <c r="A1121" t="s">
        <v>15</v>
      </c>
      <c r="B1121">
        <v>25000</v>
      </c>
      <c r="C1121">
        <v>100</v>
      </c>
      <c r="D1121">
        <v>100000</v>
      </c>
      <c r="E1121">
        <v>39</v>
      </c>
      <c r="F1121">
        <v>1</v>
      </c>
      <c r="G1121">
        <v>79.484663999999995</v>
      </c>
      <c r="H1121">
        <v>24.652778000000001</v>
      </c>
      <c r="I1121">
        <v>35.573321</v>
      </c>
      <c r="J1121">
        <v>0.93613999999999997</v>
      </c>
      <c r="K1121" t="str">
        <f t="shared" si="28"/>
        <v>7</v>
      </c>
      <c r="L1121" t="s">
        <v>68</v>
      </c>
      <c r="M1121" t="s">
        <v>69</v>
      </c>
      <c r="N11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121" s="13" t="e">
        <f>VLOOKUP(TableMPI[[#This Row],[Label]],TableAvg[],2,FALSE)</f>
        <v>#N/A</v>
      </c>
      <c r="P1121" s="13" t="e">
        <f>VLOOKUP(TableMPI[[#This Row],[Label]],TableAvg[],3,FALSE)</f>
        <v>#N/A</v>
      </c>
      <c r="Q1121" s="13" t="e">
        <f>TableMPI[[#This Row],[Avg]]-$U$2*TableMPI[[#This Row],[StdDev]]</f>
        <v>#N/A</v>
      </c>
      <c r="R1121" s="13" t="e">
        <f>TableMPI[[#This Row],[Avg]]+$U$2*TableMPI[[#This Row],[StdDev]]</f>
        <v>#N/A</v>
      </c>
      <c r="S1121" s="13" t="e">
        <f>IF(AND(TableMPI[[#This Row],[total_time]]&gt;=TableMPI[[#This Row],[Low]], TableMPI[[#This Row],[total_time]]&lt;=TableMPI[[#This Row],[High]]),1,0)</f>
        <v>#N/A</v>
      </c>
    </row>
    <row r="1122" spans="1:19" x14ac:dyDescent="0.25">
      <c r="A1122" t="s">
        <v>15</v>
      </c>
      <c r="B1122">
        <v>25000</v>
      </c>
      <c r="C1122">
        <v>100</v>
      </c>
      <c r="D1122">
        <v>100000</v>
      </c>
      <c r="E1122">
        <v>38</v>
      </c>
      <c r="F1122">
        <v>1</v>
      </c>
      <c r="G1122">
        <v>75.551826000000005</v>
      </c>
      <c r="H1122">
        <v>19.212543</v>
      </c>
      <c r="I1122">
        <v>33.595599</v>
      </c>
      <c r="J1122">
        <v>0.90798900000000005</v>
      </c>
      <c r="K1122" t="str">
        <f t="shared" si="28"/>
        <v>7</v>
      </c>
      <c r="L1122" t="s">
        <v>68</v>
      </c>
      <c r="M1122" t="s">
        <v>69</v>
      </c>
      <c r="N11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38</v>
      </c>
      <c r="O1122" s="13" t="e">
        <f>VLOOKUP(TableMPI[[#This Row],[Label]],TableAvg[],2,FALSE)</f>
        <v>#N/A</v>
      </c>
      <c r="P1122" s="13" t="e">
        <f>VLOOKUP(TableMPI[[#This Row],[Label]],TableAvg[],3,FALSE)</f>
        <v>#N/A</v>
      </c>
      <c r="Q1122" s="13" t="e">
        <f>TableMPI[[#This Row],[Avg]]-$U$2*TableMPI[[#This Row],[StdDev]]</f>
        <v>#N/A</v>
      </c>
      <c r="R1122" s="13" t="e">
        <f>TableMPI[[#This Row],[Avg]]+$U$2*TableMPI[[#This Row],[StdDev]]</f>
        <v>#N/A</v>
      </c>
      <c r="S1122" s="13" t="e">
        <f>IF(AND(TableMPI[[#This Row],[total_time]]&gt;=TableMPI[[#This Row],[Low]], TableMPI[[#This Row],[total_time]]&lt;=TableMPI[[#This Row],[High]]),1,0)</f>
        <v>#N/A</v>
      </c>
    </row>
    <row r="1123" spans="1:19" x14ac:dyDescent="0.25">
      <c r="A1123" t="s">
        <v>15</v>
      </c>
      <c r="B1123">
        <v>25000</v>
      </c>
      <c r="C1123">
        <v>100</v>
      </c>
      <c r="D1123">
        <v>100000</v>
      </c>
      <c r="E1123">
        <v>37</v>
      </c>
      <c r="F1123">
        <v>1</v>
      </c>
      <c r="G1123">
        <v>79.368196999999995</v>
      </c>
      <c r="H1123">
        <v>21.499302</v>
      </c>
      <c r="I1123">
        <v>29.577629999999999</v>
      </c>
      <c r="J1123">
        <v>0.82160100000000003</v>
      </c>
      <c r="K1123" t="str">
        <f t="shared" si="28"/>
        <v>7</v>
      </c>
      <c r="L1123" t="s">
        <v>68</v>
      </c>
      <c r="M1123" t="s">
        <v>69</v>
      </c>
      <c r="N11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37</v>
      </c>
      <c r="O1123" s="13" t="e">
        <f>VLOOKUP(TableMPI[[#This Row],[Label]],TableAvg[],2,FALSE)</f>
        <v>#N/A</v>
      </c>
      <c r="P1123" s="13" t="e">
        <f>VLOOKUP(TableMPI[[#This Row],[Label]],TableAvg[],3,FALSE)</f>
        <v>#N/A</v>
      </c>
      <c r="Q1123" s="13" t="e">
        <f>TableMPI[[#This Row],[Avg]]-$U$2*TableMPI[[#This Row],[StdDev]]</f>
        <v>#N/A</v>
      </c>
      <c r="R1123" s="13" t="e">
        <f>TableMPI[[#This Row],[Avg]]+$U$2*TableMPI[[#This Row],[StdDev]]</f>
        <v>#N/A</v>
      </c>
      <c r="S1123" s="13" t="e">
        <f>IF(AND(TableMPI[[#This Row],[total_time]]&gt;=TableMPI[[#This Row],[Low]], TableMPI[[#This Row],[total_time]]&lt;=TableMPI[[#This Row],[High]]),1,0)</f>
        <v>#N/A</v>
      </c>
    </row>
    <row r="1124" spans="1:19" x14ac:dyDescent="0.25">
      <c r="A1124" t="s">
        <v>15</v>
      </c>
      <c r="B1124">
        <v>30000</v>
      </c>
      <c r="C1124">
        <v>100</v>
      </c>
      <c r="D1124">
        <v>100000</v>
      </c>
      <c r="E1124">
        <v>72</v>
      </c>
      <c r="F1124">
        <v>1</v>
      </c>
      <c r="G1124">
        <v>76.112531000000004</v>
      </c>
      <c r="H1124">
        <v>30.293067000000001</v>
      </c>
      <c r="I1124">
        <v>83.403036</v>
      </c>
      <c r="J1124">
        <v>1.1746909999999999</v>
      </c>
      <c r="K1124" t="str">
        <f>MID(M1124,22,1)</f>
        <v>7</v>
      </c>
      <c r="L1124" t="s">
        <v>70</v>
      </c>
      <c r="M1124" t="s">
        <v>71</v>
      </c>
      <c r="N11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24" s="13" t="e">
        <f>VLOOKUP(TableMPI[[#This Row],[Label]],TableAvg[],2,FALSE)</f>
        <v>#N/A</v>
      </c>
      <c r="P1124" s="13" t="e">
        <f>VLOOKUP(TableMPI[[#This Row],[Label]],TableAvg[],3,FALSE)</f>
        <v>#N/A</v>
      </c>
      <c r="Q1124" s="13" t="e">
        <f>TableMPI[[#This Row],[Avg]]-$U$2*TableMPI[[#This Row],[StdDev]]</f>
        <v>#N/A</v>
      </c>
      <c r="R1124" s="13" t="e">
        <f>TableMPI[[#This Row],[Avg]]+$U$2*TableMPI[[#This Row],[StdDev]]</f>
        <v>#N/A</v>
      </c>
      <c r="S1124" s="13" t="e">
        <f>IF(AND(TableMPI[[#This Row],[total_time]]&gt;=TableMPI[[#This Row],[Low]], TableMPI[[#This Row],[total_time]]&lt;=TableMPI[[#This Row],[High]]),1,0)</f>
        <v>#N/A</v>
      </c>
    </row>
    <row r="1125" spans="1:19" x14ac:dyDescent="0.25">
      <c r="A1125" t="s">
        <v>15</v>
      </c>
      <c r="B1125">
        <v>30000</v>
      </c>
      <c r="C1125">
        <v>100</v>
      </c>
      <c r="D1125">
        <v>100000</v>
      </c>
      <c r="E1125">
        <v>69</v>
      </c>
      <c r="F1125">
        <v>1</v>
      </c>
      <c r="G1125">
        <v>82.155550000000005</v>
      </c>
      <c r="H1125">
        <v>36.40269</v>
      </c>
      <c r="I1125">
        <v>76.604388</v>
      </c>
      <c r="J1125">
        <v>1.1265350000000001</v>
      </c>
      <c r="K1125" t="str">
        <f t="shared" ref="K1125:K1156" si="29">MID(M1125,22,1)</f>
        <v>7</v>
      </c>
      <c r="L1125" t="s">
        <v>70</v>
      </c>
      <c r="M1125" t="s">
        <v>71</v>
      </c>
      <c r="N11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25" s="13" t="e">
        <f>VLOOKUP(TableMPI[[#This Row],[Label]],TableAvg[],2,FALSE)</f>
        <v>#N/A</v>
      </c>
      <c r="P1125" s="13" t="e">
        <f>VLOOKUP(TableMPI[[#This Row],[Label]],TableAvg[],3,FALSE)</f>
        <v>#N/A</v>
      </c>
      <c r="Q1125" s="13" t="e">
        <f>TableMPI[[#This Row],[Avg]]-$U$2*TableMPI[[#This Row],[StdDev]]</f>
        <v>#N/A</v>
      </c>
      <c r="R1125" s="13" t="e">
        <f>TableMPI[[#This Row],[Avg]]+$U$2*TableMPI[[#This Row],[StdDev]]</f>
        <v>#N/A</v>
      </c>
      <c r="S1125" s="13" t="e">
        <f>IF(AND(TableMPI[[#This Row],[total_time]]&gt;=TableMPI[[#This Row],[Low]], TableMPI[[#This Row],[total_time]]&lt;=TableMPI[[#This Row],[High]]),1,0)</f>
        <v>#N/A</v>
      </c>
    </row>
    <row r="1126" spans="1:19" x14ac:dyDescent="0.25">
      <c r="A1126" t="s">
        <v>15</v>
      </c>
      <c r="B1126">
        <v>30000</v>
      </c>
      <c r="C1126">
        <v>100</v>
      </c>
      <c r="D1126">
        <v>100000</v>
      </c>
      <c r="E1126">
        <v>66</v>
      </c>
      <c r="F1126">
        <v>1</v>
      </c>
      <c r="G1126">
        <v>77.379805000000005</v>
      </c>
      <c r="H1126">
        <v>29.856745</v>
      </c>
      <c r="I1126">
        <v>76.950839000000002</v>
      </c>
      <c r="J1126">
        <v>1.183859</v>
      </c>
      <c r="K1126" t="str">
        <f t="shared" si="29"/>
        <v>7</v>
      </c>
      <c r="L1126" t="s">
        <v>70</v>
      </c>
      <c r="M1126" t="s">
        <v>71</v>
      </c>
      <c r="N11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26" s="13" t="e">
        <f>VLOOKUP(TableMPI[[#This Row],[Label]],TableAvg[],2,FALSE)</f>
        <v>#N/A</v>
      </c>
      <c r="P1126" s="13" t="e">
        <f>VLOOKUP(TableMPI[[#This Row],[Label]],TableAvg[],3,FALSE)</f>
        <v>#N/A</v>
      </c>
      <c r="Q1126" s="13" t="e">
        <f>TableMPI[[#This Row],[Avg]]-$U$2*TableMPI[[#This Row],[StdDev]]</f>
        <v>#N/A</v>
      </c>
      <c r="R1126" s="13" t="e">
        <f>TableMPI[[#This Row],[Avg]]+$U$2*TableMPI[[#This Row],[StdDev]]</f>
        <v>#N/A</v>
      </c>
      <c r="S1126" s="13" t="e">
        <f>IF(AND(TableMPI[[#This Row],[total_time]]&gt;=TableMPI[[#This Row],[Low]], TableMPI[[#This Row],[total_time]]&lt;=TableMPI[[#This Row],[High]]),1,0)</f>
        <v>#N/A</v>
      </c>
    </row>
    <row r="1127" spans="1:19" x14ac:dyDescent="0.25">
      <c r="A1127" t="s">
        <v>15</v>
      </c>
      <c r="B1127">
        <v>30000</v>
      </c>
      <c r="C1127">
        <v>100</v>
      </c>
      <c r="D1127">
        <v>100000</v>
      </c>
      <c r="E1127">
        <v>63</v>
      </c>
      <c r="F1127">
        <v>1</v>
      </c>
      <c r="G1127">
        <v>84.643181999999996</v>
      </c>
      <c r="H1127">
        <v>34.91498</v>
      </c>
      <c r="I1127">
        <v>60.855283</v>
      </c>
      <c r="J1127">
        <v>0.98153699999999999</v>
      </c>
      <c r="K1127" t="str">
        <f t="shared" si="29"/>
        <v>7</v>
      </c>
      <c r="L1127" t="s">
        <v>70</v>
      </c>
      <c r="M1127" t="s">
        <v>71</v>
      </c>
      <c r="N11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27" s="13" t="e">
        <f>VLOOKUP(TableMPI[[#This Row],[Label]],TableAvg[],2,FALSE)</f>
        <v>#N/A</v>
      </c>
      <c r="P1127" s="13" t="e">
        <f>VLOOKUP(TableMPI[[#This Row],[Label]],TableAvg[],3,FALSE)</f>
        <v>#N/A</v>
      </c>
      <c r="Q1127" s="13" t="e">
        <f>TableMPI[[#This Row],[Avg]]-$U$2*TableMPI[[#This Row],[StdDev]]</f>
        <v>#N/A</v>
      </c>
      <c r="R1127" s="13" t="e">
        <f>TableMPI[[#This Row],[Avg]]+$U$2*TableMPI[[#This Row],[StdDev]]</f>
        <v>#N/A</v>
      </c>
      <c r="S1127" s="13" t="e">
        <f>IF(AND(TableMPI[[#This Row],[total_time]]&gt;=TableMPI[[#This Row],[Low]], TableMPI[[#This Row],[total_time]]&lt;=TableMPI[[#This Row],[High]]),1,0)</f>
        <v>#N/A</v>
      </c>
    </row>
    <row r="1128" spans="1:19" x14ac:dyDescent="0.25">
      <c r="A1128" t="s">
        <v>15</v>
      </c>
      <c r="B1128">
        <v>30000</v>
      </c>
      <c r="C1128">
        <v>100</v>
      </c>
      <c r="D1128">
        <v>100000</v>
      </c>
      <c r="E1128">
        <v>60</v>
      </c>
      <c r="F1128">
        <v>1</v>
      </c>
      <c r="G1128">
        <v>87.423094000000006</v>
      </c>
      <c r="H1128">
        <v>35.101100000000002</v>
      </c>
      <c r="I1128">
        <v>62.473236999999997</v>
      </c>
      <c r="J1128">
        <v>1.0588679999999999</v>
      </c>
      <c r="K1128" t="str">
        <f t="shared" si="29"/>
        <v>7</v>
      </c>
      <c r="L1128" t="s">
        <v>70</v>
      </c>
      <c r="M1128" t="s">
        <v>71</v>
      </c>
      <c r="N11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28" s="13" t="e">
        <f>VLOOKUP(TableMPI[[#This Row],[Label]],TableAvg[],2,FALSE)</f>
        <v>#N/A</v>
      </c>
      <c r="P1128" s="13" t="e">
        <f>VLOOKUP(TableMPI[[#This Row],[Label]],TableAvg[],3,FALSE)</f>
        <v>#N/A</v>
      </c>
      <c r="Q1128" s="13" t="e">
        <f>TableMPI[[#This Row],[Avg]]-$U$2*TableMPI[[#This Row],[StdDev]]</f>
        <v>#N/A</v>
      </c>
      <c r="R1128" s="13" t="e">
        <f>TableMPI[[#This Row],[Avg]]+$U$2*TableMPI[[#This Row],[StdDev]]</f>
        <v>#N/A</v>
      </c>
      <c r="S1128" s="13" t="e">
        <f>IF(AND(TableMPI[[#This Row],[total_time]]&gt;=TableMPI[[#This Row],[Low]], TableMPI[[#This Row],[total_time]]&lt;=TableMPI[[#This Row],[High]]),1,0)</f>
        <v>#N/A</v>
      </c>
    </row>
    <row r="1129" spans="1:19" x14ac:dyDescent="0.25">
      <c r="A1129" t="s">
        <v>15</v>
      </c>
      <c r="B1129">
        <v>30000</v>
      </c>
      <c r="C1129">
        <v>100</v>
      </c>
      <c r="D1129">
        <v>100000</v>
      </c>
      <c r="E1129">
        <v>57</v>
      </c>
      <c r="F1129">
        <v>1</v>
      </c>
      <c r="G1129">
        <v>81.712028000000004</v>
      </c>
      <c r="H1129">
        <v>26.419063000000001</v>
      </c>
      <c r="I1129">
        <v>66.624397999999999</v>
      </c>
      <c r="J1129">
        <v>1.189721</v>
      </c>
      <c r="K1129" t="str">
        <f t="shared" si="29"/>
        <v>7</v>
      </c>
      <c r="L1129" t="s">
        <v>70</v>
      </c>
      <c r="M1129" t="s">
        <v>71</v>
      </c>
      <c r="N11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29" s="13" t="e">
        <f>VLOOKUP(TableMPI[[#This Row],[Label]],TableAvg[],2,FALSE)</f>
        <v>#N/A</v>
      </c>
      <c r="P1129" s="13" t="e">
        <f>VLOOKUP(TableMPI[[#This Row],[Label]],TableAvg[],3,FALSE)</f>
        <v>#N/A</v>
      </c>
      <c r="Q1129" s="13" t="e">
        <f>TableMPI[[#This Row],[Avg]]-$U$2*TableMPI[[#This Row],[StdDev]]</f>
        <v>#N/A</v>
      </c>
      <c r="R1129" s="13" t="e">
        <f>TableMPI[[#This Row],[Avg]]+$U$2*TableMPI[[#This Row],[StdDev]]</f>
        <v>#N/A</v>
      </c>
      <c r="S1129" s="13" t="e">
        <f>IF(AND(TableMPI[[#This Row],[total_time]]&gt;=TableMPI[[#This Row],[Low]], TableMPI[[#This Row],[total_time]]&lt;=TableMPI[[#This Row],[High]]),1,0)</f>
        <v>#N/A</v>
      </c>
    </row>
    <row r="1130" spans="1:19" x14ac:dyDescent="0.25">
      <c r="A1130" t="s">
        <v>15</v>
      </c>
      <c r="B1130">
        <v>30000</v>
      </c>
      <c r="C1130">
        <v>100</v>
      </c>
      <c r="D1130">
        <v>100000</v>
      </c>
      <c r="E1130">
        <v>54</v>
      </c>
      <c r="F1130">
        <v>1</v>
      </c>
      <c r="G1130">
        <v>93.942659000000006</v>
      </c>
      <c r="H1130">
        <v>35.681614000000003</v>
      </c>
      <c r="I1130">
        <v>74.524929999999998</v>
      </c>
      <c r="J1130">
        <v>1.406131</v>
      </c>
      <c r="K1130" t="str">
        <f t="shared" si="29"/>
        <v>7</v>
      </c>
      <c r="L1130" t="s">
        <v>70</v>
      </c>
      <c r="M1130" t="s">
        <v>71</v>
      </c>
      <c r="N11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1130" s="13" t="e">
        <f>VLOOKUP(TableMPI[[#This Row],[Label]],TableAvg[],2,FALSE)</f>
        <v>#N/A</v>
      </c>
      <c r="P1130" s="13" t="e">
        <f>VLOOKUP(TableMPI[[#This Row],[Label]],TableAvg[],3,FALSE)</f>
        <v>#N/A</v>
      </c>
      <c r="Q1130" s="13" t="e">
        <f>TableMPI[[#This Row],[Avg]]-$U$2*TableMPI[[#This Row],[StdDev]]</f>
        <v>#N/A</v>
      </c>
      <c r="R1130" s="13" t="e">
        <f>TableMPI[[#This Row],[Avg]]+$U$2*TableMPI[[#This Row],[StdDev]]</f>
        <v>#N/A</v>
      </c>
      <c r="S1130" s="13" t="e">
        <f>IF(AND(TableMPI[[#This Row],[total_time]]&gt;=TableMPI[[#This Row],[Low]], TableMPI[[#This Row],[total_time]]&lt;=TableMPI[[#This Row],[High]]),1,0)</f>
        <v>#N/A</v>
      </c>
    </row>
    <row r="1131" spans="1:19" x14ac:dyDescent="0.25">
      <c r="A1131" t="s">
        <v>15</v>
      </c>
      <c r="B1131">
        <v>30000</v>
      </c>
      <c r="C1131">
        <v>100</v>
      </c>
      <c r="D1131">
        <v>100000</v>
      </c>
      <c r="E1131">
        <v>51</v>
      </c>
      <c r="F1131">
        <v>1</v>
      </c>
      <c r="G1131">
        <v>94.060822000000002</v>
      </c>
      <c r="H1131">
        <v>33.367565999999997</v>
      </c>
      <c r="I1131">
        <v>63.735042</v>
      </c>
      <c r="J1131">
        <v>1.2747010000000001</v>
      </c>
      <c r="K1131" t="str">
        <f t="shared" si="29"/>
        <v>7</v>
      </c>
      <c r="L1131" t="s">
        <v>70</v>
      </c>
      <c r="M1131" t="s">
        <v>71</v>
      </c>
      <c r="N11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1131" s="13" t="e">
        <f>VLOOKUP(TableMPI[[#This Row],[Label]],TableAvg[],2,FALSE)</f>
        <v>#N/A</v>
      </c>
      <c r="P1131" s="13" t="e">
        <f>VLOOKUP(TableMPI[[#This Row],[Label]],TableAvg[],3,FALSE)</f>
        <v>#N/A</v>
      </c>
      <c r="Q1131" s="13" t="e">
        <f>TableMPI[[#This Row],[Avg]]-$U$2*TableMPI[[#This Row],[StdDev]]</f>
        <v>#N/A</v>
      </c>
      <c r="R1131" s="13" t="e">
        <f>TableMPI[[#This Row],[Avg]]+$U$2*TableMPI[[#This Row],[StdDev]]</f>
        <v>#N/A</v>
      </c>
      <c r="S1131" s="13" t="e">
        <f>IF(AND(TableMPI[[#This Row],[total_time]]&gt;=TableMPI[[#This Row],[Low]], TableMPI[[#This Row],[total_time]]&lt;=TableMPI[[#This Row],[High]]),1,0)</f>
        <v>#N/A</v>
      </c>
    </row>
    <row r="1132" spans="1:19" x14ac:dyDescent="0.25">
      <c r="A1132" t="s">
        <v>15</v>
      </c>
      <c r="B1132">
        <v>30000</v>
      </c>
      <c r="C1132">
        <v>100</v>
      </c>
      <c r="D1132">
        <v>100000</v>
      </c>
      <c r="E1132">
        <v>48</v>
      </c>
      <c r="F1132">
        <v>1</v>
      </c>
      <c r="G1132">
        <v>98.484161</v>
      </c>
      <c r="H1132">
        <v>34.198554999999999</v>
      </c>
      <c r="I1132">
        <v>73.657368000000005</v>
      </c>
      <c r="J1132">
        <v>1.567178</v>
      </c>
      <c r="K1132" t="str">
        <f t="shared" si="29"/>
        <v>7</v>
      </c>
      <c r="L1132" t="s">
        <v>70</v>
      </c>
      <c r="M1132" t="s">
        <v>71</v>
      </c>
      <c r="N11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1132" s="13" t="e">
        <f>VLOOKUP(TableMPI[[#This Row],[Label]],TableAvg[],2,FALSE)</f>
        <v>#N/A</v>
      </c>
      <c r="P1132" s="13" t="e">
        <f>VLOOKUP(TableMPI[[#This Row],[Label]],TableAvg[],3,FALSE)</f>
        <v>#N/A</v>
      </c>
      <c r="Q1132" s="13" t="e">
        <f>TableMPI[[#This Row],[Avg]]-$U$2*TableMPI[[#This Row],[StdDev]]</f>
        <v>#N/A</v>
      </c>
      <c r="R1132" s="13" t="e">
        <f>TableMPI[[#This Row],[Avg]]+$U$2*TableMPI[[#This Row],[StdDev]]</f>
        <v>#N/A</v>
      </c>
      <c r="S1132" s="13" t="e">
        <f>IF(AND(TableMPI[[#This Row],[total_time]]&gt;=TableMPI[[#This Row],[Low]], TableMPI[[#This Row],[total_time]]&lt;=TableMPI[[#This Row],[High]]),1,0)</f>
        <v>#N/A</v>
      </c>
    </row>
    <row r="1133" spans="1:19" x14ac:dyDescent="0.25">
      <c r="A1133" t="s">
        <v>15</v>
      </c>
      <c r="B1133">
        <v>30000</v>
      </c>
      <c r="C1133">
        <v>100</v>
      </c>
      <c r="D1133">
        <v>100000</v>
      </c>
      <c r="E1133">
        <v>45</v>
      </c>
      <c r="F1133">
        <v>1</v>
      </c>
      <c r="G1133">
        <v>99.394024999999999</v>
      </c>
      <c r="H1133">
        <v>30.863712</v>
      </c>
      <c r="I1133">
        <v>71.828012000000001</v>
      </c>
      <c r="J1133">
        <v>1.632455</v>
      </c>
      <c r="K1133" t="str">
        <f t="shared" si="29"/>
        <v>7</v>
      </c>
      <c r="L1133" t="s">
        <v>70</v>
      </c>
      <c r="M1133" t="s">
        <v>71</v>
      </c>
      <c r="N11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1133" s="13" t="e">
        <f>VLOOKUP(TableMPI[[#This Row],[Label]],TableAvg[],2,FALSE)</f>
        <v>#N/A</v>
      </c>
      <c r="P1133" s="13" t="e">
        <f>VLOOKUP(TableMPI[[#This Row],[Label]],TableAvg[],3,FALSE)</f>
        <v>#N/A</v>
      </c>
      <c r="Q1133" s="13" t="e">
        <f>TableMPI[[#This Row],[Avg]]-$U$2*TableMPI[[#This Row],[StdDev]]</f>
        <v>#N/A</v>
      </c>
      <c r="R1133" s="13" t="e">
        <f>TableMPI[[#This Row],[Avg]]+$U$2*TableMPI[[#This Row],[StdDev]]</f>
        <v>#N/A</v>
      </c>
      <c r="S1133" s="13" t="e">
        <f>IF(AND(TableMPI[[#This Row],[total_time]]&gt;=TableMPI[[#This Row],[Low]], TableMPI[[#This Row],[total_time]]&lt;=TableMPI[[#This Row],[High]]),1,0)</f>
        <v>#N/A</v>
      </c>
    </row>
    <row r="1134" spans="1:19" x14ac:dyDescent="0.25">
      <c r="A1134" t="s">
        <v>15</v>
      </c>
      <c r="B1134">
        <v>30000</v>
      </c>
      <c r="C1134">
        <v>100</v>
      </c>
      <c r="D1134">
        <v>100000</v>
      </c>
      <c r="E1134">
        <v>42</v>
      </c>
      <c r="F1134">
        <v>1</v>
      </c>
      <c r="G1134">
        <v>101.47904200000001</v>
      </c>
      <c r="H1134">
        <v>28.936938000000001</v>
      </c>
      <c r="I1134">
        <v>43.217458999999998</v>
      </c>
      <c r="J1134">
        <v>1.054084</v>
      </c>
      <c r="K1134" t="str">
        <f t="shared" si="29"/>
        <v>7</v>
      </c>
      <c r="L1134" t="s">
        <v>70</v>
      </c>
      <c r="M1134" t="s">
        <v>71</v>
      </c>
      <c r="N11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1134" s="13" t="e">
        <f>VLOOKUP(TableMPI[[#This Row],[Label]],TableAvg[],2,FALSE)</f>
        <v>#N/A</v>
      </c>
      <c r="P1134" s="13" t="e">
        <f>VLOOKUP(TableMPI[[#This Row],[Label]],TableAvg[],3,FALSE)</f>
        <v>#N/A</v>
      </c>
      <c r="Q1134" s="13" t="e">
        <f>TableMPI[[#This Row],[Avg]]-$U$2*TableMPI[[#This Row],[StdDev]]</f>
        <v>#N/A</v>
      </c>
      <c r="R1134" s="13" t="e">
        <f>TableMPI[[#This Row],[Avg]]+$U$2*TableMPI[[#This Row],[StdDev]]</f>
        <v>#N/A</v>
      </c>
      <c r="S1134" s="13" t="e">
        <f>IF(AND(TableMPI[[#This Row],[total_time]]&gt;=TableMPI[[#This Row],[Low]], TableMPI[[#This Row],[total_time]]&lt;=TableMPI[[#This Row],[High]]),1,0)</f>
        <v>#N/A</v>
      </c>
    </row>
    <row r="1135" spans="1:19" x14ac:dyDescent="0.25">
      <c r="A1135" t="s">
        <v>15</v>
      </c>
      <c r="B1135">
        <v>30000</v>
      </c>
      <c r="C1135">
        <v>100</v>
      </c>
      <c r="D1135">
        <v>100000</v>
      </c>
      <c r="E1135">
        <v>39</v>
      </c>
      <c r="F1135">
        <v>1</v>
      </c>
      <c r="G1135">
        <v>101.96588800000001</v>
      </c>
      <c r="H1135">
        <v>23.155729000000001</v>
      </c>
      <c r="I1135">
        <v>51.002885999999997</v>
      </c>
      <c r="J1135">
        <v>1.3421810000000001</v>
      </c>
      <c r="K1135" t="str">
        <f t="shared" si="29"/>
        <v>7</v>
      </c>
      <c r="L1135" t="s">
        <v>70</v>
      </c>
      <c r="M1135" t="s">
        <v>71</v>
      </c>
      <c r="N11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1135" s="13" t="e">
        <f>VLOOKUP(TableMPI[[#This Row],[Label]],TableAvg[],2,FALSE)</f>
        <v>#N/A</v>
      </c>
      <c r="P1135" s="13" t="e">
        <f>VLOOKUP(TableMPI[[#This Row],[Label]],TableAvg[],3,FALSE)</f>
        <v>#N/A</v>
      </c>
      <c r="Q1135" s="13" t="e">
        <f>TableMPI[[#This Row],[Avg]]-$U$2*TableMPI[[#This Row],[StdDev]]</f>
        <v>#N/A</v>
      </c>
      <c r="R1135" s="13" t="e">
        <f>TableMPI[[#This Row],[Avg]]+$U$2*TableMPI[[#This Row],[StdDev]]</f>
        <v>#N/A</v>
      </c>
      <c r="S1135" s="13" t="e">
        <f>IF(AND(TableMPI[[#This Row],[total_time]]&gt;=TableMPI[[#This Row],[Low]], TableMPI[[#This Row],[total_time]]&lt;=TableMPI[[#This Row],[High]]),1,0)</f>
        <v>#N/A</v>
      </c>
    </row>
    <row r="1136" spans="1:19" x14ac:dyDescent="0.25">
      <c r="A1136" t="s">
        <v>15</v>
      </c>
      <c r="B1136">
        <v>30000</v>
      </c>
      <c r="C1136">
        <v>100</v>
      </c>
      <c r="D1136">
        <v>100000</v>
      </c>
      <c r="E1136">
        <v>36</v>
      </c>
      <c r="F1136">
        <v>1</v>
      </c>
      <c r="G1136">
        <v>104.66074999999999</v>
      </c>
      <c r="H1136">
        <v>20.090050000000002</v>
      </c>
      <c r="I1136">
        <v>45.010728999999998</v>
      </c>
      <c r="J1136">
        <v>1.2860210000000001</v>
      </c>
      <c r="K1136" t="str">
        <f t="shared" si="29"/>
        <v>7</v>
      </c>
      <c r="L1136" t="s">
        <v>70</v>
      </c>
      <c r="M1136" t="s">
        <v>71</v>
      </c>
      <c r="N11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1136" s="13" t="e">
        <f>VLOOKUP(TableMPI[[#This Row],[Label]],TableAvg[],2,FALSE)</f>
        <v>#N/A</v>
      </c>
      <c r="P1136" s="13" t="e">
        <f>VLOOKUP(TableMPI[[#This Row],[Label]],TableAvg[],3,FALSE)</f>
        <v>#N/A</v>
      </c>
      <c r="Q1136" s="13" t="e">
        <f>TableMPI[[#This Row],[Avg]]-$U$2*TableMPI[[#This Row],[StdDev]]</f>
        <v>#N/A</v>
      </c>
      <c r="R1136" s="13" t="e">
        <f>TableMPI[[#This Row],[Avg]]+$U$2*TableMPI[[#This Row],[StdDev]]</f>
        <v>#N/A</v>
      </c>
      <c r="S1136" s="13" t="e">
        <f>IF(AND(TableMPI[[#This Row],[total_time]]&gt;=TableMPI[[#This Row],[Low]], TableMPI[[#This Row],[total_time]]&lt;=TableMPI[[#This Row],[High]]),1,0)</f>
        <v>#N/A</v>
      </c>
    </row>
    <row r="1137" spans="1:19" x14ac:dyDescent="0.25">
      <c r="A1137" t="s">
        <v>15</v>
      </c>
      <c r="B1137">
        <v>30000</v>
      </c>
      <c r="C1137">
        <v>100</v>
      </c>
      <c r="D1137">
        <v>100000</v>
      </c>
      <c r="E1137">
        <v>33</v>
      </c>
      <c r="F1137">
        <v>1</v>
      </c>
      <c r="G1137">
        <v>103.73323499999999</v>
      </c>
      <c r="H1137">
        <v>11.678127999999999</v>
      </c>
      <c r="I1137">
        <v>39.567362000000003</v>
      </c>
      <c r="J1137">
        <v>1.23648</v>
      </c>
      <c r="K1137" t="str">
        <f t="shared" si="29"/>
        <v>7</v>
      </c>
      <c r="L1137" t="s">
        <v>70</v>
      </c>
      <c r="M1137" t="s">
        <v>71</v>
      </c>
      <c r="N11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1137" s="13" t="e">
        <f>VLOOKUP(TableMPI[[#This Row],[Label]],TableAvg[],2,FALSE)</f>
        <v>#N/A</v>
      </c>
      <c r="P1137" s="13" t="e">
        <f>VLOOKUP(TableMPI[[#This Row],[Label]],TableAvg[],3,FALSE)</f>
        <v>#N/A</v>
      </c>
      <c r="Q1137" s="13" t="e">
        <f>TableMPI[[#This Row],[Avg]]-$U$2*TableMPI[[#This Row],[StdDev]]</f>
        <v>#N/A</v>
      </c>
      <c r="R1137" s="13" t="e">
        <f>TableMPI[[#This Row],[Avg]]+$U$2*TableMPI[[#This Row],[StdDev]]</f>
        <v>#N/A</v>
      </c>
      <c r="S1137" s="13" t="e">
        <f>IF(AND(TableMPI[[#This Row],[total_time]]&gt;=TableMPI[[#This Row],[Low]], TableMPI[[#This Row],[total_time]]&lt;=TableMPI[[#This Row],[High]]),1,0)</f>
        <v>#N/A</v>
      </c>
    </row>
    <row r="1138" spans="1:19" x14ac:dyDescent="0.25">
      <c r="A1138" t="s">
        <v>15</v>
      </c>
      <c r="B1138">
        <v>30000</v>
      </c>
      <c r="C1138">
        <v>100</v>
      </c>
      <c r="D1138">
        <v>100000</v>
      </c>
      <c r="E1138">
        <v>30</v>
      </c>
      <c r="F1138">
        <v>1</v>
      </c>
      <c r="G1138">
        <v>111.25823699999999</v>
      </c>
      <c r="H1138">
        <v>8.9876439999999995</v>
      </c>
      <c r="I1138">
        <v>37.458125000000003</v>
      </c>
      <c r="J1138">
        <v>1.2916589999999999</v>
      </c>
      <c r="K1138" t="str">
        <f t="shared" si="29"/>
        <v>7</v>
      </c>
      <c r="L1138" t="s">
        <v>70</v>
      </c>
      <c r="M1138" t="s">
        <v>71</v>
      </c>
      <c r="N11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1138" s="13" t="e">
        <f>VLOOKUP(TableMPI[[#This Row],[Label]],TableAvg[],2,FALSE)</f>
        <v>#N/A</v>
      </c>
      <c r="P1138" s="13" t="e">
        <f>VLOOKUP(TableMPI[[#This Row],[Label]],TableAvg[],3,FALSE)</f>
        <v>#N/A</v>
      </c>
      <c r="Q1138" s="13" t="e">
        <f>TableMPI[[#This Row],[Avg]]-$U$2*TableMPI[[#This Row],[StdDev]]</f>
        <v>#N/A</v>
      </c>
      <c r="R1138" s="13" t="e">
        <f>TableMPI[[#This Row],[Avg]]+$U$2*TableMPI[[#This Row],[StdDev]]</f>
        <v>#N/A</v>
      </c>
      <c r="S1138" s="13" t="e">
        <f>IF(AND(TableMPI[[#This Row],[total_time]]&gt;=TableMPI[[#This Row],[Low]], TableMPI[[#This Row],[total_time]]&lt;=TableMPI[[#This Row],[High]]),1,0)</f>
        <v>#N/A</v>
      </c>
    </row>
    <row r="1139" spans="1:19" x14ac:dyDescent="0.25">
      <c r="A1139" t="s">
        <v>15</v>
      </c>
      <c r="B1139">
        <v>30000</v>
      </c>
      <c r="C1139">
        <v>100</v>
      </c>
      <c r="D1139">
        <v>100000</v>
      </c>
      <c r="E1139">
        <v>27</v>
      </c>
      <c r="F1139">
        <v>1</v>
      </c>
      <c r="G1139">
        <v>121.45474</v>
      </c>
      <c r="H1139">
        <v>9.1418280000000003</v>
      </c>
      <c r="I1139">
        <v>42.329538999999997</v>
      </c>
      <c r="J1139">
        <v>1.6280589999999999</v>
      </c>
      <c r="K1139" t="str">
        <f t="shared" si="29"/>
        <v>7</v>
      </c>
      <c r="L1139" t="s">
        <v>70</v>
      </c>
      <c r="M1139" t="s">
        <v>71</v>
      </c>
      <c r="N11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1139" s="13" t="e">
        <f>VLOOKUP(TableMPI[[#This Row],[Label]],TableAvg[],2,FALSE)</f>
        <v>#N/A</v>
      </c>
      <c r="P1139" s="13" t="e">
        <f>VLOOKUP(TableMPI[[#This Row],[Label]],TableAvg[],3,FALSE)</f>
        <v>#N/A</v>
      </c>
      <c r="Q1139" s="13" t="e">
        <f>TableMPI[[#This Row],[Avg]]-$U$2*TableMPI[[#This Row],[StdDev]]</f>
        <v>#N/A</v>
      </c>
      <c r="R1139" s="13" t="e">
        <f>TableMPI[[#This Row],[Avg]]+$U$2*TableMPI[[#This Row],[StdDev]]</f>
        <v>#N/A</v>
      </c>
      <c r="S1139" s="13" t="e">
        <f>IF(AND(TableMPI[[#This Row],[total_time]]&gt;=TableMPI[[#This Row],[Low]], TableMPI[[#This Row],[total_time]]&lt;=TableMPI[[#This Row],[High]]),1,0)</f>
        <v>#N/A</v>
      </c>
    </row>
    <row r="1140" spans="1:19" x14ac:dyDescent="0.25">
      <c r="A1140" t="s">
        <v>15</v>
      </c>
      <c r="B1140">
        <v>30000</v>
      </c>
      <c r="C1140">
        <v>100</v>
      </c>
      <c r="D1140">
        <v>100000</v>
      </c>
      <c r="E1140">
        <v>24</v>
      </c>
      <c r="F1140">
        <v>1</v>
      </c>
      <c r="G1140">
        <v>129.12019100000001</v>
      </c>
      <c r="H1140">
        <v>2.4467979999999998</v>
      </c>
      <c r="I1140">
        <v>30.196545</v>
      </c>
      <c r="J1140">
        <v>1.3128930000000001</v>
      </c>
      <c r="K1140" t="str">
        <f t="shared" si="29"/>
        <v>7</v>
      </c>
      <c r="L1140" t="s">
        <v>70</v>
      </c>
      <c r="M1140" t="s">
        <v>71</v>
      </c>
      <c r="N11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1140" s="13" t="e">
        <f>VLOOKUP(TableMPI[[#This Row],[Label]],TableAvg[],2,FALSE)</f>
        <v>#N/A</v>
      </c>
      <c r="P1140" s="13" t="e">
        <f>VLOOKUP(TableMPI[[#This Row],[Label]],TableAvg[],3,FALSE)</f>
        <v>#N/A</v>
      </c>
      <c r="Q1140" s="13" t="e">
        <f>TableMPI[[#This Row],[Avg]]-$U$2*TableMPI[[#This Row],[StdDev]]</f>
        <v>#N/A</v>
      </c>
      <c r="R1140" s="13" t="e">
        <f>TableMPI[[#This Row],[Avg]]+$U$2*TableMPI[[#This Row],[StdDev]]</f>
        <v>#N/A</v>
      </c>
      <c r="S1140" s="13" t="e">
        <f>IF(AND(TableMPI[[#This Row],[total_time]]&gt;=TableMPI[[#This Row],[Low]], TableMPI[[#This Row],[total_time]]&lt;=TableMPI[[#This Row],[High]]),1,0)</f>
        <v>#N/A</v>
      </c>
    </row>
    <row r="1141" spans="1:19" x14ac:dyDescent="0.25">
      <c r="A1141" t="s">
        <v>15</v>
      </c>
      <c r="B1141">
        <v>30000</v>
      </c>
      <c r="C1141">
        <v>100</v>
      </c>
      <c r="D1141">
        <v>100000</v>
      </c>
      <c r="E1141">
        <v>21</v>
      </c>
      <c r="F1141">
        <v>1</v>
      </c>
      <c r="G1141">
        <v>145.856943</v>
      </c>
      <c r="H1141">
        <v>2.270975</v>
      </c>
      <c r="I1141">
        <v>23.246714000000001</v>
      </c>
      <c r="J1141">
        <v>1.162336</v>
      </c>
      <c r="K1141" t="str">
        <f t="shared" si="29"/>
        <v>7</v>
      </c>
      <c r="L1141" t="s">
        <v>70</v>
      </c>
      <c r="M1141" t="s">
        <v>71</v>
      </c>
      <c r="N11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1141" s="13" t="e">
        <f>VLOOKUP(TableMPI[[#This Row],[Label]],TableAvg[],2,FALSE)</f>
        <v>#N/A</v>
      </c>
      <c r="P1141" s="13" t="e">
        <f>VLOOKUP(TableMPI[[#This Row],[Label]],TableAvg[],3,FALSE)</f>
        <v>#N/A</v>
      </c>
      <c r="Q1141" s="13" t="e">
        <f>TableMPI[[#This Row],[Avg]]-$U$2*TableMPI[[#This Row],[StdDev]]</f>
        <v>#N/A</v>
      </c>
      <c r="R1141" s="13" t="e">
        <f>TableMPI[[#This Row],[Avg]]+$U$2*TableMPI[[#This Row],[StdDev]]</f>
        <v>#N/A</v>
      </c>
      <c r="S1141" s="13" t="e">
        <f>IF(AND(TableMPI[[#This Row],[total_time]]&gt;=TableMPI[[#This Row],[Low]], TableMPI[[#This Row],[total_time]]&lt;=TableMPI[[#This Row],[High]]),1,0)</f>
        <v>#N/A</v>
      </c>
    </row>
    <row r="1142" spans="1:19" x14ac:dyDescent="0.25">
      <c r="A1142" t="s">
        <v>15</v>
      </c>
      <c r="B1142">
        <v>30000</v>
      </c>
      <c r="C1142">
        <v>100</v>
      </c>
      <c r="D1142">
        <v>100000</v>
      </c>
      <c r="E1142">
        <v>18</v>
      </c>
      <c r="F1142">
        <v>1</v>
      </c>
      <c r="G1142">
        <v>169.62445399999999</v>
      </c>
      <c r="H1142">
        <v>2.5549810000000002</v>
      </c>
      <c r="I1142">
        <v>24.865162000000002</v>
      </c>
      <c r="J1142">
        <v>1.4626570000000001</v>
      </c>
      <c r="K1142" t="str">
        <f t="shared" si="29"/>
        <v>7</v>
      </c>
      <c r="L1142" t="s">
        <v>70</v>
      </c>
      <c r="M1142" t="s">
        <v>71</v>
      </c>
      <c r="N11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1142" s="13" t="e">
        <f>VLOOKUP(TableMPI[[#This Row],[Label]],TableAvg[],2,FALSE)</f>
        <v>#N/A</v>
      </c>
      <c r="P1142" s="13" t="e">
        <f>VLOOKUP(TableMPI[[#This Row],[Label]],TableAvg[],3,FALSE)</f>
        <v>#N/A</v>
      </c>
      <c r="Q1142" s="13" t="e">
        <f>TableMPI[[#This Row],[Avg]]-$U$2*TableMPI[[#This Row],[StdDev]]</f>
        <v>#N/A</v>
      </c>
      <c r="R1142" s="13" t="e">
        <f>TableMPI[[#This Row],[Avg]]+$U$2*TableMPI[[#This Row],[StdDev]]</f>
        <v>#N/A</v>
      </c>
      <c r="S1142" s="13" t="e">
        <f>IF(AND(TableMPI[[#This Row],[total_time]]&gt;=TableMPI[[#This Row],[Low]], TableMPI[[#This Row],[total_time]]&lt;=TableMPI[[#This Row],[High]]),1,0)</f>
        <v>#N/A</v>
      </c>
    </row>
    <row r="1143" spans="1:19" x14ac:dyDescent="0.25">
      <c r="A1143" t="s">
        <v>15</v>
      </c>
      <c r="B1143">
        <v>30000</v>
      </c>
      <c r="C1143">
        <v>100</v>
      </c>
      <c r="D1143">
        <v>100000</v>
      </c>
      <c r="E1143">
        <v>15</v>
      </c>
      <c r="F1143">
        <v>1</v>
      </c>
      <c r="G1143">
        <v>202.34186099999999</v>
      </c>
      <c r="H1143">
        <v>2.4072300000000002</v>
      </c>
      <c r="I1143">
        <v>17.926176000000002</v>
      </c>
      <c r="J1143">
        <v>1.2804409999999999</v>
      </c>
      <c r="K1143" t="str">
        <f t="shared" si="29"/>
        <v>7</v>
      </c>
      <c r="L1143" t="s">
        <v>70</v>
      </c>
      <c r="M1143" t="s">
        <v>71</v>
      </c>
      <c r="N11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1143" s="13" t="e">
        <f>VLOOKUP(TableMPI[[#This Row],[Label]],TableAvg[],2,FALSE)</f>
        <v>#N/A</v>
      </c>
      <c r="P1143" s="13" t="e">
        <f>VLOOKUP(TableMPI[[#This Row],[Label]],TableAvg[],3,FALSE)</f>
        <v>#N/A</v>
      </c>
      <c r="Q1143" s="13" t="e">
        <f>TableMPI[[#This Row],[Avg]]-$U$2*TableMPI[[#This Row],[StdDev]]</f>
        <v>#N/A</v>
      </c>
      <c r="R1143" s="13" t="e">
        <f>TableMPI[[#This Row],[Avg]]+$U$2*TableMPI[[#This Row],[StdDev]]</f>
        <v>#N/A</v>
      </c>
      <c r="S1143" s="13" t="e">
        <f>IF(AND(TableMPI[[#This Row],[total_time]]&gt;=TableMPI[[#This Row],[Low]], TableMPI[[#This Row],[total_time]]&lt;=TableMPI[[#This Row],[High]]),1,0)</f>
        <v>#N/A</v>
      </c>
    </row>
    <row r="1144" spans="1:19" x14ac:dyDescent="0.25">
      <c r="A1144" t="s">
        <v>15</v>
      </c>
      <c r="B1144">
        <v>30000</v>
      </c>
      <c r="C1144">
        <v>100</v>
      </c>
      <c r="D1144">
        <v>100000</v>
      </c>
      <c r="E1144">
        <v>72</v>
      </c>
      <c r="F1144">
        <v>1</v>
      </c>
      <c r="G1144">
        <v>72.135981999999998</v>
      </c>
      <c r="H1144">
        <v>27.072372999999999</v>
      </c>
      <c r="I1144">
        <v>85.172458000000006</v>
      </c>
      <c r="J1144">
        <v>1.1996119999999999</v>
      </c>
      <c r="K1144" t="str">
        <f t="shared" si="29"/>
        <v>7</v>
      </c>
      <c r="L1144" t="s">
        <v>70</v>
      </c>
      <c r="M1144" t="s">
        <v>71</v>
      </c>
      <c r="N11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44" s="13" t="e">
        <f>VLOOKUP(TableMPI[[#This Row],[Label]],TableAvg[],2,FALSE)</f>
        <v>#N/A</v>
      </c>
      <c r="P1144" s="13" t="e">
        <f>VLOOKUP(TableMPI[[#This Row],[Label]],TableAvg[],3,FALSE)</f>
        <v>#N/A</v>
      </c>
      <c r="Q1144" s="13" t="e">
        <f>TableMPI[[#This Row],[Avg]]-$U$2*TableMPI[[#This Row],[StdDev]]</f>
        <v>#N/A</v>
      </c>
      <c r="R1144" s="13" t="e">
        <f>TableMPI[[#This Row],[Avg]]+$U$2*TableMPI[[#This Row],[StdDev]]</f>
        <v>#N/A</v>
      </c>
      <c r="S1144" s="13" t="e">
        <f>IF(AND(TableMPI[[#This Row],[total_time]]&gt;=TableMPI[[#This Row],[Low]], TableMPI[[#This Row],[total_time]]&lt;=TableMPI[[#This Row],[High]]),1,0)</f>
        <v>#N/A</v>
      </c>
    </row>
    <row r="1145" spans="1:19" x14ac:dyDescent="0.25">
      <c r="A1145" t="s">
        <v>15</v>
      </c>
      <c r="B1145">
        <v>30000</v>
      </c>
      <c r="C1145">
        <v>100</v>
      </c>
      <c r="D1145">
        <v>100000</v>
      </c>
      <c r="E1145">
        <v>69</v>
      </c>
      <c r="F1145">
        <v>1</v>
      </c>
      <c r="G1145">
        <v>65.588025999999999</v>
      </c>
      <c r="H1145">
        <v>19.519608000000002</v>
      </c>
      <c r="I1145">
        <v>95.345933000000002</v>
      </c>
      <c r="J1145">
        <v>1.4021459999999999</v>
      </c>
      <c r="K1145" t="str">
        <f t="shared" si="29"/>
        <v>7</v>
      </c>
      <c r="L1145" t="s">
        <v>70</v>
      </c>
      <c r="M1145" t="s">
        <v>71</v>
      </c>
      <c r="N11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45" s="13" t="e">
        <f>VLOOKUP(TableMPI[[#This Row],[Label]],TableAvg[],2,FALSE)</f>
        <v>#N/A</v>
      </c>
      <c r="P1145" s="13" t="e">
        <f>VLOOKUP(TableMPI[[#This Row],[Label]],TableAvg[],3,FALSE)</f>
        <v>#N/A</v>
      </c>
      <c r="Q1145" s="13" t="e">
        <f>TableMPI[[#This Row],[Avg]]-$U$2*TableMPI[[#This Row],[StdDev]]</f>
        <v>#N/A</v>
      </c>
      <c r="R1145" s="13" t="e">
        <f>TableMPI[[#This Row],[Avg]]+$U$2*TableMPI[[#This Row],[StdDev]]</f>
        <v>#N/A</v>
      </c>
      <c r="S1145" s="13" t="e">
        <f>IF(AND(TableMPI[[#This Row],[total_time]]&gt;=TableMPI[[#This Row],[Low]], TableMPI[[#This Row],[total_time]]&lt;=TableMPI[[#This Row],[High]]),1,0)</f>
        <v>#N/A</v>
      </c>
    </row>
    <row r="1146" spans="1:19" x14ac:dyDescent="0.25">
      <c r="A1146" t="s">
        <v>15</v>
      </c>
      <c r="B1146">
        <v>30000</v>
      </c>
      <c r="C1146">
        <v>100</v>
      </c>
      <c r="D1146">
        <v>100000</v>
      </c>
      <c r="E1146">
        <v>66</v>
      </c>
      <c r="F1146">
        <v>1</v>
      </c>
      <c r="G1146">
        <v>78.068011999999996</v>
      </c>
      <c r="H1146">
        <v>30.043046</v>
      </c>
      <c r="I1146">
        <v>107.396158</v>
      </c>
      <c r="J1146">
        <v>1.6522490000000001</v>
      </c>
      <c r="K1146" t="str">
        <f t="shared" si="29"/>
        <v>7</v>
      </c>
      <c r="L1146" t="s">
        <v>70</v>
      </c>
      <c r="M1146" t="s">
        <v>71</v>
      </c>
      <c r="N11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46" s="13" t="e">
        <f>VLOOKUP(TableMPI[[#This Row],[Label]],TableAvg[],2,FALSE)</f>
        <v>#N/A</v>
      </c>
      <c r="P1146" s="13" t="e">
        <f>VLOOKUP(TableMPI[[#This Row],[Label]],TableAvg[],3,FALSE)</f>
        <v>#N/A</v>
      </c>
      <c r="Q1146" s="13" t="e">
        <f>TableMPI[[#This Row],[Avg]]-$U$2*TableMPI[[#This Row],[StdDev]]</f>
        <v>#N/A</v>
      </c>
      <c r="R1146" s="13" t="e">
        <f>TableMPI[[#This Row],[Avg]]+$U$2*TableMPI[[#This Row],[StdDev]]</f>
        <v>#N/A</v>
      </c>
      <c r="S1146" s="13" t="e">
        <f>IF(AND(TableMPI[[#This Row],[total_time]]&gt;=TableMPI[[#This Row],[Low]], TableMPI[[#This Row],[total_time]]&lt;=TableMPI[[#This Row],[High]]),1,0)</f>
        <v>#N/A</v>
      </c>
    </row>
    <row r="1147" spans="1:19" x14ac:dyDescent="0.25">
      <c r="A1147" t="s">
        <v>15</v>
      </c>
      <c r="B1147">
        <v>30000</v>
      </c>
      <c r="C1147">
        <v>100</v>
      </c>
      <c r="D1147">
        <v>100000</v>
      </c>
      <c r="E1147">
        <v>63</v>
      </c>
      <c r="F1147">
        <v>1</v>
      </c>
      <c r="G1147">
        <v>87.428580999999994</v>
      </c>
      <c r="H1147">
        <v>36.754691000000001</v>
      </c>
      <c r="I1147">
        <v>104.60166700000001</v>
      </c>
      <c r="J1147">
        <v>1.6871240000000001</v>
      </c>
      <c r="K1147" t="str">
        <f t="shared" si="29"/>
        <v>7</v>
      </c>
      <c r="L1147" t="s">
        <v>70</v>
      </c>
      <c r="M1147" t="s">
        <v>71</v>
      </c>
      <c r="N11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47" s="13" t="e">
        <f>VLOOKUP(TableMPI[[#This Row],[Label]],TableAvg[],2,FALSE)</f>
        <v>#N/A</v>
      </c>
      <c r="P1147" s="13" t="e">
        <f>VLOOKUP(TableMPI[[#This Row],[Label]],TableAvg[],3,FALSE)</f>
        <v>#N/A</v>
      </c>
      <c r="Q1147" s="13" t="e">
        <f>TableMPI[[#This Row],[Avg]]-$U$2*TableMPI[[#This Row],[StdDev]]</f>
        <v>#N/A</v>
      </c>
      <c r="R1147" s="13" t="e">
        <f>TableMPI[[#This Row],[Avg]]+$U$2*TableMPI[[#This Row],[StdDev]]</f>
        <v>#N/A</v>
      </c>
      <c r="S1147" s="13" t="e">
        <f>IF(AND(TableMPI[[#This Row],[total_time]]&gt;=TableMPI[[#This Row],[Low]], TableMPI[[#This Row],[total_time]]&lt;=TableMPI[[#This Row],[High]]),1,0)</f>
        <v>#N/A</v>
      </c>
    </row>
    <row r="1148" spans="1:19" x14ac:dyDescent="0.25">
      <c r="A1148" t="s">
        <v>15</v>
      </c>
      <c r="B1148">
        <v>30000</v>
      </c>
      <c r="C1148">
        <v>100</v>
      </c>
      <c r="D1148">
        <v>100000</v>
      </c>
      <c r="E1148">
        <v>60</v>
      </c>
      <c r="F1148">
        <v>1</v>
      </c>
      <c r="G1148">
        <v>85.628718000000006</v>
      </c>
      <c r="H1148">
        <v>35.036786999999997</v>
      </c>
      <c r="I1148">
        <v>62.543478</v>
      </c>
      <c r="J1148">
        <v>1.0600590000000001</v>
      </c>
      <c r="K1148" t="str">
        <f t="shared" si="29"/>
        <v>7</v>
      </c>
      <c r="L1148" t="s">
        <v>70</v>
      </c>
      <c r="M1148" t="s">
        <v>71</v>
      </c>
      <c r="N11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48" s="13" t="e">
        <f>VLOOKUP(TableMPI[[#This Row],[Label]],TableAvg[],2,FALSE)</f>
        <v>#N/A</v>
      </c>
      <c r="P1148" s="13" t="e">
        <f>VLOOKUP(TableMPI[[#This Row],[Label]],TableAvg[],3,FALSE)</f>
        <v>#N/A</v>
      </c>
      <c r="Q1148" s="13" t="e">
        <f>TableMPI[[#This Row],[Avg]]-$U$2*TableMPI[[#This Row],[StdDev]]</f>
        <v>#N/A</v>
      </c>
      <c r="R1148" s="13" t="e">
        <f>TableMPI[[#This Row],[Avg]]+$U$2*TableMPI[[#This Row],[StdDev]]</f>
        <v>#N/A</v>
      </c>
      <c r="S1148" s="13" t="e">
        <f>IF(AND(TableMPI[[#This Row],[total_time]]&gt;=TableMPI[[#This Row],[Low]], TableMPI[[#This Row],[total_time]]&lt;=TableMPI[[#This Row],[High]]),1,0)</f>
        <v>#N/A</v>
      </c>
    </row>
    <row r="1149" spans="1:19" x14ac:dyDescent="0.25">
      <c r="A1149" t="s">
        <v>15</v>
      </c>
      <c r="B1149">
        <v>30000</v>
      </c>
      <c r="C1149">
        <v>100</v>
      </c>
      <c r="D1149">
        <v>100000</v>
      </c>
      <c r="E1149">
        <v>57</v>
      </c>
      <c r="F1149">
        <v>1</v>
      </c>
      <c r="G1149">
        <v>89.377667000000002</v>
      </c>
      <c r="H1149">
        <v>35.383628000000002</v>
      </c>
      <c r="I1149">
        <v>66.535207999999997</v>
      </c>
      <c r="J1149">
        <v>1.188129</v>
      </c>
      <c r="K1149" t="str">
        <f t="shared" si="29"/>
        <v>7</v>
      </c>
      <c r="L1149" t="s">
        <v>70</v>
      </c>
      <c r="M1149" t="s">
        <v>71</v>
      </c>
      <c r="N11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49" s="13" t="e">
        <f>VLOOKUP(TableMPI[[#This Row],[Label]],TableAvg[],2,FALSE)</f>
        <v>#N/A</v>
      </c>
      <c r="P1149" s="13" t="e">
        <f>VLOOKUP(TableMPI[[#This Row],[Label]],TableAvg[],3,FALSE)</f>
        <v>#N/A</v>
      </c>
      <c r="Q1149" s="13" t="e">
        <f>TableMPI[[#This Row],[Avg]]-$U$2*TableMPI[[#This Row],[StdDev]]</f>
        <v>#N/A</v>
      </c>
      <c r="R1149" s="13" t="e">
        <f>TableMPI[[#This Row],[Avg]]+$U$2*TableMPI[[#This Row],[StdDev]]</f>
        <v>#N/A</v>
      </c>
      <c r="S1149" s="13" t="e">
        <f>IF(AND(TableMPI[[#This Row],[total_time]]&gt;=TableMPI[[#This Row],[Low]], TableMPI[[#This Row],[total_time]]&lt;=TableMPI[[#This Row],[High]]),1,0)</f>
        <v>#N/A</v>
      </c>
    </row>
    <row r="1150" spans="1:19" x14ac:dyDescent="0.25">
      <c r="A1150" t="s">
        <v>15</v>
      </c>
      <c r="B1150">
        <v>30000</v>
      </c>
      <c r="C1150">
        <v>100</v>
      </c>
      <c r="D1150">
        <v>100000</v>
      </c>
      <c r="E1150">
        <v>54</v>
      </c>
      <c r="F1150">
        <v>1</v>
      </c>
      <c r="G1150">
        <v>92.948633999999998</v>
      </c>
      <c r="H1150">
        <v>36.183295000000001</v>
      </c>
      <c r="I1150">
        <v>89.103746999999998</v>
      </c>
      <c r="J1150">
        <v>1.681203</v>
      </c>
      <c r="K1150" t="str">
        <f t="shared" si="29"/>
        <v>7</v>
      </c>
      <c r="L1150" t="s">
        <v>70</v>
      </c>
      <c r="M1150" t="s">
        <v>71</v>
      </c>
      <c r="N11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1150" s="13" t="e">
        <f>VLOOKUP(TableMPI[[#This Row],[Label]],TableAvg[],2,FALSE)</f>
        <v>#N/A</v>
      </c>
      <c r="P1150" s="13" t="e">
        <f>VLOOKUP(TableMPI[[#This Row],[Label]],TableAvg[],3,FALSE)</f>
        <v>#N/A</v>
      </c>
      <c r="Q1150" s="13" t="e">
        <f>TableMPI[[#This Row],[Avg]]-$U$2*TableMPI[[#This Row],[StdDev]]</f>
        <v>#N/A</v>
      </c>
      <c r="R1150" s="13" t="e">
        <f>TableMPI[[#This Row],[Avg]]+$U$2*TableMPI[[#This Row],[StdDev]]</f>
        <v>#N/A</v>
      </c>
      <c r="S1150" s="13" t="e">
        <f>IF(AND(TableMPI[[#This Row],[total_time]]&gt;=TableMPI[[#This Row],[Low]], TableMPI[[#This Row],[total_time]]&lt;=TableMPI[[#This Row],[High]]),1,0)</f>
        <v>#N/A</v>
      </c>
    </row>
    <row r="1151" spans="1:19" x14ac:dyDescent="0.25">
      <c r="A1151" t="s">
        <v>15</v>
      </c>
      <c r="B1151">
        <v>30000</v>
      </c>
      <c r="C1151">
        <v>100</v>
      </c>
      <c r="D1151">
        <v>100000</v>
      </c>
      <c r="E1151">
        <v>51</v>
      </c>
      <c r="F1151">
        <v>1</v>
      </c>
      <c r="G1151">
        <v>94.974041</v>
      </c>
      <c r="H1151">
        <v>34.412722000000002</v>
      </c>
      <c r="I1151">
        <v>59.841434999999997</v>
      </c>
      <c r="J1151">
        <v>1.1968289999999999</v>
      </c>
      <c r="K1151" t="str">
        <f t="shared" si="29"/>
        <v>7</v>
      </c>
      <c r="L1151" t="s">
        <v>70</v>
      </c>
      <c r="M1151" t="s">
        <v>71</v>
      </c>
      <c r="N11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1151" s="13" t="e">
        <f>VLOOKUP(TableMPI[[#This Row],[Label]],TableAvg[],2,FALSE)</f>
        <v>#N/A</v>
      </c>
      <c r="P1151" s="13" t="e">
        <f>VLOOKUP(TableMPI[[#This Row],[Label]],TableAvg[],3,FALSE)</f>
        <v>#N/A</v>
      </c>
      <c r="Q1151" s="13" t="e">
        <f>TableMPI[[#This Row],[Avg]]-$U$2*TableMPI[[#This Row],[StdDev]]</f>
        <v>#N/A</v>
      </c>
      <c r="R1151" s="13" t="e">
        <f>TableMPI[[#This Row],[Avg]]+$U$2*TableMPI[[#This Row],[StdDev]]</f>
        <v>#N/A</v>
      </c>
      <c r="S1151" s="13" t="e">
        <f>IF(AND(TableMPI[[#This Row],[total_time]]&gt;=TableMPI[[#This Row],[Low]], TableMPI[[#This Row],[total_time]]&lt;=TableMPI[[#This Row],[High]]),1,0)</f>
        <v>#N/A</v>
      </c>
    </row>
    <row r="1152" spans="1:19" x14ac:dyDescent="0.25">
      <c r="A1152" t="s">
        <v>15</v>
      </c>
      <c r="B1152">
        <v>30000</v>
      </c>
      <c r="C1152">
        <v>100</v>
      </c>
      <c r="D1152">
        <v>100000</v>
      </c>
      <c r="E1152">
        <v>48</v>
      </c>
      <c r="F1152">
        <v>1</v>
      </c>
      <c r="G1152">
        <v>97.493898999999999</v>
      </c>
      <c r="H1152">
        <v>33.356166999999999</v>
      </c>
      <c r="I1152">
        <v>51.574399</v>
      </c>
      <c r="J1152">
        <v>1.0973280000000001</v>
      </c>
      <c r="K1152" t="str">
        <f t="shared" si="29"/>
        <v>7</v>
      </c>
      <c r="L1152" t="s">
        <v>70</v>
      </c>
      <c r="M1152" t="s">
        <v>71</v>
      </c>
      <c r="N11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1152" s="13" t="e">
        <f>VLOOKUP(TableMPI[[#This Row],[Label]],TableAvg[],2,FALSE)</f>
        <v>#N/A</v>
      </c>
      <c r="P1152" s="13" t="e">
        <f>VLOOKUP(TableMPI[[#This Row],[Label]],TableAvg[],3,FALSE)</f>
        <v>#N/A</v>
      </c>
      <c r="Q1152" s="13" t="e">
        <f>TableMPI[[#This Row],[Avg]]-$U$2*TableMPI[[#This Row],[StdDev]]</f>
        <v>#N/A</v>
      </c>
      <c r="R1152" s="13" t="e">
        <f>TableMPI[[#This Row],[Avg]]+$U$2*TableMPI[[#This Row],[StdDev]]</f>
        <v>#N/A</v>
      </c>
      <c r="S1152" s="13" t="e">
        <f>IF(AND(TableMPI[[#This Row],[total_time]]&gt;=TableMPI[[#This Row],[Low]], TableMPI[[#This Row],[total_time]]&lt;=TableMPI[[#This Row],[High]]),1,0)</f>
        <v>#N/A</v>
      </c>
    </row>
    <row r="1153" spans="1:19" x14ac:dyDescent="0.25">
      <c r="A1153" t="s">
        <v>15</v>
      </c>
      <c r="B1153">
        <v>30000</v>
      </c>
      <c r="C1153">
        <v>100</v>
      </c>
      <c r="D1153">
        <v>100000</v>
      </c>
      <c r="E1153">
        <v>45</v>
      </c>
      <c r="F1153">
        <v>1</v>
      </c>
      <c r="G1153">
        <v>102.229784</v>
      </c>
      <c r="H1153">
        <v>33.901097</v>
      </c>
      <c r="I1153">
        <v>51.191324999999999</v>
      </c>
      <c r="J1153">
        <v>1.1634389999999999</v>
      </c>
      <c r="K1153" t="str">
        <f t="shared" si="29"/>
        <v>7</v>
      </c>
      <c r="L1153" t="s">
        <v>70</v>
      </c>
      <c r="M1153" t="s">
        <v>71</v>
      </c>
      <c r="N11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1153" s="13" t="e">
        <f>VLOOKUP(TableMPI[[#This Row],[Label]],TableAvg[],2,FALSE)</f>
        <v>#N/A</v>
      </c>
      <c r="P1153" s="13" t="e">
        <f>VLOOKUP(TableMPI[[#This Row],[Label]],TableAvg[],3,FALSE)</f>
        <v>#N/A</v>
      </c>
      <c r="Q1153" s="13" t="e">
        <f>TableMPI[[#This Row],[Avg]]-$U$2*TableMPI[[#This Row],[StdDev]]</f>
        <v>#N/A</v>
      </c>
      <c r="R1153" s="13" t="e">
        <f>TableMPI[[#This Row],[Avg]]+$U$2*TableMPI[[#This Row],[StdDev]]</f>
        <v>#N/A</v>
      </c>
      <c r="S1153" s="13" t="e">
        <f>IF(AND(TableMPI[[#This Row],[total_time]]&gt;=TableMPI[[#This Row],[Low]], TableMPI[[#This Row],[total_time]]&lt;=TableMPI[[#This Row],[High]]),1,0)</f>
        <v>#N/A</v>
      </c>
    </row>
    <row r="1154" spans="1:19" x14ac:dyDescent="0.25">
      <c r="A1154" t="s">
        <v>15</v>
      </c>
      <c r="B1154">
        <v>30000</v>
      </c>
      <c r="C1154">
        <v>100</v>
      </c>
      <c r="D1154">
        <v>100000</v>
      </c>
      <c r="E1154">
        <v>42</v>
      </c>
      <c r="F1154">
        <v>1</v>
      </c>
      <c r="G1154">
        <v>107.10069300000001</v>
      </c>
      <c r="H1154">
        <v>33.758792999999997</v>
      </c>
      <c r="I1154">
        <v>54.061534999999999</v>
      </c>
      <c r="J1154">
        <v>1.3185739999999999</v>
      </c>
      <c r="K1154" t="str">
        <f t="shared" si="29"/>
        <v>7</v>
      </c>
      <c r="L1154" t="s">
        <v>70</v>
      </c>
      <c r="M1154" t="s">
        <v>71</v>
      </c>
      <c r="N11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1154" s="13" t="e">
        <f>VLOOKUP(TableMPI[[#This Row],[Label]],TableAvg[],2,FALSE)</f>
        <v>#N/A</v>
      </c>
      <c r="P1154" s="13" t="e">
        <f>VLOOKUP(TableMPI[[#This Row],[Label]],TableAvg[],3,FALSE)</f>
        <v>#N/A</v>
      </c>
      <c r="Q1154" s="13" t="e">
        <f>TableMPI[[#This Row],[Avg]]-$U$2*TableMPI[[#This Row],[StdDev]]</f>
        <v>#N/A</v>
      </c>
      <c r="R1154" s="13" t="e">
        <f>TableMPI[[#This Row],[Avg]]+$U$2*TableMPI[[#This Row],[StdDev]]</f>
        <v>#N/A</v>
      </c>
      <c r="S1154" s="13" t="e">
        <f>IF(AND(TableMPI[[#This Row],[total_time]]&gt;=TableMPI[[#This Row],[Low]], TableMPI[[#This Row],[total_time]]&lt;=TableMPI[[#This Row],[High]]),1,0)</f>
        <v>#N/A</v>
      </c>
    </row>
    <row r="1155" spans="1:19" x14ac:dyDescent="0.25">
      <c r="A1155" t="s">
        <v>15</v>
      </c>
      <c r="B1155">
        <v>30000</v>
      </c>
      <c r="C1155">
        <v>100</v>
      </c>
      <c r="D1155">
        <v>100000</v>
      </c>
      <c r="E1155">
        <v>39</v>
      </c>
      <c r="F1155">
        <v>1</v>
      </c>
      <c r="G1155">
        <v>110.855474</v>
      </c>
      <c r="H1155">
        <v>32.822457</v>
      </c>
      <c r="I1155">
        <v>44.427357999999998</v>
      </c>
      <c r="J1155">
        <v>1.169141</v>
      </c>
      <c r="K1155" t="str">
        <f t="shared" si="29"/>
        <v>7</v>
      </c>
      <c r="L1155" t="s">
        <v>70</v>
      </c>
      <c r="M1155" t="s">
        <v>71</v>
      </c>
      <c r="N11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1155" s="13" t="e">
        <f>VLOOKUP(TableMPI[[#This Row],[Label]],TableAvg[],2,FALSE)</f>
        <v>#N/A</v>
      </c>
      <c r="P1155" s="13" t="e">
        <f>VLOOKUP(TableMPI[[#This Row],[Label]],TableAvg[],3,FALSE)</f>
        <v>#N/A</v>
      </c>
      <c r="Q1155" s="13" t="e">
        <f>TableMPI[[#This Row],[Avg]]-$U$2*TableMPI[[#This Row],[StdDev]]</f>
        <v>#N/A</v>
      </c>
      <c r="R1155" s="13" t="e">
        <f>TableMPI[[#This Row],[Avg]]+$U$2*TableMPI[[#This Row],[StdDev]]</f>
        <v>#N/A</v>
      </c>
      <c r="S1155" s="13" t="e">
        <f>IF(AND(TableMPI[[#This Row],[total_time]]&gt;=TableMPI[[#This Row],[Low]], TableMPI[[#This Row],[total_time]]&lt;=TableMPI[[#This Row],[High]]),1,0)</f>
        <v>#N/A</v>
      </c>
    </row>
    <row r="1156" spans="1:19" x14ac:dyDescent="0.25">
      <c r="A1156" t="s">
        <v>15</v>
      </c>
      <c r="B1156">
        <v>30000</v>
      </c>
      <c r="C1156">
        <v>100</v>
      </c>
      <c r="D1156">
        <v>100000</v>
      </c>
      <c r="E1156">
        <v>36</v>
      </c>
      <c r="F1156">
        <v>1</v>
      </c>
      <c r="G1156">
        <v>114.414635</v>
      </c>
      <c r="H1156">
        <v>29.836030999999998</v>
      </c>
      <c r="I1156">
        <v>40.335818000000003</v>
      </c>
      <c r="J1156">
        <v>1.152452</v>
      </c>
      <c r="K1156" t="str">
        <f t="shared" si="29"/>
        <v>7</v>
      </c>
      <c r="L1156" t="s">
        <v>70</v>
      </c>
      <c r="M1156" t="s">
        <v>71</v>
      </c>
      <c r="N11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1156" s="13" t="e">
        <f>VLOOKUP(TableMPI[[#This Row],[Label]],TableAvg[],2,FALSE)</f>
        <v>#N/A</v>
      </c>
      <c r="P1156" s="13" t="e">
        <f>VLOOKUP(TableMPI[[#This Row],[Label]],TableAvg[],3,FALSE)</f>
        <v>#N/A</v>
      </c>
      <c r="Q1156" s="13" t="e">
        <f>TableMPI[[#This Row],[Avg]]-$U$2*TableMPI[[#This Row],[StdDev]]</f>
        <v>#N/A</v>
      </c>
      <c r="R1156" s="13" t="e">
        <f>TableMPI[[#This Row],[Avg]]+$U$2*TableMPI[[#This Row],[StdDev]]</f>
        <v>#N/A</v>
      </c>
      <c r="S1156" s="13" t="e">
        <f>IF(AND(TableMPI[[#This Row],[total_time]]&gt;=TableMPI[[#This Row],[Low]], TableMPI[[#This Row],[total_time]]&lt;=TableMPI[[#This Row],[High]]),1,0)</f>
        <v>#N/A</v>
      </c>
    </row>
    <row r="1157" spans="1:19" x14ac:dyDescent="0.25">
      <c r="A1157" t="s">
        <v>15</v>
      </c>
      <c r="B1157">
        <v>30000</v>
      </c>
      <c r="C1157">
        <v>100</v>
      </c>
      <c r="D1157">
        <v>100000</v>
      </c>
      <c r="E1157">
        <v>33</v>
      </c>
      <c r="F1157">
        <v>1</v>
      </c>
      <c r="G1157">
        <v>110.449775</v>
      </c>
      <c r="H1157">
        <v>18.267745999999999</v>
      </c>
      <c r="I1157">
        <v>36.228642000000001</v>
      </c>
      <c r="J1157">
        <v>1.132145</v>
      </c>
      <c r="K1157" t="str">
        <f t="shared" ref="K1157:K1189" si="30">MID(M1157,22,1)</f>
        <v>7</v>
      </c>
      <c r="L1157" t="s">
        <v>70</v>
      </c>
      <c r="M1157" t="s">
        <v>71</v>
      </c>
      <c r="N11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1157" s="13" t="e">
        <f>VLOOKUP(TableMPI[[#This Row],[Label]],TableAvg[],2,FALSE)</f>
        <v>#N/A</v>
      </c>
      <c r="P1157" s="13" t="e">
        <f>VLOOKUP(TableMPI[[#This Row],[Label]],TableAvg[],3,FALSE)</f>
        <v>#N/A</v>
      </c>
      <c r="Q1157" s="13" t="e">
        <f>TableMPI[[#This Row],[Avg]]-$U$2*TableMPI[[#This Row],[StdDev]]</f>
        <v>#N/A</v>
      </c>
      <c r="R1157" s="13" t="e">
        <f>TableMPI[[#This Row],[Avg]]+$U$2*TableMPI[[#This Row],[StdDev]]</f>
        <v>#N/A</v>
      </c>
      <c r="S1157" s="13" t="e">
        <f>IF(AND(TableMPI[[#This Row],[total_time]]&gt;=TableMPI[[#This Row],[Low]], TableMPI[[#This Row],[total_time]]&lt;=TableMPI[[#This Row],[High]]),1,0)</f>
        <v>#N/A</v>
      </c>
    </row>
    <row r="1158" spans="1:19" x14ac:dyDescent="0.25">
      <c r="A1158" t="s">
        <v>15</v>
      </c>
      <c r="B1158">
        <v>30000</v>
      </c>
      <c r="C1158">
        <v>100</v>
      </c>
      <c r="D1158">
        <v>100000</v>
      </c>
      <c r="E1158">
        <v>30</v>
      </c>
      <c r="F1158">
        <v>1</v>
      </c>
      <c r="G1158">
        <v>121.055218</v>
      </c>
      <c r="H1158">
        <v>18.912834</v>
      </c>
      <c r="I1158">
        <v>30.705535000000001</v>
      </c>
      <c r="J1158">
        <v>1.0588120000000001</v>
      </c>
      <c r="K1158" t="str">
        <f t="shared" si="30"/>
        <v>7</v>
      </c>
      <c r="L1158" t="s">
        <v>70</v>
      </c>
      <c r="M1158" t="s">
        <v>71</v>
      </c>
      <c r="N11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1158" s="13" t="e">
        <f>VLOOKUP(TableMPI[[#This Row],[Label]],TableAvg[],2,FALSE)</f>
        <v>#N/A</v>
      </c>
      <c r="P1158" s="13" t="e">
        <f>VLOOKUP(TableMPI[[#This Row],[Label]],TableAvg[],3,FALSE)</f>
        <v>#N/A</v>
      </c>
      <c r="Q1158" s="13" t="e">
        <f>TableMPI[[#This Row],[Avg]]-$U$2*TableMPI[[#This Row],[StdDev]]</f>
        <v>#N/A</v>
      </c>
      <c r="R1158" s="13" t="e">
        <f>TableMPI[[#This Row],[Avg]]+$U$2*TableMPI[[#This Row],[StdDev]]</f>
        <v>#N/A</v>
      </c>
      <c r="S1158" s="13" t="e">
        <f>IF(AND(TableMPI[[#This Row],[total_time]]&gt;=TableMPI[[#This Row],[Low]], TableMPI[[#This Row],[total_time]]&lt;=TableMPI[[#This Row],[High]]),1,0)</f>
        <v>#N/A</v>
      </c>
    </row>
    <row r="1159" spans="1:19" x14ac:dyDescent="0.25">
      <c r="A1159" t="s">
        <v>15</v>
      </c>
      <c r="B1159">
        <v>30000</v>
      </c>
      <c r="C1159">
        <v>100</v>
      </c>
      <c r="D1159">
        <v>100000</v>
      </c>
      <c r="E1159">
        <v>27</v>
      </c>
      <c r="F1159">
        <v>1</v>
      </c>
      <c r="G1159">
        <v>119.693708</v>
      </c>
      <c r="H1159">
        <v>7.5366749999999998</v>
      </c>
      <c r="I1159">
        <v>29.176234000000001</v>
      </c>
      <c r="J1159">
        <v>1.122163</v>
      </c>
      <c r="K1159" t="str">
        <f t="shared" si="30"/>
        <v>7</v>
      </c>
      <c r="L1159" t="s">
        <v>70</v>
      </c>
      <c r="M1159" t="s">
        <v>71</v>
      </c>
      <c r="N11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1159" s="13" t="e">
        <f>VLOOKUP(TableMPI[[#This Row],[Label]],TableAvg[],2,FALSE)</f>
        <v>#N/A</v>
      </c>
      <c r="P1159" s="13" t="e">
        <f>VLOOKUP(TableMPI[[#This Row],[Label]],TableAvg[],3,FALSE)</f>
        <v>#N/A</v>
      </c>
      <c r="Q1159" s="13" t="e">
        <f>TableMPI[[#This Row],[Avg]]-$U$2*TableMPI[[#This Row],[StdDev]]</f>
        <v>#N/A</v>
      </c>
      <c r="R1159" s="13" t="e">
        <f>TableMPI[[#This Row],[Avg]]+$U$2*TableMPI[[#This Row],[StdDev]]</f>
        <v>#N/A</v>
      </c>
      <c r="S1159" s="13" t="e">
        <f>IF(AND(TableMPI[[#This Row],[total_time]]&gt;=TableMPI[[#This Row],[Low]], TableMPI[[#This Row],[total_time]]&lt;=TableMPI[[#This Row],[High]]),1,0)</f>
        <v>#N/A</v>
      </c>
    </row>
    <row r="1160" spans="1:19" x14ac:dyDescent="0.25">
      <c r="A1160" t="s">
        <v>15</v>
      </c>
      <c r="B1160">
        <v>30000</v>
      </c>
      <c r="C1160">
        <v>100</v>
      </c>
      <c r="D1160">
        <v>100000</v>
      </c>
      <c r="E1160">
        <v>24</v>
      </c>
      <c r="F1160">
        <v>1</v>
      </c>
      <c r="G1160">
        <v>128.36692500000001</v>
      </c>
      <c r="H1160">
        <v>2.3000219999999998</v>
      </c>
      <c r="I1160">
        <v>27.179268</v>
      </c>
      <c r="J1160">
        <v>1.1817070000000001</v>
      </c>
      <c r="K1160" t="str">
        <f t="shared" si="30"/>
        <v>7</v>
      </c>
      <c r="L1160" t="s">
        <v>70</v>
      </c>
      <c r="M1160" t="s">
        <v>71</v>
      </c>
      <c r="N11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1160" s="13" t="e">
        <f>VLOOKUP(TableMPI[[#This Row],[Label]],TableAvg[],2,FALSE)</f>
        <v>#N/A</v>
      </c>
      <c r="P1160" s="13" t="e">
        <f>VLOOKUP(TableMPI[[#This Row],[Label]],TableAvg[],3,FALSE)</f>
        <v>#N/A</v>
      </c>
      <c r="Q1160" s="13" t="e">
        <f>TableMPI[[#This Row],[Avg]]-$U$2*TableMPI[[#This Row],[StdDev]]</f>
        <v>#N/A</v>
      </c>
      <c r="R1160" s="13" t="e">
        <f>TableMPI[[#This Row],[Avg]]+$U$2*TableMPI[[#This Row],[StdDev]]</f>
        <v>#N/A</v>
      </c>
      <c r="S1160" s="13" t="e">
        <f>IF(AND(TableMPI[[#This Row],[total_time]]&gt;=TableMPI[[#This Row],[Low]], TableMPI[[#This Row],[total_time]]&lt;=TableMPI[[#This Row],[High]]),1,0)</f>
        <v>#N/A</v>
      </c>
    </row>
    <row r="1161" spans="1:19" x14ac:dyDescent="0.25">
      <c r="A1161" t="s">
        <v>15</v>
      </c>
      <c r="B1161">
        <v>30000</v>
      </c>
      <c r="C1161">
        <v>100</v>
      </c>
      <c r="D1161">
        <v>100000</v>
      </c>
      <c r="E1161">
        <v>21</v>
      </c>
      <c r="F1161">
        <v>1</v>
      </c>
      <c r="G1161">
        <v>145.81962200000001</v>
      </c>
      <c r="H1161">
        <v>2.3582649999999998</v>
      </c>
      <c r="I1161">
        <v>25.01267</v>
      </c>
      <c r="J1161">
        <v>1.2506330000000001</v>
      </c>
      <c r="K1161" t="str">
        <f t="shared" si="30"/>
        <v>7</v>
      </c>
      <c r="L1161" t="s">
        <v>70</v>
      </c>
      <c r="M1161" t="s">
        <v>71</v>
      </c>
      <c r="N11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1161" s="13" t="e">
        <f>VLOOKUP(TableMPI[[#This Row],[Label]],TableAvg[],2,FALSE)</f>
        <v>#N/A</v>
      </c>
      <c r="P1161" s="13" t="e">
        <f>VLOOKUP(TableMPI[[#This Row],[Label]],TableAvg[],3,FALSE)</f>
        <v>#N/A</v>
      </c>
      <c r="Q1161" s="13" t="e">
        <f>TableMPI[[#This Row],[Avg]]-$U$2*TableMPI[[#This Row],[StdDev]]</f>
        <v>#N/A</v>
      </c>
      <c r="R1161" s="13" t="e">
        <f>TableMPI[[#This Row],[Avg]]+$U$2*TableMPI[[#This Row],[StdDev]]</f>
        <v>#N/A</v>
      </c>
      <c r="S1161" s="13" t="e">
        <f>IF(AND(TableMPI[[#This Row],[total_time]]&gt;=TableMPI[[#This Row],[Low]], TableMPI[[#This Row],[total_time]]&lt;=TableMPI[[#This Row],[High]]),1,0)</f>
        <v>#N/A</v>
      </c>
    </row>
    <row r="1162" spans="1:19" x14ac:dyDescent="0.25">
      <c r="A1162" t="s">
        <v>15</v>
      </c>
      <c r="B1162">
        <v>30000</v>
      </c>
      <c r="C1162">
        <v>100</v>
      </c>
      <c r="D1162">
        <v>100000</v>
      </c>
      <c r="E1162">
        <v>18</v>
      </c>
      <c r="F1162">
        <v>1</v>
      </c>
      <c r="G1162">
        <v>170.31994299999999</v>
      </c>
      <c r="H1162">
        <v>3.1794319999999998</v>
      </c>
      <c r="I1162">
        <v>35.468969999999999</v>
      </c>
      <c r="J1162">
        <v>2.0864099999999999</v>
      </c>
      <c r="K1162" t="str">
        <f t="shared" si="30"/>
        <v>7</v>
      </c>
      <c r="L1162" t="s">
        <v>70</v>
      </c>
      <c r="M1162" t="s">
        <v>71</v>
      </c>
      <c r="N11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1162" s="13" t="e">
        <f>VLOOKUP(TableMPI[[#This Row],[Label]],TableAvg[],2,FALSE)</f>
        <v>#N/A</v>
      </c>
      <c r="P1162" s="13" t="e">
        <f>VLOOKUP(TableMPI[[#This Row],[Label]],TableAvg[],3,FALSE)</f>
        <v>#N/A</v>
      </c>
      <c r="Q1162" s="13" t="e">
        <f>TableMPI[[#This Row],[Avg]]-$U$2*TableMPI[[#This Row],[StdDev]]</f>
        <v>#N/A</v>
      </c>
      <c r="R1162" s="13" t="e">
        <f>TableMPI[[#This Row],[Avg]]+$U$2*TableMPI[[#This Row],[StdDev]]</f>
        <v>#N/A</v>
      </c>
      <c r="S1162" s="13" t="e">
        <f>IF(AND(TableMPI[[#This Row],[total_time]]&gt;=TableMPI[[#This Row],[Low]], TableMPI[[#This Row],[total_time]]&lt;=TableMPI[[#This Row],[High]]),1,0)</f>
        <v>#N/A</v>
      </c>
    </row>
    <row r="1163" spans="1:19" x14ac:dyDescent="0.25">
      <c r="A1163" t="s">
        <v>15</v>
      </c>
      <c r="B1163">
        <v>30000</v>
      </c>
      <c r="C1163">
        <v>100</v>
      </c>
      <c r="D1163">
        <v>100000</v>
      </c>
      <c r="E1163">
        <v>15</v>
      </c>
      <c r="F1163">
        <v>1</v>
      </c>
      <c r="G1163">
        <v>202.27152100000001</v>
      </c>
      <c r="H1163">
        <v>2.2816230000000002</v>
      </c>
      <c r="I1163">
        <v>16.634004999999998</v>
      </c>
      <c r="J1163">
        <v>1.1881429999999999</v>
      </c>
      <c r="K1163" t="str">
        <f t="shared" si="30"/>
        <v>7</v>
      </c>
      <c r="L1163" t="s">
        <v>70</v>
      </c>
      <c r="M1163" t="s">
        <v>71</v>
      </c>
      <c r="N11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1163" s="13" t="e">
        <f>VLOOKUP(TableMPI[[#This Row],[Label]],TableAvg[],2,FALSE)</f>
        <v>#N/A</v>
      </c>
      <c r="P1163" s="13" t="e">
        <f>VLOOKUP(TableMPI[[#This Row],[Label]],TableAvg[],3,FALSE)</f>
        <v>#N/A</v>
      </c>
      <c r="Q1163" s="13" t="e">
        <f>TableMPI[[#This Row],[Avg]]-$U$2*TableMPI[[#This Row],[StdDev]]</f>
        <v>#N/A</v>
      </c>
      <c r="R1163" s="13" t="e">
        <f>TableMPI[[#This Row],[Avg]]+$U$2*TableMPI[[#This Row],[StdDev]]</f>
        <v>#N/A</v>
      </c>
      <c r="S1163" s="13" t="e">
        <f>IF(AND(TableMPI[[#This Row],[total_time]]&gt;=TableMPI[[#This Row],[Low]], TableMPI[[#This Row],[total_time]]&lt;=TableMPI[[#This Row],[High]]),1,0)</f>
        <v>#N/A</v>
      </c>
    </row>
    <row r="1164" spans="1:19" x14ac:dyDescent="0.25">
      <c r="A1164" t="s">
        <v>15</v>
      </c>
      <c r="B1164">
        <v>30000</v>
      </c>
      <c r="C1164">
        <v>100</v>
      </c>
      <c r="D1164">
        <v>100000</v>
      </c>
      <c r="E1164">
        <v>72</v>
      </c>
      <c r="F1164">
        <v>1</v>
      </c>
      <c r="G1164">
        <v>78.684561000000002</v>
      </c>
      <c r="H1164">
        <v>36.280109000000003</v>
      </c>
      <c r="I1164">
        <v>80.052507000000006</v>
      </c>
      <c r="J1164">
        <v>1.1274999999999999</v>
      </c>
      <c r="K1164" t="str">
        <f t="shared" si="30"/>
        <v>7</v>
      </c>
      <c r="L1164" t="s">
        <v>70</v>
      </c>
      <c r="M1164" t="s">
        <v>71</v>
      </c>
      <c r="N11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64" s="13" t="e">
        <f>VLOOKUP(TableMPI[[#This Row],[Label]],TableAvg[],2,FALSE)</f>
        <v>#N/A</v>
      </c>
      <c r="P1164" s="13" t="e">
        <f>VLOOKUP(TableMPI[[#This Row],[Label]],TableAvg[],3,FALSE)</f>
        <v>#N/A</v>
      </c>
      <c r="Q1164" s="13" t="e">
        <f>TableMPI[[#This Row],[Avg]]-$U$2*TableMPI[[#This Row],[StdDev]]</f>
        <v>#N/A</v>
      </c>
      <c r="R1164" s="13" t="e">
        <f>TableMPI[[#This Row],[Avg]]+$U$2*TableMPI[[#This Row],[StdDev]]</f>
        <v>#N/A</v>
      </c>
      <c r="S1164" s="13" t="e">
        <f>IF(AND(TableMPI[[#This Row],[total_time]]&gt;=TableMPI[[#This Row],[Low]], TableMPI[[#This Row],[total_time]]&lt;=TableMPI[[#This Row],[High]]),1,0)</f>
        <v>#N/A</v>
      </c>
    </row>
    <row r="1165" spans="1:19" x14ac:dyDescent="0.25">
      <c r="A1165" t="s">
        <v>15</v>
      </c>
      <c r="B1165">
        <v>30000</v>
      </c>
      <c r="C1165">
        <v>100</v>
      </c>
      <c r="D1165">
        <v>100000</v>
      </c>
      <c r="E1165">
        <v>69</v>
      </c>
      <c r="F1165">
        <v>1</v>
      </c>
      <c r="G1165">
        <v>80.077253999999996</v>
      </c>
      <c r="H1165">
        <v>35.747078000000002</v>
      </c>
      <c r="I1165">
        <v>91.163841000000005</v>
      </c>
      <c r="J1165">
        <v>1.3406450000000001</v>
      </c>
      <c r="K1165" t="str">
        <f t="shared" si="30"/>
        <v>7</v>
      </c>
      <c r="L1165" t="s">
        <v>70</v>
      </c>
      <c r="M1165" t="s">
        <v>71</v>
      </c>
      <c r="N11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65" s="13" t="e">
        <f>VLOOKUP(TableMPI[[#This Row],[Label]],TableAvg[],2,FALSE)</f>
        <v>#N/A</v>
      </c>
      <c r="P1165" s="13" t="e">
        <f>VLOOKUP(TableMPI[[#This Row],[Label]],TableAvg[],3,FALSE)</f>
        <v>#N/A</v>
      </c>
      <c r="Q1165" s="13" t="e">
        <f>TableMPI[[#This Row],[Avg]]-$U$2*TableMPI[[#This Row],[StdDev]]</f>
        <v>#N/A</v>
      </c>
      <c r="R1165" s="13" t="e">
        <f>TableMPI[[#This Row],[Avg]]+$U$2*TableMPI[[#This Row],[StdDev]]</f>
        <v>#N/A</v>
      </c>
      <c r="S1165" s="13" t="e">
        <f>IF(AND(TableMPI[[#This Row],[total_time]]&gt;=TableMPI[[#This Row],[Low]], TableMPI[[#This Row],[total_time]]&lt;=TableMPI[[#This Row],[High]]),1,0)</f>
        <v>#N/A</v>
      </c>
    </row>
    <row r="1166" spans="1:19" x14ac:dyDescent="0.25">
      <c r="A1166" t="s">
        <v>15</v>
      </c>
      <c r="B1166">
        <v>30000</v>
      </c>
      <c r="C1166">
        <v>100</v>
      </c>
      <c r="D1166">
        <v>100000</v>
      </c>
      <c r="E1166">
        <v>66</v>
      </c>
      <c r="F1166">
        <v>1</v>
      </c>
      <c r="G1166">
        <v>82.031675000000007</v>
      </c>
      <c r="H1166">
        <v>35.496881999999999</v>
      </c>
      <c r="I1166">
        <v>73.376205999999996</v>
      </c>
      <c r="J1166">
        <v>1.128865</v>
      </c>
      <c r="K1166" t="str">
        <f t="shared" si="30"/>
        <v>7</v>
      </c>
      <c r="L1166" t="s">
        <v>70</v>
      </c>
      <c r="M1166" t="s">
        <v>71</v>
      </c>
      <c r="N11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66" s="13" t="e">
        <f>VLOOKUP(TableMPI[[#This Row],[Label]],TableAvg[],2,FALSE)</f>
        <v>#N/A</v>
      </c>
      <c r="P1166" s="13" t="e">
        <f>VLOOKUP(TableMPI[[#This Row],[Label]],TableAvg[],3,FALSE)</f>
        <v>#N/A</v>
      </c>
      <c r="Q1166" s="13" t="e">
        <f>TableMPI[[#This Row],[Avg]]-$U$2*TableMPI[[#This Row],[StdDev]]</f>
        <v>#N/A</v>
      </c>
      <c r="R1166" s="13" t="e">
        <f>TableMPI[[#This Row],[Avg]]+$U$2*TableMPI[[#This Row],[StdDev]]</f>
        <v>#N/A</v>
      </c>
      <c r="S1166" s="13" t="e">
        <f>IF(AND(TableMPI[[#This Row],[total_time]]&gt;=TableMPI[[#This Row],[Low]], TableMPI[[#This Row],[total_time]]&lt;=TableMPI[[#This Row],[High]]),1,0)</f>
        <v>#N/A</v>
      </c>
    </row>
    <row r="1167" spans="1:19" x14ac:dyDescent="0.25">
      <c r="A1167" t="s">
        <v>15</v>
      </c>
      <c r="B1167">
        <v>30000</v>
      </c>
      <c r="C1167">
        <v>100</v>
      </c>
      <c r="D1167">
        <v>100000</v>
      </c>
      <c r="E1167">
        <v>63</v>
      </c>
      <c r="F1167">
        <v>1</v>
      </c>
      <c r="G1167">
        <v>84.267920000000004</v>
      </c>
      <c r="H1167">
        <v>35.960070000000002</v>
      </c>
      <c r="I1167">
        <v>68.335077999999996</v>
      </c>
      <c r="J1167">
        <v>1.102179</v>
      </c>
      <c r="K1167" t="str">
        <f t="shared" si="30"/>
        <v>7</v>
      </c>
      <c r="L1167" t="s">
        <v>70</v>
      </c>
      <c r="M1167" t="s">
        <v>71</v>
      </c>
      <c r="N11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67" s="13" t="e">
        <f>VLOOKUP(TableMPI[[#This Row],[Label]],TableAvg[],2,FALSE)</f>
        <v>#N/A</v>
      </c>
      <c r="P1167" s="13" t="e">
        <f>VLOOKUP(TableMPI[[#This Row],[Label]],TableAvg[],3,FALSE)</f>
        <v>#N/A</v>
      </c>
      <c r="Q1167" s="13" t="e">
        <f>TableMPI[[#This Row],[Avg]]-$U$2*TableMPI[[#This Row],[StdDev]]</f>
        <v>#N/A</v>
      </c>
      <c r="R1167" s="13" t="e">
        <f>TableMPI[[#This Row],[Avg]]+$U$2*TableMPI[[#This Row],[StdDev]]</f>
        <v>#N/A</v>
      </c>
      <c r="S1167" s="13" t="e">
        <f>IF(AND(TableMPI[[#This Row],[total_time]]&gt;=TableMPI[[#This Row],[Low]], TableMPI[[#This Row],[total_time]]&lt;=TableMPI[[#This Row],[High]]),1,0)</f>
        <v>#N/A</v>
      </c>
    </row>
    <row r="1168" spans="1:19" x14ac:dyDescent="0.25">
      <c r="A1168" t="s">
        <v>15</v>
      </c>
      <c r="B1168">
        <v>30000</v>
      </c>
      <c r="C1168">
        <v>100</v>
      </c>
      <c r="D1168">
        <v>100000</v>
      </c>
      <c r="E1168">
        <v>60</v>
      </c>
      <c r="F1168">
        <v>1</v>
      </c>
      <c r="G1168">
        <v>85.615408000000002</v>
      </c>
      <c r="H1168">
        <v>35.071679000000003</v>
      </c>
      <c r="I1168">
        <v>65.328017000000003</v>
      </c>
      <c r="J1168">
        <v>1.1072550000000001</v>
      </c>
      <c r="K1168" t="str">
        <f t="shared" si="30"/>
        <v>7</v>
      </c>
      <c r="L1168" t="s">
        <v>70</v>
      </c>
      <c r="M1168" t="s">
        <v>71</v>
      </c>
      <c r="N11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68" s="13" t="e">
        <f>VLOOKUP(TableMPI[[#This Row],[Label]],TableAvg[],2,FALSE)</f>
        <v>#N/A</v>
      </c>
      <c r="P1168" s="13" t="e">
        <f>VLOOKUP(TableMPI[[#This Row],[Label]],TableAvg[],3,FALSE)</f>
        <v>#N/A</v>
      </c>
      <c r="Q1168" s="13" t="e">
        <f>TableMPI[[#This Row],[Avg]]-$U$2*TableMPI[[#This Row],[StdDev]]</f>
        <v>#N/A</v>
      </c>
      <c r="R1168" s="13" t="e">
        <f>TableMPI[[#This Row],[Avg]]+$U$2*TableMPI[[#This Row],[StdDev]]</f>
        <v>#N/A</v>
      </c>
      <c r="S1168" s="13" t="e">
        <f>IF(AND(TableMPI[[#This Row],[total_time]]&gt;=TableMPI[[#This Row],[Low]], TableMPI[[#This Row],[total_time]]&lt;=TableMPI[[#This Row],[High]]),1,0)</f>
        <v>#N/A</v>
      </c>
    </row>
    <row r="1169" spans="1:19" x14ac:dyDescent="0.25">
      <c r="A1169" t="s">
        <v>15</v>
      </c>
      <c r="B1169">
        <v>30000</v>
      </c>
      <c r="C1169">
        <v>100</v>
      </c>
      <c r="D1169">
        <v>100000</v>
      </c>
      <c r="E1169">
        <v>57</v>
      </c>
      <c r="F1169">
        <v>1</v>
      </c>
      <c r="G1169">
        <v>88.077050999999997</v>
      </c>
      <c r="H1169">
        <v>34.113852000000001</v>
      </c>
      <c r="I1169">
        <v>62.882835999999998</v>
      </c>
      <c r="J1169">
        <v>1.122908</v>
      </c>
      <c r="K1169" t="str">
        <f t="shared" si="30"/>
        <v>7</v>
      </c>
      <c r="L1169" t="s">
        <v>70</v>
      </c>
      <c r="M1169" t="s">
        <v>71</v>
      </c>
      <c r="N11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69" s="13" t="e">
        <f>VLOOKUP(TableMPI[[#This Row],[Label]],TableAvg[],2,FALSE)</f>
        <v>#N/A</v>
      </c>
      <c r="P1169" s="13" t="e">
        <f>VLOOKUP(TableMPI[[#This Row],[Label]],TableAvg[],3,FALSE)</f>
        <v>#N/A</v>
      </c>
      <c r="Q1169" s="13" t="e">
        <f>TableMPI[[#This Row],[Avg]]-$U$2*TableMPI[[#This Row],[StdDev]]</f>
        <v>#N/A</v>
      </c>
      <c r="R1169" s="13" t="e">
        <f>TableMPI[[#This Row],[Avg]]+$U$2*TableMPI[[#This Row],[StdDev]]</f>
        <v>#N/A</v>
      </c>
      <c r="S1169" s="13" t="e">
        <f>IF(AND(TableMPI[[#This Row],[total_time]]&gt;=TableMPI[[#This Row],[Low]], TableMPI[[#This Row],[total_time]]&lt;=TableMPI[[#This Row],[High]]),1,0)</f>
        <v>#N/A</v>
      </c>
    </row>
    <row r="1170" spans="1:19" x14ac:dyDescent="0.25">
      <c r="A1170" t="s">
        <v>15</v>
      </c>
      <c r="B1170">
        <v>30000</v>
      </c>
      <c r="C1170">
        <v>100</v>
      </c>
      <c r="D1170">
        <v>100000</v>
      </c>
      <c r="E1170">
        <v>54</v>
      </c>
      <c r="F1170">
        <v>1</v>
      </c>
      <c r="G1170">
        <v>92.031245999999996</v>
      </c>
      <c r="H1170">
        <v>35.024777999999998</v>
      </c>
      <c r="I1170">
        <v>74.464151000000001</v>
      </c>
      <c r="J1170">
        <v>1.404984</v>
      </c>
      <c r="K1170" t="str">
        <f t="shared" si="30"/>
        <v>7</v>
      </c>
      <c r="L1170" t="s">
        <v>70</v>
      </c>
      <c r="M1170" t="s">
        <v>71</v>
      </c>
      <c r="N11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1170" s="13" t="e">
        <f>VLOOKUP(TableMPI[[#This Row],[Label]],TableAvg[],2,FALSE)</f>
        <v>#N/A</v>
      </c>
      <c r="P1170" s="13" t="e">
        <f>VLOOKUP(TableMPI[[#This Row],[Label]],TableAvg[],3,FALSE)</f>
        <v>#N/A</v>
      </c>
      <c r="Q1170" s="13" t="e">
        <f>TableMPI[[#This Row],[Avg]]-$U$2*TableMPI[[#This Row],[StdDev]]</f>
        <v>#N/A</v>
      </c>
      <c r="R1170" s="13" t="e">
        <f>TableMPI[[#This Row],[Avg]]+$U$2*TableMPI[[#This Row],[StdDev]]</f>
        <v>#N/A</v>
      </c>
      <c r="S1170" s="13" t="e">
        <f>IF(AND(TableMPI[[#This Row],[total_time]]&gt;=TableMPI[[#This Row],[Low]], TableMPI[[#This Row],[total_time]]&lt;=TableMPI[[#This Row],[High]]),1,0)</f>
        <v>#N/A</v>
      </c>
    </row>
    <row r="1171" spans="1:19" x14ac:dyDescent="0.25">
      <c r="A1171" t="s">
        <v>15</v>
      </c>
      <c r="B1171">
        <v>30000</v>
      </c>
      <c r="C1171">
        <v>100</v>
      </c>
      <c r="D1171">
        <v>100000</v>
      </c>
      <c r="E1171">
        <v>51</v>
      </c>
      <c r="F1171">
        <v>1</v>
      </c>
      <c r="G1171">
        <v>94.131473</v>
      </c>
      <c r="H1171">
        <v>34.309344000000003</v>
      </c>
      <c r="I1171">
        <v>55.782884000000003</v>
      </c>
      <c r="J1171">
        <v>1.115658</v>
      </c>
      <c r="K1171" t="str">
        <f t="shared" si="30"/>
        <v>7</v>
      </c>
      <c r="L1171" t="s">
        <v>70</v>
      </c>
      <c r="M1171" t="s">
        <v>71</v>
      </c>
      <c r="N11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1171" s="13" t="e">
        <f>VLOOKUP(TableMPI[[#This Row],[Label]],TableAvg[],2,FALSE)</f>
        <v>#N/A</v>
      </c>
      <c r="P1171" s="13" t="e">
        <f>VLOOKUP(TableMPI[[#This Row],[Label]],TableAvg[],3,FALSE)</f>
        <v>#N/A</v>
      </c>
      <c r="Q1171" s="13" t="e">
        <f>TableMPI[[#This Row],[Avg]]-$U$2*TableMPI[[#This Row],[StdDev]]</f>
        <v>#N/A</v>
      </c>
      <c r="R1171" s="13" t="e">
        <f>TableMPI[[#This Row],[Avg]]+$U$2*TableMPI[[#This Row],[StdDev]]</f>
        <v>#N/A</v>
      </c>
      <c r="S1171" s="13" t="e">
        <f>IF(AND(TableMPI[[#This Row],[total_time]]&gt;=TableMPI[[#This Row],[Low]], TableMPI[[#This Row],[total_time]]&lt;=TableMPI[[#This Row],[High]]),1,0)</f>
        <v>#N/A</v>
      </c>
    </row>
    <row r="1172" spans="1:19" x14ac:dyDescent="0.25">
      <c r="A1172" t="s">
        <v>15</v>
      </c>
      <c r="B1172">
        <v>30000</v>
      </c>
      <c r="C1172">
        <v>100</v>
      </c>
      <c r="D1172">
        <v>100000</v>
      </c>
      <c r="E1172">
        <v>48</v>
      </c>
      <c r="F1172">
        <v>1</v>
      </c>
      <c r="G1172">
        <v>97.958262000000005</v>
      </c>
      <c r="H1172">
        <v>33.768506000000002</v>
      </c>
      <c r="I1172">
        <v>64.154262000000003</v>
      </c>
      <c r="J1172">
        <v>1.364984</v>
      </c>
      <c r="K1172" t="str">
        <f t="shared" si="30"/>
        <v>7</v>
      </c>
      <c r="L1172" t="s">
        <v>70</v>
      </c>
      <c r="M1172" t="s">
        <v>71</v>
      </c>
      <c r="N11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1172" s="13" t="e">
        <f>VLOOKUP(TableMPI[[#This Row],[Label]],TableAvg[],2,FALSE)</f>
        <v>#N/A</v>
      </c>
      <c r="P1172" s="13" t="e">
        <f>VLOOKUP(TableMPI[[#This Row],[Label]],TableAvg[],3,FALSE)</f>
        <v>#N/A</v>
      </c>
      <c r="Q1172" s="13" t="e">
        <f>TableMPI[[#This Row],[Avg]]-$U$2*TableMPI[[#This Row],[StdDev]]</f>
        <v>#N/A</v>
      </c>
      <c r="R1172" s="13" t="e">
        <f>TableMPI[[#This Row],[Avg]]+$U$2*TableMPI[[#This Row],[StdDev]]</f>
        <v>#N/A</v>
      </c>
      <c r="S1172" s="13" t="e">
        <f>IF(AND(TableMPI[[#This Row],[total_time]]&gt;=TableMPI[[#This Row],[Low]], TableMPI[[#This Row],[total_time]]&lt;=TableMPI[[#This Row],[High]]),1,0)</f>
        <v>#N/A</v>
      </c>
    </row>
    <row r="1173" spans="1:19" x14ac:dyDescent="0.25">
      <c r="A1173" t="s">
        <v>15</v>
      </c>
      <c r="B1173">
        <v>30000</v>
      </c>
      <c r="C1173">
        <v>100</v>
      </c>
      <c r="D1173">
        <v>100000</v>
      </c>
      <c r="E1173">
        <v>45</v>
      </c>
      <c r="F1173">
        <v>1</v>
      </c>
      <c r="G1173">
        <v>101.944987</v>
      </c>
      <c r="H1173">
        <v>33.591878999999999</v>
      </c>
      <c r="I1173">
        <v>57.387317000000003</v>
      </c>
      <c r="J1173">
        <v>1.304257</v>
      </c>
      <c r="K1173" t="str">
        <f t="shared" si="30"/>
        <v>7</v>
      </c>
      <c r="L1173" t="s">
        <v>70</v>
      </c>
      <c r="M1173" t="s">
        <v>71</v>
      </c>
      <c r="N11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1173" s="13" t="e">
        <f>VLOOKUP(TableMPI[[#This Row],[Label]],TableAvg[],2,FALSE)</f>
        <v>#N/A</v>
      </c>
      <c r="P1173" s="13" t="e">
        <f>VLOOKUP(TableMPI[[#This Row],[Label]],TableAvg[],3,FALSE)</f>
        <v>#N/A</v>
      </c>
      <c r="Q1173" s="13" t="e">
        <f>TableMPI[[#This Row],[Avg]]-$U$2*TableMPI[[#This Row],[StdDev]]</f>
        <v>#N/A</v>
      </c>
      <c r="R1173" s="13" t="e">
        <f>TableMPI[[#This Row],[Avg]]+$U$2*TableMPI[[#This Row],[StdDev]]</f>
        <v>#N/A</v>
      </c>
      <c r="S1173" s="13" t="e">
        <f>IF(AND(TableMPI[[#This Row],[total_time]]&gt;=TableMPI[[#This Row],[Low]], TableMPI[[#This Row],[total_time]]&lt;=TableMPI[[#This Row],[High]]),1,0)</f>
        <v>#N/A</v>
      </c>
    </row>
    <row r="1174" spans="1:19" x14ac:dyDescent="0.25">
      <c r="A1174" t="s">
        <v>15</v>
      </c>
      <c r="B1174">
        <v>30000</v>
      </c>
      <c r="C1174">
        <v>100</v>
      </c>
      <c r="D1174">
        <v>100000</v>
      </c>
      <c r="E1174">
        <v>42</v>
      </c>
      <c r="F1174">
        <v>1</v>
      </c>
      <c r="G1174">
        <v>100.678369</v>
      </c>
      <c r="H1174">
        <v>27.207352</v>
      </c>
      <c r="I1174">
        <v>54.724290000000003</v>
      </c>
      <c r="J1174">
        <v>1.3347389999999999</v>
      </c>
      <c r="K1174" t="str">
        <f t="shared" si="30"/>
        <v>7</v>
      </c>
      <c r="L1174" t="s">
        <v>70</v>
      </c>
      <c r="M1174" t="s">
        <v>71</v>
      </c>
      <c r="N11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1174" s="13" t="e">
        <f>VLOOKUP(TableMPI[[#This Row],[Label]],TableAvg[],2,FALSE)</f>
        <v>#N/A</v>
      </c>
      <c r="P1174" s="13" t="e">
        <f>VLOOKUP(TableMPI[[#This Row],[Label]],TableAvg[],3,FALSE)</f>
        <v>#N/A</v>
      </c>
      <c r="Q1174" s="13" t="e">
        <f>TableMPI[[#This Row],[Avg]]-$U$2*TableMPI[[#This Row],[StdDev]]</f>
        <v>#N/A</v>
      </c>
      <c r="R1174" s="13" t="e">
        <f>TableMPI[[#This Row],[Avg]]+$U$2*TableMPI[[#This Row],[StdDev]]</f>
        <v>#N/A</v>
      </c>
      <c r="S1174" s="13" t="e">
        <f>IF(AND(TableMPI[[#This Row],[total_time]]&gt;=TableMPI[[#This Row],[Low]], TableMPI[[#This Row],[total_time]]&lt;=TableMPI[[#This Row],[High]]),1,0)</f>
        <v>#N/A</v>
      </c>
    </row>
    <row r="1175" spans="1:19" x14ac:dyDescent="0.25">
      <c r="A1175" t="s">
        <v>15</v>
      </c>
      <c r="B1175">
        <v>30000</v>
      </c>
      <c r="C1175">
        <v>100</v>
      </c>
      <c r="D1175">
        <v>100000</v>
      </c>
      <c r="E1175">
        <v>39</v>
      </c>
      <c r="F1175">
        <v>1</v>
      </c>
      <c r="G1175">
        <v>97.467437000000004</v>
      </c>
      <c r="H1175">
        <v>18.617514</v>
      </c>
      <c r="I1175">
        <v>42.686349999999997</v>
      </c>
      <c r="J1175">
        <v>1.1233249999999999</v>
      </c>
      <c r="K1175" t="str">
        <f t="shared" si="30"/>
        <v>7</v>
      </c>
      <c r="L1175" t="s">
        <v>70</v>
      </c>
      <c r="M1175" t="s">
        <v>71</v>
      </c>
      <c r="N11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1175" s="13" t="e">
        <f>VLOOKUP(TableMPI[[#This Row],[Label]],TableAvg[],2,FALSE)</f>
        <v>#N/A</v>
      </c>
      <c r="P1175" s="13" t="e">
        <f>VLOOKUP(TableMPI[[#This Row],[Label]],TableAvg[],3,FALSE)</f>
        <v>#N/A</v>
      </c>
      <c r="Q1175" s="13" t="e">
        <f>TableMPI[[#This Row],[Avg]]-$U$2*TableMPI[[#This Row],[StdDev]]</f>
        <v>#N/A</v>
      </c>
      <c r="R1175" s="13" t="e">
        <f>TableMPI[[#This Row],[Avg]]+$U$2*TableMPI[[#This Row],[StdDev]]</f>
        <v>#N/A</v>
      </c>
      <c r="S1175" s="13" t="e">
        <f>IF(AND(TableMPI[[#This Row],[total_time]]&gt;=TableMPI[[#This Row],[Low]], TableMPI[[#This Row],[total_time]]&lt;=TableMPI[[#This Row],[High]]),1,0)</f>
        <v>#N/A</v>
      </c>
    </row>
    <row r="1176" spans="1:19" x14ac:dyDescent="0.25">
      <c r="A1176" t="s">
        <v>15</v>
      </c>
      <c r="B1176">
        <v>30000</v>
      </c>
      <c r="C1176">
        <v>100</v>
      </c>
      <c r="D1176">
        <v>100000</v>
      </c>
      <c r="E1176">
        <v>36</v>
      </c>
      <c r="F1176">
        <v>1</v>
      </c>
      <c r="G1176">
        <v>109.402931</v>
      </c>
      <c r="H1176">
        <v>24.639865</v>
      </c>
      <c r="I1176">
        <v>51.956477999999997</v>
      </c>
      <c r="J1176">
        <v>1.4844710000000001</v>
      </c>
      <c r="K1176" t="str">
        <f t="shared" si="30"/>
        <v>7</v>
      </c>
      <c r="L1176" t="s">
        <v>70</v>
      </c>
      <c r="M1176" t="s">
        <v>71</v>
      </c>
      <c r="N11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1176" s="13" t="e">
        <f>VLOOKUP(TableMPI[[#This Row],[Label]],TableAvg[],2,FALSE)</f>
        <v>#N/A</v>
      </c>
      <c r="P1176" s="13" t="e">
        <f>VLOOKUP(TableMPI[[#This Row],[Label]],TableAvg[],3,FALSE)</f>
        <v>#N/A</v>
      </c>
      <c r="Q1176" s="13" t="e">
        <f>TableMPI[[#This Row],[Avg]]-$U$2*TableMPI[[#This Row],[StdDev]]</f>
        <v>#N/A</v>
      </c>
      <c r="R1176" s="13" t="e">
        <f>TableMPI[[#This Row],[Avg]]+$U$2*TableMPI[[#This Row],[StdDev]]</f>
        <v>#N/A</v>
      </c>
      <c r="S1176" s="13" t="e">
        <f>IF(AND(TableMPI[[#This Row],[total_time]]&gt;=TableMPI[[#This Row],[Low]], TableMPI[[#This Row],[total_time]]&lt;=TableMPI[[#This Row],[High]]),1,0)</f>
        <v>#N/A</v>
      </c>
    </row>
    <row r="1177" spans="1:19" x14ac:dyDescent="0.25">
      <c r="A1177" t="s">
        <v>15</v>
      </c>
      <c r="B1177">
        <v>30000</v>
      </c>
      <c r="C1177">
        <v>100</v>
      </c>
      <c r="D1177">
        <v>100000</v>
      </c>
      <c r="E1177">
        <v>33</v>
      </c>
      <c r="F1177">
        <v>1</v>
      </c>
      <c r="G1177">
        <v>120.757625</v>
      </c>
      <c r="H1177">
        <v>28.810023000000001</v>
      </c>
      <c r="I1177">
        <v>38.544767999999998</v>
      </c>
      <c r="J1177">
        <v>1.2045239999999999</v>
      </c>
      <c r="K1177" t="str">
        <f t="shared" si="30"/>
        <v>7</v>
      </c>
      <c r="L1177" t="s">
        <v>70</v>
      </c>
      <c r="M1177" t="s">
        <v>71</v>
      </c>
      <c r="N11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1177" s="13" t="e">
        <f>VLOOKUP(TableMPI[[#This Row],[Label]],TableAvg[],2,FALSE)</f>
        <v>#N/A</v>
      </c>
      <c r="P1177" s="13" t="e">
        <f>VLOOKUP(TableMPI[[#This Row],[Label]],TableAvg[],3,FALSE)</f>
        <v>#N/A</v>
      </c>
      <c r="Q1177" s="13" t="e">
        <f>TableMPI[[#This Row],[Avg]]-$U$2*TableMPI[[#This Row],[StdDev]]</f>
        <v>#N/A</v>
      </c>
      <c r="R1177" s="13" t="e">
        <f>TableMPI[[#This Row],[Avg]]+$U$2*TableMPI[[#This Row],[StdDev]]</f>
        <v>#N/A</v>
      </c>
      <c r="S1177" s="13" t="e">
        <f>IF(AND(TableMPI[[#This Row],[total_time]]&gt;=TableMPI[[#This Row],[Low]], TableMPI[[#This Row],[total_time]]&lt;=TableMPI[[#This Row],[High]]),1,0)</f>
        <v>#N/A</v>
      </c>
    </row>
    <row r="1178" spans="1:19" x14ac:dyDescent="0.25">
      <c r="A1178" t="s">
        <v>15</v>
      </c>
      <c r="B1178">
        <v>30000</v>
      </c>
      <c r="C1178">
        <v>100</v>
      </c>
      <c r="D1178">
        <v>100000</v>
      </c>
      <c r="E1178">
        <v>30</v>
      </c>
      <c r="F1178">
        <v>1</v>
      </c>
      <c r="G1178">
        <v>119.821872</v>
      </c>
      <c r="H1178">
        <v>17.484767000000002</v>
      </c>
      <c r="I1178">
        <v>32.694488</v>
      </c>
      <c r="J1178">
        <v>1.1273960000000001</v>
      </c>
      <c r="K1178" t="str">
        <f t="shared" si="30"/>
        <v>7</v>
      </c>
      <c r="L1178" t="s">
        <v>70</v>
      </c>
      <c r="M1178" t="s">
        <v>71</v>
      </c>
      <c r="N11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1178" s="13" t="e">
        <f>VLOOKUP(TableMPI[[#This Row],[Label]],TableAvg[],2,FALSE)</f>
        <v>#N/A</v>
      </c>
      <c r="P1178" s="13" t="e">
        <f>VLOOKUP(TableMPI[[#This Row],[Label]],TableAvg[],3,FALSE)</f>
        <v>#N/A</v>
      </c>
      <c r="Q1178" s="13" t="e">
        <f>TableMPI[[#This Row],[Avg]]-$U$2*TableMPI[[#This Row],[StdDev]]</f>
        <v>#N/A</v>
      </c>
      <c r="R1178" s="13" t="e">
        <f>TableMPI[[#This Row],[Avg]]+$U$2*TableMPI[[#This Row],[StdDev]]</f>
        <v>#N/A</v>
      </c>
      <c r="S1178" s="13" t="e">
        <f>IF(AND(TableMPI[[#This Row],[total_time]]&gt;=TableMPI[[#This Row],[Low]], TableMPI[[#This Row],[total_time]]&lt;=TableMPI[[#This Row],[High]]),1,0)</f>
        <v>#N/A</v>
      </c>
    </row>
    <row r="1179" spans="1:19" x14ac:dyDescent="0.25">
      <c r="A1179" t="s">
        <v>15</v>
      </c>
      <c r="B1179">
        <v>30000</v>
      </c>
      <c r="C1179">
        <v>100</v>
      </c>
      <c r="D1179">
        <v>100000</v>
      </c>
      <c r="E1179">
        <v>27</v>
      </c>
      <c r="F1179">
        <v>1</v>
      </c>
      <c r="G1179">
        <v>122.236268</v>
      </c>
      <c r="H1179">
        <v>8.9452350000000003</v>
      </c>
      <c r="I1179">
        <v>29.361995</v>
      </c>
      <c r="J1179">
        <v>1.1293070000000001</v>
      </c>
      <c r="K1179" t="str">
        <f t="shared" si="30"/>
        <v>7</v>
      </c>
      <c r="L1179" t="s">
        <v>70</v>
      </c>
      <c r="M1179" t="s">
        <v>71</v>
      </c>
      <c r="N11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1179" s="13" t="e">
        <f>VLOOKUP(TableMPI[[#This Row],[Label]],TableAvg[],2,FALSE)</f>
        <v>#N/A</v>
      </c>
      <c r="P1179" s="13" t="e">
        <f>VLOOKUP(TableMPI[[#This Row],[Label]],TableAvg[],3,FALSE)</f>
        <v>#N/A</v>
      </c>
      <c r="Q1179" s="13" t="e">
        <f>TableMPI[[#This Row],[Avg]]-$U$2*TableMPI[[#This Row],[StdDev]]</f>
        <v>#N/A</v>
      </c>
      <c r="R1179" s="13" t="e">
        <f>TableMPI[[#This Row],[Avg]]+$U$2*TableMPI[[#This Row],[StdDev]]</f>
        <v>#N/A</v>
      </c>
      <c r="S1179" s="13" t="e">
        <f>IF(AND(TableMPI[[#This Row],[total_time]]&gt;=TableMPI[[#This Row],[Low]], TableMPI[[#This Row],[total_time]]&lt;=TableMPI[[#This Row],[High]]),1,0)</f>
        <v>#N/A</v>
      </c>
    </row>
    <row r="1180" spans="1:19" x14ac:dyDescent="0.25">
      <c r="A1180" t="s">
        <v>15</v>
      </c>
      <c r="B1180">
        <v>30000</v>
      </c>
      <c r="C1180">
        <v>100</v>
      </c>
      <c r="D1180">
        <v>100000</v>
      </c>
      <c r="E1180">
        <v>24</v>
      </c>
      <c r="F1180">
        <v>1</v>
      </c>
      <c r="G1180">
        <v>128.09623199999999</v>
      </c>
      <c r="H1180">
        <v>2.1674020000000001</v>
      </c>
      <c r="I1180">
        <v>24.285990999999999</v>
      </c>
      <c r="J1180">
        <v>1.0559130000000001</v>
      </c>
      <c r="K1180" t="str">
        <f t="shared" si="30"/>
        <v>7</v>
      </c>
      <c r="L1180" t="s">
        <v>70</v>
      </c>
      <c r="M1180" t="s">
        <v>71</v>
      </c>
      <c r="N11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1180" s="13" t="e">
        <f>VLOOKUP(TableMPI[[#This Row],[Label]],TableAvg[],2,FALSE)</f>
        <v>#N/A</v>
      </c>
      <c r="P1180" s="13" t="e">
        <f>VLOOKUP(TableMPI[[#This Row],[Label]],TableAvg[],3,FALSE)</f>
        <v>#N/A</v>
      </c>
      <c r="Q1180" s="13" t="e">
        <f>TableMPI[[#This Row],[Avg]]-$U$2*TableMPI[[#This Row],[StdDev]]</f>
        <v>#N/A</v>
      </c>
      <c r="R1180" s="13" t="e">
        <f>TableMPI[[#This Row],[Avg]]+$U$2*TableMPI[[#This Row],[StdDev]]</f>
        <v>#N/A</v>
      </c>
      <c r="S1180" s="13" t="e">
        <f>IF(AND(TableMPI[[#This Row],[total_time]]&gt;=TableMPI[[#This Row],[Low]], TableMPI[[#This Row],[total_time]]&lt;=TableMPI[[#This Row],[High]]),1,0)</f>
        <v>#N/A</v>
      </c>
    </row>
    <row r="1181" spans="1:19" x14ac:dyDescent="0.25">
      <c r="A1181" t="s">
        <v>15</v>
      </c>
      <c r="B1181">
        <v>30000</v>
      </c>
      <c r="C1181">
        <v>100</v>
      </c>
      <c r="D1181">
        <v>100000</v>
      </c>
      <c r="E1181">
        <v>21</v>
      </c>
      <c r="F1181">
        <v>1</v>
      </c>
      <c r="G1181">
        <v>145.815901</v>
      </c>
      <c r="H1181">
        <v>2.2640199999999999</v>
      </c>
      <c r="I1181">
        <v>23.225173999999999</v>
      </c>
      <c r="J1181">
        <v>1.161259</v>
      </c>
      <c r="K1181" t="str">
        <f t="shared" si="30"/>
        <v>7</v>
      </c>
      <c r="L1181" t="s">
        <v>70</v>
      </c>
      <c r="M1181" t="s">
        <v>71</v>
      </c>
      <c r="N11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1181" s="13" t="e">
        <f>VLOOKUP(TableMPI[[#This Row],[Label]],TableAvg[],2,FALSE)</f>
        <v>#N/A</v>
      </c>
      <c r="P1181" s="13" t="e">
        <f>VLOOKUP(TableMPI[[#This Row],[Label]],TableAvg[],3,FALSE)</f>
        <v>#N/A</v>
      </c>
      <c r="Q1181" s="13" t="e">
        <f>TableMPI[[#This Row],[Avg]]-$U$2*TableMPI[[#This Row],[StdDev]]</f>
        <v>#N/A</v>
      </c>
      <c r="R1181" s="13" t="e">
        <f>TableMPI[[#This Row],[Avg]]+$U$2*TableMPI[[#This Row],[StdDev]]</f>
        <v>#N/A</v>
      </c>
      <c r="S1181" s="13" t="e">
        <f>IF(AND(TableMPI[[#This Row],[total_time]]&gt;=TableMPI[[#This Row],[Low]], TableMPI[[#This Row],[total_time]]&lt;=TableMPI[[#This Row],[High]]),1,0)</f>
        <v>#N/A</v>
      </c>
    </row>
    <row r="1182" spans="1:19" x14ac:dyDescent="0.25">
      <c r="A1182" t="s">
        <v>15</v>
      </c>
      <c r="B1182">
        <v>30000</v>
      </c>
      <c r="C1182">
        <v>100</v>
      </c>
      <c r="D1182">
        <v>100000</v>
      </c>
      <c r="E1182">
        <v>18</v>
      </c>
      <c r="F1182">
        <v>1</v>
      </c>
      <c r="G1182">
        <v>169.38691499999999</v>
      </c>
      <c r="H1182">
        <v>2.2901609999999999</v>
      </c>
      <c r="I1182">
        <v>20.021443999999999</v>
      </c>
      <c r="J1182">
        <v>1.177732</v>
      </c>
      <c r="K1182" t="str">
        <f t="shared" si="30"/>
        <v>7</v>
      </c>
      <c r="L1182" t="s">
        <v>70</v>
      </c>
      <c r="M1182" t="s">
        <v>71</v>
      </c>
      <c r="N11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1182" s="13" t="e">
        <f>VLOOKUP(TableMPI[[#This Row],[Label]],TableAvg[],2,FALSE)</f>
        <v>#N/A</v>
      </c>
      <c r="P1182" s="13" t="e">
        <f>VLOOKUP(TableMPI[[#This Row],[Label]],TableAvg[],3,FALSE)</f>
        <v>#N/A</v>
      </c>
      <c r="Q1182" s="13" t="e">
        <f>TableMPI[[#This Row],[Avg]]-$U$2*TableMPI[[#This Row],[StdDev]]</f>
        <v>#N/A</v>
      </c>
      <c r="R1182" s="13" t="e">
        <f>TableMPI[[#This Row],[Avg]]+$U$2*TableMPI[[#This Row],[StdDev]]</f>
        <v>#N/A</v>
      </c>
      <c r="S1182" s="13" t="e">
        <f>IF(AND(TableMPI[[#This Row],[total_time]]&gt;=TableMPI[[#This Row],[Low]], TableMPI[[#This Row],[total_time]]&lt;=TableMPI[[#This Row],[High]]),1,0)</f>
        <v>#N/A</v>
      </c>
    </row>
    <row r="1183" spans="1:19" x14ac:dyDescent="0.25">
      <c r="A1183" t="s">
        <v>15</v>
      </c>
      <c r="B1183">
        <v>30000</v>
      </c>
      <c r="C1183">
        <v>100</v>
      </c>
      <c r="D1183">
        <v>100000</v>
      </c>
      <c r="E1183">
        <v>15</v>
      </c>
      <c r="F1183">
        <v>1</v>
      </c>
      <c r="G1183">
        <v>202.11585600000001</v>
      </c>
      <c r="H1183">
        <v>2.1557179999999998</v>
      </c>
      <c r="I1183">
        <v>14.74696</v>
      </c>
      <c r="J1183">
        <v>1.0533539999999999</v>
      </c>
      <c r="K1183" t="str">
        <f t="shared" si="30"/>
        <v>7</v>
      </c>
      <c r="L1183" t="s">
        <v>70</v>
      </c>
      <c r="M1183" t="s">
        <v>71</v>
      </c>
      <c r="N11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1183" s="13" t="e">
        <f>VLOOKUP(TableMPI[[#This Row],[Label]],TableAvg[],2,FALSE)</f>
        <v>#N/A</v>
      </c>
      <c r="P1183" s="13" t="e">
        <f>VLOOKUP(TableMPI[[#This Row],[Label]],TableAvg[],3,FALSE)</f>
        <v>#N/A</v>
      </c>
      <c r="Q1183" s="13" t="e">
        <f>TableMPI[[#This Row],[Avg]]-$U$2*TableMPI[[#This Row],[StdDev]]</f>
        <v>#N/A</v>
      </c>
      <c r="R1183" s="13" t="e">
        <f>TableMPI[[#This Row],[Avg]]+$U$2*TableMPI[[#This Row],[StdDev]]</f>
        <v>#N/A</v>
      </c>
      <c r="S1183" s="13" t="e">
        <f>IF(AND(TableMPI[[#This Row],[total_time]]&gt;=TableMPI[[#This Row],[Low]], TableMPI[[#This Row],[total_time]]&lt;=TableMPI[[#This Row],[High]]),1,0)</f>
        <v>#N/A</v>
      </c>
    </row>
    <row r="1184" spans="1:19" x14ac:dyDescent="0.25">
      <c r="A1184" t="s">
        <v>15</v>
      </c>
      <c r="B1184">
        <v>30000</v>
      </c>
      <c r="C1184">
        <v>100</v>
      </c>
      <c r="D1184">
        <v>100000</v>
      </c>
      <c r="E1184">
        <v>72</v>
      </c>
      <c r="F1184">
        <v>1</v>
      </c>
      <c r="G1184">
        <v>76.551103999999995</v>
      </c>
      <c r="H1184">
        <v>34.135810999999997</v>
      </c>
      <c r="I1184">
        <v>71.945479000000006</v>
      </c>
      <c r="J1184">
        <v>1.013317</v>
      </c>
      <c r="K1184" t="str">
        <f t="shared" si="30"/>
        <v>7</v>
      </c>
      <c r="L1184" t="s">
        <v>70</v>
      </c>
      <c r="M1184" t="s">
        <v>71</v>
      </c>
      <c r="N11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1184" s="13" t="e">
        <f>VLOOKUP(TableMPI[[#This Row],[Label]],TableAvg[],2,FALSE)</f>
        <v>#N/A</v>
      </c>
      <c r="P1184" s="13" t="e">
        <f>VLOOKUP(TableMPI[[#This Row],[Label]],TableAvg[],3,FALSE)</f>
        <v>#N/A</v>
      </c>
      <c r="Q1184" s="13" t="e">
        <f>TableMPI[[#This Row],[Avg]]-$U$2*TableMPI[[#This Row],[StdDev]]</f>
        <v>#N/A</v>
      </c>
      <c r="R1184" s="13" t="e">
        <f>TableMPI[[#This Row],[Avg]]+$U$2*TableMPI[[#This Row],[StdDev]]</f>
        <v>#N/A</v>
      </c>
      <c r="S1184" s="13" t="e">
        <f>IF(AND(TableMPI[[#This Row],[total_time]]&gt;=TableMPI[[#This Row],[Low]], TableMPI[[#This Row],[total_time]]&lt;=TableMPI[[#This Row],[High]]),1,0)</f>
        <v>#N/A</v>
      </c>
    </row>
    <row r="1185" spans="1:19" x14ac:dyDescent="0.25">
      <c r="A1185" t="s">
        <v>15</v>
      </c>
      <c r="B1185">
        <v>30000</v>
      </c>
      <c r="C1185">
        <v>100</v>
      </c>
      <c r="D1185">
        <v>100000</v>
      </c>
      <c r="E1185">
        <v>69</v>
      </c>
      <c r="F1185">
        <v>1</v>
      </c>
      <c r="G1185">
        <v>78.928259999999995</v>
      </c>
      <c r="H1185">
        <v>34.552073999999998</v>
      </c>
      <c r="I1185">
        <v>73.521921000000006</v>
      </c>
      <c r="J1185">
        <v>1.081205</v>
      </c>
      <c r="K1185" t="str">
        <f t="shared" si="30"/>
        <v>7</v>
      </c>
      <c r="L1185" t="s">
        <v>70</v>
      </c>
      <c r="M1185" t="s">
        <v>71</v>
      </c>
      <c r="N11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1185" s="13" t="e">
        <f>VLOOKUP(TableMPI[[#This Row],[Label]],TableAvg[],2,FALSE)</f>
        <v>#N/A</v>
      </c>
      <c r="P1185" s="13" t="e">
        <f>VLOOKUP(TableMPI[[#This Row],[Label]],TableAvg[],3,FALSE)</f>
        <v>#N/A</v>
      </c>
      <c r="Q1185" s="13" t="e">
        <f>TableMPI[[#This Row],[Avg]]-$U$2*TableMPI[[#This Row],[StdDev]]</f>
        <v>#N/A</v>
      </c>
      <c r="R1185" s="13" t="e">
        <f>TableMPI[[#This Row],[Avg]]+$U$2*TableMPI[[#This Row],[StdDev]]</f>
        <v>#N/A</v>
      </c>
      <c r="S1185" s="13" t="e">
        <f>IF(AND(TableMPI[[#This Row],[total_time]]&gt;=TableMPI[[#This Row],[Low]], TableMPI[[#This Row],[total_time]]&lt;=TableMPI[[#This Row],[High]]),1,0)</f>
        <v>#N/A</v>
      </c>
    </row>
    <row r="1186" spans="1:19" x14ac:dyDescent="0.25">
      <c r="A1186" t="s">
        <v>15</v>
      </c>
      <c r="B1186">
        <v>30000</v>
      </c>
      <c r="C1186">
        <v>100</v>
      </c>
      <c r="D1186">
        <v>100000</v>
      </c>
      <c r="E1186">
        <v>66</v>
      </c>
      <c r="F1186">
        <v>1</v>
      </c>
      <c r="G1186">
        <v>81.997894000000002</v>
      </c>
      <c r="H1186">
        <v>35.837586000000002</v>
      </c>
      <c r="I1186">
        <v>82.301283999999995</v>
      </c>
      <c r="J1186">
        <v>1.2661739999999999</v>
      </c>
      <c r="K1186" t="str">
        <f t="shared" si="30"/>
        <v>7</v>
      </c>
      <c r="L1186" t="s">
        <v>70</v>
      </c>
      <c r="M1186" t="s">
        <v>71</v>
      </c>
      <c r="N11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1186" s="13" t="e">
        <f>VLOOKUP(TableMPI[[#This Row],[Label]],TableAvg[],2,FALSE)</f>
        <v>#N/A</v>
      </c>
      <c r="P1186" s="13" t="e">
        <f>VLOOKUP(TableMPI[[#This Row],[Label]],TableAvg[],3,FALSE)</f>
        <v>#N/A</v>
      </c>
      <c r="Q1186" s="13" t="e">
        <f>TableMPI[[#This Row],[Avg]]-$U$2*TableMPI[[#This Row],[StdDev]]</f>
        <v>#N/A</v>
      </c>
      <c r="R1186" s="13" t="e">
        <f>TableMPI[[#This Row],[Avg]]+$U$2*TableMPI[[#This Row],[StdDev]]</f>
        <v>#N/A</v>
      </c>
      <c r="S1186" s="13" t="e">
        <f>IF(AND(TableMPI[[#This Row],[total_time]]&gt;=TableMPI[[#This Row],[Low]], TableMPI[[#This Row],[total_time]]&lt;=TableMPI[[#This Row],[High]]),1,0)</f>
        <v>#N/A</v>
      </c>
    </row>
    <row r="1187" spans="1:19" x14ac:dyDescent="0.25">
      <c r="A1187" t="s">
        <v>15</v>
      </c>
      <c r="B1187">
        <v>30000</v>
      </c>
      <c r="C1187">
        <v>100</v>
      </c>
      <c r="D1187">
        <v>100000</v>
      </c>
      <c r="E1187">
        <v>63</v>
      </c>
      <c r="F1187">
        <v>1</v>
      </c>
      <c r="G1187">
        <v>70.807254999999998</v>
      </c>
      <c r="H1187">
        <v>22.338524</v>
      </c>
      <c r="I1187">
        <v>71.163238000000007</v>
      </c>
      <c r="J1187">
        <v>1.147794</v>
      </c>
      <c r="K1187" t="str">
        <f t="shared" si="30"/>
        <v>7</v>
      </c>
      <c r="L1187" t="s">
        <v>70</v>
      </c>
      <c r="M1187" t="s">
        <v>71</v>
      </c>
      <c r="N11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1187" s="13" t="e">
        <f>VLOOKUP(TableMPI[[#This Row],[Label]],TableAvg[],2,FALSE)</f>
        <v>#N/A</v>
      </c>
      <c r="P1187" s="13" t="e">
        <f>VLOOKUP(TableMPI[[#This Row],[Label]],TableAvg[],3,FALSE)</f>
        <v>#N/A</v>
      </c>
      <c r="Q1187" s="13" t="e">
        <f>TableMPI[[#This Row],[Avg]]-$U$2*TableMPI[[#This Row],[StdDev]]</f>
        <v>#N/A</v>
      </c>
      <c r="R1187" s="13" t="e">
        <f>TableMPI[[#This Row],[Avg]]+$U$2*TableMPI[[#This Row],[StdDev]]</f>
        <v>#N/A</v>
      </c>
      <c r="S1187" s="13" t="e">
        <f>IF(AND(TableMPI[[#This Row],[total_time]]&gt;=TableMPI[[#This Row],[Low]], TableMPI[[#This Row],[total_time]]&lt;=TableMPI[[#This Row],[High]]),1,0)</f>
        <v>#N/A</v>
      </c>
    </row>
    <row r="1188" spans="1:19" x14ac:dyDescent="0.25">
      <c r="A1188" t="s">
        <v>15</v>
      </c>
      <c r="B1188">
        <v>30000</v>
      </c>
      <c r="C1188">
        <v>100</v>
      </c>
      <c r="D1188">
        <v>100000</v>
      </c>
      <c r="E1188">
        <v>60</v>
      </c>
      <c r="F1188">
        <v>1</v>
      </c>
      <c r="G1188">
        <v>84.873018000000002</v>
      </c>
      <c r="H1188">
        <v>33.986775000000002</v>
      </c>
      <c r="I1188">
        <v>59.714087999999997</v>
      </c>
      <c r="J1188">
        <v>1.012103</v>
      </c>
      <c r="K1188" t="str">
        <f t="shared" si="30"/>
        <v>7</v>
      </c>
      <c r="L1188" t="s">
        <v>70</v>
      </c>
      <c r="M1188" t="s">
        <v>71</v>
      </c>
      <c r="N11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1188" s="13" t="e">
        <f>VLOOKUP(TableMPI[[#This Row],[Label]],TableAvg[],2,FALSE)</f>
        <v>#N/A</v>
      </c>
      <c r="P1188" s="13" t="e">
        <f>VLOOKUP(TableMPI[[#This Row],[Label]],TableAvg[],3,FALSE)</f>
        <v>#N/A</v>
      </c>
      <c r="Q1188" s="13" t="e">
        <f>TableMPI[[#This Row],[Avg]]-$U$2*TableMPI[[#This Row],[StdDev]]</f>
        <v>#N/A</v>
      </c>
      <c r="R1188" s="13" t="e">
        <f>TableMPI[[#This Row],[Avg]]+$U$2*TableMPI[[#This Row],[StdDev]]</f>
        <v>#N/A</v>
      </c>
      <c r="S1188" s="13" t="e">
        <f>IF(AND(TableMPI[[#This Row],[total_time]]&gt;=TableMPI[[#This Row],[Low]], TableMPI[[#This Row],[total_time]]&lt;=TableMPI[[#This Row],[High]]),1,0)</f>
        <v>#N/A</v>
      </c>
    </row>
    <row r="1189" spans="1:19" x14ac:dyDescent="0.25">
      <c r="A1189" t="s">
        <v>15</v>
      </c>
      <c r="B1189">
        <v>30000</v>
      </c>
      <c r="C1189">
        <v>100</v>
      </c>
      <c r="D1189">
        <v>100000</v>
      </c>
      <c r="E1189">
        <v>57</v>
      </c>
      <c r="F1189">
        <v>1</v>
      </c>
      <c r="G1189">
        <v>89.497393000000002</v>
      </c>
      <c r="H1189">
        <v>35.227933999999998</v>
      </c>
      <c r="I1189">
        <v>90.036916000000005</v>
      </c>
      <c r="J1189">
        <v>1.607802</v>
      </c>
      <c r="K1189" t="str">
        <f t="shared" si="30"/>
        <v>7</v>
      </c>
      <c r="L1189" t="s">
        <v>70</v>
      </c>
      <c r="M1189" t="s">
        <v>71</v>
      </c>
      <c r="N11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1189" s="13" t="e">
        <f>VLOOKUP(TableMPI[[#This Row],[Label]],TableAvg[],2,FALSE)</f>
        <v>#N/A</v>
      </c>
      <c r="P1189" s="13" t="e">
        <f>VLOOKUP(TableMPI[[#This Row],[Label]],TableAvg[],3,FALSE)</f>
        <v>#N/A</v>
      </c>
      <c r="Q1189" s="13" t="e">
        <f>TableMPI[[#This Row],[Avg]]-$U$2*TableMPI[[#This Row],[StdDev]]</f>
        <v>#N/A</v>
      </c>
      <c r="R1189" s="13" t="e">
        <f>TableMPI[[#This Row],[Avg]]+$U$2*TableMPI[[#This Row],[StdDev]]</f>
        <v>#N/A</v>
      </c>
      <c r="S1189" s="13" t="e">
        <f>IF(AND(TableMPI[[#This Row],[total_time]]&gt;=TableMPI[[#This Row],[Low]], TableMPI[[#This Row],[total_time]]&lt;=TableMPI[[#This Row],[High]]),1,0)</f>
        <v>#N/A</v>
      </c>
    </row>
    <row r="1190" spans="1:19" x14ac:dyDescent="0.25">
      <c r="A1190" t="s">
        <v>15</v>
      </c>
      <c r="B1190">
        <v>25000</v>
      </c>
      <c r="C1190">
        <v>100</v>
      </c>
      <c r="D1190">
        <v>100000</v>
      </c>
      <c r="E1190">
        <v>72</v>
      </c>
      <c r="F1190">
        <v>1</v>
      </c>
      <c r="G1190">
        <v>65.217561000000003</v>
      </c>
      <c r="H1190">
        <v>35.470649000000002</v>
      </c>
      <c r="I1190">
        <v>101.250938</v>
      </c>
      <c r="J1190">
        <v>1.4260699999999999</v>
      </c>
      <c r="K1190" t="str">
        <f>MID(M1190,22,1)</f>
        <v>7</v>
      </c>
      <c r="L1190" t="s">
        <v>73</v>
      </c>
      <c r="M1190" t="s">
        <v>74</v>
      </c>
      <c r="N11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190" s="13" t="e">
        <f>VLOOKUP(TableMPI[[#This Row],[Label]],TableAvg[],2,FALSE)</f>
        <v>#N/A</v>
      </c>
      <c r="P1190" s="13" t="e">
        <f>VLOOKUP(TableMPI[[#This Row],[Label]],TableAvg[],3,FALSE)</f>
        <v>#N/A</v>
      </c>
      <c r="Q1190" s="13" t="e">
        <f>TableMPI[[#This Row],[Avg]]-$U$2*TableMPI[[#This Row],[StdDev]]</f>
        <v>#N/A</v>
      </c>
      <c r="R1190" s="13" t="e">
        <f>TableMPI[[#This Row],[Avg]]+$U$2*TableMPI[[#This Row],[StdDev]]</f>
        <v>#N/A</v>
      </c>
      <c r="S1190" s="13" t="e">
        <f>IF(AND(TableMPI[[#This Row],[total_time]]&gt;=TableMPI[[#This Row],[Low]], TableMPI[[#This Row],[total_time]]&lt;=TableMPI[[#This Row],[High]]),1,0)</f>
        <v>#N/A</v>
      </c>
    </row>
    <row r="1191" spans="1:19" x14ac:dyDescent="0.25">
      <c r="A1191" t="s">
        <v>15</v>
      </c>
      <c r="B1191">
        <v>25000</v>
      </c>
      <c r="C1191">
        <v>100</v>
      </c>
      <c r="D1191">
        <v>100000</v>
      </c>
      <c r="E1191">
        <v>69</v>
      </c>
      <c r="F1191">
        <v>1</v>
      </c>
      <c r="G1191">
        <v>62.978676</v>
      </c>
      <c r="H1191">
        <v>31.873355</v>
      </c>
      <c r="I1191">
        <v>61.026921000000002</v>
      </c>
      <c r="J1191">
        <v>0.897455</v>
      </c>
      <c r="K1191" t="str">
        <f t="shared" ref="K1191:K1222" si="31">MID(M1191,22,1)</f>
        <v>7</v>
      </c>
      <c r="L1191" t="s">
        <v>73</v>
      </c>
      <c r="M1191" t="s">
        <v>74</v>
      </c>
      <c r="N11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191" s="13" t="e">
        <f>VLOOKUP(TableMPI[[#This Row],[Label]],TableAvg[],2,FALSE)</f>
        <v>#N/A</v>
      </c>
      <c r="P1191" s="13" t="e">
        <f>VLOOKUP(TableMPI[[#This Row],[Label]],TableAvg[],3,FALSE)</f>
        <v>#N/A</v>
      </c>
      <c r="Q1191" s="13" t="e">
        <f>TableMPI[[#This Row],[Avg]]-$U$2*TableMPI[[#This Row],[StdDev]]</f>
        <v>#N/A</v>
      </c>
      <c r="R1191" s="13" t="e">
        <f>TableMPI[[#This Row],[Avg]]+$U$2*TableMPI[[#This Row],[StdDev]]</f>
        <v>#N/A</v>
      </c>
      <c r="S1191" s="13" t="e">
        <f>IF(AND(TableMPI[[#This Row],[total_time]]&gt;=TableMPI[[#This Row],[Low]], TableMPI[[#This Row],[total_time]]&lt;=TableMPI[[#This Row],[High]]),1,0)</f>
        <v>#N/A</v>
      </c>
    </row>
    <row r="1192" spans="1:19" x14ac:dyDescent="0.25">
      <c r="A1192" t="s">
        <v>15</v>
      </c>
      <c r="B1192">
        <v>25000</v>
      </c>
      <c r="C1192">
        <v>100</v>
      </c>
      <c r="D1192">
        <v>100000</v>
      </c>
      <c r="E1192">
        <v>66</v>
      </c>
      <c r="F1192">
        <v>1</v>
      </c>
      <c r="G1192">
        <v>66.898309999999995</v>
      </c>
      <c r="H1192">
        <v>34.469275000000003</v>
      </c>
      <c r="I1192">
        <v>52.388308000000002</v>
      </c>
      <c r="J1192">
        <v>0.80597399999999997</v>
      </c>
      <c r="K1192" t="str">
        <f t="shared" si="31"/>
        <v>7</v>
      </c>
      <c r="L1192" t="s">
        <v>73</v>
      </c>
      <c r="M1192" t="s">
        <v>74</v>
      </c>
      <c r="N11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192" s="13" t="e">
        <f>VLOOKUP(TableMPI[[#This Row],[Label]],TableAvg[],2,FALSE)</f>
        <v>#N/A</v>
      </c>
      <c r="P1192" s="13" t="e">
        <f>VLOOKUP(TableMPI[[#This Row],[Label]],TableAvg[],3,FALSE)</f>
        <v>#N/A</v>
      </c>
      <c r="Q1192" s="13" t="e">
        <f>TableMPI[[#This Row],[Avg]]-$U$2*TableMPI[[#This Row],[StdDev]]</f>
        <v>#N/A</v>
      </c>
      <c r="R1192" s="13" t="e">
        <f>TableMPI[[#This Row],[Avg]]+$U$2*TableMPI[[#This Row],[StdDev]]</f>
        <v>#N/A</v>
      </c>
      <c r="S1192" s="13" t="e">
        <f>IF(AND(TableMPI[[#This Row],[total_time]]&gt;=TableMPI[[#This Row],[Low]], TableMPI[[#This Row],[total_time]]&lt;=TableMPI[[#This Row],[High]]),1,0)</f>
        <v>#N/A</v>
      </c>
    </row>
    <row r="1193" spans="1:19" x14ac:dyDescent="0.25">
      <c r="A1193" t="s">
        <v>15</v>
      </c>
      <c r="B1193">
        <v>25000</v>
      </c>
      <c r="C1193">
        <v>100</v>
      </c>
      <c r="D1193">
        <v>100000</v>
      </c>
      <c r="E1193">
        <v>63</v>
      </c>
      <c r="F1193">
        <v>1</v>
      </c>
      <c r="G1193">
        <v>57.050424999999997</v>
      </c>
      <c r="H1193">
        <v>23.193641</v>
      </c>
      <c r="I1193">
        <v>55.022713000000003</v>
      </c>
      <c r="J1193">
        <v>0.887463</v>
      </c>
      <c r="K1193" t="str">
        <f t="shared" si="31"/>
        <v>7</v>
      </c>
      <c r="L1193" t="s">
        <v>73</v>
      </c>
      <c r="M1193" t="s">
        <v>74</v>
      </c>
      <c r="N11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193" s="13" t="e">
        <f>VLOOKUP(TableMPI[[#This Row],[Label]],TableAvg[],2,FALSE)</f>
        <v>#N/A</v>
      </c>
      <c r="P1193" s="13" t="e">
        <f>VLOOKUP(TableMPI[[#This Row],[Label]],TableAvg[],3,FALSE)</f>
        <v>#N/A</v>
      </c>
      <c r="Q1193" s="13" t="e">
        <f>TableMPI[[#This Row],[Avg]]-$U$2*TableMPI[[#This Row],[StdDev]]</f>
        <v>#N/A</v>
      </c>
      <c r="R1193" s="13" t="e">
        <f>TableMPI[[#This Row],[Avg]]+$U$2*TableMPI[[#This Row],[StdDev]]</f>
        <v>#N/A</v>
      </c>
      <c r="S1193" s="13" t="e">
        <f>IF(AND(TableMPI[[#This Row],[total_time]]&gt;=TableMPI[[#This Row],[Low]], TableMPI[[#This Row],[total_time]]&lt;=TableMPI[[#This Row],[High]]),1,0)</f>
        <v>#N/A</v>
      </c>
    </row>
    <row r="1194" spans="1:19" x14ac:dyDescent="0.25">
      <c r="A1194" t="s">
        <v>15</v>
      </c>
      <c r="B1194">
        <v>25000</v>
      </c>
      <c r="C1194">
        <v>100</v>
      </c>
      <c r="D1194">
        <v>100000</v>
      </c>
      <c r="E1194">
        <v>60</v>
      </c>
      <c r="F1194">
        <v>1</v>
      </c>
      <c r="G1194">
        <v>69.366138000000007</v>
      </c>
      <c r="H1194">
        <v>33.860508000000003</v>
      </c>
      <c r="I1194">
        <v>53.529237999999999</v>
      </c>
      <c r="J1194">
        <v>0.90727500000000005</v>
      </c>
      <c r="K1194" t="str">
        <f t="shared" si="31"/>
        <v>7</v>
      </c>
      <c r="L1194" t="s">
        <v>73</v>
      </c>
      <c r="M1194" t="s">
        <v>74</v>
      </c>
      <c r="N11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194" s="13" t="e">
        <f>VLOOKUP(TableMPI[[#This Row],[Label]],TableAvg[],2,FALSE)</f>
        <v>#N/A</v>
      </c>
      <c r="P1194" s="13" t="e">
        <f>VLOOKUP(TableMPI[[#This Row],[Label]],TableAvg[],3,FALSE)</f>
        <v>#N/A</v>
      </c>
      <c r="Q1194" s="13" t="e">
        <f>TableMPI[[#This Row],[Avg]]-$U$2*TableMPI[[#This Row],[StdDev]]</f>
        <v>#N/A</v>
      </c>
      <c r="R1194" s="13" t="e">
        <f>TableMPI[[#This Row],[Avg]]+$U$2*TableMPI[[#This Row],[StdDev]]</f>
        <v>#N/A</v>
      </c>
      <c r="S1194" s="13" t="e">
        <f>IF(AND(TableMPI[[#This Row],[total_time]]&gt;=TableMPI[[#This Row],[Low]], TableMPI[[#This Row],[total_time]]&lt;=TableMPI[[#This Row],[High]]),1,0)</f>
        <v>#N/A</v>
      </c>
    </row>
    <row r="1195" spans="1:19" x14ac:dyDescent="0.25">
      <c r="A1195" t="s">
        <v>15</v>
      </c>
      <c r="B1195">
        <v>25000</v>
      </c>
      <c r="C1195">
        <v>100</v>
      </c>
      <c r="D1195">
        <v>100000</v>
      </c>
      <c r="E1195">
        <v>57</v>
      </c>
      <c r="F1195">
        <v>1</v>
      </c>
      <c r="G1195">
        <v>71.576749000000007</v>
      </c>
      <c r="H1195">
        <v>33.707819000000001</v>
      </c>
      <c r="I1195">
        <v>59.380524000000001</v>
      </c>
      <c r="J1195">
        <v>1.0603670000000001</v>
      </c>
      <c r="K1195" t="str">
        <f t="shared" si="31"/>
        <v>7</v>
      </c>
      <c r="L1195" t="s">
        <v>73</v>
      </c>
      <c r="M1195" t="s">
        <v>74</v>
      </c>
      <c r="N11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195" s="13" t="e">
        <f>VLOOKUP(TableMPI[[#This Row],[Label]],TableAvg[],2,FALSE)</f>
        <v>#N/A</v>
      </c>
      <c r="P1195" s="13" t="e">
        <f>VLOOKUP(TableMPI[[#This Row],[Label]],TableAvg[],3,FALSE)</f>
        <v>#N/A</v>
      </c>
      <c r="Q1195" s="13" t="e">
        <f>TableMPI[[#This Row],[Avg]]-$U$2*TableMPI[[#This Row],[StdDev]]</f>
        <v>#N/A</v>
      </c>
      <c r="R1195" s="13" t="e">
        <f>TableMPI[[#This Row],[Avg]]+$U$2*TableMPI[[#This Row],[StdDev]]</f>
        <v>#N/A</v>
      </c>
      <c r="S1195" s="13" t="e">
        <f>IF(AND(TableMPI[[#This Row],[total_time]]&gt;=TableMPI[[#This Row],[Low]], TableMPI[[#This Row],[total_time]]&lt;=TableMPI[[#This Row],[High]]),1,0)</f>
        <v>#N/A</v>
      </c>
    </row>
    <row r="1196" spans="1:19" x14ac:dyDescent="0.25">
      <c r="A1196" t="s">
        <v>15</v>
      </c>
      <c r="B1196">
        <v>25000</v>
      </c>
      <c r="C1196">
        <v>100</v>
      </c>
      <c r="D1196">
        <v>100000</v>
      </c>
      <c r="E1196">
        <v>54</v>
      </c>
      <c r="F1196">
        <v>1</v>
      </c>
      <c r="G1196">
        <v>73.205138000000005</v>
      </c>
      <c r="H1196">
        <v>33.343615</v>
      </c>
      <c r="I1196">
        <v>54.561923999999998</v>
      </c>
      <c r="J1196">
        <v>1.0294700000000001</v>
      </c>
      <c r="K1196" t="str">
        <f t="shared" si="31"/>
        <v>7</v>
      </c>
      <c r="L1196" t="s">
        <v>73</v>
      </c>
      <c r="M1196" t="s">
        <v>74</v>
      </c>
      <c r="N11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196" s="13" t="e">
        <f>VLOOKUP(TableMPI[[#This Row],[Label]],TableAvg[],2,FALSE)</f>
        <v>#N/A</v>
      </c>
      <c r="P1196" s="13" t="e">
        <f>VLOOKUP(TableMPI[[#This Row],[Label]],TableAvg[],3,FALSE)</f>
        <v>#N/A</v>
      </c>
      <c r="Q1196" s="13" t="e">
        <f>TableMPI[[#This Row],[Avg]]-$U$2*TableMPI[[#This Row],[StdDev]]</f>
        <v>#N/A</v>
      </c>
      <c r="R1196" s="13" t="e">
        <f>TableMPI[[#This Row],[Avg]]+$U$2*TableMPI[[#This Row],[StdDev]]</f>
        <v>#N/A</v>
      </c>
      <c r="S1196" s="13" t="e">
        <f>IF(AND(TableMPI[[#This Row],[total_time]]&gt;=TableMPI[[#This Row],[Low]], TableMPI[[#This Row],[total_time]]&lt;=TableMPI[[#This Row],[High]]),1,0)</f>
        <v>#N/A</v>
      </c>
    </row>
    <row r="1197" spans="1:19" x14ac:dyDescent="0.25">
      <c r="A1197" t="s">
        <v>15</v>
      </c>
      <c r="B1197">
        <v>25000</v>
      </c>
      <c r="C1197">
        <v>100</v>
      </c>
      <c r="D1197">
        <v>100000</v>
      </c>
      <c r="E1197">
        <v>51</v>
      </c>
      <c r="F1197">
        <v>1</v>
      </c>
      <c r="G1197">
        <v>72.306653999999995</v>
      </c>
      <c r="H1197">
        <v>30.196508999999999</v>
      </c>
      <c r="I1197">
        <v>66.593850000000003</v>
      </c>
      <c r="J1197">
        <v>1.331877</v>
      </c>
      <c r="K1197" t="str">
        <f t="shared" si="31"/>
        <v>7</v>
      </c>
      <c r="L1197" t="s">
        <v>73</v>
      </c>
      <c r="M1197" t="s">
        <v>74</v>
      </c>
      <c r="N11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197" s="13" t="e">
        <f>VLOOKUP(TableMPI[[#This Row],[Label]],TableAvg[],2,FALSE)</f>
        <v>#N/A</v>
      </c>
      <c r="P1197" s="13" t="e">
        <f>VLOOKUP(TableMPI[[#This Row],[Label]],TableAvg[],3,FALSE)</f>
        <v>#N/A</v>
      </c>
      <c r="Q1197" s="13" t="e">
        <f>TableMPI[[#This Row],[Avg]]-$U$2*TableMPI[[#This Row],[StdDev]]</f>
        <v>#N/A</v>
      </c>
      <c r="R1197" s="13" t="e">
        <f>TableMPI[[#This Row],[Avg]]+$U$2*TableMPI[[#This Row],[StdDev]]</f>
        <v>#N/A</v>
      </c>
      <c r="S1197" s="13" t="e">
        <f>IF(AND(TableMPI[[#This Row],[total_time]]&gt;=TableMPI[[#This Row],[Low]], TableMPI[[#This Row],[total_time]]&lt;=TableMPI[[#This Row],[High]]),1,0)</f>
        <v>#N/A</v>
      </c>
    </row>
    <row r="1198" spans="1:19" x14ac:dyDescent="0.25">
      <c r="A1198" t="s">
        <v>15</v>
      </c>
      <c r="B1198">
        <v>25000</v>
      </c>
      <c r="C1198">
        <v>100</v>
      </c>
      <c r="D1198">
        <v>100000</v>
      </c>
      <c r="E1198">
        <v>48</v>
      </c>
      <c r="F1198">
        <v>1</v>
      </c>
      <c r="G1198">
        <v>77.285909000000004</v>
      </c>
      <c r="H1198">
        <v>32.655171000000003</v>
      </c>
      <c r="I1198">
        <v>47.696114999999999</v>
      </c>
      <c r="J1198">
        <v>1.0148109999999999</v>
      </c>
      <c r="K1198" t="str">
        <f t="shared" si="31"/>
        <v>7</v>
      </c>
      <c r="L1198" t="s">
        <v>73</v>
      </c>
      <c r="M1198" t="s">
        <v>74</v>
      </c>
      <c r="N11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198" s="13" t="e">
        <f>VLOOKUP(TableMPI[[#This Row],[Label]],TableAvg[],2,FALSE)</f>
        <v>#N/A</v>
      </c>
      <c r="P1198" s="13" t="e">
        <f>VLOOKUP(TableMPI[[#This Row],[Label]],TableAvg[],3,FALSE)</f>
        <v>#N/A</v>
      </c>
      <c r="Q1198" s="13" t="e">
        <f>TableMPI[[#This Row],[Avg]]-$U$2*TableMPI[[#This Row],[StdDev]]</f>
        <v>#N/A</v>
      </c>
      <c r="R1198" s="13" t="e">
        <f>TableMPI[[#This Row],[Avg]]+$U$2*TableMPI[[#This Row],[StdDev]]</f>
        <v>#N/A</v>
      </c>
      <c r="S1198" s="13" t="e">
        <f>IF(AND(TableMPI[[#This Row],[total_time]]&gt;=TableMPI[[#This Row],[Low]], TableMPI[[#This Row],[total_time]]&lt;=TableMPI[[#This Row],[High]]),1,0)</f>
        <v>#N/A</v>
      </c>
    </row>
    <row r="1199" spans="1:19" x14ac:dyDescent="0.25">
      <c r="A1199" t="s">
        <v>15</v>
      </c>
      <c r="B1199">
        <v>25000</v>
      </c>
      <c r="C1199">
        <v>100</v>
      </c>
      <c r="D1199">
        <v>100000</v>
      </c>
      <c r="E1199">
        <v>45</v>
      </c>
      <c r="F1199">
        <v>1</v>
      </c>
      <c r="G1199">
        <v>77.611001000000002</v>
      </c>
      <c r="H1199">
        <v>30.161173000000002</v>
      </c>
      <c r="I1199">
        <v>63.928905999999998</v>
      </c>
      <c r="J1199">
        <v>1.4529300000000001</v>
      </c>
      <c r="K1199" t="str">
        <f t="shared" si="31"/>
        <v>7</v>
      </c>
      <c r="L1199" t="s">
        <v>73</v>
      </c>
      <c r="M1199" t="s">
        <v>74</v>
      </c>
      <c r="N11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199" s="13" t="e">
        <f>VLOOKUP(TableMPI[[#This Row],[Label]],TableAvg[],2,FALSE)</f>
        <v>#N/A</v>
      </c>
      <c r="P1199" s="13" t="e">
        <f>VLOOKUP(TableMPI[[#This Row],[Label]],TableAvg[],3,FALSE)</f>
        <v>#N/A</v>
      </c>
      <c r="Q1199" s="13" t="e">
        <f>TableMPI[[#This Row],[Avg]]-$U$2*TableMPI[[#This Row],[StdDev]]</f>
        <v>#N/A</v>
      </c>
      <c r="R1199" s="13" t="e">
        <f>TableMPI[[#This Row],[Avg]]+$U$2*TableMPI[[#This Row],[StdDev]]</f>
        <v>#N/A</v>
      </c>
      <c r="S1199" s="13" t="e">
        <f>IF(AND(TableMPI[[#This Row],[total_time]]&gt;=TableMPI[[#This Row],[Low]], TableMPI[[#This Row],[total_time]]&lt;=TableMPI[[#This Row],[High]]),1,0)</f>
        <v>#N/A</v>
      </c>
    </row>
    <row r="1200" spans="1:19" x14ac:dyDescent="0.25">
      <c r="A1200" t="s">
        <v>15</v>
      </c>
      <c r="B1200">
        <v>25000</v>
      </c>
      <c r="C1200">
        <v>100</v>
      </c>
      <c r="D1200">
        <v>100000</v>
      </c>
      <c r="E1200">
        <v>42</v>
      </c>
      <c r="F1200">
        <v>1</v>
      </c>
      <c r="G1200">
        <v>67.970580999999996</v>
      </c>
      <c r="H1200">
        <v>17.725079000000001</v>
      </c>
      <c r="I1200">
        <v>42.914090000000002</v>
      </c>
      <c r="J1200">
        <v>1.0466850000000001</v>
      </c>
      <c r="K1200" t="str">
        <f t="shared" si="31"/>
        <v>7</v>
      </c>
      <c r="L1200" t="s">
        <v>73</v>
      </c>
      <c r="M1200" t="s">
        <v>74</v>
      </c>
      <c r="N12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00" s="13" t="e">
        <f>VLOOKUP(TableMPI[[#This Row],[Label]],TableAvg[],2,FALSE)</f>
        <v>#N/A</v>
      </c>
      <c r="P1200" s="13" t="e">
        <f>VLOOKUP(TableMPI[[#This Row],[Label]],TableAvg[],3,FALSE)</f>
        <v>#N/A</v>
      </c>
      <c r="Q1200" s="13" t="e">
        <f>TableMPI[[#This Row],[Avg]]-$U$2*TableMPI[[#This Row],[StdDev]]</f>
        <v>#N/A</v>
      </c>
      <c r="R1200" s="13" t="e">
        <f>TableMPI[[#This Row],[Avg]]+$U$2*TableMPI[[#This Row],[StdDev]]</f>
        <v>#N/A</v>
      </c>
      <c r="S1200" s="13" t="e">
        <f>IF(AND(TableMPI[[#This Row],[total_time]]&gt;=TableMPI[[#This Row],[Low]], TableMPI[[#This Row],[total_time]]&lt;=TableMPI[[#This Row],[High]]),1,0)</f>
        <v>#N/A</v>
      </c>
    </row>
    <row r="1201" spans="1:19" x14ac:dyDescent="0.25">
      <c r="A1201" t="s">
        <v>15</v>
      </c>
      <c r="B1201">
        <v>25000</v>
      </c>
      <c r="C1201">
        <v>100</v>
      </c>
      <c r="D1201">
        <v>100000</v>
      </c>
      <c r="E1201">
        <v>39</v>
      </c>
      <c r="F1201">
        <v>1</v>
      </c>
      <c r="G1201">
        <v>83.147092000000001</v>
      </c>
      <c r="H1201">
        <v>29.085194000000001</v>
      </c>
      <c r="I1201">
        <v>37.018554000000002</v>
      </c>
      <c r="J1201">
        <v>0.97417200000000004</v>
      </c>
      <c r="K1201" t="str">
        <f t="shared" si="31"/>
        <v>7</v>
      </c>
      <c r="L1201" t="s">
        <v>73</v>
      </c>
      <c r="M1201" t="s">
        <v>74</v>
      </c>
      <c r="N12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01" s="13" t="e">
        <f>VLOOKUP(TableMPI[[#This Row],[Label]],TableAvg[],2,FALSE)</f>
        <v>#N/A</v>
      </c>
      <c r="P1201" s="13" t="e">
        <f>VLOOKUP(TableMPI[[#This Row],[Label]],TableAvg[],3,FALSE)</f>
        <v>#N/A</v>
      </c>
      <c r="Q1201" s="13" t="e">
        <f>TableMPI[[#This Row],[Avg]]-$U$2*TableMPI[[#This Row],[StdDev]]</f>
        <v>#N/A</v>
      </c>
      <c r="R1201" s="13" t="e">
        <f>TableMPI[[#This Row],[Avg]]+$U$2*TableMPI[[#This Row],[StdDev]]</f>
        <v>#N/A</v>
      </c>
      <c r="S1201" s="13" t="e">
        <f>IF(AND(TableMPI[[#This Row],[total_time]]&gt;=TableMPI[[#This Row],[Low]], TableMPI[[#This Row],[total_time]]&lt;=TableMPI[[#This Row],[High]]),1,0)</f>
        <v>#N/A</v>
      </c>
    </row>
    <row r="1202" spans="1:19" x14ac:dyDescent="0.25">
      <c r="A1202" t="s">
        <v>15</v>
      </c>
      <c r="B1202">
        <v>25000</v>
      </c>
      <c r="C1202">
        <v>100</v>
      </c>
      <c r="D1202">
        <v>100000</v>
      </c>
      <c r="E1202">
        <v>36</v>
      </c>
      <c r="F1202">
        <v>1</v>
      </c>
      <c r="G1202">
        <v>77.915954999999997</v>
      </c>
      <c r="H1202">
        <v>19.037994000000001</v>
      </c>
      <c r="I1202">
        <v>34.295892000000002</v>
      </c>
      <c r="J1202">
        <v>0.97988299999999995</v>
      </c>
      <c r="K1202" t="str">
        <f t="shared" si="31"/>
        <v>7</v>
      </c>
      <c r="L1202" t="s">
        <v>73</v>
      </c>
      <c r="M1202" t="s">
        <v>74</v>
      </c>
      <c r="N12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02" s="13" t="e">
        <f>VLOOKUP(TableMPI[[#This Row],[Label]],TableAvg[],2,FALSE)</f>
        <v>#N/A</v>
      </c>
      <c r="P1202" s="13" t="e">
        <f>VLOOKUP(TableMPI[[#This Row],[Label]],TableAvg[],3,FALSE)</f>
        <v>#N/A</v>
      </c>
      <c r="Q1202" s="13" t="e">
        <f>TableMPI[[#This Row],[Avg]]-$U$2*TableMPI[[#This Row],[StdDev]]</f>
        <v>#N/A</v>
      </c>
      <c r="R1202" s="13" t="e">
        <f>TableMPI[[#This Row],[Avg]]+$U$2*TableMPI[[#This Row],[StdDev]]</f>
        <v>#N/A</v>
      </c>
      <c r="S1202" s="13" t="e">
        <f>IF(AND(TableMPI[[#This Row],[total_time]]&gt;=TableMPI[[#This Row],[Low]], TableMPI[[#This Row],[total_time]]&lt;=TableMPI[[#This Row],[High]]),1,0)</f>
        <v>#N/A</v>
      </c>
    </row>
    <row r="1203" spans="1:19" x14ac:dyDescent="0.25">
      <c r="A1203" t="s">
        <v>15</v>
      </c>
      <c r="B1203">
        <v>25000</v>
      </c>
      <c r="C1203">
        <v>100</v>
      </c>
      <c r="D1203">
        <v>100000</v>
      </c>
      <c r="E1203">
        <v>33</v>
      </c>
      <c r="F1203">
        <v>1</v>
      </c>
      <c r="G1203">
        <v>78.059927000000002</v>
      </c>
      <c r="H1203">
        <v>13.899531</v>
      </c>
      <c r="I1203">
        <v>27.965012000000002</v>
      </c>
      <c r="J1203">
        <v>0.87390699999999999</v>
      </c>
      <c r="K1203" t="str">
        <f t="shared" si="31"/>
        <v>7</v>
      </c>
      <c r="L1203" t="s">
        <v>73</v>
      </c>
      <c r="M1203" t="s">
        <v>74</v>
      </c>
      <c r="N12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03" s="13" t="e">
        <f>VLOOKUP(TableMPI[[#This Row],[Label]],TableAvg[],2,FALSE)</f>
        <v>#N/A</v>
      </c>
      <c r="P1203" s="13" t="e">
        <f>VLOOKUP(TableMPI[[#This Row],[Label]],TableAvg[],3,FALSE)</f>
        <v>#N/A</v>
      </c>
      <c r="Q1203" s="13" t="e">
        <f>TableMPI[[#This Row],[Avg]]-$U$2*TableMPI[[#This Row],[StdDev]]</f>
        <v>#N/A</v>
      </c>
      <c r="R1203" s="13" t="e">
        <f>TableMPI[[#This Row],[Avg]]+$U$2*TableMPI[[#This Row],[StdDev]]</f>
        <v>#N/A</v>
      </c>
      <c r="S1203" s="13" t="e">
        <f>IF(AND(TableMPI[[#This Row],[total_time]]&gt;=TableMPI[[#This Row],[Low]], TableMPI[[#This Row],[total_time]]&lt;=TableMPI[[#This Row],[High]]),1,0)</f>
        <v>#N/A</v>
      </c>
    </row>
    <row r="1204" spans="1:19" x14ac:dyDescent="0.25">
      <c r="A1204" t="s">
        <v>15</v>
      </c>
      <c r="B1204">
        <v>25000</v>
      </c>
      <c r="C1204">
        <v>100</v>
      </c>
      <c r="D1204">
        <v>100000</v>
      </c>
      <c r="E1204">
        <v>30</v>
      </c>
      <c r="F1204">
        <v>1</v>
      </c>
      <c r="G1204">
        <v>81.925634000000002</v>
      </c>
      <c r="H1204">
        <v>10.636892</v>
      </c>
      <c r="I1204">
        <v>29.733685000000001</v>
      </c>
      <c r="J1204">
        <v>1.025299</v>
      </c>
      <c r="K1204" t="str">
        <f t="shared" si="31"/>
        <v>7</v>
      </c>
      <c r="L1204" t="s">
        <v>73</v>
      </c>
      <c r="M1204" t="s">
        <v>74</v>
      </c>
      <c r="N12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04" s="13" t="e">
        <f>VLOOKUP(TableMPI[[#This Row],[Label]],TableAvg[],2,FALSE)</f>
        <v>#N/A</v>
      </c>
      <c r="P1204" s="13" t="e">
        <f>VLOOKUP(TableMPI[[#This Row],[Label]],TableAvg[],3,FALSE)</f>
        <v>#N/A</v>
      </c>
      <c r="Q1204" s="13" t="e">
        <f>TableMPI[[#This Row],[Avg]]-$U$2*TableMPI[[#This Row],[StdDev]]</f>
        <v>#N/A</v>
      </c>
      <c r="R1204" s="13" t="e">
        <f>TableMPI[[#This Row],[Avg]]+$U$2*TableMPI[[#This Row],[StdDev]]</f>
        <v>#N/A</v>
      </c>
      <c r="S1204" s="13" t="e">
        <f>IF(AND(TableMPI[[#This Row],[total_time]]&gt;=TableMPI[[#This Row],[Low]], TableMPI[[#This Row],[total_time]]&lt;=TableMPI[[#This Row],[High]]),1,0)</f>
        <v>#N/A</v>
      </c>
    </row>
    <row r="1205" spans="1:19" x14ac:dyDescent="0.25">
      <c r="A1205" t="s">
        <v>15</v>
      </c>
      <c r="B1205">
        <v>25000</v>
      </c>
      <c r="C1205">
        <v>100</v>
      </c>
      <c r="D1205">
        <v>100000</v>
      </c>
      <c r="E1205">
        <v>27</v>
      </c>
      <c r="F1205">
        <v>1</v>
      </c>
      <c r="G1205">
        <v>84.543135000000007</v>
      </c>
      <c r="H1205">
        <v>6.2872260000000004</v>
      </c>
      <c r="I1205">
        <v>36.874831999999998</v>
      </c>
      <c r="J1205">
        <v>1.4182630000000001</v>
      </c>
      <c r="K1205" t="str">
        <f t="shared" si="31"/>
        <v>7</v>
      </c>
      <c r="L1205" t="s">
        <v>73</v>
      </c>
      <c r="M1205" t="s">
        <v>74</v>
      </c>
      <c r="N12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05" s="13" t="e">
        <f>VLOOKUP(TableMPI[[#This Row],[Label]],TableAvg[],2,FALSE)</f>
        <v>#N/A</v>
      </c>
      <c r="P1205" s="13" t="e">
        <f>VLOOKUP(TableMPI[[#This Row],[Label]],TableAvg[],3,FALSE)</f>
        <v>#N/A</v>
      </c>
      <c r="Q1205" s="13" t="e">
        <f>TableMPI[[#This Row],[Avg]]-$U$2*TableMPI[[#This Row],[StdDev]]</f>
        <v>#N/A</v>
      </c>
      <c r="R1205" s="13" t="e">
        <f>TableMPI[[#This Row],[Avg]]+$U$2*TableMPI[[#This Row],[StdDev]]</f>
        <v>#N/A</v>
      </c>
      <c r="S1205" s="13" t="e">
        <f>IF(AND(TableMPI[[#This Row],[total_time]]&gt;=TableMPI[[#This Row],[Low]], TableMPI[[#This Row],[total_time]]&lt;=TableMPI[[#This Row],[High]]),1,0)</f>
        <v>#N/A</v>
      </c>
    </row>
    <row r="1206" spans="1:19" x14ac:dyDescent="0.25">
      <c r="A1206" t="s">
        <v>15</v>
      </c>
      <c r="B1206">
        <v>25000</v>
      </c>
      <c r="C1206">
        <v>100</v>
      </c>
      <c r="D1206">
        <v>100000</v>
      </c>
      <c r="E1206">
        <v>24</v>
      </c>
      <c r="F1206">
        <v>1</v>
      </c>
      <c r="G1206">
        <v>89.684732999999994</v>
      </c>
      <c r="H1206">
        <v>1.7071510000000001</v>
      </c>
      <c r="I1206">
        <v>20.693311000000001</v>
      </c>
      <c r="J1206">
        <v>0.89970899999999998</v>
      </c>
      <c r="K1206" t="str">
        <f t="shared" si="31"/>
        <v>7</v>
      </c>
      <c r="L1206" t="s">
        <v>73</v>
      </c>
      <c r="M1206" t="s">
        <v>74</v>
      </c>
      <c r="N12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06" s="13" t="e">
        <f>VLOOKUP(TableMPI[[#This Row],[Label]],TableAvg[],2,FALSE)</f>
        <v>#N/A</v>
      </c>
      <c r="P1206" s="13" t="e">
        <f>VLOOKUP(TableMPI[[#This Row],[Label]],TableAvg[],3,FALSE)</f>
        <v>#N/A</v>
      </c>
      <c r="Q1206" s="13" t="e">
        <f>TableMPI[[#This Row],[Avg]]-$U$2*TableMPI[[#This Row],[StdDev]]</f>
        <v>#N/A</v>
      </c>
      <c r="R1206" s="13" t="e">
        <f>TableMPI[[#This Row],[Avg]]+$U$2*TableMPI[[#This Row],[StdDev]]</f>
        <v>#N/A</v>
      </c>
      <c r="S1206" s="13" t="e">
        <f>IF(AND(TableMPI[[#This Row],[total_time]]&gt;=TableMPI[[#This Row],[Low]], TableMPI[[#This Row],[total_time]]&lt;=TableMPI[[#This Row],[High]]),1,0)</f>
        <v>#N/A</v>
      </c>
    </row>
    <row r="1207" spans="1:19" x14ac:dyDescent="0.25">
      <c r="A1207" t="s">
        <v>15</v>
      </c>
      <c r="B1207">
        <v>25000</v>
      </c>
      <c r="C1207">
        <v>100</v>
      </c>
      <c r="D1207">
        <v>100000</v>
      </c>
      <c r="E1207">
        <v>21</v>
      </c>
      <c r="F1207">
        <v>1</v>
      </c>
      <c r="G1207">
        <v>101.637218</v>
      </c>
      <c r="H1207">
        <v>1.6673169999999999</v>
      </c>
      <c r="I1207">
        <v>17.610835999999999</v>
      </c>
      <c r="J1207">
        <v>0.88054200000000005</v>
      </c>
      <c r="K1207" t="str">
        <f t="shared" si="31"/>
        <v>7</v>
      </c>
      <c r="L1207" t="s">
        <v>73</v>
      </c>
      <c r="M1207" t="s">
        <v>74</v>
      </c>
      <c r="N12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07" s="13" t="e">
        <f>VLOOKUP(TableMPI[[#This Row],[Label]],TableAvg[],2,FALSE)</f>
        <v>#N/A</v>
      </c>
      <c r="P1207" s="13" t="e">
        <f>VLOOKUP(TableMPI[[#This Row],[Label]],TableAvg[],3,FALSE)</f>
        <v>#N/A</v>
      </c>
      <c r="Q1207" s="13" t="e">
        <f>TableMPI[[#This Row],[Avg]]-$U$2*TableMPI[[#This Row],[StdDev]]</f>
        <v>#N/A</v>
      </c>
      <c r="R1207" s="13" t="e">
        <f>TableMPI[[#This Row],[Avg]]+$U$2*TableMPI[[#This Row],[StdDev]]</f>
        <v>#N/A</v>
      </c>
      <c r="S1207" s="13" t="e">
        <f>IF(AND(TableMPI[[#This Row],[total_time]]&gt;=TableMPI[[#This Row],[Low]], TableMPI[[#This Row],[total_time]]&lt;=TableMPI[[#This Row],[High]]),1,0)</f>
        <v>#N/A</v>
      </c>
    </row>
    <row r="1208" spans="1:19" x14ac:dyDescent="0.25">
      <c r="A1208" t="s">
        <v>15</v>
      </c>
      <c r="B1208">
        <v>25000</v>
      </c>
      <c r="C1208">
        <v>100</v>
      </c>
      <c r="D1208">
        <v>100000</v>
      </c>
      <c r="E1208">
        <v>18</v>
      </c>
      <c r="F1208">
        <v>1</v>
      </c>
      <c r="G1208">
        <v>117.76141200000001</v>
      </c>
      <c r="H1208">
        <v>1.645108</v>
      </c>
      <c r="I1208">
        <v>14.676252</v>
      </c>
      <c r="J1208">
        <v>0.86330899999999999</v>
      </c>
      <c r="K1208" t="str">
        <f t="shared" si="31"/>
        <v>7</v>
      </c>
      <c r="L1208" t="s">
        <v>73</v>
      </c>
      <c r="M1208" t="s">
        <v>74</v>
      </c>
      <c r="N12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08" s="13" t="e">
        <f>VLOOKUP(TableMPI[[#This Row],[Label]],TableAvg[],2,FALSE)</f>
        <v>#N/A</v>
      </c>
      <c r="P1208" s="13" t="e">
        <f>VLOOKUP(TableMPI[[#This Row],[Label]],TableAvg[],3,FALSE)</f>
        <v>#N/A</v>
      </c>
      <c r="Q1208" s="13" t="e">
        <f>TableMPI[[#This Row],[Avg]]-$U$2*TableMPI[[#This Row],[StdDev]]</f>
        <v>#N/A</v>
      </c>
      <c r="R1208" s="13" t="e">
        <f>TableMPI[[#This Row],[Avg]]+$U$2*TableMPI[[#This Row],[StdDev]]</f>
        <v>#N/A</v>
      </c>
      <c r="S1208" s="13" t="e">
        <f>IF(AND(TableMPI[[#This Row],[total_time]]&gt;=TableMPI[[#This Row],[Low]], TableMPI[[#This Row],[total_time]]&lt;=TableMPI[[#This Row],[High]]),1,0)</f>
        <v>#N/A</v>
      </c>
    </row>
    <row r="1209" spans="1:19" x14ac:dyDescent="0.25">
      <c r="A1209" t="s">
        <v>15</v>
      </c>
      <c r="B1209">
        <v>25000</v>
      </c>
      <c r="C1209">
        <v>100</v>
      </c>
      <c r="D1209">
        <v>100000</v>
      </c>
      <c r="E1209">
        <v>15</v>
      </c>
      <c r="F1209">
        <v>1</v>
      </c>
      <c r="G1209">
        <v>140.756699</v>
      </c>
      <c r="H1209">
        <v>1.612611</v>
      </c>
      <c r="I1209">
        <v>11.46913</v>
      </c>
      <c r="J1209">
        <v>0.81922399999999995</v>
      </c>
      <c r="K1209" t="str">
        <f t="shared" si="31"/>
        <v>7</v>
      </c>
      <c r="L1209" t="s">
        <v>73</v>
      </c>
      <c r="M1209" t="s">
        <v>74</v>
      </c>
      <c r="N12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09" s="13" t="e">
        <f>VLOOKUP(TableMPI[[#This Row],[Label]],TableAvg[],2,FALSE)</f>
        <v>#N/A</v>
      </c>
      <c r="P1209" s="13" t="e">
        <f>VLOOKUP(TableMPI[[#This Row],[Label]],TableAvg[],3,FALSE)</f>
        <v>#N/A</v>
      </c>
      <c r="Q1209" s="13" t="e">
        <f>TableMPI[[#This Row],[Avg]]-$U$2*TableMPI[[#This Row],[StdDev]]</f>
        <v>#N/A</v>
      </c>
      <c r="R1209" s="13" t="e">
        <f>TableMPI[[#This Row],[Avg]]+$U$2*TableMPI[[#This Row],[StdDev]]</f>
        <v>#N/A</v>
      </c>
      <c r="S1209" s="13" t="e">
        <f>IF(AND(TableMPI[[#This Row],[total_time]]&gt;=TableMPI[[#This Row],[Low]], TableMPI[[#This Row],[total_time]]&lt;=TableMPI[[#This Row],[High]]),1,0)</f>
        <v>#N/A</v>
      </c>
    </row>
    <row r="1210" spans="1:19" x14ac:dyDescent="0.25">
      <c r="A1210" t="s">
        <v>15</v>
      </c>
      <c r="B1210">
        <v>25000</v>
      </c>
      <c r="C1210">
        <v>100</v>
      </c>
      <c r="D1210">
        <v>100000</v>
      </c>
      <c r="E1210">
        <v>72</v>
      </c>
      <c r="F1210">
        <v>1</v>
      </c>
      <c r="G1210">
        <v>65.294929999999994</v>
      </c>
      <c r="H1210">
        <v>35.378312000000001</v>
      </c>
      <c r="I1210">
        <v>60.852499000000002</v>
      </c>
      <c r="J1210">
        <v>0.85707699999999998</v>
      </c>
      <c r="K1210" t="str">
        <f t="shared" si="31"/>
        <v>7</v>
      </c>
      <c r="L1210" t="s">
        <v>73</v>
      </c>
      <c r="M1210" t="s">
        <v>74</v>
      </c>
      <c r="N12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10" s="13" t="e">
        <f>VLOOKUP(TableMPI[[#This Row],[Label]],TableAvg[],2,FALSE)</f>
        <v>#N/A</v>
      </c>
      <c r="P1210" s="13" t="e">
        <f>VLOOKUP(TableMPI[[#This Row],[Label]],TableAvg[],3,FALSE)</f>
        <v>#N/A</v>
      </c>
      <c r="Q1210" s="13" t="e">
        <f>TableMPI[[#This Row],[Avg]]-$U$2*TableMPI[[#This Row],[StdDev]]</f>
        <v>#N/A</v>
      </c>
      <c r="R1210" s="13" t="e">
        <f>TableMPI[[#This Row],[Avg]]+$U$2*TableMPI[[#This Row],[StdDev]]</f>
        <v>#N/A</v>
      </c>
      <c r="S1210" s="13" t="e">
        <f>IF(AND(TableMPI[[#This Row],[total_time]]&gt;=TableMPI[[#This Row],[Low]], TableMPI[[#This Row],[total_time]]&lt;=TableMPI[[#This Row],[High]]),1,0)</f>
        <v>#N/A</v>
      </c>
    </row>
    <row r="1211" spans="1:19" x14ac:dyDescent="0.25">
      <c r="A1211" t="s">
        <v>15</v>
      </c>
      <c r="B1211">
        <v>25000</v>
      </c>
      <c r="C1211">
        <v>100</v>
      </c>
      <c r="D1211">
        <v>100000</v>
      </c>
      <c r="E1211">
        <v>69</v>
      </c>
      <c r="F1211">
        <v>1</v>
      </c>
      <c r="G1211">
        <v>66.362172000000001</v>
      </c>
      <c r="H1211">
        <v>35.369602</v>
      </c>
      <c r="I1211">
        <v>75.686502000000004</v>
      </c>
      <c r="J1211">
        <v>1.1130370000000001</v>
      </c>
      <c r="K1211" t="str">
        <f t="shared" si="31"/>
        <v>7</v>
      </c>
      <c r="L1211" t="s">
        <v>73</v>
      </c>
      <c r="M1211" t="s">
        <v>74</v>
      </c>
      <c r="N12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11" s="13" t="e">
        <f>VLOOKUP(TableMPI[[#This Row],[Label]],TableAvg[],2,FALSE)</f>
        <v>#N/A</v>
      </c>
      <c r="P1211" s="13" t="e">
        <f>VLOOKUP(TableMPI[[#This Row],[Label]],TableAvg[],3,FALSE)</f>
        <v>#N/A</v>
      </c>
      <c r="Q1211" s="13" t="e">
        <f>TableMPI[[#This Row],[Avg]]-$U$2*TableMPI[[#This Row],[StdDev]]</f>
        <v>#N/A</v>
      </c>
      <c r="R1211" s="13" t="e">
        <f>TableMPI[[#This Row],[Avg]]+$U$2*TableMPI[[#This Row],[StdDev]]</f>
        <v>#N/A</v>
      </c>
      <c r="S1211" s="13" t="e">
        <f>IF(AND(TableMPI[[#This Row],[total_time]]&gt;=TableMPI[[#This Row],[Low]], TableMPI[[#This Row],[total_time]]&lt;=TableMPI[[#This Row],[High]]),1,0)</f>
        <v>#N/A</v>
      </c>
    </row>
    <row r="1212" spans="1:19" x14ac:dyDescent="0.25">
      <c r="A1212" t="s">
        <v>15</v>
      </c>
      <c r="B1212">
        <v>25000</v>
      </c>
      <c r="C1212">
        <v>100</v>
      </c>
      <c r="D1212">
        <v>100000</v>
      </c>
      <c r="E1212">
        <v>66</v>
      </c>
      <c r="F1212">
        <v>1</v>
      </c>
      <c r="G1212">
        <v>67.572517000000005</v>
      </c>
      <c r="H1212">
        <v>35.334581999999997</v>
      </c>
      <c r="I1212">
        <v>62.101933000000002</v>
      </c>
      <c r="J1212">
        <v>0.95541399999999999</v>
      </c>
      <c r="K1212" t="str">
        <f t="shared" si="31"/>
        <v>7</v>
      </c>
      <c r="L1212" t="s">
        <v>73</v>
      </c>
      <c r="M1212" t="s">
        <v>74</v>
      </c>
      <c r="N12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12" s="13" t="e">
        <f>VLOOKUP(TableMPI[[#This Row],[Label]],TableAvg[],2,FALSE)</f>
        <v>#N/A</v>
      </c>
      <c r="P1212" s="13" t="e">
        <f>VLOOKUP(TableMPI[[#This Row],[Label]],TableAvg[],3,FALSE)</f>
        <v>#N/A</v>
      </c>
      <c r="Q1212" s="13" t="e">
        <f>TableMPI[[#This Row],[Avg]]-$U$2*TableMPI[[#This Row],[StdDev]]</f>
        <v>#N/A</v>
      </c>
      <c r="R1212" s="13" t="e">
        <f>TableMPI[[#This Row],[Avg]]+$U$2*TableMPI[[#This Row],[StdDev]]</f>
        <v>#N/A</v>
      </c>
      <c r="S1212" s="13" t="e">
        <f>IF(AND(TableMPI[[#This Row],[total_time]]&gt;=TableMPI[[#This Row],[Low]], TableMPI[[#This Row],[total_time]]&lt;=TableMPI[[#This Row],[High]]),1,0)</f>
        <v>#N/A</v>
      </c>
    </row>
    <row r="1213" spans="1:19" x14ac:dyDescent="0.25">
      <c r="A1213" t="s">
        <v>15</v>
      </c>
      <c r="B1213">
        <v>25000</v>
      </c>
      <c r="C1213">
        <v>100</v>
      </c>
      <c r="D1213">
        <v>100000</v>
      </c>
      <c r="E1213">
        <v>63</v>
      </c>
      <c r="F1213">
        <v>1</v>
      </c>
      <c r="G1213">
        <v>67.694862000000001</v>
      </c>
      <c r="H1213">
        <v>33.850656000000001</v>
      </c>
      <c r="I1213">
        <v>60.694513000000001</v>
      </c>
      <c r="J1213">
        <v>0.97894400000000004</v>
      </c>
      <c r="K1213" t="str">
        <f t="shared" si="31"/>
        <v>7</v>
      </c>
      <c r="L1213" t="s">
        <v>73</v>
      </c>
      <c r="M1213" t="s">
        <v>74</v>
      </c>
      <c r="N12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13" s="13" t="e">
        <f>VLOOKUP(TableMPI[[#This Row],[Label]],TableAvg[],2,FALSE)</f>
        <v>#N/A</v>
      </c>
      <c r="P1213" s="13" t="e">
        <f>VLOOKUP(TableMPI[[#This Row],[Label]],TableAvg[],3,FALSE)</f>
        <v>#N/A</v>
      </c>
      <c r="Q1213" s="13" t="e">
        <f>TableMPI[[#This Row],[Avg]]-$U$2*TableMPI[[#This Row],[StdDev]]</f>
        <v>#N/A</v>
      </c>
      <c r="R1213" s="13" t="e">
        <f>TableMPI[[#This Row],[Avg]]+$U$2*TableMPI[[#This Row],[StdDev]]</f>
        <v>#N/A</v>
      </c>
      <c r="S1213" s="13" t="e">
        <f>IF(AND(TableMPI[[#This Row],[total_time]]&gt;=TableMPI[[#This Row],[Low]], TableMPI[[#This Row],[total_time]]&lt;=TableMPI[[#This Row],[High]]),1,0)</f>
        <v>#N/A</v>
      </c>
    </row>
    <row r="1214" spans="1:19" x14ac:dyDescent="0.25">
      <c r="A1214" t="s">
        <v>15</v>
      </c>
      <c r="B1214">
        <v>25000</v>
      </c>
      <c r="C1214">
        <v>100</v>
      </c>
      <c r="D1214">
        <v>100000</v>
      </c>
      <c r="E1214">
        <v>60</v>
      </c>
      <c r="F1214">
        <v>1</v>
      </c>
      <c r="G1214">
        <v>69.260317000000001</v>
      </c>
      <c r="H1214">
        <v>33.745556999999998</v>
      </c>
      <c r="I1214">
        <v>58.480007000000001</v>
      </c>
      <c r="J1214">
        <v>0.99118700000000004</v>
      </c>
      <c r="K1214" t="str">
        <f t="shared" si="31"/>
        <v>7</v>
      </c>
      <c r="L1214" t="s">
        <v>73</v>
      </c>
      <c r="M1214" t="s">
        <v>74</v>
      </c>
      <c r="N12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14" s="13" t="e">
        <f>VLOOKUP(TableMPI[[#This Row],[Label]],TableAvg[],2,FALSE)</f>
        <v>#N/A</v>
      </c>
      <c r="P1214" s="13" t="e">
        <f>VLOOKUP(TableMPI[[#This Row],[Label]],TableAvg[],3,FALSE)</f>
        <v>#N/A</v>
      </c>
      <c r="Q1214" s="13" t="e">
        <f>TableMPI[[#This Row],[Avg]]-$U$2*TableMPI[[#This Row],[StdDev]]</f>
        <v>#N/A</v>
      </c>
      <c r="R1214" s="13" t="e">
        <f>TableMPI[[#This Row],[Avg]]+$U$2*TableMPI[[#This Row],[StdDev]]</f>
        <v>#N/A</v>
      </c>
      <c r="S1214" s="13" t="e">
        <f>IF(AND(TableMPI[[#This Row],[total_time]]&gt;=TableMPI[[#This Row],[Low]], TableMPI[[#This Row],[total_time]]&lt;=TableMPI[[#This Row],[High]]),1,0)</f>
        <v>#N/A</v>
      </c>
    </row>
    <row r="1215" spans="1:19" x14ac:dyDescent="0.25">
      <c r="A1215" t="s">
        <v>15</v>
      </c>
      <c r="B1215">
        <v>25000</v>
      </c>
      <c r="C1215">
        <v>100</v>
      </c>
      <c r="D1215">
        <v>100000</v>
      </c>
      <c r="E1215">
        <v>57</v>
      </c>
      <c r="F1215">
        <v>1</v>
      </c>
      <c r="G1215">
        <v>75.993532000000002</v>
      </c>
      <c r="H1215">
        <v>38.502037999999999</v>
      </c>
      <c r="I1215">
        <v>53.936492999999999</v>
      </c>
      <c r="J1215">
        <v>0.96315200000000001</v>
      </c>
      <c r="K1215" t="str">
        <f t="shared" si="31"/>
        <v>7</v>
      </c>
      <c r="L1215" t="s">
        <v>73</v>
      </c>
      <c r="M1215" t="s">
        <v>74</v>
      </c>
      <c r="N12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15" s="13" t="e">
        <f>VLOOKUP(TableMPI[[#This Row],[Label]],TableAvg[],2,FALSE)</f>
        <v>#N/A</v>
      </c>
      <c r="P1215" s="13" t="e">
        <f>VLOOKUP(TableMPI[[#This Row],[Label]],TableAvg[],3,FALSE)</f>
        <v>#N/A</v>
      </c>
      <c r="Q1215" s="13" t="e">
        <f>TableMPI[[#This Row],[Avg]]-$U$2*TableMPI[[#This Row],[StdDev]]</f>
        <v>#N/A</v>
      </c>
      <c r="R1215" s="13" t="e">
        <f>TableMPI[[#This Row],[Avg]]+$U$2*TableMPI[[#This Row],[StdDev]]</f>
        <v>#N/A</v>
      </c>
      <c r="S1215" s="13" t="e">
        <f>IF(AND(TableMPI[[#This Row],[total_time]]&gt;=TableMPI[[#This Row],[Low]], TableMPI[[#This Row],[total_time]]&lt;=TableMPI[[#This Row],[High]]),1,0)</f>
        <v>#N/A</v>
      </c>
    </row>
    <row r="1216" spans="1:19" x14ac:dyDescent="0.25">
      <c r="A1216" t="s">
        <v>15</v>
      </c>
      <c r="B1216">
        <v>25000</v>
      </c>
      <c r="C1216">
        <v>100</v>
      </c>
      <c r="D1216">
        <v>100000</v>
      </c>
      <c r="E1216">
        <v>54</v>
      </c>
      <c r="F1216">
        <v>1</v>
      </c>
      <c r="G1216">
        <v>73.856319999999997</v>
      </c>
      <c r="H1216">
        <v>34.111902000000001</v>
      </c>
      <c r="I1216">
        <v>62.015120000000003</v>
      </c>
      <c r="J1216">
        <v>1.1700969999999999</v>
      </c>
      <c r="K1216" t="str">
        <f t="shared" si="31"/>
        <v>7</v>
      </c>
      <c r="L1216" t="s">
        <v>73</v>
      </c>
      <c r="M1216" t="s">
        <v>74</v>
      </c>
      <c r="N12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16" s="13" t="e">
        <f>VLOOKUP(TableMPI[[#This Row],[Label]],TableAvg[],2,FALSE)</f>
        <v>#N/A</v>
      </c>
      <c r="P1216" s="13" t="e">
        <f>VLOOKUP(TableMPI[[#This Row],[Label]],TableAvg[],3,FALSE)</f>
        <v>#N/A</v>
      </c>
      <c r="Q1216" s="13" t="e">
        <f>TableMPI[[#This Row],[Avg]]-$U$2*TableMPI[[#This Row],[StdDev]]</f>
        <v>#N/A</v>
      </c>
      <c r="R1216" s="13" t="e">
        <f>TableMPI[[#This Row],[Avg]]+$U$2*TableMPI[[#This Row],[StdDev]]</f>
        <v>#N/A</v>
      </c>
      <c r="S1216" s="13" t="e">
        <f>IF(AND(TableMPI[[#This Row],[total_time]]&gt;=TableMPI[[#This Row],[Low]], TableMPI[[#This Row],[total_time]]&lt;=TableMPI[[#This Row],[High]]),1,0)</f>
        <v>#N/A</v>
      </c>
    </row>
    <row r="1217" spans="1:19" x14ac:dyDescent="0.25">
      <c r="A1217" t="s">
        <v>15</v>
      </c>
      <c r="B1217">
        <v>25000</v>
      </c>
      <c r="C1217">
        <v>100</v>
      </c>
      <c r="D1217">
        <v>100000</v>
      </c>
      <c r="E1217">
        <v>51</v>
      </c>
      <c r="F1217">
        <v>1</v>
      </c>
      <c r="G1217">
        <v>75.393165999999994</v>
      </c>
      <c r="H1217">
        <v>33.762312000000001</v>
      </c>
      <c r="I1217">
        <v>45.988470999999997</v>
      </c>
      <c r="J1217">
        <v>0.91976899999999995</v>
      </c>
      <c r="K1217" t="str">
        <f t="shared" si="31"/>
        <v>7</v>
      </c>
      <c r="L1217" t="s">
        <v>73</v>
      </c>
      <c r="M1217" t="s">
        <v>74</v>
      </c>
      <c r="N12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17" s="13" t="e">
        <f>VLOOKUP(TableMPI[[#This Row],[Label]],TableAvg[],2,FALSE)</f>
        <v>#N/A</v>
      </c>
      <c r="P1217" s="13" t="e">
        <f>VLOOKUP(TableMPI[[#This Row],[Label]],TableAvg[],3,FALSE)</f>
        <v>#N/A</v>
      </c>
      <c r="Q1217" s="13" t="e">
        <f>TableMPI[[#This Row],[Avg]]-$U$2*TableMPI[[#This Row],[StdDev]]</f>
        <v>#N/A</v>
      </c>
      <c r="R1217" s="13" t="e">
        <f>TableMPI[[#This Row],[Avg]]+$U$2*TableMPI[[#This Row],[StdDev]]</f>
        <v>#N/A</v>
      </c>
      <c r="S1217" s="13" t="e">
        <f>IF(AND(TableMPI[[#This Row],[total_time]]&gt;=TableMPI[[#This Row],[Low]], TableMPI[[#This Row],[total_time]]&lt;=TableMPI[[#This Row],[High]]),1,0)</f>
        <v>#N/A</v>
      </c>
    </row>
    <row r="1218" spans="1:19" x14ac:dyDescent="0.25">
      <c r="A1218" t="s">
        <v>15</v>
      </c>
      <c r="B1218">
        <v>25000</v>
      </c>
      <c r="C1218">
        <v>100</v>
      </c>
      <c r="D1218">
        <v>100000</v>
      </c>
      <c r="E1218">
        <v>48</v>
      </c>
      <c r="F1218">
        <v>1</v>
      </c>
      <c r="G1218">
        <v>73.065679000000003</v>
      </c>
      <c r="H1218">
        <v>28.430819</v>
      </c>
      <c r="I1218">
        <v>50.289397000000001</v>
      </c>
      <c r="J1218">
        <v>1.069987</v>
      </c>
      <c r="K1218" t="str">
        <f t="shared" si="31"/>
        <v>7</v>
      </c>
      <c r="L1218" t="s">
        <v>73</v>
      </c>
      <c r="M1218" t="s">
        <v>74</v>
      </c>
      <c r="N12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218" s="13" t="e">
        <f>VLOOKUP(TableMPI[[#This Row],[Label]],TableAvg[],2,FALSE)</f>
        <v>#N/A</v>
      </c>
      <c r="P1218" s="13" t="e">
        <f>VLOOKUP(TableMPI[[#This Row],[Label]],TableAvg[],3,FALSE)</f>
        <v>#N/A</v>
      </c>
      <c r="Q1218" s="13" t="e">
        <f>TableMPI[[#This Row],[Avg]]-$U$2*TableMPI[[#This Row],[StdDev]]</f>
        <v>#N/A</v>
      </c>
      <c r="R1218" s="13" t="e">
        <f>TableMPI[[#This Row],[Avg]]+$U$2*TableMPI[[#This Row],[StdDev]]</f>
        <v>#N/A</v>
      </c>
      <c r="S1218" s="13" t="e">
        <f>IF(AND(TableMPI[[#This Row],[total_time]]&gt;=TableMPI[[#This Row],[Low]], TableMPI[[#This Row],[total_time]]&lt;=TableMPI[[#This Row],[High]]),1,0)</f>
        <v>#N/A</v>
      </c>
    </row>
    <row r="1219" spans="1:19" x14ac:dyDescent="0.25">
      <c r="A1219" t="s">
        <v>15</v>
      </c>
      <c r="B1219">
        <v>25000</v>
      </c>
      <c r="C1219">
        <v>100</v>
      </c>
      <c r="D1219">
        <v>100000</v>
      </c>
      <c r="E1219">
        <v>45</v>
      </c>
      <c r="F1219">
        <v>1</v>
      </c>
      <c r="G1219">
        <v>80.50085</v>
      </c>
      <c r="H1219">
        <v>33.096283</v>
      </c>
      <c r="I1219">
        <v>43.493222000000003</v>
      </c>
      <c r="J1219">
        <v>0.98848199999999997</v>
      </c>
      <c r="K1219" t="str">
        <f t="shared" si="31"/>
        <v>7</v>
      </c>
      <c r="L1219" t="s">
        <v>73</v>
      </c>
      <c r="M1219" t="s">
        <v>74</v>
      </c>
      <c r="N12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219" s="13" t="e">
        <f>VLOOKUP(TableMPI[[#This Row],[Label]],TableAvg[],2,FALSE)</f>
        <v>#N/A</v>
      </c>
      <c r="P1219" s="13" t="e">
        <f>VLOOKUP(TableMPI[[#This Row],[Label]],TableAvg[],3,FALSE)</f>
        <v>#N/A</v>
      </c>
      <c r="Q1219" s="13" t="e">
        <f>TableMPI[[#This Row],[Avg]]-$U$2*TableMPI[[#This Row],[StdDev]]</f>
        <v>#N/A</v>
      </c>
      <c r="R1219" s="13" t="e">
        <f>TableMPI[[#This Row],[Avg]]+$U$2*TableMPI[[#This Row],[StdDev]]</f>
        <v>#N/A</v>
      </c>
      <c r="S1219" s="13" t="e">
        <f>IF(AND(TableMPI[[#This Row],[total_time]]&gt;=TableMPI[[#This Row],[Low]], TableMPI[[#This Row],[total_time]]&lt;=TableMPI[[#This Row],[High]]),1,0)</f>
        <v>#N/A</v>
      </c>
    </row>
    <row r="1220" spans="1:19" x14ac:dyDescent="0.25">
      <c r="A1220" t="s">
        <v>15</v>
      </c>
      <c r="B1220">
        <v>25000</v>
      </c>
      <c r="C1220">
        <v>100</v>
      </c>
      <c r="D1220">
        <v>100000</v>
      </c>
      <c r="E1220">
        <v>42</v>
      </c>
      <c r="F1220">
        <v>1</v>
      </c>
      <c r="G1220">
        <v>83.451342999999994</v>
      </c>
      <c r="H1220">
        <v>32.659846000000002</v>
      </c>
      <c r="I1220">
        <v>36.471328</v>
      </c>
      <c r="J1220">
        <v>0.88954500000000003</v>
      </c>
      <c r="K1220" t="str">
        <f t="shared" si="31"/>
        <v>7</v>
      </c>
      <c r="L1220" t="s">
        <v>73</v>
      </c>
      <c r="M1220" t="s">
        <v>74</v>
      </c>
      <c r="N12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20" s="13" t="e">
        <f>VLOOKUP(TableMPI[[#This Row],[Label]],TableAvg[],2,FALSE)</f>
        <v>#N/A</v>
      </c>
      <c r="P1220" s="13" t="e">
        <f>VLOOKUP(TableMPI[[#This Row],[Label]],TableAvg[],3,FALSE)</f>
        <v>#N/A</v>
      </c>
      <c r="Q1220" s="13" t="e">
        <f>TableMPI[[#This Row],[Avg]]-$U$2*TableMPI[[#This Row],[StdDev]]</f>
        <v>#N/A</v>
      </c>
      <c r="R1220" s="13" t="e">
        <f>TableMPI[[#This Row],[Avg]]+$U$2*TableMPI[[#This Row],[StdDev]]</f>
        <v>#N/A</v>
      </c>
      <c r="S1220" s="13" t="e">
        <f>IF(AND(TableMPI[[#This Row],[total_time]]&gt;=TableMPI[[#This Row],[Low]], TableMPI[[#This Row],[total_time]]&lt;=TableMPI[[#This Row],[High]]),1,0)</f>
        <v>#N/A</v>
      </c>
    </row>
    <row r="1221" spans="1:19" x14ac:dyDescent="0.25">
      <c r="A1221" t="s">
        <v>15</v>
      </c>
      <c r="B1221">
        <v>25000</v>
      </c>
      <c r="C1221">
        <v>100</v>
      </c>
      <c r="D1221">
        <v>100000</v>
      </c>
      <c r="E1221">
        <v>39</v>
      </c>
      <c r="F1221">
        <v>1</v>
      </c>
      <c r="G1221">
        <v>86.108063000000001</v>
      </c>
      <c r="H1221">
        <v>32.037367000000003</v>
      </c>
      <c r="I1221">
        <v>30.208470999999999</v>
      </c>
      <c r="J1221">
        <v>0.79496</v>
      </c>
      <c r="K1221" t="str">
        <f t="shared" si="31"/>
        <v>7</v>
      </c>
      <c r="L1221" t="s">
        <v>73</v>
      </c>
      <c r="M1221" t="s">
        <v>74</v>
      </c>
      <c r="N12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21" s="13" t="e">
        <f>VLOOKUP(TableMPI[[#This Row],[Label]],TableAvg[],2,FALSE)</f>
        <v>#N/A</v>
      </c>
      <c r="P1221" s="13" t="e">
        <f>VLOOKUP(TableMPI[[#This Row],[Label]],TableAvg[],3,FALSE)</f>
        <v>#N/A</v>
      </c>
      <c r="Q1221" s="13" t="e">
        <f>TableMPI[[#This Row],[Avg]]-$U$2*TableMPI[[#This Row],[StdDev]]</f>
        <v>#N/A</v>
      </c>
      <c r="R1221" s="13" t="e">
        <f>TableMPI[[#This Row],[Avg]]+$U$2*TableMPI[[#This Row],[StdDev]]</f>
        <v>#N/A</v>
      </c>
      <c r="S1221" s="13" t="e">
        <f>IF(AND(TableMPI[[#This Row],[total_time]]&gt;=TableMPI[[#This Row],[Low]], TableMPI[[#This Row],[total_time]]&lt;=TableMPI[[#This Row],[High]]),1,0)</f>
        <v>#N/A</v>
      </c>
    </row>
    <row r="1222" spans="1:19" x14ac:dyDescent="0.25">
      <c r="A1222" t="s">
        <v>15</v>
      </c>
      <c r="B1222">
        <v>25000</v>
      </c>
      <c r="C1222">
        <v>100</v>
      </c>
      <c r="D1222">
        <v>100000</v>
      </c>
      <c r="E1222">
        <v>36</v>
      </c>
      <c r="F1222">
        <v>1</v>
      </c>
      <c r="G1222">
        <v>86.923292000000004</v>
      </c>
      <c r="H1222">
        <v>27.461977000000001</v>
      </c>
      <c r="I1222">
        <v>28.106539999999999</v>
      </c>
      <c r="J1222">
        <v>0.80304399999999998</v>
      </c>
      <c r="K1222" t="str">
        <f t="shared" si="31"/>
        <v>7</v>
      </c>
      <c r="L1222" t="s">
        <v>73</v>
      </c>
      <c r="M1222" t="s">
        <v>74</v>
      </c>
      <c r="N12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22" s="13" t="e">
        <f>VLOOKUP(TableMPI[[#This Row],[Label]],TableAvg[],2,FALSE)</f>
        <v>#N/A</v>
      </c>
      <c r="P1222" s="13" t="e">
        <f>VLOOKUP(TableMPI[[#This Row],[Label]],TableAvg[],3,FALSE)</f>
        <v>#N/A</v>
      </c>
      <c r="Q1222" s="13" t="e">
        <f>TableMPI[[#This Row],[Avg]]-$U$2*TableMPI[[#This Row],[StdDev]]</f>
        <v>#N/A</v>
      </c>
      <c r="R1222" s="13" t="e">
        <f>TableMPI[[#This Row],[Avg]]+$U$2*TableMPI[[#This Row],[StdDev]]</f>
        <v>#N/A</v>
      </c>
      <c r="S1222" s="13" t="e">
        <f>IF(AND(TableMPI[[#This Row],[total_time]]&gt;=TableMPI[[#This Row],[Low]], TableMPI[[#This Row],[total_time]]&lt;=TableMPI[[#This Row],[High]]),1,0)</f>
        <v>#N/A</v>
      </c>
    </row>
    <row r="1223" spans="1:19" x14ac:dyDescent="0.25">
      <c r="A1223" t="s">
        <v>15</v>
      </c>
      <c r="B1223">
        <v>25000</v>
      </c>
      <c r="C1223">
        <v>100</v>
      </c>
      <c r="D1223">
        <v>100000</v>
      </c>
      <c r="E1223">
        <v>33</v>
      </c>
      <c r="F1223">
        <v>1</v>
      </c>
      <c r="G1223">
        <v>73.238136999999995</v>
      </c>
      <c r="H1223">
        <v>9.0174610000000008</v>
      </c>
      <c r="I1223">
        <v>29.038385000000002</v>
      </c>
      <c r="J1223">
        <v>0.90744999999999998</v>
      </c>
      <c r="K1223" t="str">
        <f t="shared" ref="K1223:K1254" si="32">MID(M1223,22,1)</f>
        <v>7</v>
      </c>
      <c r="L1223" t="s">
        <v>73</v>
      </c>
      <c r="M1223" t="s">
        <v>74</v>
      </c>
      <c r="N12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23" s="13" t="e">
        <f>VLOOKUP(TableMPI[[#This Row],[Label]],TableAvg[],2,FALSE)</f>
        <v>#N/A</v>
      </c>
      <c r="P1223" s="13" t="e">
        <f>VLOOKUP(TableMPI[[#This Row],[Label]],TableAvg[],3,FALSE)</f>
        <v>#N/A</v>
      </c>
      <c r="Q1223" s="13" t="e">
        <f>TableMPI[[#This Row],[Avg]]-$U$2*TableMPI[[#This Row],[StdDev]]</f>
        <v>#N/A</v>
      </c>
      <c r="R1223" s="13" t="e">
        <f>TableMPI[[#This Row],[Avg]]+$U$2*TableMPI[[#This Row],[StdDev]]</f>
        <v>#N/A</v>
      </c>
      <c r="S1223" s="13" t="e">
        <f>IF(AND(TableMPI[[#This Row],[total_time]]&gt;=TableMPI[[#This Row],[Low]], TableMPI[[#This Row],[total_time]]&lt;=TableMPI[[#This Row],[High]]),1,0)</f>
        <v>#N/A</v>
      </c>
    </row>
    <row r="1224" spans="1:19" x14ac:dyDescent="0.25">
      <c r="A1224" t="s">
        <v>15</v>
      </c>
      <c r="B1224">
        <v>25000</v>
      </c>
      <c r="C1224">
        <v>100</v>
      </c>
      <c r="D1224">
        <v>100000</v>
      </c>
      <c r="E1224">
        <v>30</v>
      </c>
      <c r="F1224">
        <v>1</v>
      </c>
      <c r="G1224">
        <v>84.085669999999993</v>
      </c>
      <c r="H1224">
        <v>13.469625000000001</v>
      </c>
      <c r="I1224">
        <v>25.623394000000001</v>
      </c>
      <c r="J1224">
        <v>0.88356500000000004</v>
      </c>
      <c r="K1224" t="str">
        <f t="shared" si="32"/>
        <v>7</v>
      </c>
      <c r="L1224" t="s">
        <v>73</v>
      </c>
      <c r="M1224" t="s">
        <v>74</v>
      </c>
      <c r="N12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24" s="13" t="e">
        <f>VLOOKUP(TableMPI[[#This Row],[Label]],TableAvg[],2,FALSE)</f>
        <v>#N/A</v>
      </c>
      <c r="P1224" s="13" t="e">
        <f>VLOOKUP(TableMPI[[#This Row],[Label]],TableAvg[],3,FALSE)</f>
        <v>#N/A</v>
      </c>
      <c r="Q1224" s="13" t="e">
        <f>TableMPI[[#This Row],[Avg]]-$U$2*TableMPI[[#This Row],[StdDev]]</f>
        <v>#N/A</v>
      </c>
      <c r="R1224" s="13" t="e">
        <f>TableMPI[[#This Row],[Avg]]+$U$2*TableMPI[[#This Row],[StdDev]]</f>
        <v>#N/A</v>
      </c>
      <c r="S1224" s="13" t="e">
        <f>IF(AND(TableMPI[[#This Row],[total_time]]&gt;=TableMPI[[#This Row],[Low]], TableMPI[[#This Row],[total_time]]&lt;=TableMPI[[#This Row],[High]]),1,0)</f>
        <v>#N/A</v>
      </c>
    </row>
    <row r="1225" spans="1:19" x14ac:dyDescent="0.25">
      <c r="A1225" t="s">
        <v>15</v>
      </c>
      <c r="B1225">
        <v>25000</v>
      </c>
      <c r="C1225">
        <v>100</v>
      </c>
      <c r="D1225">
        <v>100000</v>
      </c>
      <c r="E1225">
        <v>27</v>
      </c>
      <c r="F1225">
        <v>1</v>
      </c>
      <c r="G1225">
        <v>84.233130000000003</v>
      </c>
      <c r="H1225">
        <v>6.0652239999999997</v>
      </c>
      <c r="I1225">
        <v>36.842154000000001</v>
      </c>
      <c r="J1225">
        <v>1.417006</v>
      </c>
      <c r="K1225" t="str">
        <f t="shared" si="32"/>
        <v>7</v>
      </c>
      <c r="L1225" t="s">
        <v>73</v>
      </c>
      <c r="M1225" t="s">
        <v>74</v>
      </c>
      <c r="N12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25" s="13" t="e">
        <f>VLOOKUP(TableMPI[[#This Row],[Label]],TableAvg[],2,FALSE)</f>
        <v>#N/A</v>
      </c>
      <c r="P1225" s="13" t="e">
        <f>VLOOKUP(TableMPI[[#This Row],[Label]],TableAvg[],3,FALSE)</f>
        <v>#N/A</v>
      </c>
      <c r="Q1225" s="13" t="e">
        <f>TableMPI[[#This Row],[Avg]]-$U$2*TableMPI[[#This Row],[StdDev]]</f>
        <v>#N/A</v>
      </c>
      <c r="R1225" s="13" t="e">
        <f>TableMPI[[#This Row],[Avg]]+$U$2*TableMPI[[#This Row],[StdDev]]</f>
        <v>#N/A</v>
      </c>
      <c r="S1225" s="13" t="e">
        <f>IF(AND(TableMPI[[#This Row],[total_time]]&gt;=TableMPI[[#This Row],[Low]], TableMPI[[#This Row],[total_time]]&lt;=TableMPI[[#This Row],[High]]),1,0)</f>
        <v>#N/A</v>
      </c>
    </row>
    <row r="1226" spans="1:19" x14ac:dyDescent="0.25">
      <c r="A1226" t="s">
        <v>15</v>
      </c>
      <c r="B1226">
        <v>25000</v>
      </c>
      <c r="C1226">
        <v>100</v>
      </c>
      <c r="D1226">
        <v>100000</v>
      </c>
      <c r="E1226">
        <v>24</v>
      </c>
      <c r="F1226">
        <v>1</v>
      </c>
      <c r="G1226">
        <v>89.770008000000004</v>
      </c>
      <c r="H1226">
        <v>1.7453369999999999</v>
      </c>
      <c r="I1226">
        <v>21.692796999999999</v>
      </c>
      <c r="J1226">
        <v>0.94316500000000003</v>
      </c>
      <c r="K1226" t="str">
        <f t="shared" si="32"/>
        <v>7</v>
      </c>
      <c r="L1226" t="s">
        <v>73</v>
      </c>
      <c r="M1226" t="s">
        <v>74</v>
      </c>
      <c r="N12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26" s="13" t="e">
        <f>VLOOKUP(TableMPI[[#This Row],[Label]],TableAvg[],2,FALSE)</f>
        <v>#N/A</v>
      </c>
      <c r="P1226" s="13" t="e">
        <f>VLOOKUP(TableMPI[[#This Row],[Label]],TableAvg[],3,FALSE)</f>
        <v>#N/A</v>
      </c>
      <c r="Q1226" s="13" t="e">
        <f>TableMPI[[#This Row],[Avg]]-$U$2*TableMPI[[#This Row],[StdDev]]</f>
        <v>#N/A</v>
      </c>
      <c r="R1226" s="13" t="e">
        <f>TableMPI[[#This Row],[Avg]]+$U$2*TableMPI[[#This Row],[StdDev]]</f>
        <v>#N/A</v>
      </c>
      <c r="S1226" s="13" t="e">
        <f>IF(AND(TableMPI[[#This Row],[total_time]]&gt;=TableMPI[[#This Row],[Low]], TableMPI[[#This Row],[total_time]]&lt;=TableMPI[[#This Row],[High]]),1,0)</f>
        <v>#N/A</v>
      </c>
    </row>
    <row r="1227" spans="1:19" x14ac:dyDescent="0.25">
      <c r="A1227" t="s">
        <v>15</v>
      </c>
      <c r="B1227">
        <v>25000</v>
      </c>
      <c r="C1227">
        <v>100</v>
      </c>
      <c r="D1227">
        <v>100000</v>
      </c>
      <c r="E1227">
        <v>21</v>
      </c>
      <c r="F1227">
        <v>1</v>
      </c>
      <c r="G1227">
        <v>101.54636499999999</v>
      </c>
      <c r="H1227">
        <v>1.706377</v>
      </c>
      <c r="I1227">
        <v>18.194040000000001</v>
      </c>
      <c r="J1227">
        <v>0.90970200000000001</v>
      </c>
      <c r="K1227" t="str">
        <f t="shared" si="32"/>
        <v>7</v>
      </c>
      <c r="L1227" t="s">
        <v>73</v>
      </c>
      <c r="M1227" t="s">
        <v>74</v>
      </c>
      <c r="N12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27" s="13" t="e">
        <f>VLOOKUP(TableMPI[[#This Row],[Label]],TableAvg[],2,FALSE)</f>
        <v>#N/A</v>
      </c>
      <c r="P1227" s="13" t="e">
        <f>VLOOKUP(TableMPI[[#This Row],[Label]],TableAvg[],3,FALSE)</f>
        <v>#N/A</v>
      </c>
      <c r="Q1227" s="13" t="e">
        <f>TableMPI[[#This Row],[Avg]]-$U$2*TableMPI[[#This Row],[StdDev]]</f>
        <v>#N/A</v>
      </c>
      <c r="R1227" s="13" t="e">
        <f>TableMPI[[#This Row],[Avg]]+$U$2*TableMPI[[#This Row],[StdDev]]</f>
        <v>#N/A</v>
      </c>
      <c r="S1227" s="13" t="e">
        <f>IF(AND(TableMPI[[#This Row],[total_time]]&gt;=TableMPI[[#This Row],[Low]], TableMPI[[#This Row],[total_time]]&lt;=TableMPI[[#This Row],[High]]),1,0)</f>
        <v>#N/A</v>
      </c>
    </row>
    <row r="1228" spans="1:19" x14ac:dyDescent="0.25">
      <c r="A1228" t="s">
        <v>15</v>
      </c>
      <c r="B1228">
        <v>25000</v>
      </c>
      <c r="C1228">
        <v>100</v>
      </c>
      <c r="D1228">
        <v>100000</v>
      </c>
      <c r="E1228">
        <v>18</v>
      </c>
      <c r="F1228">
        <v>1</v>
      </c>
      <c r="G1228">
        <v>117.907732</v>
      </c>
      <c r="H1228">
        <v>1.7687059999999999</v>
      </c>
      <c r="I1228">
        <v>15.409427000000001</v>
      </c>
      <c r="J1228">
        <v>0.90643700000000005</v>
      </c>
      <c r="K1228" t="str">
        <f t="shared" si="32"/>
        <v>7</v>
      </c>
      <c r="L1228" t="s">
        <v>73</v>
      </c>
      <c r="M1228" t="s">
        <v>74</v>
      </c>
      <c r="N12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28" s="13" t="e">
        <f>VLOOKUP(TableMPI[[#This Row],[Label]],TableAvg[],2,FALSE)</f>
        <v>#N/A</v>
      </c>
      <c r="P1228" s="13" t="e">
        <f>VLOOKUP(TableMPI[[#This Row],[Label]],TableAvg[],3,FALSE)</f>
        <v>#N/A</v>
      </c>
      <c r="Q1228" s="13" t="e">
        <f>TableMPI[[#This Row],[Avg]]-$U$2*TableMPI[[#This Row],[StdDev]]</f>
        <v>#N/A</v>
      </c>
      <c r="R1228" s="13" t="e">
        <f>TableMPI[[#This Row],[Avg]]+$U$2*TableMPI[[#This Row],[StdDev]]</f>
        <v>#N/A</v>
      </c>
      <c r="S1228" s="13" t="e">
        <f>IF(AND(TableMPI[[#This Row],[total_time]]&gt;=TableMPI[[#This Row],[Low]], TableMPI[[#This Row],[total_time]]&lt;=TableMPI[[#This Row],[High]]),1,0)</f>
        <v>#N/A</v>
      </c>
    </row>
    <row r="1229" spans="1:19" x14ac:dyDescent="0.25">
      <c r="A1229" t="s">
        <v>15</v>
      </c>
      <c r="B1229">
        <v>25000</v>
      </c>
      <c r="C1229">
        <v>100</v>
      </c>
      <c r="D1229">
        <v>100000</v>
      </c>
      <c r="E1229">
        <v>15</v>
      </c>
      <c r="F1229">
        <v>1</v>
      </c>
      <c r="G1229">
        <v>140.69510199999999</v>
      </c>
      <c r="H1229">
        <v>1.506802</v>
      </c>
      <c r="I1229">
        <v>10.230961000000001</v>
      </c>
      <c r="J1229">
        <v>0.73078299999999996</v>
      </c>
      <c r="K1229" t="str">
        <f t="shared" si="32"/>
        <v>7</v>
      </c>
      <c r="L1229" t="s">
        <v>73</v>
      </c>
      <c r="M1229" t="s">
        <v>74</v>
      </c>
      <c r="N12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29" s="13" t="e">
        <f>VLOOKUP(TableMPI[[#This Row],[Label]],TableAvg[],2,FALSE)</f>
        <v>#N/A</v>
      </c>
      <c r="P1229" s="13" t="e">
        <f>VLOOKUP(TableMPI[[#This Row],[Label]],TableAvg[],3,FALSE)</f>
        <v>#N/A</v>
      </c>
      <c r="Q1229" s="13" t="e">
        <f>TableMPI[[#This Row],[Avg]]-$U$2*TableMPI[[#This Row],[StdDev]]</f>
        <v>#N/A</v>
      </c>
      <c r="R1229" s="13" t="e">
        <f>TableMPI[[#This Row],[Avg]]+$U$2*TableMPI[[#This Row],[StdDev]]</f>
        <v>#N/A</v>
      </c>
      <c r="S1229" s="13" t="e">
        <f>IF(AND(TableMPI[[#This Row],[total_time]]&gt;=TableMPI[[#This Row],[Low]], TableMPI[[#This Row],[total_time]]&lt;=TableMPI[[#This Row],[High]]),1,0)</f>
        <v>#N/A</v>
      </c>
    </row>
    <row r="1230" spans="1:19" x14ac:dyDescent="0.25">
      <c r="A1230" t="s">
        <v>15</v>
      </c>
      <c r="B1230">
        <v>25000</v>
      </c>
      <c r="C1230">
        <v>100</v>
      </c>
      <c r="D1230">
        <v>100000</v>
      </c>
      <c r="E1230">
        <v>72</v>
      </c>
      <c r="F1230">
        <v>1</v>
      </c>
      <c r="G1230">
        <v>62.456668999999998</v>
      </c>
      <c r="H1230">
        <v>32.504477999999999</v>
      </c>
      <c r="I1230">
        <v>63.569915999999999</v>
      </c>
      <c r="J1230">
        <v>0.89535100000000001</v>
      </c>
      <c r="K1230" t="str">
        <f t="shared" si="32"/>
        <v>7</v>
      </c>
      <c r="L1230" t="s">
        <v>73</v>
      </c>
      <c r="M1230" t="s">
        <v>74</v>
      </c>
      <c r="N12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30" s="13" t="e">
        <f>VLOOKUP(TableMPI[[#This Row],[Label]],TableAvg[],2,FALSE)</f>
        <v>#N/A</v>
      </c>
      <c r="P1230" s="13" t="e">
        <f>VLOOKUP(TableMPI[[#This Row],[Label]],TableAvg[],3,FALSE)</f>
        <v>#N/A</v>
      </c>
      <c r="Q1230" s="13" t="e">
        <f>TableMPI[[#This Row],[Avg]]-$U$2*TableMPI[[#This Row],[StdDev]]</f>
        <v>#N/A</v>
      </c>
      <c r="R1230" s="13" t="e">
        <f>TableMPI[[#This Row],[Avg]]+$U$2*TableMPI[[#This Row],[StdDev]]</f>
        <v>#N/A</v>
      </c>
      <c r="S1230" s="13" t="e">
        <f>IF(AND(TableMPI[[#This Row],[total_time]]&gt;=TableMPI[[#This Row],[Low]], TableMPI[[#This Row],[total_time]]&lt;=TableMPI[[#This Row],[High]]),1,0)</f>
        <v>#N/A</v>
      </c>
    </row>
    <row r="1231" spans="1:19" x14ac:dyDescent="0.25">
      <c r="A1231" t="s">
        <v>15</v>
      </c>
      <c r="B1231">
        <v>25000</v>
      </c>
      <c r="C1231">
        <v>100</v>
      </c>
      <c r="D1231">
        <v>100000</v>
      </c>
      <c r="E1231">
        <v>69</v>
      </c>
      <c r="F1231">
        <v>1</v>
      </c>
      <c r="G1231">
        <v>66.623424999999997</v>
      </c>
      <c r="H1231">
        <v>35.342430999999998</v>
      </c>
      <c r="I1231">
        <v>54.262734999999999</v>
      </c>
      <c r="J1231">
        <v>0.79798100000000005</v>
      </c>
      <c r="K1231" t="str">
        <f t="shared" si="32"/>
        <v>7</v>
      </c>
      <c r="L1231" t="s">
        <v>73</v>
      </c>
      <c r="M1231" t="s">
        <v>74</v>
      </c>
      <c r="N12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31" s="13" t="e">
        <f>VLOOKUP(TableMPI[[#This Row],[Label]],TableAvg[],2,FALSE)</f>
        <v>#N/A</v>
      </c>
      <c r="P1231" s="13" t="e">
        <f>VLOOKUP(TableMPI[[#This Row],[Label]],TableAvg[],3,FALSE)</f>
        <v>#N/A</v>
      </c>
      <c r="Q1231" s="13" t="e">
        <f>TableMPI[[#This Row],[Avg]]-$U$2*TableMPI[[#This Row],[StdDev]]</f>
        <v>#N/A</v>
      </c>
      <c r="R1231" s="13" t="e">
        <f>TableMPI[[#This Row],[Avg]]+$U$2*TableMPI[[#This Row],[StdDev]]</f>
        <v>#N/A</v>
      </c>
      <c r="S1231" s="13" t="e">
        <f>IF(AND(TableMPI[[#This Row],[total_time]]&gt;=TableMPI[[#This Row],[Low]], TableMPI[[#This Row],[total_time]]&lt;=TableMPI[[#This Row],[High]]),1,0)</f>
        <v>#N/A</v>
      </c>
    </row>
    <row r="1232" spans="1:19" x14ac:dyDescent="0.25">
      <c r="A1232" t="s">
        <v>15</v>
      </c>
      <c r="B1232">
        <v>25000</v>
      </c>
      <c r="C1232">
        <v>100</v>
      </c>
      <c r="D1232">
        <v>100000</v>
      </c>
      <c r="E1232">
        <v>66</v>
      </c>
      <c r="F1232">
        <v>1</v>
      </c>
      <c r="G1232">
        <v>63.441040999999998</v>
      </c>
      <c r="H1232">
        <v>31.080356999999999</v>
      </c>
      <c r="I1232">
        <v>64.128676999999996</v>
      </c>
      <c r="J1232">
        <v>0.986595</v>
      </c>
      <c r="K1232" t="str">
        <f t="shared" si="32"/>
        <v>7</v>
      </c>
      <c r="L1232" t="s">
        <v>73</v>
      </c>
      <c r="M1232" t="s">
        <v>74</v>
      </c>
      <c r="N12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32" s="13" t="e">
        <f>VLOOKUP(TableMPI[[#This Row],[Label]],TableAvg[],2,FALSE)</f>
        <v>#N/A</v>
      </c>
      <c r="P1232" s="13" t="e">
        <f>VLOOKUP(TableMPI[[#This Row],[Label]],TableAvg[],3,FALSE)</f>
        <v>#N/A</v>
      </c>
      <c r="Q1232" s="13" t="e">
        <f>TableMPI[[#This Row],[Avg]]-$U$2*TableMPI[[#This Row],[StdDev]]</f>
        <v>#N/A</v>
      </c>
      <c r="R1232" s="13" t="e">
        <f>TableMPI[[#This Row],[Avg]]+$U$2*TableMPI[[#This Row],[StdDev]]</f>
        <v>#N/A</v>
      </c>
      <c r="S1232" s="13" t="e">
        <f>IF(AND(TableMPI[[#This Row],[total_time]]&gt;=TableMPI[[#This Row],[Low]], TableMPI[[#This Row],[total_time]]&lt;=TableMPI[[#This Row],[High]]),1,0)</f>
        <v>#N/A</v>
      </c>
    </row>
    <row r="1233" spans="1:19" x14ac:dyDescent="0.25">
      <c r="A1233" t="s">
        <v>15</v>
      </c>
      <c r="B1233">
        <v>25000</v>
      </c>
      <c r="C1233">
        <v>100</v>
      </c>
      <c r="D1233">
        <v>100000</v>
      </c>
      <c r="E1233">
        <v>63</v>
      </c>
      <c r="F1233">
        <v>1</v>
      </c>
      <c r="G1233">
        <v>58.070424000000003</v>
      </c>
      <c r="H1233">
        <v>24.300069000000001</v>
      </c>
      <c r="I1233">
        <v>53.485939000000002</v>
      </c>
      <c r="J1233">
        <v>0.862676</v>
      </c>
      <c r="K1233" t="str">
        <f t="shared" si="32"/>
        <v>7</v>
      </c>
      <c r="L1233" t="s">
        <v>73</v>
      </c>
      <c r="M1233" t="s">
        <v>74</v>
      </c>
      <c r="N12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33" s="13" t="e">
        <f>VLOOKUP(TableMPI[[#This Row],[Label]],TableAvg[],2,FALSE)</f>
        <v>#N/A</v>
      </c>
      <c r="P1233" s="13" t="e">
        <f>VLOOKUP(TableMPI[[#This Row],[Label]],TableAvg[],3,FALSE)</f>
        <v>#N/A</v>
      </c>
      <c r="Q1233" s="13" t="e">
        <f>TableMPI[[#This Row],[Avg]]-$U$2*TableMPI[[#This Row],[StdDev]]</f>
        <v>#N/A</v>
      </c>
      <c r="R1233" s="13" t="e">
        <f>TableMPI[[#This Row],[Avg]]+$U$2*TableMPI[[#This Row],[StdDev]]</f>
        <v>#N/A</v>
      </c>
      <c r="S1233" s="13" t="e">
        <f>IF(AND(TableMPI[[#This Row],[total_time]]&gt;=TableMPI[[#This Row],[Low]], TableMPI[[#This Row],[total_time]]&lt;=TableMPI[[#This Row],[High]]),1,0)</f>
        <v>#N/A</v>
      </c>
    </row>
    <row r="1234" spans="1:19" x14ac:dyDescent="0.25">
      <c r="A1234" t="s">
        <v>15</v>
      </c>
      <c r="B1234">
        <v>25000</v>
      </c>
      <c r="C1234">
        <v>100</v>
      </c>
      <c r="D1234">
        <v>100000</v>
      </c>
      <c r="E1234">
        <v>60</v>
      </c>
      <c r="F1234">
        <v>1</v>
      </c>
      <c r="G1234">
        <v>66.339235000000002</v>
      </c>
      <c r="H1234">
        <v>30.798772</v>
      </c>
      <c r="I1234">
        <v>47.952095</v>
      </c>
      <c r="J1234">
        <v>0.812747</v>
      </c>
      <c r="K1234" t="str">
        <f t="shared" si="32"/>
        <v>7</v>
      </c>
      <c r="L1234" t="s">
        <v>73</v>
      </c>
      <c r="M1234" t="s">
        <v>74</v>
      </c>
      <c r="N12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34" s="13" t="e">
        <f>VLOOKUP(TableMPI[[#This Row],[Label]],TableAvg[],2,FALSE)</f>
        <v>#N/A</v>
      </c>
      <c r="P1234" s="13" t="e">
        <f>VLOOKUP(TableMPI[[#This Row],[Label]],TableAvg[],3,FALSE)</f>
        <v>#N/A</v>
      </c>
      <c r="Q1234" s="13" t="e">
        <f>TableMPI[[#This Row],[Avg]]-$U$2*TableMPI[[#This Row],[StdDev]]</f>
        <v>#N/A</v>
      </c>
      <c r="R1234" s="13" t="e">
        <f>TableMPI[[#This Row],[Avg]]+$U$2*TableMPI[[#This Row],[StdDev]]</f>
        <v>#N/A</v>
      </c>
      <c r="S1234" s="13" t="e">
        <f>IF(AND(TableMPI[[#This Row],[total_time]]&gt;=TableMPI[[#This Row],[Low]], TableMPI[[#This Row],[total_time]]&lt;=TableMPI[[#This Row],[High]]),1,0)</f>
        <v>#N/A</v>
      </c>
    </row>
    <row r="1235" spans="1:19" x14ac:dyDescent="0.25">
      <c r="A1235" t="s">
        <v>15</v>
      </c>
      <c r="B1235">
        <v>25000</v>
      </c>
      <c r="C1235">
        <v>100</v>
      </c>
      <c r="D1235">
        <v>100000</v>
      </c>
      <c r="E1235">
        <v>57</v>
      </c>
      <c r="F1235">
        <v>1</v>
      </c>
      <c r="G1235">
        <v>67.495754000000005</v>
      </c>
      <c r="H1235">
        <v>29.645426</v>
      </c>
      <c r="I1235">
        <v>54.090846999999997</v>
      </c>
      <c r="J1235">
        <v>0.96590799999999999</v>
      </c>
      <c r="K1235" t="str">
        <f t="shared" si="32"/>
        <v>7</v>
      </c>
      <c r="L1235" t="s">
        <v>73</v>
      </c>
      <c r="M1235" t="s">
        <v>74</v>
      </c>
      <c r="N12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35" s="13" t="e">
        <f>VLOOKUP(TableMPI[[#This Row],[Label]],TableAvg[],2,FALSE)</f>
        <v>#N/A</v>
      </c>
      <c r="P1235" s="13" t="e">
        <f>VLOOKUP(TableMPI[[#This Row],[Label]],TableAvg[],3,FALSE)</f>
        <v>#N/A</v>
      </c>
      <c r="Q1235" s="13" t="e">
        <f>TableMPI[[#This Row],[Avg]]-$U$2*TableMPI[[#This Row],[StdDev]]</f>
        <v>#N/A</v>
      </c>
      <c r="R1235" s="13" t="e">
        <f>TableMPI[[#This Row],[Avg]]+$U$2*TableMPI[[#This Row],[StdDev]]</f>
        <v>#N/A</v>
      </c>
      <c r="S1235" s="13" t="e">
        <f>IF(AND(TableMPI[[#This Row],[total_time]]&gt;=TableMPI[[#This Row],[Low]], TableMPI[[#This Row],[total_time]]&lt;=TableMPI[[#This Row],[High]]),1,0)</f>
        <v>#N/A</v>
      </c>
    </row>
    <row r="1236" spans="1:19" x14ac:dyDescent="0.25">
      <c r="A1236" t="s">
        <v>15</v>
      </c>
      <c r="B1236">
        <v>25000</v>
      </c>
      <c r="C1236">
        <v>100</v>
      </c>
      <c r="D1236">
        <v>100000</v>
      </c>
      <c r="E1236">
        <v>54</v>
      </c>
      <c r="F1236">
        <v>1</v>
      </c>
      <c r="G1236">
        <v>71.020363000000003</v>
      </c>
      <c r="H1236">
        <v>31.135952</v>
      </c>
      <c r="I1236">
        <v>48.229478999999998</v>
      </c>
      <c r="J1236">
        <v>0.90998999999999997</v>
      </c>
      <c r="K1236" t="str">
        <f t="shared" si="32"/>
        <v>7</v>
      </c>
      <c r="L1236" t="s">
        <v>73</v>
      </c>
      <c r="M1236" t="s">
        <v>74</v>
      </c>
      <c r="N12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36" s="13" t="e">
        <f>VLOOKUP(TableMPI[[#This Row],[Label]],TableAvg[],2,FALSE)</f>
        <v>#N/A</v>
      </c>
      <c r="P1236" s="13" t="e">
        <f>VLOOKUP(TableMPI[[#This Row],[Label]],TableAvg[],3,FALSE)</f>
        <v>#N/A</v>
      </c>
      <c r="Q1236" s="13" t="e">
        <f>TableMPI[[#This Row],[Avg]]-$U$2*TableMPI[[#This Row],[StdDev]]</f>
        <v>#N/A</v>
      </c>
      <c r="R1236" s="13" t="e">
        <f>TableMPI[[#This Row],[Avg]]+$U$2*TableMPI[[#This Row],[StdDev]]</f>
        <v>#N/A</v>
      </c>
      <c r="S1236" s="13" t="e">
        <f>IF(AND(TableMPI[[#This Row],[total_time]]&gt;=TableMPI[[#This Row],[Low]], TableMPI[[#This Row],[total_time]]&lt;=TableMPI[[#This Row],[High]]),1,0)</f>
        <v>#N/A</v>
      </c>
    </row>
    <row r="1237" spans="1:19" x14ac:dyDescent="0.25">
      <c r="A1237" t="s">
        <v>15</v>
      </c>
      <c r="B1237">
        <v>25000</v>
      </c>
      <c r="C1237">
        <v>100</v>
      </c>
      <c r="D1237">
        <v>100000</v>
      </c>
      <c r="E1237">
        <v>51</v>
      </c>
      <c r="F1237">
        <v>1</v>
      </c>
      <c r="G1237">
        <v>74.146403000000007</v>
      </c>
      <c r="H1237">
        <v>32.023935000000002</v>
      </c>
      <c r="I1237">
        <v>40.840069</v>
      </c>
      <c r="J1237">
        <v>0.816801</v>
      </c>
      <c r="K1237" t="str">
        <f t="shared" si="32"/>
        <v>7</v>
      </c>
      <c r="L1237" t="s">
        <v>73</v>
      </c>
      <c r="M1237" t="s">
        <v>74</v>
      </c>
      <c r="N12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37" s="13" t="e">
        <f>VLOOKUP(TableMPI[[#This Row],[Label]],TableAvg[],2,FALSE)</f>
        <v>#N/A</v>
      </c>
      <c r="P1237" s="13" t="e">
        <f>VLOOKUP(TableMPI[[#This Row],[Label]],TableAvg[],3,FALSE)</f>
        <v>#N/A</v>
      </c>
      <c r="Q1237" s="13" t="e">
        <f>TableMPI[[#This Row],[Avg]]-$U$2*TableMPI[[#This Row],[StdDev]]</f>
        <v>#N/A</v>
      </c>
      <c r="R1237" s="13" t="e">
        <f>TableMPI[[#This Row],[Avg]]+$U$2*TableMPI[[#This Row],[StdDev]]</f>
        <v>#N/A</v>
      </c>
      <c r="S1237" s="13" t="e">
        <f>IF(AND(TableMPI[[#This Row],[total_time]]&gt;=TableMPI[[#This Row],[Low]], TableMPI[[#This Row],[total_time]]&lt;=TableMPI[[#This Row],[High]]),1,0)</f>
        <v>#N/A</v>
      </c>
    </row>
    <row r="1238" spans="1:19" x14ac:dyDescent="0.25">
      <c r="A1238" t="s">
        <v>15</v>
      </c>
      <c r="B1238">
        <v>25000</v>
      </c>
      <c r="C1238">
        <v>100</v>
      </c>
      <c r="D1238">
        <v>100000</v>
      </c>
      <c r="E1238">
        <v>48</v>
      </c>
      <c r="F1238">
        <v>1</v>
      </c>
      <c r="G1238">
        <v>77.135968000000005</v>
      </c>
      <c r="H1238">
        <v>32.526795999999997</v>
      </c>
      <c r="I1238">
        <v>44.118896999999997</v>
      </c>
      <c r="J1238">
        <v>0.93869999999999998</v>
      </c>
      <c r="K1238" t="str">
        <f t="shared" si="32"/>
        <v>7</v>
      </c>
      <c r="L1238" t="s">
        <v>73</v>
      </c>
      <c r="M1238" t="s">
        <v>74</v>
      </c>
      <c r="N12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238" s="13" t="e">
        <f>VLOOKUP(TableMPI[[#This Row],[Label]],TableAvg[],2,FALSE)</f>
        <v>#N/A</v>
      </c>
      <c r="P1238" s="13" t="e">
        <f>VLOOKUP(TableMPI[[#This Row],[Label]],TableAvg[],3,FALSE)</f>
        <v>#N/A</v>
      </c>
      <c r="Q1238" s="13" t="e">
        <f>TableMPI[[#This Row],[Avg]]-$U$2*TableMPI[[#This Row],[StdDev]]</f>
        <v>#N/A</v>
      </c>
      <c r="R1238" s="13" t="e">
        <f>TableMPI[[#This Row],[Avg]]+$U$2*TableMPI[[#This Row],[StdDev]]</f>
        <v>#N/A</v>
      </c>
      <c r="S1238" s="13" t="e">
        <f>IF(AND(TableMPI[[#This Row],[total_time]]&gt;=TableMPI[[#This Row],[Low]], TableMPI[[#This Row],[total_time]]&lt;=TableMPI[[#This Row],[High]]),1,0)</f>
        <v>#N/A</v>
      </c>
    </row>
    <row r="1239" spans="1:19" x14ac:dyDescent="0.25">
      <c r="A1239" t="s">
        <v>15</v>
      </c>
      <c r="B1239">
        <v>25000</v>
      </c>
      <c r="C1239">
        <v>100</v>
      </c>
      <c r="D1239">
        <v>100000</v>
      </c>
      <c r="E1239">
        <v>45</v>
      </c>
      <c r="F1239">
        <v>1</v>
      </c>
      <c r="G1239">
        <v>70.801450000000003</v>
      </c>
      <c r="H1239">
        <v>23.376329999999999</v>
      </c>
      <c r="I1239">
        <v>36.907904000000002</v>
      </c>
      <c r="J1239">
        <v>0.83881600000000001</v>
      </c>
      <c r="K1239" t="str">
        <f t="shared" si="32"/>
        <v>7</v>
      </c>
      <c r="L1239" t="s">
        <v>73</v>
      </c>
      <c r="M1239" t="s">
        <v>74</v>
      </c>
      <c r="N12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239" s="13" t="e">
        <f>VLOOKUP(TableMPI[[#This Row],[Label]],TableAvg[],2,FALSE)</f>
        <v>#N/A</v>
      </c>
      <c r="P1239" s="13" t="e">
        <f>VLOOKUP(TableMPI[[#This Row],[Label]],TableAvg[],3,FALSE)</f>
        <v>#N/A</v>
      </c>
      <c r="Q1239" s="13" t="e">
        <f>TableMPI[[#This Row],[Avg]]-$U$2*TableMPI[[#This Row],[StdDev]]</f>
        <v>#N/A</v>
      </c>
      <c r="R1239" s="13" t="e">
        <f>TableMPI[[#This Row],[Avg]]+$U$2*TableMPI[[#This Row],[StdDev]]</f>
        <v>#N/A</v>
      </c>
      <c r="S1239" s="13" t="e">
        <f>IF(AND(TableMPI[[#This Row],[total_time]]&gt;=TableMPI[[#This Row],[Low]], TableMPI[[#This Row],[total_time]]&lt;=TableMPI[[#This Row],[High]]),1,0)</f>
        <v>#N/A</v>
      </c>
    </row>
    <row r="1240" spans="1:19" x14ac:dyDescent="0.25">
      <c r="A1240" t="s">
        <v>15</v>
      </c>
      <c r="B1240">
        <v>25000</v>
      </c>
      <c r="C1240">
        <v>100</v>
      </c>
      <c r="D1240">
        <v>100000</v>
      </c>
      <c r="E1240">
        <v>42</v>
      </c>
      <c r="F1240">
        <v>1</v>
      </c>
      <c r="G1240">
        <v>80.899583000000007</v>
      </c>
      <c r="H1240">
        <v>29.992370000000001</v>
      </c>
      <c r="I1240">
        <v>36.262658999999999</v>
      </c>
      <c r="J1240">
        <v>0.88445499999999999</v>
      </c>
      <c r="K1240" t="str">
        <f t="shared" si="32"/>
        <v>7</v>
      </c>
      <c r="L1240" t="s">
        <v>73</v>
      </c>
      <c r="M1240" t="s">
        <v>74</v>
      </c>
      <c r="N12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40" s="13" t="e">
        <f>VLOOKUP(TableMPI[[#This Row],[Label]],TableAvg[],2,FALSE)</f>
        <v>#N/A</v>
      </c>
      <c r="P1240" s="13" t="e">
        <f>VLOOKUP(TableMPI[[#This Row],[Label]],TableAvg[],3,FALSE)</f>
        <v>#N/A</v>
      </c>
      <c r="Q1240" s="13" t="e">
        <f>TableMPI[[#This Row],[Avg]]-$U$2*TableMPI[[#This Row],[StdDev]]</f>
        <v>#N/A</v>
      </c>
      <c r="R1240" s="13" t="e">
        <f>TableMPI[[#This Row],[Avg]]+$U$2*TableMPI[[#This Row],[StdDev]]</f>
        <v>#N/A</v>
      </c>
      <c r="S1240" s="13" t="e">
        <f>IF(AND(TableMPI[[#This Row],[total_time]]&gt;=TableMPI[[#This Row],[Low]], TableMPI[[#This Row],[total_time]]&lt;=TableMPI[[#This Row],[High]]),1,0)</f>
        <v>#N/A</v>
      </c>
    </row>
    <row r="1241" spans="1:19" x14ac:dyDescent="0.25">
      <c r="A1241" t="s">
        <v>15</v>
      </c>
      <c r="B1241">
        <v>25000</v>
      </c>
      <c r="C1241">
        <v>100</v>
      </c>
      <c r="D1241">
        <v>100000</v>
      </c>
      <c r="E1241">
        <v>39</v>
      </c>
      <c r="F1241">
        <v>1</v>
      </c>
      <c r="G1241">
        <v>75.366502999999994</v>
      </c>
      <c r="H1241">
        <v>21.492061</v>
      </c>
      <c r="I1241">
        <v>34.714202999999998</v>
      </c>
      <c r="J1241">
        <v>0.91353200000000001</v>
      </c>
      <c r="K1241" t="str">
        <f t="shared" si="32"/>
        <v>7</v>
      </c>
      <c r="L1241" t="s">
        <v>73</v>
      </c>
      <c r="M1241" t="s">
        <v>74</v>
      </c>
      <c r="N12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41" s="13" t="e">
        <f>VLOOKUP(TableMPI[[#This Row],[Label]],TableAvg[],2,FALSE)</f>
        <v>#N/A</v>
      </c>
      <c r="P1241" s="13" t="e">
        <f>VLOOKUP(TableMPI[[#This Row],[Label]],TableAvg[],3,FALSE)</f>
        <v>#N/A</v>
      </c>
      <c r="Q1241" s="13" t="e">
        <f>TableMPI[[#This Row],[Avg]]-$U$2*TableMPI[[#This Row],[StdDev]]</f>
        <v>#N/A</v>
      </c>
      <c r="R1241" s="13" t="e">
        <f>TableMPI[[#This Row],[Avg]]+$U$2*TableMPI[[#This Row],[StdDev]]</f>
        <v>#N/A</v>
      </c>
      <c r="S1241" s="13" t="e">
        <f>IF(AND(TableMPI[[#This Row],[total_time]]&gt;=TableMPI[[#This Row],[Low]], TableMPI[[#This Row],[total_time]]&lt;=TableMPI[[#This Row],[High]]),1,0)</f>
        <v>#N/A</v>
      </c>
    </row>
    <row r="1242" spans="1:19" x14ac:dyDescent="0.25">
      <c r="A1242" t="s">
        <v>15</v>
      </c>
      <c r="B1242">
        <v>25000</v>
      </c>
      <c r="C1242">
        <v>100</v>
      </c>
      <c r="D1242">
        <v>100000</v>
      </c>
      <c r="E1242">
        <v>36</v>
      </c>
      <c r="F1242">
        <v>1</v>
      </c>
      <c r="G1242">
        <v>81.871972999999997</v>
      </c>
      <c r="H1242">
        <v>22.820492999999999</v>
      </c>
      <c r="I1242">
        <v>37.652023</v>
      </c>
      <c r="J1242">
        <v>1.075772</v>
      </c>
      <c r="K1242" t="str">
        <f t="shared" si="32"/>
        <v>7</v>
      </c>
      <c r="L1242" t="s">
        <v>73</v>
      </c>
      <c r="M1242" t="s">
        <v>74</v>
      </c>
      <c r="N12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42" s="13" t="e">
        <f>VLOOKUP(TableMPI[[#This Row],[Label]],TableAvg[],2,FALSE)</f>
        <v>#N/A</v>
      </c>
      <c r="P1242" s="13" t="e">
        <f>VLOOKUP(TableMPI[[#This Row],[Label]],TableAvg[],3,FALSE)</f>
        <v>#N/A</v>
      </c>
      <c r="Q1242" s="13" t="e">
        <f>TableMPI[[#This Row],[Avg]]-$U$2*TableMPI[[#This Row],[StdDev]]</f>
        <v>#N/A</v>
      </c>
      <c r="R1242" s="13" t="e">
        <f>TableMPI[[#This Row],[Avg]]+$U$2*TableMPI[[#This Row],[StdDev]]</f>
        <v>#N/A</v>
      </c>
      <c r="S1242" s="13" t="e">
        <f>IF(AND(TableMPI[[#This Row],[total_time]]&gt;=TableMPI[[#This Row],[Low]], TableMPI[[#This Row],[total_time]]&lt;=TableMPI[[#This Row],[High]]),1,0)</f>
        <v>#N/A</v>
      </c>
    </row>
    <row r="1243" spans="1:19" x14ac:dyDescent="0.25">
      <c r="A1243" t="s">
        <v>15</v>
      </c>
      <c r="B1243">
        <v>25000</v>
      </c>
      <c r="C1243">
        <v>100</v>
      </c>
      <c r="D1243">
        <v>100000</v>
      </c>
      <c r="E1243">
        <v>33</v>
      </c>
      <c r="F1243">
        <v>1</v>
      </c>
      <c r="G1243">
        <v>74.908134000000004</v>
      </c>
      <c r="H1243">
        <v>10.849278999999999</v>
      </c>
      <c r="I1243">
        <v>30.320781</v>
      </c>
      <c r="J1243">
        <v>0.94752400000000003</v>
      </c>
      <c r="K1243" t="str">
        <f t="shared" si="32"/>
        <v>7</v>
      </c>
      <c r="L1243" t="s">
        <v>73</v>
      </c>
      <c r="M1243" t="s">
        <v>74</v>
      </c>
      <c r="N12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43" s="13" t="e">
        <f>VLOOKUP(TableMPI[[#This Row],[Label]],TableAvg[],2,FALSE)</f>
        <v>#N/A</v>
      </c>
      <c r="P1243" s="13" t="e">
        <f>VLOOKUP(TableMPI[[#This Row],[Label]],TableAvg[],3,FALSE)</f>
        <v>#N/A</v>
      </c>
      <c r="Q1243" s="13" t="e">
        <f>TableMPI[[#This Row],[Avg]]-$U$2*TableMPI[[#This Row],[StdDev]]</f>
        <v>#N/A</v>
      </c>
      <c r="R1243" s="13" t="e">
        <f>TableMPI[[#This Row],[Avg]]+$U$2*TableMPI[[#This Row],[StdDev]]</f>
        <v>#N/A</v>
      </c>
      <c r="S1243" s="13" t="e">
        <f>IF(AND(TableMPI[[#This Row],[total_time]]&gt;=TableMPI[[#This Row],[Low]], TableMPI[[#This Row],[total_time]]&lt;=TableMPI[[#This Row],[High]]),1,0)</f>
        <v>#N/A</v>
      </c>
    </row>
    <row r="1244" spans="1:19" x14ac:dyDescent="0.25">
      <c r="A1244" t="s">
        <v>15</v>
      </c>
      <c r="B1244">
        <v>25000</v>
      </c>
      <c r="C1244">
        <v>100</v>
      </c>
      <c r="D1244">
        <v>100000</v>
      </c>
      <c r="E1244">
        <v>30</v>
      </c>
      <c r="F1244">
        <v>1</v>
      </c>
      <c r="G1244">
        <v>82.505435000000006</v>
      </c>
      <c r="H1244">
        <v>11.390814000000001</v>
      </c>
      <c r="I1244">
        <v>26.841978000000001</v>
      </c>
      <c r="J1244">
        <v>0.92558499999999999</v>
      </c>
      <c r="K1244" t="str">
        <f t="shared" si="32"/>
        <v>7</v>
      </c>
      <c r="L1244" t="s">
        <v>73</v>
      </c>
      <c r="M1244" t="s">
        <v>74</v>
      </c>
      <c r="N12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44" s="13" t="e">
        <f>VLOOKUP(TableMPI[[#This Row],[Label]],TableAvg[],2,FALSE)</f>
        <v>#N/A</v>
      </c>
      <c r="P1244" s="13" t="e">
        <f>VLOOKUP(TableMPI[[#This Row],[Label]],TableAvg[],3,FALSE)</f>
        <v>#N/A</v>
      </c>
      <c r="Q1244" s="13" t="e">
        <f>TableMPI[[#This Row],[Avg]]-$U$2*TableMPI[[#This Row],[StdDev]]</f>
        <v>#N/A</v>
      </c>
      <c r="R1244" s="13" t="e">
        <f>TableMPI[[#This Row],[Avg]]+$U$2*TableMPI[[#This Row],[StdDev]]</f>
        <v>#N/A</v>
      </c>
      <c r="S1244" s="13" t="e">
        <f>IF(AND(TableMPI[[#This Row],[total_time]]&gt;=TableMPI[[#This Row],[Low]], TableMPI[[#This Row],[total_time]]&lt;=TableMPI[[#This Row],[High]]),1,0)</f>
        <v>#N/A</v>
      </c>
    </row>
    <row r="1245" spans="1:19" x14ac:dyDescent="0.25">
      <c r="A1245" t="s">
        <v>15</v>
      </c>
      <c r="B1245">
        <v>25000</v>
      </c>
      <c r="C1245">
        <v>100</v>
      </c>
      <c r="D1245">
        <v>100000</v>
      </c>
      <c r="E1245">
        <v>27</v>
      </c>
      <c r="F1245">
        <v>1</v>
      </c>
      <c r="G1245">
        <v>83.837655999999996</v>
      </c>
      <c r="H1245">
        <v>5.6934610000000001</v>
      </c>
      <c r="I1245">
        <v>26.777085</v>
      </c>
      <c r="J1245">
        <v>1.0298879999999999</v>
      </c>
      <c r="K1245" t="str">
        <f t="shared" si="32"/>
        <v>7</v>
      </c>
      <c r="L1245" t="s">
        <v>73</v>
      </c>
      <c r="M1245" t="s">
        <v>74</v>
      </c>
      <c r="N12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45" s="13" t="e">
        <f>VLOOKUP(TableMPI[[#This Row],[Label]],TableAvg[],2,FALSE)</f>
        <v>#N/A</v>
      </c>
      <c r="P1245" s="13" t="e">
        <f>VLOOKUP(TableMPI[[#This Row],[Label]],TableAvg[],3,FALSE)</f>
        <v>#N/A</v>
      </c>
      <c r="Q1245" s="13" t="e">
        <f>TableMPI[[#This Row],[Avg]]-$U$2*TableMPI[[#This Row],[StdDev]]</f>
        <v>#N/A</v>
      </c>
      <c r="R1245" s="13" t="e">
        <f>TableMPI[[#This Row],[Avg]]+$U$2*TableMPI[[#This Row],[StdDev]]</f>
        <v>#N/A</v>
      </c>
      <c r="S1245" s="13" t="e">
        <f>IF(AND(TableMPI[[#This Row],[total_time]]&gt;=TableMPI[[#This Row],[Low]], TableMPI[[#This Row],[total_time]]&lt;=TableMPI[[#This Row],[High]]),1,0)</f>
        <v>#N/A</v>
      </c>
    </row>
    <row r="1246" spans="1:19" x14ac:dyDescent="0.25">
      <c r="A1246" t="s">
        <v>15</v>
      </c>
      <c r="B1246">
        <v>25000</v>
      </c>
      <c r="C1246">
        <v>100</v>
      </c>
      <c r="D1246">
        <v>100000</v>
      </c>
      <c r="E1246">
        <v>24</v>
      </c>
      <c r="F1246">
        <v>1</v>
      </c>
      <c r="G1246">
        <v>89.496427999999995</v>
      </c>
      <c r="H1246">
        <v>1.66994</v>
      </c>
      <c r="I1246">
        <v>19.973379000000001</v>
      </c>
      <c r="J1246">
        <v>0.86840799999999996</v>
      </c>
      <c r="K1246" t="str">
        <f t="shared" si="32"/>
        <v>7</v>
      </c>
      <c r="L1246" t="s">
        <v>73</v>
      </c>
      <c r="M1246" t="s">
        <v>74</v>
      </c>
      <c r="N12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46" s="13" t="e">
        <f>VLOOKUP(TableMPI[[#This Row],[Label]],TableAvg[],2,FALSE)</f>
        <v>#N/A</v>
      </c>
      <c r="P1246" s="13" t="e">
        <f>VLOOKUP(TableMPI[[#This Row],[Label]],TableAvg[],3,FALSE)</f>
        <v>#N/A</v>
      </c>
      <c r="Q1246" s="13" t="e">
        <f>TableMPI[[#This Row],[Avg]]-$U$2*TableMPI[[#This Row],[StdDev]]</f>
        <v>#N/A</v>
      </c>
      <c r="R1246" s="13" t="e">
        <f>TableMPI[[#This Row],[Avg]]+$U$2*TableMPI[[#This Row],[StdDev]]</f>
        <v>#N/A</v>
      </c>
      <c r="S1246" s="13" t="e">
        <f>IF(AND(TableMPI[[#This Row],[total_time]]&gt;=TableMPI[[#This Row],[Low]], TableMPI[[#This Row],[total_time]]&lt;=TableMPI[[#This Row],[High]]),1,0)</f>
        <v>#N/A</v>
      </c>
    </row>
    <row r="1247" spans="1:19" x14ac:dyDescent="0.25">
      <c r="A1247" t="s">
        <v>15</v>
      </c>
      <c r="B1247">
        <v>25000</v>
      </c>
      <c r="C1247">
        <v>100</v>
      </c>
      <c r="D1247">
        <v>100000</v>
      </c>
      <c r="E1247">
        <v>21</v>
      </c>
      <c r="F1247">
        <v>1</v>
      </c>
      <c r="G1247">
        <v>101.447712</v>
      </c>
      <c r="H1247">
        <v>1.601024</v>
      </c>
      <c r="I1247">
        <v>16.116053999999998</v>
      </c>
      <c r="J1247">
        <v>0.80580300000000005</v>
      </c>
      <c r="K1247" t="str">
        <f t="shared" si="32"/>
        <v>7</v>
      </c>
      <c r="L1247" t="s">
        <v>73</v>
      </c>
      <c r="M1247" t="s">
        <v>74</v>
      </c>
      <c r="N12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47" s="13" t="e">
        <f>VLOOKUP(TableMPI[[#This Row],[Label]],TableAvg[],2,FALSE)</f>
        <v>#N/A</v>
      </c>
      <c r="P1247" s="13" t="e">
        <f>VLOOKUP(TableMPI[[#This Row],[Label]],TableAvg[],3,FALSE)</f>
        <v>#N/A</v>
      </c>
      <c r="Q1247" s="13" t="e">
        <f>TableMPI[[#This Row],[Avg]]-$U$2*TableMPI[[#This Row],[StdDev]]</f>
        <v>#N/A</v>
      </c>
      <c r="R1247" s="13" t="e">
        <f>TableMPI[[#This Row],[Avg]]+$U$2*TableMPI[[#This Row],[StdDev]]</f>
        <v>#N/A</v>
      </c>
      <c r="S1247" s="13" t="e">
        <f>IF(AND(TableMPI[[#This Row],[total_time]]&gt;=TableMPI[[#This Row],[Low]], TableMPI[[#This Row],[total_time]]&lt;=TableMPI[[#This Row],[High]]),1,0)</f>
        <v>#N/A</v>
      </c>
    </row>
    <row r="1248" spans="1:19" x14ac:dyDescent="0.25">
      <c r="A1248" t="s">
        <v>15</v>
      </c>
      <c r="B1248">
        <v>25000</v>
      </c>
      <c r="C1248">
        <v>100</v>
      </c>
      <c r="D1248">
        <v>100000</v>
      </c>
      <c r="E1248">
        <v>18</v>
      </c>
      <c r="F1248">
        <v>1</v>
      </c>
      <c r="G1248">
        <v>117.98884700000001</v>
      </c>
      <c r="H1248">
        <v>1.7352190000000001</v>
      </c>
      <c r="I1248">
        <v>15.424524</v>
      </c>
      <c r="J1248">
        <v>0.90732500000000005</v>
      </c>
      <c r="K1248" t="str">
        <f t="shared" si="32"/>
        <v>7</v>
      </c>
      <c r="L1248" t="s">
        <v>73</v>
      </c>
      <c r="M1248" t="s">
        <v>74</v>
      </c>
      <c r="N12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48" s="13" t="e">
        <f>VLOOKUP(TableMPI[[#This Row],[Label]],TableAvg[],2,FALSE)</f>
        <v>#N/A</v>
      </c>
      <c r="P1248" s="13" t="e">
        <f>VLOOKUP(TableMPI[[#This Row],[Label]],TableAvg[],3,FALSE)</f>
        <v>#N/A</v>
      </c>
      <c r="Q1248" s="13" t="e">
        <f>TableMPI[[#This Row],[Avg]]-$U$2*TableMPI[[#This Row],[StdDev]]</f>
        <v>#N/A</v>
      </c>
      <c r="R1248" s="13" t="e">
        <f>TableMPI[[#This Row],[Avg]]+$U$2*TableMPI[[#This Row],[StdDev]]</f>
        <v>#N/A</v>
      </c>
      <c r="S1248" s="13" t="e">
        <f>IF(AND(TableMPI[[#This Row],[total_time]]&gt;=TableMPI[[#This Row],[Low]], TableMPI[[#This Row],[total_time]]&lt;=TableMPI[[#This Row],[High]]),1,0)</f>
        <v>#N/A</v>
      </c>
    </row>
    <row r="1249" spans="1:19" x14ac:dyDescent="0.25">
      <c r="A1249" t="s">
        <v>15</v>
      </c>
      <c r="B1249">
        <v>25000</v>
      </c>
      <c r="C1249">
        <v>100</v>
      </c>
      <c r="D1249">
        <v>100000</v>
      </c>
      <c r="E1249">
        <v>15</v>
      </c>
      <c r="F1249">
        <v>1</v>
      </c>
      <c r="G1249">
        <v>140.85562300000001</v>
      </c>
      <c r="H1249">
        <v>1.6490560000000001</v>
      </c>
      <c r="I1249">
        <v>12.073314</v>
      </c>
      <c r="J1249">
        <v>0.86238000000000004</v>
      </c>
      <c r="K1249" t="str">
        <f t="shared" si="32"/>
        <v>7</v>
      </c>
      <c r="L1249" t="s">
        <v>73</v>
      </c>
      <c r="M1249" t="s">
        <v>74</v>
      </c>
      <c r="N12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49" s="13" t="e">
        <f>VLOOKUP(TableMPI[[#This Row],[Label]],TableAvg[],2,FALSE)</f>
        <v>#N/A</v>
      </c>
      <c r="P1249" s="13" t="e">
        <f>VLOOKUP(TableMPI[[#This Row],[Label]],TableAvg[],3,FALSE)</f>
        <v>#N/A</v>
      </c>
      <c r="Q1249" s="13" t="e">
        <f>TableMPI[[#This Row],[Avg]]-$U$2*TableMPI[[#This Row],[StdDev]]</f>
        <v>#N/A</v>
      </c>
      <c r="R1249" s="13" t="e">
        <f>TableMPI[[#This Row],[Avg]]+$U$2*TableMPI[[#This Row],[StdDev]]</f>
        <v>#N/A</v>
      </c>
      <c r="S1249" s="13" t="e">
        <f>IF(AND(TableMPI[[#This Row],[total_time]]&gt;=TableMPI[[#This Row],[Low]], TableMPI[[#This Row],[total_time]]&lt;=TableMPI[[#This Row],[High]]),1,0)</f>
        <v>#N/A</v>
      </c>
    </row>
    <row r="1250" spans="1:19" x14ac:dyDescent="0.25">
      <c r="A1250" t="s">
        <v>15</v>
      </c>
      <c r="B1250">
        <v>25000</v>
      </c>
      <c r="C1250">
        <v>100</v>
      </c>
      <c r="D1250">
        <v>100000</v>
      </c>
      <c r="E1250">
        <v>72</v>
      </c>
      <c r="F1250">
        <v>1</v>
      </c>
      <c r="G1250">
        <v>58.13693</v>
      </c>
      <c r="H1250">
        <v>28.203527000000001</v>
      </c>
      <c r="I1250">
        <v>68.059987000000007</v>
      </c>
      <c r="J1250">
        <v>0.95859099999999997</v>
      </c>
      <c r="K1250" t="str">
        <f t="shared" si="32"/>
        <v>7</v>
      </c>
      <c r="L1250" t="s">
        <v>73</v>
      </c>
      <c r="M1250" t="s">
        <v>74</v>
      </c>
      <c r="N12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50" s="13" t="e">
        <f>VLOOKUP(TableMPI[[#This Row],[Label]],TableAvg[],2,FALSE)</f>
        <v>#N/A</v>
      </c>
      <c r="P1250" s="13" t="e">
        <f>VLOOKUP(TableMPI[[#This Row],[Label]],TableAvg[],3,FALSE)</f>
        <v>#N/A</v>
      </c>
      <c r="Q1250" s="13" t="e">
        <f>TableMPI[[#This Row],[Avg]]-$U$2*TableMPI[[#This Row],[StdDev]]</f>
        <v>#N/A</v>
      </c>
      <c r="R1250" s="13" t="e">
        <f>TableMPI[[#This Row],[Avg]]+$U$2*TableMPI[[#This Row],[StdDev]]</f>
        <v>#N/A</v>
      </c>
      <c r="S1250" s="13" t="e">
        <f>IF(AND(TableMPI[[#This Row],[total_time]]&gt;=TableMPI[[#This Row],[Low]], TableMPI[[#This Row],[total_time]]&lt;=TableMPI[[#This Row],[High]]),1,0)</f>
        <v>#N/A</v>
      </c>
    </row>
    <row r="1251" spans="1:19" x14ac:dyDescent="0.25">
      <c r="A1251" t="s">
        <v>15</v>
      </c>
      <c r="B1251">
        <v>25000</v>
      </c>
      <c r="C1251">
        <v>100</v>
      </c>
      <c r="D1251">
        <v>100000</v>
      </c>
      <c r="E1251">
        <v>69</v>
      </c>
      <c r="F1251">
        <v>1</v>
      </c>
      <c r="G1251">
        <v>59.701754000000001</v>
      </c>
      <c r="H1251">
        <v>28.612772</v>
      </c>
      <c r="I1251">
        <v>54.147103000000001</v>
      </c>
      <c r="J1251">
        <v>0.79628100000000002</v>
      </c>
      <c r="K1251" t="str">
        <f t="shared" si="32"/>
        <v>7</v>
      </c>
      <c r="L1251" t="s">
        <v>73</v>
      </c>
      <c r="M1251" t="s">
        <v>74</v>
      </c>
      <c r="N12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51" s="13" t="e">
        <f>VLOOKUP(TableMPI[[#This Row],[Label]],TableAvg[],2,FALSE)</f>
        <v>#N/A</v>
      </c>
      <c r="P1251" s="13" t="e">
        <f>VLOOKUP(TableMPI[[#This Row],[Label]],TableAvg[],3,FALSE)</f>
        <v>#N/A</v>
      </c>
      <c r="Q1251" s="13" t="e">
        <f>TableMPI[[#This Row],[Avg]]-$U$2*TableMPI[[#This Row],[StdDev]]</f>
        <v>#N/A</v>
      </c>
      <c r="R1251" s="13" t="e">
        <f>TableMPI[[#This Row],[Avg]]+$U$2*TableMPI[[#This Row],[StdDev]]</f>
        <v>#N/A</v>
      </c>
      <c r="S1251" s="13" t="e">
        <f>IF(AND(TableMPI[[#This Row],[total_time]]&gt;=TableMPI[[#This Row],[Low]], TableMPI[[#This Row],[total_time]]&lt;=TableMPI[[#This Row],[High]]),1,0)</f>
        <v>#N/A</v>
      </c>
    </row>
    <row r="1252" spans="1:19" x14ac:dyDescent="0.25">
      <c r="A1252" t="s">
        <v>15</v>
      </c>
      <c r="B1252">
        <v>25000</v>
      </c>
      <c r="C1252">
        <v>100</v>
      </c>
      <c r="D1252">
        <v>100000</v>
      </c>
      <c r="E1252">
        <v>66</v>
      </c>
      <c r="F1252">
        <v>1</v>
      </c>
      <c r="G1252">
        <v>57.448520000000002</v>
      </c>
      <c r="H1252">
        <v>24.995139000000002</v>
      </c>
      <c r="I1252">
        <v>56.351880999999999</v>
      </c>
      <c r="J1252">
        <v>0.86695199999999994</v>
      </c>
      <c r="K1252" t="str">
        <f t="shared" si="32"/>
        <v>7</v>
      </c>
      <c r="L1252" t="s">
        <v>73</v>
      </c>
      <c r="M1252" t="s">
        <v>74</v>
      </c>
      <c r="N12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52" s="13" t="e">
        <f>VLOOKUP(TableMPI[[#This Row],[Label]],TableAvg[],2,FALSE)</f>
        <v>#N/A</v>
      </c>
      <c r="P1252" s="13" t="e">
        <f>VLOOKUP(TableMPI[[#This Row],[Label]],TableAvg[],3,FALSE)</f>
        <v>#N/A</v>
      </c>
      <c r="Q1252" s="13" t="e">
        <f>TableMPI[[#This Row],[Avg]]-$U$2*TableMPI[[#This Row],[StdDev]]</f>
        <v>#N/A</v>
      </c>
      <c r="R1252" s="13" t="e">
        <f>TableMPI[[#This Row],[Avg]]+$U$2*TableMPI[[#This Row],[StdDev]]</f>
        <v>#N/A</v>
      </c>
      <c r="S1252" s="13" t="e">
        <f>IF(AND(TableMPI[[#This Row],[total_time]]&gt;=TableMPI[[#This Row],[Low]], TableMPI[[#This Row],[total_time]]&lt;=TableMPI[[#This Row],[High]]),1,0)</f>
        <v>#N/A</v>
      </c>
    </row>
    <row r="1253" spans="1:19" x14ac:dyDescent="0.25">
      <c r="A1253" t="s">
        <v>15</v>
      </c>
      <c r="B1253">
        <v>25000</v>
      </c>
      <c r="C1253">
        <v>100</v>
      </c>
      <c r="D1253">
        <v>100000</v>
      </c>
      <c r="E1253">
        <v>63</v>
      </c>
      <c r="F1253">
        <v>1</v>
      </c>
      <c r="G1253">
        <v>65.083479999999994</v>
      </c>
      <c r="H1253">
        <v>30.900272999999999</v>
      </c>
      <c r="I1253">
        <v>89.19896</v>
      </c>
      <c r="J1253">
        <v>1.438693</v>
      </c>
      <c r="K1253" t="str">
        <f t="shared" si="32"/>
        <v>7</v>
      </c>
      <c r="L1253" t="s">
        <v>73</v>
      </c>
      <c r="M1253" t="s">
        <v>74</v>
      </c>
      <c r="N12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53" s="13" t="e">
        <f>VLOOKUP(TableMPI[[#This Row],[Label]],TableAvg[],2,FALSE)</f>
        <v>#N/A</v>
      </c>
      <c r="P1253" s="13" t="e">
        <f>VLOOKUP(TableMPI[[#This Row],[Label]],TableAvg[],3,FALSE)</f>
        <v>#N/A</v>
      </c>
      <c r="Q1253" s="13" t="e">
        <f>TableMPI[[#This Row],[Avg]]-$U$2*TableMPI[[#This Row],[StdDev]]</f>
        <v>#N/A</v>
      </c>
      <c r="R1253" s="13" t="e">
        <f>TableMPI[[#This Row],[Avg]]+$U$2*TableMPI[[#This Row],[StdDev]]</f>
        <v>#N/A</v>
      </c>
      <c r="S1253" s="13" t="e">
        <f>IF(AND(TableMPI[[#This Row],[total_time]]&gt;=TableMPI[[#This Row],[Low]], TableMPI[[#This Row],[total_time]]&lt;=TableMPI[[#This Row],[High]]),1,0)</f>
        <v>#N/A</v>
      </c>
    </row>
    <row r="1254" spans="1:19" x14ac:dyDescent="0.25">
      <c r="A1254" t="s">
        <v>15</v>
      </c>
      <c r="B1254">
        <v>25000</v>
      </c>
      <c r="C1254">
        <v>100</v>
      </c>
      <c r="D1254">
        <v>100000</v>
      </c>
      <c r="E1254">
        <v>60</v>
      </c>
      <c r="F1254">
        <v>1</v>
      </c>
      <c r="G1254">
        <v>59.441291999999997</v>
      </c>
      <c r="H1254">
        <v>24.028503000000001</v>
      </c>
      <c r="I1254">
        <v>50.294632999999997</v>
      </c>
      <c r="J1254">
        <v>0.85245099999999996</v>
      </c>
      <c r="K1254" t="str">
        <f t="shared" si="32"/>
        <v>7</v>
      </c>
      <c r="L1254" t="s">
        <v>73</v>
      </c>
      <c r="M1254" t="s">
        <v>74</v>
      </c>
      <c r="N12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54" s="13" t="e">
        <f>VLOOKUP(TableMPI[[#This Row],[Label]],TableAvg[],2,FALSE)</f>
        <v>#N/A</v>
      </c>
      <c r="P1254" s="13" t="e">
        <f>VLOOKUP(TableMPI[[#This Row],[Label]],TableAvg[],3,FALSE)</f>
        <v>#N/A</v>
      </c>
      <c r="Q1254" s="13" t="e">
        <f>TableMPI[[#This Row],[Avg]]-$U$2*TableMPI[[#This Row],[StdDev]]</f>
        <v>#N/A</v>
      </c>
      <c r="R1254" s="13" t="e">
        <f>TableMPI[[#This Row],[Avg]]+$U$2*TableMPI[[#This Row],[StdDev]]</f>
        <v>#N/A</v>
      </c>
      <c r="S1254" s="13" t="e">
        <f>IF(AND(TableMPI[[#This Row],[total_time]]&gt;=TableMPI[[#This Row],[Low]], TableMPI[[#This Row],[total_time]]&lt;=TableMPI[[#This Row],[High]]),1,0)</f>
        <v>#N/A</v>
      </c>
    </row>
    <row r="1255" spans="1:19" x14ac:dyDescent="0.25">
      <c r="A1255" t="s">
        <v>15</v>
      </c>
      <c r="B1255">
        <v>25000</v>
      </c>
      <c r="C1255">
        <v>100</v>
      </c>
      <c r="D1255">
        <v>100000</v>
      </c>
      <c r="E1255">
        <v>57</v>
      </c>
      <c r="F1255">
        <v>1</v>
      </c>
      <c r="G1255">
        <v>71.419871999999998</v>
      </c>
      <c r="H1255">
        <v>33.647359000000002</v>
      </c>
      <c r="I1255">
        <v>47.030515999999999</v>
      </c>
      <c r="J1255">
        <v>0.83983099999999999</v>
      </c>
      <c r="K1255" t="str">
        <f t="shared" ref="K1255:K1277" si="33">MID(M1255,22,1)</f>
        <v>7</v>
      </c>
      <c r="L1255" t="s">
        <v>73</v>
      </c>
      <c r="M1255" t="s">
        <v>74</v>
      </c>
      <c r="N12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55" s="13" t="e">
        <f>VLOOKUP(TableMPI[[#This Row],[Label]],TableAvg[],2,FALSE)</f>
        <v>#N/A</v>
      </c>
      <c r="P1255" s="13" t="e">
        <f>VLOOKUP(TableMPI[[#This Row],[Label]],TableAvg[],3,FALSE)</f>
        <v>#N/A</v>
      </c>
      <c r="Q1255" s="13" t="e">
        <f>TableMPI[[#This Row],[Avg]]-$U$2*TableMPI[[#This Row],[StdDev]]</f>
        <v>#N/A</v>
      </c>
      <c r="R1255" s="13" t="e">
        <f>TableMPI[[#This Row],[Avg]]+$U$2*TableMPI[[#This Row],[StdDev]]</f>
        <v>#N/A</v>
      </c>
      <c r="S1255" s="13" t="e">
        <f>IF(AND(TableMPI[[#This Row],[total_time]]&gt;=TableMPI[[#This Row],[Low]], TableMPI[[#This Row],[total_time]]&lt;=TableMPI[[#This Row],[High]]),1,0)</f>
        <v>#N/A</v>
      </c>
    </row>
    <row r="1256" spans="1:19" x14ac:dyDescent="0.25">
      <c r="A1256" t="s">
        <v>15</v>
      </c>
      <c r="B1256">
        <v>25000</v>
      </c>
      <c r="C1256">
        <v>100</v>
      </c>
      <c r="D1256">
        <v>100000</v>
      </c>
      <c r="E1256">
        <v>54</v>
      </c>
      <c r="F1256">
        <v>1</v>
      </c>
      <c r="G1256">
        <v>54.249527999999998</v>
      </c>
      <c r="H1256">
        <v>14.419987000000001</v>
      </c>
      <c r="I1256">
        <v>49.501438</v>
      </c>
      <c r="J1256">
        <v>0.93398899999999996</v>
      </c>
      <c r="K1256" t="str">
        <f t="shared" si="33"/>
        <v>7</v>
      </c>
      <c r="L1256" t="s">
        <v>73</v>
      </c>
      <c r="M1256" t="s">
        <v>74</v>
      </c>
      <c r="N12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56" s="13" t="e">
        <f>VLOOKUP(TableMPI[[#This Row],[Label]],TableAvg[],2,FALSE)</f>
        <v>#N/A</v>
      </c>
      <c r="P1256" s="13" t="e">
        <f>VLOOKUP(TableMPI[[#This Row],[Label]],TableAvg[],3,FALSE)</f>
        <v>#N/A</v>
      </c>
      <c r="Q1256" s="13" t="e">
        <f>TableMPI[[#This Row],[Avg]]-$U$2*TableMPI[[#This Row],[StdDev]]</f>
        <v>#N/A</v>
      </c>
      <c r="R1256" s="13" t="e">
        <f>TableMPI[[#This Row],[Avg]]+$U$2*TableMPI[[#This Row],[StdDev]]</f>
        <v>#N/A</v>
      </c>
      <c r="S1256" s="13" t="e">
        <f>IF(AND(TableMPI[[#This Row],[total_time]]&gt;=TableMPI[[#This Row],[Low]], TableMPI[[#This Row],[total_time]]&lt;=TableMPI[[#This Row],[High]]),1,0)</f>
        <v>#N/A</v>
      </c>
    </row>
    <row r="1257" spans="1:19" x14ac:dyDescent="0.25">
      <c r="A1257" t="s">
        <v>15</v>
      </c>
      <c r="B1257">
        <v>25000</v>
      </c>
      <c r="C1257">
        <v>100</v>
      </c>
      <c r="D1257">
        <v>100000</v>
      </c>
      <c r="E1257">
        <v>51</v>
      </c>
      <c r="F1257">
        <v>1</v>
      </c>
      <c r="G1257">
        <v>72.990656000000001</v>
      </c>
      <c r="H1257">
        <v>30.842286999999999</v>
      </c>
      <c r="I1257">
        <v>46.449015000000003</v>
      </c>
      <c r="J1257">
        <v>0.92898000000000003</v>
      </c>
      <c r="K1257" t="str">
        <f t="shared" si="33"/>
        <v>7</v>
      </c>
      <c r="L1257" t="s">
        <v>73</v>
      </c>
      <c r="M1257" t="s">
        <v>74</v>
      </c>
      <c r="N12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57" s="13" t="e">
        <f>VLOOKUP(TableMPI[[#This Row],[Label]],TableAvg[],2,FALSE)</f>
        <v>#N/A</v>
      </c>
      <c r="P1257" s="13" t="e">
        <f>VLOOKUP(TableMPI[[#This Row],[Label]],TableAvg[],3,FALSE)</f>
        <v>#N/A</v>
      </c>
      <c r="Q1257" s="13" t="e">
        <f>TableMPI[[#This Row],[Avg]]-$U$2*TableMPI[[#This Row],[StdDev]]</f>
        <v>#N/A</v>
      </c>
      <c r="R1257" s="13" t="e">
        <f>TableMPI[[#This Row],[Avg]]+$U$2*TableMPI[[#This Row],[StdDev]]</f>
        <v>#N/A</v>
      </c>
      <c r="S1257" s="13" t="e">
        <f>IF(AND(TableMPI[[#This Row],[total_time]]&gt;=TableMPI[[#This Row],[Low]], TableMPI[[#This Row],[total_time]]&lt;=TableMPI[[#This Row],[High]]),1,0)</f>
        <v>#N/A</v>
      </c>
    </row>
    <row r="1258" spans="1:19" x14ac:dyDescent="0.25">
      <c r="A1258" t="s">
        <v>15</v>
      </c>
      <c r="B1258">
        <v>25000</v>
      </c>
      <c r="C1258">
        <v>100</v>
      </c>
      <c r="D1258">
        <v>100000</v>
      </c>
      <c r="E1258">
        <v>48</v>
      </c>
      <c r="F1258">
        <v>1</v>
      </c>
      <c r="G1258">
        <v>77.516816000000006</v>
      </c>
      <c r="H1258">
        <v>32.634261000000002</v>
      </c>
      <c r="I1258">
        <v>45.868701999999999</v>
      </c>
      <c r="J1258">
        <v>0.97592999999999996</v>
      </c>
      <c r="K1258" t="str">
        <f t="shared" si="33"/>
        <v>7</v>
      </c>
      <c r="L1258" t="s">
        <v>73</v>
      </c>
      <c r="M1258" t="s">
        <v>74</v>
      </c>
      <c r="N12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48</v>
      </c>
      <c r="O1258" s="13" t="e">
        <f>VLOOKUP(TableMPI[[#This Row],[Label]],TableAvg[],2,FALSE)</f>
        <v>#N/A</v>
      </c>
      <c r="P1258" s="13" t="e">
        <f>VLOOKUP(TableMPI[[#This Row],[Label]],TableAvg[],3,FALSE)</f>
        <v>#N/A</v>
      </c>
      <c r="Q1258" s="13" t="e">
        <f>TableMPI[[#This Row],[Avg]]-$U$2*TableMPI[[#This Row],[StdDev]]</f>
        <v>#N/A</v>
      </c>
      <c r="R1258" s="13" t="e">
        <f>TableMPI[[#This Row],[Avg]]+$U$2*TableMPI[[#This Row],[StdDev]]</f>
        <v>#N/A</v>
      </c>
      <c r="S1258" s="13" t="e">
        <f>IF(AND(TableMPI[[#This Row],[total_time]]&gt;=TableMPI[[#This Row],[Low]], TableMPI[[#This Row],[total_time]]&lt;=TableMPI[[#This Row],[High]]),1,0)</f>
        <v>#N/A</v>
      </c>
    </row>
    <row r="1259" spans="1:19" x14ac:dyDescent="0.25">
      <c r="A1259" t="s">
        <v>15</v>
      </c>
      <c r="B1259">
        <v>25000</v>
      </c>
      <c r="C1259">
        <v>100</v>
      </c>
      <c r="D1259">
        <v>100000</v>
      </c>
      <c r="E1259">
        <v>45</v>
      </c>
      <c r="F1259">
        <v>1</v>
      </c>
      <c r="G1259">
        <v>81.027705999999995</v>
      </c>
      <c r="H1259">
        <v>33.555826000000003</v>
      </c>
      <c r="I1259">
        <v>47.164360000000002</v>
      </c>
      <c r="J1259">
        <v>1.071917</v>
      </c>
      <c r="K1259" t="str">
        <f t="shared" si="33"/>
        <v>7</v>
      </c>
      <c r="L1259" t="s">
        <v>73</v>
      </c>
      <c r="M1259" t="s">
        <v>74</v>
      </c>
      <c r="N12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45</v>
      </c>
      <c r="O1259" s="13" t="e">
        <f>VLOOKUP(TableMPI[[#This Row],[Label]],TableAvg[],2,FALSE)</f>
        <v>#N/A</v>
      </c>
      <c r="P1259" s="13" t="e">
        <f>VLOOKUP(TableMPI[[#This Row],[Label]],TableAvg[],3,FALSE)</f>
        <v>#N/A</v>
      </c>
      <c r="Q1259" s="13" t="e">
        <f>TableMPI[[#This Row],[Avg]]-$U$2*TableMPI[[#This Row],[StdDev]]</f>
        <v>#N/A</v>
      </c>
      <c r="R1259" s="13" t="e">
        <f>TableMPI[[#This Row],[Avg]]+$U$2*TableMPI[[#This Row],[StdDev]]</f>
        <v>#N/A</v>
      </c>
      <c r="S1259" s="13" t="e">
        <f>IF(AND(TableMPI[[#This Row],[total_time]]&gt;=TableMPI[[#This Row],[Low]], TableMPI[[#This Row],[total_time]]&lt;=TableMPI[[#This Row],[High]]),1,0)</f>
        <v>#N/A</v>
      </c>
    </row>
    <row r="1260" spans="1:19" x14ac:dyDescent="0.25">
      <c r="A1260" t="s">
        <v>15</v>
      </c>
      <c r="B1260">
        <v>25000</v>
      </c>
      <c r="C1260">
        <v>100</v>
      </c>
      <c r="D1260">
        <v>100000</v>
      </c>
      <c r="E1260">
        <v>42</v>
      </c>
      <c r="F1260">
        <v>1</v>
      </c>
      <c r="G1260">
        <v>74.798195000000007</v>
      </c>
      <c r="H1260">
        <v>24.117115999999999</v>
      </c>
      <c r="I1260">
        <v>48.333435000000001</v>
      </c>
      <c r="J1260">
        <v>1.1788639999999999</v>
      </c>
      <c r="K1260" t="str">
        <f t="shared" si="33"/>
        <v>7</v>
      </c>
      <c r="L1260" t="s">
        <v>73</v>
      </c>
      <c r="M1260" t="s">
        <v>74</v>
      </c>
      <c r="N12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42</v>
      </c>
      <c r="O1260" s="13" t="e">
        <f>VLOOKUP(TableMPI[[#This Row],[Label]],TableAvg[],2,FALSE)</f>
        <v>#N/A</v>
      </c>
      <c r="P1260" s="13" t="e">
        <f>VLOOKUP(TableMPI[[#This Row],[Label]],TableAvg[],3,FALSE)</f>
        <v>#N/A</v>
      </c>
      <c r="Q1260" s="13" t="e">
        <f>TableMPI[[#This Row],[Avg]]-$U$2*TableMPI[[#This Row],[StdDev]]</f>
        <v>#N/A</v>
      </c>
      <c r="R1260" s="13" t="e">
        <f>TableMPI[[#This Row],[Avg]]+$U$2*TableMPI[[#This Row],[StdDev]]</f>
        <v>#N/A</v>
      </c>
      <c r="S1260" s="13" t="e">
        <f>IF(AND(TableMPI[[#This Row],[total_time]]&gt;=TableMPI[[#This Row],[Low]], TableMPI[[#This Row],[total_time]]&lt;=TableMPI[[#This Row],[High]]),1,0)</f>
        <v>#N/A</v>
      </c>
    </row>
    <row r="1261" spans="1:19" x14ac:dyDescent="0.25">
      <c r="A1261" t="s">
        <v>15</v>
      </c>
      <c r="B1261">
        <v>25000</v>
      </c>
      <c r="C1261">
        <v>100</v>
      </c>
      <c r="D1261">
        <v>100000</v>
      </c>
      <c r="E1261">
        <v>39</v>
      </c>
      <c r="F1261">
        <v>1</v>
      </c>
      <c r="G1261">
        <v>67.096429000000001</v>
      </c>
      <c r="H1261">
        <v>12.910969</v>
      </c>
      <c r="I1261">
        <v>36.231172999999998</v>
      </c>
      <c r="J1261">
        <v>0.95345199999999997</v>
      </c>
      <c r="K1261" t="str">
        <f t="shared" si="33"/>
        <v>7</v>
      </c>
      <c r="L1261" t="s">
        <v>73</v>
      </c>
      <c r="M1261" t="s">
        <v>74</v>
      </c>
      <c r="N12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39</v>
      </c>
      <c r="O1261" s="13" t="e">
        <f>VLOOKUP(TableMPI[[#This Row],[Label]],TableAvg[],2,FALSE)</f>
        <v>#N/A</v>
      </c>
      <c r="P1261" s="13" t="e">
        <f>VLOOKUP(TableMPI[[#This Row],[Label]],TableAvg[],3,FALSE)</f>
        <v>#N/A</v>
      </c>
      <c r="Q1261" s="13" t="e">
        <f>TableMPI[[#This Row],[Avg]]-$U$2*TableMPI[[#This Row],[StdDev]]</f>
        <v>#N/A</v>
      </c>
      <c r="R1261" s="13" t="e">
        <f>TableMPI[[#This Row],[Avg]]+$U$2*TableMPI[[#This Row],[StdDev]]</f>
        <v>#N/A</v>
      </c>
      <c r="S1261" s="13" t="e">
        <f>IF(AND(TableMPI[[#This Row],[total_time]]&gt;=TableMPI[[#This Row],[Low]], TableMPI[[#This Row],[total_time]]&lt;=TableMPI[[#This Row],[High]]),1,0)</f>
        <v>#N/A</v>
      </c>
    </row>
    <row r="1262" spans="1:19" x14ac:dyDescent="0.25">
      <c r="A1262" t="s">
        <v>15</v>
      </c>
      <c r="B1262">
        <v>25000</v>
      </c>
      <c r="C1262">
        <v>100</v>
      </c>
      <c r="D1262">
        <v>100000</v>
      </c>
      <c r="E1262">
        <v>36</v>
      </c>
      <c r="F1262">
        <v>1</v>
      </c>
      <c r="G1262">
        <v>83.554203000000001</v>
      </c>
      <c r="H1262">
        <v>24.528341999999999</v>
      </c>
      <c r="I1262">
        <v>32.342199999999998</v>
      </c>
      <c r="J1262">
        <v>0.92406299999999997</v>
      </c>
      <c r="K1262" t="str">
        <f t="shared" si="33"/>
        <v>7</v>
      </c>
      <c r="L1262" t="s">
        <v>73</v>
      </c>
      <c r="M1262" t="s">
        <v>74</v>
      </c>
      <c r="N12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36</v>
      </c>
      <c r="O1262" s="13" t="e">
        <f>VLOOKUP(TableMPI[[#This Row],[Label]],TableAvg[],2,FALSE)</f>
        <v>#N/A</v>
      </c>
      <c r="P1262" s="13" t="e">
        <f>VLOOKUP(TableMPI[[#This Row],[Label]],TableAvg[],3,FALSE)</f>
        <v>#N/A</v>
      </c>
      <c r="Q1262" s="13" t="e">
        <f>TableMPI[[#This Row],[Avg]]-$U$2*TableMPI[[#This Row],[StdDev]]</f>
        <v>#N/A</v>
      </c>
      <c r="R1262" s="13" t="e">
        <f>TableMPI[[#This Row],[Avg]]+$U$2*TableMPI[[#This Row],[StdDev]]</f>
        <v>#N/A</v>
      </c>
      <c r="S1262" s="13" t="e">
        <f>IF(AND(TableMPI[[#This Row],[total_time]]&gt;=TableMPI[[#This Row],[Low]], TableMPI[[#This Row],[total_time]]&lt;=TableMPI[[#This Row],[High]]),1,0)</f>
        <v>#N/A</v>
      </c>
    </row>
    <row r="1263" spans="1:19" x14ac:dyDescent="0.25">
      <c r="A1263" t="s">
        <v>15</v>
      </c>
      <c r="B1263">
        <v>25000</v>
      </c>
      <c r="C1263">
        <v>100</v>
      </c>
      <c r="D1263">
        <v>100000</v>
      </c>
      <c r="E1263">
        <v>33</v>
      </c>
      <c r="F1263">
        <v>1</v>
      </c>
      <c r="G1263">
        <v>78.263435000000001</v>
      </c>
      <c r="H1263">
        <v>14.092585</v>
      </c>
      <c r="I1263">
        <v>31.574750000000002</v>
      </c>
      <c r="J1263">
        <v>0.986711</v>
      </c>
      <c r="K1263" t="str">
        <f t="shared" si="33"/>
        <v>7</v>
      </c>
      <c r="L1263" t="s">
        <v>73</v>
      </c>
      <c r="M1263" t="s">
        <v>74</v>
      </c>
      <c r="N12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33</v>
      </c>
      <c r="O1263" s="13" t="e">
        <f>VLOOKUP(TableMPI[[#This Row],[Label]],TableAvg[],2,FALSE)</f>
        <v>#N/A</v>
      </c>
      <c r="P1263" s="13" t="e">
        <f>VLOOKUP(TableMPI[[#This Row],[Label]],TableAvg[],3,FALSE)</f>
        <v>#N/A</v>
      </c>
      <c r="Q1263" s="13" t="e">
        <f>TableMPI[[#This Row],[Avg]]-$U$2*TableMPI[[#This Row],[StdDev]]</f>
        <v>#N/A</v>
      </c>
      <c r="R1263" s="13" t="e">
        <f>TableMPI[[#This Row],[Avg]]+$U$2*TableMPI[[#This Row],[StdDev]]</f>
        <v>#N/A</v>
      </c>
      <c r="S1263" s="13" t="e">
        <f>IF(AND(TableMPI[[#This Row],[total_time]]&gt;=TableMPI[[#This Row],[Low]], TableMPI[[#This Row],[total_time]]&lt;=TableMPI[[#This Row],[High]]),1,0)</f>
        <v>#N/A</v>
      </c>
    </row>
    <row r="1264" spans="1:19" x14ac:dyDescent="0.25">
      <c r="A1264" t="s">
        <v>15</v>
      </c>
      <c r="B1264">
        <v>25000</v>
      </c>
      <c r="C1264">
        <v>100</v>
      </c>
      <c r="D1264">
        <v>100000</v>
      </c>
      <c r="E1264">
        <v>30</v>
      </c>
      <c r="F1264">
        <v>1</v>
      </c>
      <c r="G1264">
        <v>85.012082000000007</v>
      </c>
      <c r="H1264">
        <v>13.796066</v>
      </c>
      <c r="I1264">
        <v>24.112729999999999</v>
      </c>
      <c r="J1264">
        <v>0.83147300000000002</v>
      </c>
      <c r="K1264" t="str">
        <f t="shared" si="33"/>
        <v>7</v>
      </c>
      <c r="L1264" t="s">
        <v>73</v>
      </c>
      <c r="M1264" t="s">
        <v>74</v>
      </c>
      <c r="N12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30</v>
      </c>
      <c r="O1264" s="13" t="e">
        <f>VLOOKUP(TableMPI[[#This Row],[Label]],TableAvg[],2,FALSE)</f>
        <v>#N/A</v>
      </c>
      <c r="P1264" s="13" t="e">
        <f>VLOOKUP(TableMPI[[#This Row],[Label]],TableAvg[],3,FALSE)</f>
        <v>#N/A</v>
      </c>
      <c r="Q1264" s="13" t="e">
        <f>TableMPI[[#This Row],[Avg]]-$U$2*TableMPI[[#This Row],[StdDev]]</f>
        <v>#N/A</v>
      </c>
      <c r="R1264" s="13" t="e">
        <f>TableMPI[[#This Row],[Avg]]+$U$2*TableMPI[[#This Row],[StdDev]]</f>
        <v>#N/A</v>
      </c>
      <c r="S1264" s="13" t="e">
        <f>IF(AND(TableMPI[[#This Row],[total_time]]&gt;=TableMPI[[#This Row],[Low]], TableMPI[[#This Row],[total_time]]&lt;=TableMPI[[#This Row],[High]]),1,0)</f>
        <v>#N/A</v>
      </c>
    </row>
    <row r="1265" spans="1:19" x14ac:dyDescent="0.25">
      <c r="A1265" t="s">
        <v>15</v>
      </c>
      <c r="B1265">
        <v>25000</v>
      </c>
      <c r="C1265">
        <v>100</v>
      </c>
      <c r="D1265">
        <v>100000</v>
      </c>
      <c r="E1265">
        <v>27</v>
      </c>
      <c r="F1265">
        <v>1</v>
      </c>
      <c r="G1265">
        <v>83.603397999999999</v>
      </c>
      <c r="H1265">
        <v>5.3978830000000002</v>
      </c>
      <c r="I1265">
        <v>26.740310999999998</v>
      </c>
      <c r="J1265">
        <v>1.0284740000000001</v>
      </c>
      <c r="K1265" t="str">
        <f t="shared" si="33"/>
        <v>7</v>
      </c>
      <c r="L1265" t="s">
        <v>73</v>
      </c>
      <c r="M1265" t="s">
        <v>74</v>
      </c>
      <c r="N12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27</v>
      </c>
      <c r="O1265" s="13" t="e">
        <f>VLOOKUP(TableMPI[[#This Row],[Label]],TableAvg[],2,FALSE)</f>
        <v>#N/A</v>
      </c>
      <c r="P1265" s="13" t="e">
        <f>VLOOKUP(TableMPI[[#This Row],[Label]],TableAvg[],3,FALSE)</f>
        <v>#N/A</v>
      </c>
      <c r="Q1265" s="13" t="e">
        <f>TableMPI[[#This Row],[Avg]]-$U$2*TableMPI[[#This Row],[StdDev]]</f>
        <v>#N/A</v>
      </c>
      <c r="R1265" s="13" t="e">
        <f>TableMPI[[#This Row],[Avg]]+$U$2*TableMPI[[#This Row],[StdDev]]</f>
        <v>#N/A</v>
      </c>
      <c r="S1265" s="13" t="e">
        <f>IF(AND(TableMPI[[#This Row],[total_time]]&gt;=TableMPI[[#This Row],[Low]], TableMPI[[#This Row],[total_time]]&lt;=TableMPI[[#This Row],[High]]),1,0)</f>
        <v>#N/A</v>
      </c>
    </row>
    <row r="1266" spans="1:19" x14ac:dyDescent="0.25">
      <c r="A1266" t="s">
        <v>15</v>
      </c>
      <c r="B1266">
        <v>25000</v>
      </c>
      <c r="C1266">
        <v>100</v>
      </c>
      <c r="D1266">
        <v>100000</v>
      </c>
      <c r="E1266">
        <v>24</v>
      </c>
      <c r="F1266">
        <v>1</v>
      </c>
      <c r="G1266">
        <v>89.663656000000003</v>
      </c>
      <c r="H1266">
        <v>1.753533</v>
      </c>
      <c r="I1266">
        <v>21.751321999999998</v>
      </c>
      <c r="J1266">
        <v>0.94571000000000005</v>
      </c>
      <c r="K1266" t="str">
        <f t="shared" si="33"/>
        <v>7</v>
      </c>
      <c r="L1266" t="s">
        <v>73</v>
      </c>
      <c r="M1266" t="s">
        <v>74</v>
      </c>
      <c r="N12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24</v>
      </c>
      <c r="O1266" s="13" t="e">
        <f>VLOOKUP(TableMPI[[#This Row],[Label]],TableAvg[],2,FALSE)</f>
        <v>#N/A</v>
      </c>
      <c r="P1266" s="13" t="e">
        <f>VLOOKUP(TableMPI[[#This Row],[Label]],TableAvg[],3,FALSE)</f>
        <v>#N/A</v>
      </c>
      <c r="Q1266" s="13" t="e">
        <f>TableMPI[[#This Row],[Avg]]-$U$2*TableMPI[[#This Row],[StdDev]]</f>
        <v>#N/A</v>
      </c>
      <c r="R1266" s="13" t="e">
        <f>TableMPI[[#This Row],[Avg]]+$U$2*TableMPI[[#This Row],[StdDev]]</f>
        <v>#N/A</v>
      </c>
      <c r="S1266" s="13" t="e">
        <f>IF(AND(TableMPI[[#This Row],[total_time]]&gt;=TableMPI[[#This Row],[Low]], TableMPI[[#This Row],[total_time]]&lt;=TableMPI[[#This Row],[High]]),1,0)</f>
        <v>#N/A</v>
      </c>
    </row>
    <row r="1267" spans="1:19" x14ac:dyDescent="0.25">
      <c r="A1267" t="s">
        <v>15</v>
      </c>
      <c r="B1267">
        <v>25000</v>
      </c>
      <c r="C1267">
        <v>100</v>
      </c>
      <c r="D1267">
        <v>100000</v>
      </c>
      <c r="E1267">
        <v>21</v>
      </c>
      <c r="F1267">
        <v>1</v>
      </c>
      <c r="G1267">
        <v>101.548874</v>
      </c>
      <c r="H1267">
        <v>1.6735530000000001</v>
      </c>
      <c r="I1267">
        <v>17.402515000000001</v>
      </c>
      <c r="J1267">
        <v>0.87012599999999996</v>
      </c>
      <c r="K1267" t="str">
        <f t="shared" si="33"/>
        <v>7</v>
      </c>
      <c r="L1267" t="s">
        <v>73</v>
      </c>
      <c r="M1267" t="s">
        <v>74</v>
      </c>
      <c r="N12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21</v>
      </c>
      <c r="O1267" s="13" t="e">
        <f>VLOOKUP(TableMPI[[#This Row],[Label]],TableAvg[],2,FALSE)</f>
        <v>#N/A</v>
      </c>
      <c r="P1267" s="13" t="e">
        <f>VLOOKUP(TableMPI[[#This Row],[Label]],TableAvg[],3,FALSE)</f>
        <v>#N/A</v>
      </c>
      <c r="Q1267" s="13" t="e">
        <f>TableMPI[[#This Row],[Avg]]-$U$2*TableMPI[[#This Row],[StdDev]]</f>
        <v>#N/A</v>
      </c>
      <c r="R1267" s="13" t="e">
        <f>TableMPI[[#This Row],[Avg]]+$U$2*TableMPI[[#This Row],[StdDev]]</f>
        <v>#N/A</v>
      </c>
      <c r="S1267" s="13" t="e">
        <f>IF(AND(TableMPI[[#This Row],[total_time]]&gt;=TableMPI[[#This Row],[Low]], TableMPI[[#This Row],[total_time]]&lt;=TableMPI[[#This Row],[High]]),1,0)</f>
        <v>#N/A</v>
      </c>
    </row>
    <row r="1268" spans="1:19" x14ac:dyDescent="0.25">
      <c r="A1268" t="s">
        <v>15</v>
      </c>
      <c r="B1268">
        <v>25000</v>
      </c>
      <c r="C1268">
        <v>100</v>
      </c>
      <c r="D1268">
        <v>100000</v>
      </c>
      <c r="E1268">
        <v>18</v>
      </c>
      <c r="F1268">
        <v>1</v>
      </c>
      <c r="G1268">
        <v>117.898954</v>
      </c>
      <c r="H1268">
        <v>1.610506</v>
      </c>
      <c r="I1268">
        <v>14.012539</v>
      </c>
      <c r="J1268">
        <v>0.82426699999999997</v>
      </c>
      <c r="K1268" t="str">
        <f t="shared" si="33"/>
        <v>7</v>
      </c>
      <c r="L1268" t="s">
        <v>73</v>
      </c>
      <c r="M1268" t="s">
        <v>74</v>
      </c>
      <c r="N12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18</v>
      </c>
      <c r="O1268" s="13" t="e">
        <f>VLOOKUP(TableMPI[[#This Row],[Label]],TableAvg[],2,FALSE)</f>
        <v>#N/A</v>
      </c>
      <c r="P1268" s="13" t="e">
        <f>VLOOKUP(TableMPI[[#This Row],[Label]],TableAvg[],3,FALSE)</f>
        <v>#N/A</v>
      </c>
      <c r="Q1268" s="13" t="e">
        <f>TableMPI[[#This Row],[Avg]]-$U$2*TableMPI[[#This Row],[StdDev]]</f>
        <v>#N/A</v>
      </c>
      <c r="R1268" s="13" t="e">
        <f>TableMPI[[#This Row],[Avg]]+$U$2*TableMPI[[#This Row],[StdDev]]</f>
        <v>#N/A</v>
      </c>
      <c r="S1268" s="13" t="e">
        <f>IF(AND(TableMPI[[#This Row],[total_time]]&gt;=TableMPI[[#This Row],[Low]], TableMPI[[#This Row],[total_time]]&lt;=TableMPI[[#This Row],[High]]),1,0)</f>
        <v>#N/A</v>
      </c>
    </row>
    <row r="1269" spans="1:19" x14ac:dyDescent="0.25">
      <c r="A1269" t="s">
        <v>15</v>
      </c>
      <c r="B1269">
        <v>25000</v>
      </c>
      <c r="C1269">
        <v>100</v>
      </c>
      <c r="D1269">
        <v>100000</v>
      </c>
      <c r="E1269">
        <v>15</v>
      </c>
      <c r="F1269">
        <v>1</v>
      </c>
      <c r="G1269">
        <v>140.86865499999999</v>
      </c>
      <c r="H1269">
        <v>1.6675059999999999</v>
      </c>
      <c r="I1269">
        <v>11.829568</v>
      </c>
      <c r="J1269">
        <v>0.84496899999999997</v>
      </c>
      <c r="K1269" t="str">
        <f t="shared" si="33"/>
        <v>7</v>
      </c>
      <c r="L1269" t="s">
        <v>73</v>
      </c>
      <c r="M1269" t="s">
        <v>74</v>
      </c>
      <c r="N12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15</v>
      </c>
      <c r="O1269" s="13" t="e">
        <f>VLOOKUP(TableMPI[[#This Row],[Label]],TableAvg[],2,FALSE)</f>
        <v>#N/A</v>
      </c>
      <c r="P1269" s="13" t="e">
        <f>VLOOKUP(TableMPI[[#This Row],[Label]],TableAvg[],3,FALSE)</f>
        <v>#N/A</v>
      </c>
      <c r="Q1269" s="13" t="e">
        <f>TableMPI[[#This Row],[Avg]]-$U$2*TableMPI[[#This Row],[StdDev]]</f>
        <v>#N/A</v>
      </c>
      <c r="R1269" s="13" t="e">
        <f>TableMPI[[#This Row],[Avg]]+$U$2*TableMPI[[#This Row],[StdDev]]</f>
        <v>#N/A</v>
      </c>
      <c r="S1269" s="13" t="e">
        <f>IF(AND(TableMPI[[#This Row],[total_time]]&gt;=TableMPI[[#This Row],[Low]], TableMPI[[#This Row],[total_time]]&lt;=TableMPI[[#This Row],[High]]),1,0)</f>
        <v>#N/A</v>
      </c>
    </row>
    <row r="1270" spans="1:19" x14ac:dyDescent="0.25">
      <c r="A1270" t="s">
        <v>15</v>
      </c>
      <c r="B1270">
        <v>25000</v>
      </c>
      <c r="C1270">
        <v>100</v>
      </c>
      <c r="D1270">
        <v>100000</v>
      </c>
      <c r="E1270">
        <v>72</v>
      </c>
      <c r="F1270">
        <v>1</v>
      </c>
      <c r="G1270">
        <v>66.109238000000005</v>
      </c>
      <c r="H1270">
        <v>36.248710000000003</v>
      </c>
      <c r="I1270">
        <v>69.793496000000005</v>
      </c>
      <c r="J1270">
        <v>0.98300699999999996</v>
      </c>
      <c r="K1270" t="str">
        <f t="shared" si="33"/>
        <v>7</v>
      </c>
      <c r="L1270" t="s">
        <v>73</v>
      </c>
      <c r="M1270" t="s">
        <v>74</v>
      </c>
      <c r="N12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72</v>
      </c>
      <c r="O1270" s="13" t="e">
        <f>VLOOKUP(TableMPI[[#This Row],[Label]],TableAvg[],2,FALSE)</f>
        <v>#N/A</v>
      </c>
      <c r="P1270" s="13" t="e">
        <f>VLOOKUP(TableMPI[[#This Row],[Label]],TableAvg[],3,FALSE)</f>
        <v>#N/A</v>
      </c>
      <c r="Q1270" s="13" t="e">
        <f>TableMPI[[#This Row],[Avg]]-$U$2*TableMPI[[#This Row],[StdDev]]</f>
        <v>#N/A</v>
      </c>
      <c r="R1270" s="13" t="e">
        <f>TableMPI[[#This Row],[Avg]]+$U$2*TableMPI[[#This Row],[StdDev]]</f>
        <v>#N/A</v>
      </c>
      <c r="S1270" s="13" t="e">
        <f>IF(AND(TableMPI[[#This Row],[total_time]]&gt;=TableMPI[[#This Row],[Low]], TableMPI[[#This Row],[total_time]]&lt;=TableMPI[[#This Row],[High]]),1,0)</f>
        <v>#N/A</v>
      </c>
    </row>
    <row r="1271" spans="1:19" x14ac:dyDescent="0.25">
      <c r="A1271" t="s">
        <v>15</v>
      </c>
      <c r="B1271">
        <v>25000</v>
      </c>
      <c r="C1271">
        <v>100</v>
      </c>
      <c r="D1271">
        <v>100000</v>
      </c>
      <c r="E1271">
        <v>69</v>
      </c>
      <c r="F1271">
        <v>1</v>
      </c>
      <c r="G1271">
        <v>66.116017999999997</v>
      </c>
      <c r="H1271">
        <v>35.059635999999998</v>
      </c>
      <c r="I1271">
        <v>43.385069999999999</v>
      </c>
      <c r="J1271">
        <v>0.63801600000000003</v>
      </c>
      <c r="K1271" t="str">
        <f t="shared" si="33"/>
        <v>7</v>
      </c>
      <c r="L1271" t="s">
        <v>73</v>
      </c>
      <c r="M1271" t="s">
        <v>74</v>
      </c>
      <c r="N12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69</v>
      </c>
      <c r="O1271" s="13" t="e">
        <f>VLOOKUP(TableMPI[[#This Row],[Label]],TableAvg[],2,FALSE)</f>
        <v>#N/A</v>
      </c>
      <c r="P1271" s="13" t="e">
        <f>VLOOKUP(TableMPI[[#This Row],[Label]],TableAvg[],3,FALSE)</f>
        <v>#N/A</v>
      </c>
      <c r="Q1271" s="13" t="e">
        <f>TableMPI[[#This Row],[Avg]]-$U$2*TableMPI[[#This Row],[StdDev]]</f>
        <v>#N/A</v>
      </c>
      <c r="R1271" s="13" t="e">
        <f>TableMPI[[#This Row],[Avg]]+$U$2*TableMPI[[#This Row],[StdDev]]</f>
        <v>#N/A</v>
      </c>
      <c r="S1271" s="13" t="e">
        <f>IF(AND(TableMPI[[#This Row],[total_time]]&gt;=TableMPI[[#This Row],[Low]], TableMPI[[#This Row],[total_time]]&lt;=TableMPI[[#This Row],[High]]),1,0)</f>
        <v>#N/A</v>
      </c>
    </row>
    <row r="1272" spans="1:19" x14ac:dyDescent="0.25">
      <c r="A1272" t="s">
        <v>15</v>
      </c>
      <c r="B1272">
        <v>25000</v>
      </c>
      <c r="C1272">
        <v>100</v>
      </c>
      <c r="D1272">
        <v>100000</v>
      </c>
      <c r="E1272">
        <v>66</v>
      </c>
      <c r="F1272">
        <v>1</v>
      </c>
      <c r="G1272">
        <v>66.887494000000004</v>
      </c>
      <c r="H1272">
        <v>34.544635999999997</v>
      </c>
      <c r="I1272">
        <v>61.636172999999999</v>
      </c>
      <c r="J1272">
        <v>0.94824900000000001</v>
      </c>
      <c r="K1272" t="str">
        <f t="shared" si="33"/>
        <v>7</v>
      </c>
      <c r="L1272" t="s">
        <v>73</v>
      </c>
      <c r="M1272" t="s">
        <v>74</v>
      </c>
      <c r="N12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66</v>
      </c>
      <c r="O1272" s="13" t="e">
        <f>VLOOKUP(TableMPI[[#This Row],[Label]],TableAvg[],2,FALSE)</f>
        <v>#N/A</v>
      </c>
      <c r="P1272" s="13" t="e">
        <f>VLOOKUP(TableMPI[[#This Row],[Label]],TableAvg[],3,FALSE)</f>
        <v>#N/A</v>
      </c>
      <c r="Q1272" s="13" t="e">
        <f>TableMPI[[#This Row],[Avg]]-$U$2*TableMPI[[#This Row],[StdDev]]</f>
        <v>#N/A</v>
      </c>
      <c r="R1272" s="13" t="e">
        <f>TableMPI[[#This Row],[Avg]]+$U$2*TableMPI[[#This Row],[StdDev]]</f>
        <v>#N/A</v>
      </c>
      <c r="S1272" s="13" t="e">
        <f>IF(AND(TableMPI[[#This Row],[total_time]]&gt;=TableMPI[[#This Row],[Low]], TableMPI[[#This Row],[total_time]]&lt;=TableMPI[[#This Row],[High]]),1,0)</f>
        <v>#N/A</v>
      </c>
    </row>
    <row r="1273" spans="1:19" x14ac:dyDescent="0.25">
      <c r="A1273" t="s">
        <v>15</v>
      </c>
      <c r="B1273">
        <v>25000</v>
      </c>
      <c r="C1273">
        <v>100</v>
      </c>
      <c r="D1273">
        <v>100000</v>
      </c>
      <c r="E1273">
        <v>63</v>
      </c>
      <c r="F1273">
        <v>1</v>
      </c>
      <c r="G1273">
        <v>67.717918999999995</v>
      </c>
      <c r="H1273">
        <v>33.938988000000002</v>
      </c>
      <c r="I1273">
        <v>51.254865000000002</v>
      </c>
      <c r="J1273">
        <v>0.82669099999999995</v>
      </c>
      <c r="K1273" t="str">
        <f t="shared" si="33"/>
        <v>7</v>
      </c>
      <c r="L1273" t="s">
        <v>73</v>
      </c>
      <c r="M1273" t="s">
        <v>74</v>
      </c>
      <c r="N12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63</v>
      </c>
      <c r="O1273" s="13" t="e">
        <f>VLOOKUP(TableMPI[[#This Row],[Label]],TableAvg[],2,FALSE)</f>
        <v>#N/A</v>
      </c>
      <c r="P1273" s="13" t="e">
        <f>VLOOKUP(TableMPI[[#This Row],[Label]],TableAvg[],3,FALSE)</f>
        <v>#N/A</v>
      </c>
      <c r="Q1273" s="13" t="e">
        <f>TableMPI[[#This Row],[Avg]]-$U$2*TableMPI[[#This Row],[StdDev]]</f>
        <v>#N/A</v>
      </c>
      <c r="R1273" s="13" t="e">
        <f>TableMPI[[#This Row],[Avg]]+$U$2*TableMPI[[#This Row],[StdDev]]</f>
        <v>#N/A</v>
      </c>
      <c r="S1273" s="13" t="e">
        <f>IF(AND(TableMPI[[#This Row],[total_time]]&gt;=TableMPI[[#This Row],[Low]], TableMPI[[#This Row],[total_time]]&lt;=TableMPI[[#This Row],[High]]),1,0)</f>
        <v>#N/A</v>
      </c>
    </row>
    <row r="1274" spans="1:19" x14ac:dyDescent="0.25">
      <c r="A1274" t="s">
        <v>15</v>
      </c>
      <c r="B1274">
        <v>25000</v>
      </c>
      <c r="C1274">
        <v>100</v>
      </c>
      <c r="D1274">
        <v>100000</v>
      </c>
      <c r="E1274">
        <v>60</v>
      </c>
      <c r="F1274">
        <v>1</v>
      </c>
      <c r="G1274">
        <v>69.494512999999998</v>
      </c>
      <c r="H1274">
        <v>33.952852</v>
      </c>
      <c r="I1274">
        <v>58.538829999999997</v>
      </c>
      <c r="J1274">
        <v>0.99218399999999995</v>
      </c>
      <c r="K1274" t="str">
        <f t="shared" si="33"/>
        <v>7</v>
      </c>
      <c r="L1274" t="s">
        <v>73</v>
      </c>
      <c r="M1274" t="s">
        <v>74</v>
      </c>
      <c r="N12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60</v>
      </c>
      <c r="O1274" s="13" t="e">
        <f>VLOOKUP(TableMPI[[#This Row],[Label]],TableAvg[],2,FALSE)</f>
        <v>#N/A</v>
      </c>
      <c r="P1274" s="13" t="e">
        <f>VLOOKUP(TableMPI[[#This Row],[Label]],TableAvg[],3,FALSE)</f>
        <v>#N/A</v>
      </c>
      <c r="Q1274" s="13" t="e">
        <f>TableMPI[[#This Row],[Avg]]-$U$2*TableMPI[[#This Row],[StdDev]]</f>
        <v>#N/A</v>
      </c>
      <c r="R1274" s="13" t="e">
        <f>TableMPI[[#This Row],[Avg]]+$U$2*TableMPI[[#This Row],[StdDev]]</f>
        <v>#N/A</v>
      </c>
      <c r="S1274" s="13" t="e">
        <f>IF(AND(TableMPI[[#This Row],[total_time]]&gt;=TableMPI[[#This Row],[Low]], TableMPI[[#This Row],[total_time]]&lt;=TableMPI[[#This Row],[High]]),1,0)</f>
        <v>#N/A</v>
      </c>
    </row>
    <row r="1275" spans="1:19" x14ac:dyDescent="0.25">
      <c r="A1275" t="s">
        <v>15</v>
      </c>
      <c r="B1275">
        <v>25000</v>
      </c>
      <c r="C1275">
        <v>100</v>
      </c>
      <c r="D1275">
        <v>100000</v>
      </c>
      <c r="E1275">
        <v>57</v>
      </c>
      <c r="F1275">
        <v>1</v>
      </c>
      <c r="G1275">
        <v>71.696100000000001</v>
      </c>
      <c r="H1275">
        <v>33.843885</v>
      </c>
      <c r="I1275">
        <v>65.787740999999997</v>
      </c>
      <c r="J1275">
        <v>1.1747810000000001</v>
      </c>
      <c r="K1275" t="str">
        <f t="shared" si="33"/>
        <v>7</v>
      </c>
      <c r="L1275" t="s">
        <v>73</v>
      </c>
      <c r="M1275" t="s">
        <v>74</v>
      </c>
      <c r="N12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57</v>
      </c>
      <c r="O1275" s="13" t="e">
        <f>VLOOKUP(TableMPI[[#This Row],[Label]],TableAvg[],2,FALSE)</f>
        <v>#N/A</v>
      </c>
      <c r="P1275" s="13" t="e">
        <f>VLOOKUP(TableMPI[[#This Row],[Label]],TableAvg[],3,FALSE)</f>
        <v>#N/A</v>
      </c>
      <c r="Q1275" s="13" t="e">
        <f>TableMPI[[#This Row],[Avg]]-$U$2*TableMPI[[#This Row],[StdDev]]</f>
        <v>#N/A</v>
      </c>
      <c r="R1275" s="13" t="e">
        <f>TableMPI[[#This Row],[Avg]]+$U$2*TableMPI[[#This Row],[StdDev]]</f>
        <v>#N/A</v>
      </c>
      <c r="S1275" s="13" t="e">
        <f>IF(AND(TableMPI[[#This Row],[total_time]]&gt;=TableMPI[[#This Row],[Low]], TableMPI[[#This Row],[total_time]]&lt;=TableMPI[[#This Row],[High]]),1,0)</f>
        <v>#N/A</v>
      </c>
    </row>
    <row r="1276" spans="1:19" x14ac:dyDescent="0.25">
      <c r="A1276" t="s">
        <v>15</v>
      </c>
      <c r="B1276">
        <v>25000</v>
      </c>
      <c r="C1276">
        <v>100</v>
      </c>
      <c r="D1276">
        <v>100000</v>
      </c>
      <c r="E1276">
        <v>54</v>
      </c>
      <c r="F1276">
        <v>1</v>
      </c>
      <c r="G1276">
        <v>73.523492000000005</v>
      </c>
      <c r="H1276">
        <v>33.641845000000004</v>
      </c>
      <c r="I1276">
        <v>52.865687999999999</v>
      </c>
      <c r="J1276">
        <v>0.99746599999999996</v>
      </c>
      <c r="K1276" t="str">
        <f t="shared" si="33"/>
        <v>7</v>
      </c>
      <c r="L1276" t="s">
        <v>73</v>
      </c>
      <c r="M1276" t="s">
        <v>74</v>
      </c>
      <c r="N12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54</v>
      </c>
      <c r="O1276" s="13" t="e">
        <f>VLOOKUP(TableMPI[[#This Row],[Label]],TableAvg[],2,FALSE)</f>
        <v>#N/A</v>
      </c>
      <c r="P1276" s="13" t="e">
        <f>VLOOKUP(TableMPI[[#This Row],[Label]],TableAvg[],3,FALSE)</f>
        <v>#N/A</v>
      </c>
      <c r="Q1276" s="13" t="e">
        <f>TableMPI[[#This Row],[Avg]]-$U$2*TableMPI[[#This Row],[StdDev]]</f>
        <v>#N/A</v>
      </c>
      <c r="R1276" s="13" t="e">
        <f>TableMPI[[#This Row],[Avg]]+$U$2*TableMPI[[#This Row],[StdDev]]</f>
        <v>#N/A</v>
      </c>
      <c r="S1276" s="13" t="e">
        <f>IF(AND(TableMPI[[#This Row],[total_time]]&gt;=TableMPI[[#This Row],[Low]], TableMPI[[#This Row],[total_time]]&lt;=TableMPI[[#This Row],[High]]),1,0)</f>
        <v>#N/A</v>
      </c>
    </row>
    <row r="1277" spans="1:19" x14ac:dyDescent="0.25">
      <c r="A1277" t="s">
        <v>15</v>
      </c>
      <c r="B1277">
        <v>25000</v>
      </c>
      <c r="C1277">
        <v>100</v>
      </c>
      <c r="D1277">
        <v>100000</v>
      </c>
      <c r="E1277">
        <v>51</v>
      </c>
      <c r="F1277">
        <v>1</v>
      </c>
      <c r="G1277">
        <v>75.231097000000005</v>
      </c>
      <c r="H1277">
        <v>33.117286</v>
      </c>
      <c r="I1277">
        <v>46.474111999999998</v>
      </c>
      <c r="J1277">
        <v>0.92948200000000003</v>
      </c>
      <c r="K1277" t="str">
        <f t="shared" si="33"/>
        <v>7</v>
      </c>
      <c r="L1277" t="s">
        <v>73</v>
      </c>
      <c r="M1277" t="s">
        <v>74</v>
      </c>
      <c r="N12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51</v>
      </c>
      <c r="O1277" s="13" t="e">
        <f>VLOOKUP(TableMPI[[#This Row],[Label]],TableAvg[],2,FALSE)</f>
        <v>#N/A</v>
      </c>
      <c r="P1277" s="13" t="e">
        <f>VLOOKUP(TableMPI[[#This Row],[Label]],TableAvg[],3,FALSE)</f>
        <v>#N/A</v>
      </c>
      <c r="Q1277" s="13" t="e">
        <f>TableMPI[[#This Row],[Avg]]-$U$2*TableMPI[[#This Row],[StdDev]]</f>
        <v>#N/A</v>
      </c>
      <c r="R1277" s="13" t="e">
        <f>TableMPI[[#This Row],[Avg]]+$U$2*TableMPI[[#This Row],[StdDev]]</f>
        <v>#N/A</v>
      </c>
      <c r="S1277" s="13" t="e">
        <f>IF(AND(TableMPI[[#This Row],[total_time]]&gt;=TableMPI[[#This Row],[Low]], TableMPI[[#This Row],[total_time]]&lt;=TableMPI[[#This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BU15"/>
  <sheetViews>
    <sheetView workbookViewId="0">
      <selection activeCell="A5" sqref="A5"/>
    </sheetView>
  </sheetViews>
  <sheetFormatPr defaultRowHeight="15" x14ac:dyDescent="0.25"/>
  <cols>
    <col min="1" max="1" width="18.5703125" bestFit="1" customWidth="1"/>
    <col min="2" max="2" width="6.140625" bestFit="1" customWidth="1"/>
    <col min="3" max="73" width="3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73" x14ac:dyDescent="0.25">
      <c r="A3" s="1" t="s">
        <v>19</v>
      </c>
      <c r="B3" s="1" t="s">
        <v>20</v>
      </c>
    </row>
    <row r="4" spans="1:73" x14ac:dyDescent="0.25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72</v>
      </c>
      <c r="BO4">
        <v>71</v>
      </c>
      <c r="BP4">
        <v>70</v>
      </c>
      <c r="BQ4">
        <v>69</v>
      </c>
      <c r="BR4">
        <v>68</v>
      </c>
      <c r="BS4">
        <v>67</v>
      </c>
      <c r="BT4">
        <v>66</v>
      </c>
      <c r="BU4">
        <v>65</v>
      </c>
    </row>
    <row r="5" spans="1:73" x14ac:dyDescent="0.25">
      <c r="A5" s="2" t="s">
        <v>15</v>
      </c>
      <c r="B5" s="13">
        <v>18</v>
      </c>
      <c r="C5" s="13">
        <v>22</v>
      </c>
      <c r="D5" s="13">
        <v>22</v>
      </c>
      <c r="E5" s="13">
        <v>22</v>
      </c>
      <c r="F5" s="13">
        <v>22</v>
      </c>
      <c r="G5" s="13">
        <v>21</v>
      </c>
      <c r="H5" s="13">
        <v>21</v>
      </c>
      <c r="I5" s="13">
        <v>21</v>
      </c>
      <c r="J5" s="13">
        <v>21</v>
      </c>
      <c r="K5" s="13">
        <v>22</v>
      </c>
      <c r="L5" s="13">
        <v>23</v>
      </c>
      <c r="M5" s="13">
        <v>23</v>
      </c>
      <c r="N5" s="13">
        <v>13</v>
      </c>
      <c r="O5" s="13">
        <v>13</v>
      </c>
      <c r="P5" s="13">
        <v>20</v>
      </c>
      <c r="Q5" s="13">
        <v>13</v>
      </c>
      <c r="R5" s="13">
        <v>13</v>
      </c>
      <c r="S5" s="13">
        <v>20</v>
      </c>
      <c r="T5" s="13">
        <v>13</v>
      </c>
      <c r="U5" s="13">
        <v>13</v>
      </c>
      <c r="V5" s="13">
        <v>20</v>
      </c>
      <c r="W5" s="13">
        <v>13</v>
      </c>
      <c r="X5" s="13">
        <v>13</v>
      </c>
      <c r="Y5" s="13">
        <v>20</v>
      </c>
      <c r="Z5" s="13">
        <v>13</v>
      </c>
      <c r="AA5" s="13">
        <v>13</v>
      </c>
      <c r="AB5" s="13">
        <v>20</v>
      </c>
      <c r="AC5" s="13">
        <v>13</v>
      </c>
      <c r="AD5" s="13">
        <v>13</v>
      </c>
      <c r="AE5" s="13">
        <v>20</v>
      </c>
      <c r="AF5" s="13">
        <v>13</v>
      </c>
      <c r="AG5" s="13">
        <v>13</v>
      </c>
      <c r="AH5" s="13">
        <v>20</v>
      </c>
      <c r="AI5" s="13">
        <v>13</v>
      </c>
      <c r="AJ5" s="13">
        <v>13</v>
      </c>
      <c r="AK5" s="13">
        <v>20</v>
      </c>
      <c r="AL5" s="13">
        <v>14</v>
      </c>
      <c r="AM5" s="13">
        <v>14</v>
      </c>
      <c r="AN5" s="13">
        <v>21</v>
      </c>
      <c r="AO5" s="13">
        <v>15</v>
      </c>
      <c r="AP5" s="13">
        <v>15</v>
      </c>
      <c r="AQ5" s="13">
        <v>22</v>
      </c>
      <c r="AR5" s="13">
        <v>15</v>
      </c>
      <c r="AS5" s="13">
        <v>15</v>
      </c>
      <c r="AT5" s="13">
        <v>22</v>
      </c>
      <c r="AU5" s="13">
        <v>15</v>
      </c>
      <c r="AV5" s="13">
        <v>15</v>
      </c>
      <c r="AW5" s="13">
        <v>22</v>
      </c>
      <c r="AX5" s="13">
        <v>15</v>
      </c>
      <c r="AY5" s="13">
        <v>15</v>
      </c>
      <c r="AZ5" s="13">
        <v>23</v>
      </c>
      <c r="BA5" s="13">
        <v>15</v>
      </c>
      <c r="BB5" s="13">
        <v>15</v>
      </c>
      <c r="BC5" s="13">
        <v>23</v>
      </c>
      <c r="BD5" s="13">
        <v>15</v>
      </c>
      <c r="BE5" s="13">
        <v>15</v>
      </c>
      <c r="BF5" s="13">
        <v>24</v>
      </c>
      <c r="BG5" s="13">
        <v>15</v>
      </c>
      <c r="BH5" s="13">
        <v>15</v>
      </c>
      <c r="BI5" s="13">
        <v>24</v>
      </c>
      <c r="BJ5" s="13">
        <v>15</v>
      </c>
      <c r="BK5" s="13">
        <v>15</v>
      </c>
      <c r="BL5" s="13">
        <v>24</v>
      </c>
      <c r="BM5" s="13">
        <v>15</v>
      </c>
      <c r="BN5" s="13">
        <v>27</v>
      </c>
      <c r="BO5" s="13">
        <v>17</v>
      </c>
      <c r="BP5" s="13">
        <v>17</v>
      </c>
      <c r="BQ5" s="13">
        <v>26</v>
      </c>
      <c r="BR5" s="13">
        <v>17</v>
      </c>
      <c r="BS5" s="13">
        <v>17</v>
      </c>
      <c r="BT5" s="13">
        <v>25</v>
      </c>
      <c r="BU5" s="13">
        <v>16</v>
      </c>
    </row>
    <row r="6" spans="1:73" x14ac:dyDescent="0.25">
      <c r="A6" s="3">
        <v>10000</v>
      </c>
      <c r="B6" s="13">
        <v>12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3">
        <v>14</v>
      </c>
      <c r="I6" s="13">
        <v>14</v>
      </c>
      <c r="J6" s="13">
        <v>14</v>
      </c>
      <c r="K6" s="13">
        <v>14</v>
      </c>
      <c r="L6" s="13">
        <v>14</v>
      </c>
      <c r="M6" s="13">
        <v>14</v>
      </c>
      <c r="N6" s="13">
        <v>6</v>
      </c>
      <c r="O6" s="13">
        <v>6</v>
      </c>
      <c r="P6" s="13">
        <v>6</v>
      </c>
      <c r="Q6" s="13">
        <v>6</v>
      </c>
      <c r="R6" s="13">
        <v>6</v>
      </c>
      <c r="S6" s="13">
        <v>6</v>
      </c>
      <c r="T6" s="13">
        <v>6</v>
      </c>
      <c r="U6" s="13">
        <v>6</v>
      </c>
      <c r="V6" s="13">
        <v>6</v>
      </c>
      <c r="W6" s="13">
        <v>6</v>
      </c>
      <c r="X6" s="13">
        <v>6</v>
      </c>
      <c r="Y6" s="13">
        <v>6</v>
      </c>
      <c r="Z6" s="13">
        <v>6</v>
      </c>
      <c r="AA6" s="13">
        <v>6</v>
      </c>
      <c r="AB6" s="13">
        <v>6</v>
      </c>
      <c r="AC6" s="13">
        <v>6</v>
      </c>
      <c r="AD6" s="13">
        <v>6</v>
      </c>
      <c r="AE6" s="13">
        <v>6</v>
      </c>
      <c r="AF6" s="13">
        <v>6</v>
      </c>
      <c r="AG6" s="13">
        <v>6</v>
      </c>
      <c r="AH6" s="13">
        <v>6</v>
      </c>
      <c r="AI6" s="13">
        <v>6</v>
      </c>
      <c r="AJ6" s="13">
        <v>6</v>
      </c>
      <c r="AK6" s="13">
        <v>6</v>
      </c>
      <c r="AL6" s="13">
        <v>6</v>
      </c>
      <c r="AM6" s="13">
        <v>6</v>
      </c>
      <c r="AN6" s="13">
        <v>6</v>
      </c>
      <c r="AO6" s="13">
        <v>6</v>
      </c>
      <c r="AP6" s="13">
        <v>6</v>
      </c>
      <c r="AQ6" s="13">
        <v>6</v>
      </c>
      <c r="AR6" s="13">
        <v>6</v>
      </c>
      <c r="AS6" s="13">
        <v>6</v>
      </c>
      <c r="AT6" s="13">
        <v>6</v>
      </c>
      <c r="AU6" s="13">
        <v>6</v>
      </c>
      <c r="AV6" s="13">
        <v>6</v>
      </c>
      <c r="AW6" s="13">
        <v>6</v>
      </c>
      <c r="AX6" s="13">
        <v>6</v>
      </c>
      <c r="AY6" s="13">
        <v>6</v>
      </c>
      <c r="AZ6" s="13">
        <v>6</v>
      </c>
      <c r="BA6" s="13">
        <v>6</v>
      </c>
      <c r="BB6" s="13">
        <v>6</v>
      </c>
      <c r="BC6" s="13">
        <v>6</v>
      </c>
      <c r="BD6" s="13">
        <v>6</v>
      </c>
      <c r="BE6" s="13">
        <v>6</v>
      </c>
      <c r="BF6" s="13">
        <v>6</v>
      </c>
      <c r="BG6" s="13">
        <v>6</v>
      </c>
      <c r="BH6" s="13">
        <v>6</v>
      </c>
      <c r="BI6" s="13">
        <v>6</v>
      </c>
      <c r="BJ6" s="13">
        <v>6</v>
      </c>
      <c r="BK6" s="13">
        <v>6</v>
      </c>
      <c r="BL6" s="13">
        <v>6</v>
      </c>
      <c r="BM6" s="13">
        <v>6</v>
      </c>
      <c r="BN6" s="13">
        <v>7</v>
      </c>
      <c r="BO6" s="13">
        <v>6</v>
      </c>
      <c r="BP6" s="13">
        <v>6</v>
      </c>
      <c r="BQ6" s="13">
        <v>6</v>
      </c>
      <c r="BR6" s="13">
        <v>6</v>
      </c>
      <c r="BS6" s="13">
        <v>6</v>
      </c>
      <c r="BT6" s="13">
        <v>6</v>
      </c>
      <c r="BU6" s="13">
        <v>6</v>
      </c>
    </row>
    <row r="7" spans="1:73" x14ac:dyDescent="0.25">
      <c r="A7" s="4">
        <v>100000</v>
      </c>
      <c r="B7" s="13">
        <v>12</v>
      </c>
      <c r="C7" s="13">
        <v>14</v>
      </c>
      <c r="D7" s="13">
        <v>14</v>
      </c>
      <c r="E7" s="13">
        <v>14</v>
      </c>
      <c r="F7" s="13">
        <v>14</v>
      </c>
      <c r="G7" s="13">
        <v>14</v>
      </c>
      <c r="H7" s="13">
        <v>14</v>
      </c>
      <c r="I7" s="13">
        <v>14</v>
      </c>
      <c r="J7" s="13">
        <v>14</v>
      </c>
      <c r="K7" s="13">
        <v>14</v>
      </c>
      <c r="L7" s="13">
        <v>14</v>
      </c>
      <c r="M7" s="13">
        <v>14</v>
      </c>
      <c r="N7" s="13">
        <v>6</v>
      </c>
      <c r="O7" s="13">
        <v>6</v>
      </c>
      <c r="P7" s="13">
        <v>6</v>
      </c>
      <c r="Q7" s="13">
        <v>6</v>
      </c>
      <c r="R7" s="13">
        <v>6</v>
      </c>
      <c r="S7" s="13">
        <v>6</v>
      </c>
      <c r="T7" s="13">
        <v>6</v>
      </c>
      <c r="U7" s="13">
        <v>6</v>
      </c>
      <c r="V7" s="13">
        <v>6</v>
      </c>
      <c r="W7" s="13">
        <v>6</v>
      </c>
      <c r="X7" s="13">
        <v>6</v>
      </c>
      <c r="Y7" s="13">
        <v>6</v>
      </c>
      <c r="Z7" s="13">
        <v>6</v>
      </c>
      <c r="AA7" s="13">
        <v>6</v>
      </c>
      <c r="AB7" s="13">
        <v>6</v>
      </c>
      <c r="AC7" s="13">
        <v>6</v>
      </c>
      <c r="AD7" s="13">
        <v>6</v>
      </c>
      <c r="AE7" s="13">
        <v>6</v>
      </c>
      <c r="AF7" s="13">
        <v>6</v>
      </c>
      <c r="AG7" s="13">
        <v>6</v>
      </c>
      <c r="AH7" s="13">
        <v>6</v>
      </c>
      <c r="AI7" s="13">
        <v>6</v>
      </c>
      <c r="AJ7" s="13">
        <v>6</v>
      </c>
      <c r="AK7" s="13">
        <v>6</v>
      </c>
      <c r="AL7" s="13">
        <v>6</v>
      </c>
      <c r="AM7" s="13">
        <v>6</v>
      </c>
      <c r="AN7" s="13">
        <v>6</v>
      </c>
      <c r="AO7" s="13">
        <v>6</v>
      </c>
      <c r="AP7" s="13">
        <v>6</v>
      </c>
      <c r="AQ7" s="13">
        <v>6</v>
      </c>
      <c r="AR7" s="13">
        <v>6</v>
      </c>
      <c r="AS7" s="13">
        <v>6</v>
      </c>
      <c r="AT7" s="13">
        <v>6</v>
      </c>
      <c r="AU7" s="13">
        <v>6</v>
      </c>
      <c r="AV7" s="13">
        <v>6</v>
      </c>
      <c r="AW7" s="13">
        <v>6</v>
      </c>
      <c r="AX7" s="13">
        <v>6</v>
      </c>
      <c r="AY7" s="13">
        <v>6</v>
      </c>
      <c r="AZ7" s="13">
        <v>6</v>
      </c>
      <c r="BA7" s="13">
        <v>6</v>
      </c>
      <c r="BB7" s="13">
        <v>6</v>
      </c>
      <c r="BC7" s="13">
        <v>6</v>
      </c>
      <c r="BD7" s="13">
        <v>6</v>
      </c>
      <c r="BE7" s="13">
        <v>6</v>
      </c>
      <c r="BF7" s="13">
        <v>6</v>
      </c>
      <c r="BG7" s="13">
        <v>6</v>
      </c>
      <c r="BH7" s="13">
        <v>6</v>
      </c>
      <c r="BI7" s="13">
        <v>6</v>
      </c>
      <c r="BJ7" s="13">
        <v>6</v>
      </c>
      <c r="BK7" s="13">
        <v>6</v>
      </c>
      <c r="BL7" s="13">
        <v>6</v>
      </c>
      <c r="BM7" s="13">
        <v>6</v>
      </c>
      <c r="BN7" s="13">
        <v>7</v>
      </c>
      <c r="BO7" s="13">
        <v>6</v>
      </c>
      <c r="BP7" s="13">
        <v>6</v>
      </c>
      <c r="BQ7" s="13">
        <v>6</v>
      </c>
      <c r="BR7" s="13">
        <v>6</v>
      </c>
      <c r="BS7" s="13">
        <v>6</v>
      </c>
      <c r="BT7" s="13">
        <v>6</v>
      </c>
      <c r="BU7" s="13">
        <v>6</v>
      </c>
    </row>
    <row r="8" spans="1:73" x14ac:dyDescent="0.25">
      <c r="A8" s="3">
        <v>15000</v>
      </c>
      <c r="B8" s="13">
        <v>3</v>
      </c>
      <c r="C8" s="13">
        <v>3</v>
      </c>
      <c r="D8" s="13">
        <v>3</v>
      </c>
      <c r="E8" s="13">
        <v>3</v>
      </c>
      <c r="F8" s="13">
        <v>3</v>
      </c>
      <c r="G8" s="13">
        <v>3</v>
      </c>
      <c r="H8" s="13">
        <v>3</v>
      </c>
      <c r="I8" s="13">
        <v>3</v>
      </c>
      <c r="J8" s="13">
        <v>3</v>
      </c>
      <c r="K8" s="13">
        <v>3</v>
      </c>
      <c r="L8" s="13">
        <v>4</v>
      </c>
      <c r="M8" s="13">
        <v>4</v>
      </c>
      <c r="N8" s="13">
        <v>3</v>
      </c>
      <c r="O8" s="13">
        <v>3</v>
      </c>
      <c r="P8" s="13">
        <v>3</v>
      </c>
      <c r="Q8" s="13">
        <v>3</v>
      </c>
      <c r="R8" s="13">
        <v>3</v>
      </c>
      <c r="S8" s="13">
        <v>3</v>
      </c>
      <c r="T8" s="13">
        <v>3</v>
      </c>
      <c r="U8" s="13">
        <v>3</v>
      </c>
      <c r="V8" s="13">
        <v>3</v>
      </c>
      <c r="W8" s="13">
        <v>3</v>
      </c>
      <c r="X8" s="13">
        <v>3</v>
      </c>
      <c r="Y8" s="13">
        <v>3</v>
      </c>
      <c r="Z8" s="13">
        <v>3</v>
      </c>
      <c r="AA8" s="13">
        <v>3</v>
      </c>
      <c r="AB8" s="13">
        <v>3</v>
      </c>
      <c r="AC8" s="13">
        <v>3</v>
      </c>
      <c r="AD8" s="13">
        <v>3</v>
      </c>
      <c r="AE8" s="13">
        <v>3</v>
      </c>
      <c r="AF8" s="13">
        <v>3</v>
      </c>
      <c r="AG8" s="13">
        <v>3</v>
      </c>
      <c r="AH8" s="13">
        <v>3</v>
      </c>
      <c r="AI8" s="13">
        <v>3</v>
      </c>
      <c r="AJ8" s="13">
        <v>3</v>
      </c>
      <c r="AK8" s="13">
        <v>3</v>
      </c>
      <c r="AL8" s="13">
        <v>3</v>
      </c>
      <c r="AM8" s="13">
        <v>3</v>
      </c>
      <c r="AN8" s="13">
        <v>3</v>
      </c>
      <c r="AO8" s="13">
        <v>4</v>
      </c>
      <c r="AP8" s="13">
        <v>4</v>
      </c>
      <c r="AQ8" s="13">
        <v>4</v>
      </c>
      <c r="AR8" s="13">
        <v>4</v>
      </c>
      <c r="AS8" s="13">
        <v>4</v>
      </c>
      <c r="AT8" s="13">
        <v>4</v>
      </c>
      <c r="AU8" s="13">
        <v>4</v>
      </c>
      <c r="AV8" s="13">
        <v>4</v>
      </c>
      <c r="AW8" s="13">
        <v>4</v>
      </c>
      <c r="AX8" s="13">
        <v>4</v>
      </c>
      <c r="AY8" s="13">
        <v>4</v>
      </c>
      <c r="AZ8" s="13">
        <v>4</v>
      </c>
      <c r="BA8" s="13">
        <v>4</v>
      </c>
      <c r="BB8" s="13">
        <v>4</v>
      </c>
      <c r="BC8" s="13">
        <v>4</v>
      </c>
      <c r="BD8" s="13">
        <v>4</v>
      </c>
      <c r="BE8" s="13">
        <v>4</v>
      </c>
      <c r="BF8" s="13">
        <v>4</v>
      </c>
      <c r="BG8" s="13">
        <v>4</v>
      </c>
      <c r="BH8" s="13">
        <v>4</v>
      </c>
      <c r="BI8" s="13">
        <v>4</v>
      </c>
      <c r="BJ8" s="13">
        <v>4</v>
      </c>
      <c r="BK8" s="13">
        <v>4</v>
      </c>
      <c r="BL8" s="13">
        <v>4</v>
      </c>
      <c r="BM8" s="13">
        <v>4</v>
      </c>
      <c r="BN8" s="13">
        <v>4</v>
      </c>
      <c r="BO8" s="13">
        <v>4</v>
      </c>
      <c r="BP8" s="13">
        <v>4</v>
      </c>
      <c r="BQ8" s="13">
        <v>4</v>
      </c>
      <c r="BR8" s="13">
        <v>4</v>
      </c>
      <c r="BS8" s="13">
        <v>4</v>
      </c>
      <c r="BT8" s="13">
        <v>4</v>
      </c>
      <c r="BU8" s="13">
        <v>4</v>
      </c>
    </row>
    <row r="9" spans="1:73" x14ac:dyDescent="0.25">
      <c r="A9" s="4">
        <v>100000</v>
      </c>
      <c r="B9" s="13">
        <v>3</v>
      </c>
      <c r="C9" s="13">
        <v>3</v>
      </c>
      <c r="D9" s="13">
        <v>3</v>
      </c>
      <c r="E9" s="13">
        <v>3</v>
      </c>
      <c r="F9" s="13">
        <v>3</v>
      </c>
      <c r="G9" s="13">
        <v>3</v>
      </c>
      <c r="H9" s="13">
        <v>3</v>
      </c>
      <c r="I9" s="13">
        <v>3</v>
      </c>
      <c r="J9" s="13">
        <v>3</v>
      </c>
      <c r="K9" s="13">
        <v>3</v>
      </c>
      <c r="L9" s="13">
        <v>4</v>
      </c>
      <c r="M9" s="13">
        <v>4</v>
      </c>
      <c r="N9" s="13">
        <v>3</v>
      </c>
      <c r="O9" s="13">
        <v>3</v>
      </c>
      <c r="P9" s="13">
        <v>3</v>
      </c>
      <c r="Q9" s="13">
        <v>3</v>
      </c>
      <c r="R9" s="13">
        <v>3</v>
      </c>
      <c r="S9" s="13">
        <v>3</v>
      </c>
      <c r="T9" s="13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  <c r="AC9" s="13">
        <v>3</v>
      </c>
      <c r="AD9" s="13">
        <v>3</v>
      </c>
      <c r="AE9" s="13">
        <v>3</v>
      </c>
      <c r="AF9" s="13">
        <v>3</v>
      </c>
      <c r="AG9" s="13">
        <v>3</v>
      </c>
      <c r="AH9" s="13">
        <v>3</v>
      </c>
      <c r="AI9" s="13">
        <v>3</v>
      </c>
      <c r="AJ9" s="13">
        <v>3</v>
      </c>
      <c r="AK9" s="13">
        <v>3</v>
      </c>
      <c r="AL9" s="13">
        <v>3</v>
      </c>
      <c r="AM9" s="13">
        <v>3</v>
      </c>
      <c r="AN9" s="13">
        <v>3</v>
      </c>
      <c r="AO9" s="13">
        <v>4</v>
      </c>
      <c r="AP9" s="13">
        <v>4</v>
      </c>
      <c r="AQ9" s="13">
        <v>4</v>
      </c>
      <c r="AR9" s="13">
        <v>4</v>
      </c>
      <c r="AS9" s="13">
        <v>4</v>
      </c>
      <c r="AT9" s="13">
        <v>4</v>
      </c>
      <c r="AU9" s="13">
        <v>4</v>
      </c>
      <c r="AV9" s="13">
        <v>4</v>
      </c>
      <c r="AW9" s="13">
        <v>4</v>
      </c>
      <c r="AX9" s="13">
        <v>4</v>
      </c>
      <c r="AY9" s="13">
        <v>4</v>
      </c>
      <c r="AZ9" s="13">
        <v>4</v>
      </c>
      <c r="BA9" s="13">
        <v>4</v>
      </c>
      <c r="BB9" s="13">
        <v>4</v>
      </c>
      <c r="BC9" s="13">
        <v>4</v>
      </c>
      <c r="BD9" s="13">
        <v>4</v>
      </c>
      <c r="BE9" s="13">
        <v>4</v>
      </c>
      <c r="BF9" s="13">
        <v>4</v>
      </c>
      <c r="BG9" s="13">
        <v>4</v>
      </c>
      <c r="BH9" s="13">
        <v>4</v>
      </c>
      <c r="BI9" s="13">
        <v>4</v>
      </c>
      <c r="BJ9" s="13">
        <v>4</v>
      </c>
      <c r="BK9" s="13">
        <v>4</v>
      </c>
      <c r="BL9" s="13">
        <v>4</v>
      </c>
      <c r="BM9" s="13">
        <v>4</v>
      </c>
      <c r="BN9" s="13">
        <v>4</v>
      </c>
      <c r="BO9" s="13">
        <v>4</v>
      </c>
      <c r="BP9" s="13">
        <v>4</v>
      </c>
      <c r="BQ9" s="13">
        <v>4</v>
      </c>
      <c r="BR9" s="13">
        <v>4</v>
      </c>
      <c r="BS9" s="13">
        <v>4</v>
      </c>
      <c r="BT9" s="13">
        <v>4</v>
      </c>
      <c r="BU9" s="13">
        <v>4</v>
      </c>
    </row>
    <row r="10" spans="1:73" x14ac:dyDescent="0.25">
      <c r="A10" s="3">
        <v>20000</v>
      </c>
      <c r="B10" s="13">
        <v>1</v>
      </c>
      <c r="C10" s="13">
        <v>2</v>
      </c>
      <c r="D10" s="13">
        <v>2</v>
      </c>
      <c r="E10" s="13">
        <v>2</v>
      </c>
      <c r="F10" s="13">
        <v>2</v>
      </c>
      <c r="G10" s="13">
        <v>2</v>
      </c>
      <c r="H10" s="13">
        <v>2</v>
      </c>
      <c r="I10" s="13">
        <v>2</v>
      </c>
      <c r="J10" s="13">
        <v>2</v>
      </c>
      <c r="K10" s="13">
        <v>2</v>
      </c>
      <c r="L10" s="13">
        <v>2</v>
      </c>
      <c r="M10" s="13">
        <v>2</v>
      </c>
      <c r="N10" s="13">
        <v>2</v>
      </c>
      <c r="O10" s="13">
        <v>2</v>
      </c>
      <c r="P10" s="13">
        <v>2</v>
      </c>
      <c r="Q10" s="13">
        <v>2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2</v>
      </c>
      <c r="X10" s="13">
        <v>2</v>
      </c>
      <c r="Y10" s="13">
        <v>2</v>
      </c>
      <c r="Z10" s="13">
        <v>2</v>
      </c>
      <c r="AA10" s="13">
        <v>2</v>
      </c>
      <c r="AB10" s="13">
        <v>2</v>
      </c>
      <c r="AC10" s="13">
        <v>2</v>
      </c>
      <c r="AD10" s="13">
        <v>2</v>
      </c>
      <c r="AE10" s="13">
        <v>2</v>
      </c>
      <c r="AF10" s="13">
        <v>2</v>
      </c>
      <c r="AG10" s="13">
        <v>2</v>
      </c>
      <c r="AH10" s="13">
        <v>2</v>
      </c>
      <c r="AI10" s="13">
        <v>2</v>
      </c>
      <c r="AJ10" s="13">
        <v>2</v>
      </c>
      <c r="AK10" s="13">
        <v>2</v>
      </c>
      <c r="AL10" s="13">
        <v>2</v>
      </c>
      <c r="AM10" s="13">
        <v>2</v>
      </c>
      <c r="AN10" s="13">
        <v>2</v>
      </c>
      <c r="AO10" s="13">
        <v>2</v>
      </c>
      <c r="AP10" s="13">
        <v>2</v>
      </c>
      <c r="AQ10" s="13">
        <v>2</v>
      </c>
      <c r="AR10" s="13">
        <v>2</v>
      </c>
      <c r="AS10" s="13">
        <v>2</v>
      </c>
      <c r="AT10" s="13">
        <v>2</v>
      </c>
      <c r="AU10" s="13">
        <v>2</v>
      </c>
      <c r="AV10" s="13">
        <v>2</v>
      </c>
      <c r="AW10" s="13">
        <v>2</v>
      </c>
      <c r="AX10" s="13">
        <v>2</v>
      </c>
      <c r="AY10" s="13">
        <v>2</v>
      </c>
      <c r="AZ10" s="13">
        <v>2</v>
      </c>
      <c r="BA10" s="13">
        <v>2</v>
      </c>
      <c r="BB10" s="13">
        <v>2</v>
      </c>
      <c r="BC10" s="13">
        <v>2</v>
      </c>
      <c r="BD10" s="13">
        <v>2</v>
      </c>
      <c r="BE10" s="13">
        <v>2</v>
      </c>
      <c r="BF10" s="13">
        <v>2</v>
      </c>
      <c r="BG10" s="13">
        <v>2</v>
      </c>
      <c r="BH10" s="13">
        <v>2</v>
      </c>
      <c r="BI10" s="13">
        <v>2</v>
      </c>
      <c r="BJ10" s="13">
        <v>2</v>
      </c>
      <c r="BK10" s="13">
        <v>2</v>
      </c>
      <c r="BL10" s="13">
        <v>2</v>
      </c>
      <c r="BM10" s="13">
        <v>2</v>
      </c>
      <c r="BN10" s="13">
        <v>3</v>
      </c>
      <c r="BO10" s="13">
        <v>3</v>
      </c>
      <c r="BP10" s="13">
        <v>3</v>
      </c>
      <c r="BQ10" s="13">
        <v>3</v>
      </c>
      <c r="BR10" s="13">
        <v>3</v>
      </c>
      <c r="BS10" s="13">
        <v>3</v>
      </c>
      <c r="BT10" s="13">
        <v>2</v>
      </c>
      <c r="BU10" s="13">
        <v>2</v>
      </c>
    </row>
    <row r="11" spans="1:73" x14ac:dyDescent="0.25">
      <c r="A11" s="4">
        <v>100000</v>
      </c>
      <c r="B11" s="13">
        <v>1</v>
      </c>
      <c r="C11" s="13">
        <v>2</v>
      </c>
      <c r="D11" s="13">
        <v>2</v>
      </c>
      <c r="E11" s="13">
        <v>2</v>
      </c>
      <c r="F11" s="13">
        <v>2</v>
      </c>
      <c r="G11" s="13">
        <v>2</v>
      </c>
      <c r="H11" s="13">
        <v>2</v>
      </c>
      <c r="I11" s="13">
        <v>2</v>
      </c>
      <c r="J11" s="13">
        <v>2</v>
      </c>
      <c r="K11" s="13">
        <v>2</v>
      </c>
      <c r="L11" s="13">
        <v>2</v>
      </c>
      <c r="M11" s="13">
        <v>2</v>
      </c>
      <c r="N11" s="13">
        <v>2</v>
      </c>
      <c r="O11" s="13">
        <v>2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2</v>
      </c>
      <c r="X11" s="13">
        <v>2</v>
      </c>
      <c r="Y11" s="13">
        <v>2</v>
      </c>
      <c r="Z11" s="13">
        <v>2</v>
      </c>
      <c r="AA11" s="13">
        <v>2</v>
      </c>
      <c r="AB11" s="13">
        <v>2</v>
      </c>
      <c r="AC11" s="13">
        <v>2</v>
      </c>
      <c r="AD11" s="13">
        <v>2</v>
      </c>
      <c r="AE11" s="13">
        <v>2</v>
      </c>
      <c r="AF11" s="13">
        <v>2</v>
      </c>
      <c r="AG11" s="13">
        <v>2</v>
      </c>
      <c r="AH11" s="13">
        <v>2</v>
      </c>
      <c r="AI11" s="13">
        <v>2</v>
      </c>
      <c r="AJ11" s="13">
        <v>2</v>
      </c>
      <c r="AK11" s="13">
        <v>2</v>
      </c>
      <c r="AL11" s="13">
        <v>2</v>
      </c>
      <c r="AM11" s="13">
        <v>2</v>
      </c>
      <c r="AN11" s="13">
        <v>2</v>
      </c>
      <c r="AO11" s="13">
        <v>2</v>
      </c>
      <c r="AP11" s="13">
        <v>2</v>
      </c>
      <c r="AQ11" s="13">
        <v>2</v>
      </c>
      <c r="AR11" s="13">
        <v>2</v>
      </c>
      <c r="AS11" s="13">
        <v>2</v>
      </c>
      <c r="AT11" s="13">
        <v>2</v>
      </c>
      <c r="AU11" s="13">
        <v>2</v>
      </c>
      <c r="AV11" s="13">
        <v>2</v>
      </c>
      <c r="AW11" s="13">
        <v>2</v>
      </c>
      <c r="AX11" s="13">
        <v>2</v>
      </c>
      <c r="AY11" s="13">
        <v>2</v>
      </c>
      <c r="AZ11" s="13">
        <v>2</v>
      </c>
      <c r="BA11" s="13">
        <v>2</v>
      </c>
      <c r="BB11" s="13">
        <v>2</v>
      </c>
      <c r="BC11" s="13">
        <v>2</v>
      </c>
      <c r="BD11" s="13">
        <v>2</v>
      </c>
      <c r="BE11" s="13">
        <v>2</v>
      </c>
      <c r="BF11" s="13">
        <v>2</v>
      </c>
      <c r="BG11" s="13">
        <v>2</v>
      </c>
      <c r="BH11" s="13">
        <v>2</v>
      </c>
      <c r="BI11" s="13">
        <v>2</v>
      </c>
      <c r="BJ11" s="13">
        <v>2</v>
      </c>
      <c r="BK11" s="13">
        <v>2</v>
      </c>
      <c r="BL11" s="13">
        <v>2</v>
      </c>
      <c r="BM11" s="13">
        <v>2</v>
      </c>
      <c r="BN11" s="13">
        <v>3</v>
      </c>
      <c r="BO11" s="13">
        <v>3</v>
      </c>
      <c r="BP11" s="13">
        <v>3</v>
      </c>
      <c r="BQ11" s="13">
        <v>3</v>
      </c>
      <c r="BR11" s="13">
        <v>3</v>
      </c>
      <c r="BS11" s="13">
        <v>3</v>
      </c>
      <c r="BT11" s="13">
        <v>2</v>
      </c>
      <c r="BU11" s="13">
        <v>2</v>
      </c>
    </row>
    <row r="12" spans="1:73" x14ac:dyDescent="0.25">
      <c r="A12" s="3">
        <v>25000</v>
      </c>
      <c r="B12" s="13">
        <v>1</v>
      </c>
      <c r="C12" s="13">
        <v>1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2</v>
      </c>
      <c r="L12" s="13">
        <v>2</v>
      </c>
      <c r="M12" s="13">
        <v>2</v>
      </c>
      <c r="N12" s="13">
        <v>1</v>
      </c>
      <c r="O12" s="13">
        <v>1</v>
      </c>
      <c r="P12" s="13">
        <v>5</v>
      </c>
      <c r="Q12" s="13">
        <v>1</v>
      </c>
      <c r="R12" s="13">
        <v>1</v>
      </c>
      <c r="S12" s="13">
        <v>5</v>
      </c>
      <c r="T12" s="13">
        <v>1</v>
      </c>
      <c r="U12" s="13">
        <v>1</v>
      </c>
      <c r="V12" s="13">
        <v>5</v>
      </c>
      <c r="W12" s="13">
        <v>1</v>
      </c>
      <c r="X12" s="13">
        <v>1</v>
      </c>
      <c r="Y12" s="13">
        <v>5</v>
      </c>
      <c r="Z12" s="13">
        <v>1</v>
      </c>
      <c r="AA12" s="13">
        <v>1</v>
      </c>
      <c r="AB12" s="13">
        <v>5</v>
      </c>
      <c r="AC12" s="13">
        <v>1</v>
      </c>
      <c r="AD12" s="13">
        <v>1</v>
      </c>
      <c r="AE12" s="13">
        <v>5</v>
      </c>
      <c r="AF12" s="13">
        <v>1</v>
      </c>
      <c r="AG12" s="13">
        <v>1</v>
      </c>
      <c r="AH12" s="13">
        <v>5</v>
      </c>
      <c r="AI12" s="13">
        <v>1</v>
      </c>
      <c r="AJ12" s="13">
        <v>1</v>
      </c>
      <c r="AK12" s="13">
        <v>5</v>
      </c>
      <c r="AL12" s="13">
        <v>2</v>
      </c>
      <c r="AM12" s="13">
        <v>2</v>
      </c>
      <c r="AN12" s="13">
        <v>6</v>
      </c>
      <c r="AO12" s="13">
        <v>2</v>
      </c>
      <c r="AP12" s="13">
        <v>2</v>
      </c>
      <c r="AQ12" s="13">
        <v>6</v>
      </c>
      <c r="AR12" s="13">
        <v>2</v>
      </c>
      <c r="AS12" s="13">
        <v>2</v>
      </c>
      <c r="AT12" s="13">
        <v>6</v>
      </c>
      <c r="AU12" s="13">
        <v>2</v>
      </c>
      <c r="AV12" s="13">
        <v>2</v>
      </c>
      <c r="AW12" s="13">
        <v>6</v>
      </c>
      <c r="AX12" s="13">
        <v>2</v>
      </c>
      <c r="AY12" s="13">
        <v>2</v>
      </c>
      <c r="AZ12" s="13">
        <v>7</v>
      </c>
      <c r="BA12" s="13">
        <v>2</v>
      </c>
      <c r="BB12" s="13">
        <v>2</v>
      </c>
      <c r="BC12" s="13">
        <v>7</v>
      </c>
      <c r="BD12" s="13">
        <v>2</v>
      </c>
      <c r="BE12" s="13">
        <v>2</v>
      </c>
      <c r="BF12" s="13">
        <v>7</v>
      </c>
      <c r="BG12" s="13">
        <v>2</v>
      </c>
      <c r="BH12" s="13">
        <v>2</v>
      </c>
      <c r="BI12" s="13">
        <v>7</v>
      </c>
      <c r="BJ12" s="13">
        <v>2</v>
      </c>
      <c r="BK12" s="13">
        <v>2</v>
      </c>
      <c r="BL12" s="13">
        <v>7</v>
      </c>
      <c r="BM12" s="13">
        <v>2</v>
      </c>
      <c r="BN12" s="13">
        <v>7</v>
      </c>
      <c r="BO12" s="13">
        <v>2</v>
      </c>
      <c r="BP12" s="13">
        <v>2</v>
      </c>
      <c r="BQ12" s="13">
        <v>7</v>
      </c>
      <c r="BR12" s="13">
        <v>2</v>
      </c>
      <c r="BS12" s="13">
        <v>2</v>
      </c>
      <c r="BT12" s="13">
        <v>7</v>
      </c>
      <c r="BU12" s="13">
        <v>2</v>
      </c>
    </row>
    <row r="13" spans="1:73" x14ac:dyDescent="0.25">
      <c r="A13" s="4">
        <v>100000</v>
      </c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2</v>
      </c>
      <c r="L13" s="13">
        <v>2</v>
      </c>
      <c r="M13" s="13">
        <v>2</v>
      </c>
      <c r="N13" s="13">
        <v>1</v>
      </c>
      <c r="O13" s="13">
        <v>1</v>
      </c>
      <c r="P13" s="13">
        <v>5</v>
      </c>
      <c r="Q13" s="13">
        <v>1</v>
      </c>
      <c r="R13" s="13">
        <v>1</v>
      </c>
      <c r="S13" s="13">
        <v>5</v>
      </c>
      <c r="T13" s="13">
        <v>1</v>
      </c>
      <c r="U13" s="13">
        <v>1</v>
      </c>
      <c r="V13" s="13">
        <v>5</v>
      </c>
      <c r="W13" s="13">
        <v>1</v>
      </c>
      <c r="X13" s="13">
        <v>1</v>
      </c>
      <c r="Y13" s="13">
        <v>5</v>
      </c>
      <c r="Z13" s="13">
        <v>1</v>
      </c>
      <c r="AA13" s="13">
        <v>1</v>
      </c>
      <c r="AB13" s="13">
        <v>5</v>
      </c>
      <c r="AC13" s="13">
        <v>1</v>
      </c>
      <c r="AD13" s="13">
        <v>1</v>
      </c>
      <c r="AE13" s="13">
        <v>5</v>
      </c>
      <c r="AF13" s="13">
        <v>1</v>
      </c>
      <c r="AG13" s="13">
        <v>1</v>
      </c>
      <c r="AH13" s="13">
        <v>5</v>
      </c>
      <c r="AI13" s="13">
        <v>1</v>
      </c>
      <c r="AJ13" s="13">
        <v>1</v>
      </c>
      <c r="AK13" s="13">
        <v>5</v>
      </c>
      <c r="AL13" s="13">
        <v>2</v>
      </c>
      <c r="AM13" s="13">
        <v>2</v>
      </c>
      <c r="AN13" s="13">
        <v>6</v>
      </c>
      <c r="AO13" s="13">
        <v>2</v>
      </c>
      <c r="AP13" s="13">
        <v>2</v>
      </c>
      <c r="AQ13" s="13">
        <v>6</v>
      </c>
      <c r="AR13" s="13">
        <v>2</v>
      </c>
      <c r="AS13" s="13">
        <v>2</v>
      </c>
      <c r="AT13" s="13">
        <v>6</v>
      </c>
      <c r="AU13" s="13">
        <v>2</v>
      </c>
      <c r="AV13" s="13">
        <v>2</v>
      </c>
      <c r="AW13" s="13">
        <v>6</v>
      </c>
      <c r="AX13" s="13">
        <v>2</v>
      </c>
      <c r="AY13" s="13">
        <v>2</v>
      </c>
      <c r="AZ13" s="13">
        <v>7</v>
      </c>
      <c r="BA13" s="13">
        <v>2</v>
      </c>
      <c r="BB13" s="13">
        <v>2</v>
      </c>
      <c r="BC13" s="13">
        <v>7</v>
      </c>
      <c r="BD13" s="13">
        <v>2</v>
      </c>
      <c r="BE13" s="13">
        <v>2</v>
      </c>
      <c r="BF13" s="13">
        <v>7</v>
      </c>
      <c r="BG13" s="13">
        <v>2</v>
      </c>
      <c r="BH13" s="13">
        <v>2</v>
      </c>
      <c r="BI13" s="13">
        <v>7</v>
      </c>
      <c r="BJ13" s="13">
        <v>2</v>
      </c>
      <c r="BK13" s="13">
        <v>2</v>
      </c>
      <c r="BL13" s="13">
        <v>7</v>
      </c>
      <c r="BM13" s="13">
        <v>2</v>
      </c>
      <c r="BN13" s="13">
        <v>7</v>
      </c>
      <c r="BO13" s="13">
        <v>2</v>
      </c>
      <c r="BP13" s="13">
        <v>2</v>
      </c>
      <c r="BQ13" s="13">
        <v>7</v>
      </c>
      <c r="BR13" s="13">
        <v>2</v>
      </c>
      <c r="BS13" s="13">
        <v>2</v>
      </c>
      <c r="BT13" s="13">
        <v>7</v>
      </c>
      <c r="BU13" s="13">
        <v>2</v>
      </c>
    </row>
    <row r="14" spans="1:73" x14ac:dyDescent="0.25">
      <c r="A14" s="3">
        <v>30000</v>
      </c>
      <c r="B14" s="13">
        <v>1</v>
      </c>
      <c r="C14" s="13">
        <v>2</v>
      </c>
      <c r="D14" s="13">
        <v>2</v>
      </c>
      <c r="E14" s="13">
        <v>2</v>
      </c>
      <c r="F14" s="13">
        <v>2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4</v>
      </c>
      <c r="Q14" s="13">
        <v>1</v>
      </c>
      <c r="R14" s="13">
        <v>1</v>
      </c>
      <c r="S14" s="13">
        <v>4</v>
      </c>
      <c r="T14" s="13">
        <v>1</v>
      </c>
      <c r="U14" s="13">
        <v>1</v>
      </c>
      <c r="V14" s="13">
        <v>4</v>
      </c>
      <c r="W14" s="13">
        <v>1</v>
      </c>
      <c r="X14" s="13">
        <v>1</v>
      </c>
      <c r="Y14" s="13">
        <v>4</v>
      </c>
      <c r="Z14" s="13">
        <v>1</v>
      </c>
      <c r="AA14" s="13">
        <v>1</v>
      </c>
      <c r="AB14" s="13">
        <v>4</v>
      </c>
      <c r="AC14" s="13">
        <v>1</v>
      </c>
      <c r="AD14" s="13">
        <v>1</v>
      </c>
      <c r="AE14" s="13">
        <v>4</v>
      </c>
      <c r="AF14" s="13">
        <v>1</v>
      </c>
      <c r="AG14" s="13">
        <v>1</v>
      </c>
      <c r="AH14" s="13">
        <v>4</v>
      </c>
      <c r="AI14" s="13">
        <v>1</v>
      </c>
      <c r="AJ14" s="13">
        <v>1</v>
      </c>
      <c r="AK14" s="13">
        <v>4</v>
      </c>
      <c r="AL14" s="13">
        <v>1</v>
      </c>
      <c r="AM14" s="13">
        <v>1</v>
      </c>
      <c r="AN14" s="13">
        <v>4</v>
      </c>
      <c r="AO14" s="13">
        <v>1</v>
      </c>
      <c r="AP14" s="13">
        <v>1</v>
      </c>
      <c r="AQ14" s="13">
        <v>4</v>
      </c>
      <c r="AR14" s="13">
        <v>1</v>
      </c>
      <c r="AS14" s="13">
        <v>1</v>
      </c>
      <c r="AT14" s="13">
        <v>4</v>
      </c>
      <c r="AU14" s="13">
        <v>1</v>
      </c>
      <c r="AV14" s="13">
        <v>1</v>
      </c>
      <c r="AW14" s="13">
        <v>4</v>
      </c>
      <c r="AX14" s="13">
        <v>1</v>
      </c>
      <c r="AY14" s="13">
        <v>1</v>
      </c>
      <c r="AZ14" s="13">
        <v>4</v>
      </c>
      <c r="BA14" s="13">
        <v>1</v>
      </c>
      <c r="BB14" s="13">
        <v>1</v>
      </c>
      <c r="BC14" s="13">
        <v>4</v>
      </c>
      <c r="BD14" s="13">
        <v>1</v>
      </c>
      <c r="BE14" s="13">
        <v>1</v>
      </c>
      <c r="BF14" s="13">
        <v>5</v>
      </c>
      <c r="BG14" s="13">
        <v>1</v>
      </c>
      <c r="BH14" s="13">
        <v>1</v>
      </c>
      <c r="BI14" s="13">
        <v>5</v>
      </c>
      <c r="BJ14" s="13">
        <v>1</v>
      </c>
      <c r="BK14" s="13">
        <v>1</v>
      </c>
      <c r="BL14" s="13">
        <v>5</v>
      </c>
      <c r="BM14" s="13">
        <v>1</v>
      </c>
      <c r="BN14" s="13">
        <v>6</v>
      </c>
      <c r="BO14" s="13">
        <v>2</v>
      </c>
      <c r="BP14" s="13">
        <v>2</v>
      </c>
      <c r="BQ14" s="13">
        <v>6</v>
      </c>
      <c r="BR14" s="13">
        <v>2</v>
      </c>
      <c r="BS14" s="13">
        <v>2</v>
      </c>
      <c r="BT14" s="13">
        <v>6</v>
      </c>
      <c r="BU14" s="13">
        <v>2</v>
      </c>
    </row>
    <row r="15" spans="1:73" x14ac:dyDescent="0.25">
      <c r="A15" s="4">
        <v>100000</v>
      </c>
      <c r="B15" s="13">
        <v>1</v>
      </c>
      <c r="C15" s="13">
        <v>2</v>
      </c>
      <c r="D15" s="13">
        <v>2</v>
      </c>
      <c r="E15" s="13">
        <v>2</v>
      </c>
      <c r="F15" s="13">
        <v>2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4</v>
      </c>
      <c r="Q15" s="13">
        <v>1</v>
      </c>
      <c r="R15" s="13">
        <v>1</v>
      </c>
      <c r="S15" s="13">
        <v>4</v>
      </c>
      <c r="T15" s="13">
        <v>1</v>
      </c>
      <c r="U15" s="13">
        <v>1</v>
      </c>
      <c r="V15" s="13">
        <v>4</v>
      </c>
      <c r="W15" s="13">
        <v>1</v>
      </c>
      <c r="X15" s="13">
        <v>1</v>
      </c>
      <c r="Y15" s="13">
        <v>4</v>
      </c>
      <c r="Z15" s="13">
        <v>1</v>
      </c>
      <c r="AA15" s="13">
        <v>1</v>
      </c>
      <c r="AB15" s="13">
        <v>4</v>
      </c>
      <c r="AC15" s="13">
        <v>1</v>
      </c>
      <c r="AD15" s="13">
        <v>1</v>
      </c>
      <c r="AE15" s="13">
        <v>4</v>
      </c>
      <c r="AF15" s="13">
        <v>1</v>
      </c>
      <c r="AG15" s="13">
        <v>1</v>
      </c>
      <c r="AH15" s="13">
        <v>4</v>
      </c>
      <c r="AI15" s="13">
        <v>1</v>
      </c>
      <c r="AJ15" s="13">
        <v>1</v>
      </c>
      <c r="AK15" s="13">
        <v>4</v>
      </c>
      <c r="AL15" s="13">
        <v>1</v>
      </c>
      <c r="AM15" s="13">
        <v>1</v>
      </c>
      <c r="AN15" s="13">
        <v>4</v>
      </c>
      <c r="AO15" s="13">
        <v>1</v>
      </c>
      <c r="AP15" s="13">
        <v>1</v>
      </c>
      <c r="AQ15" s="13">
        <v>4</v>
      </c>
      <c r="AR15" s="13">
        <v>1</v>
      </c>
      <c r="AS15" s="13">
        <v>1</v>
      </c>
      <c r="AT15" s="13">
        <v>4</v>
      </c>
      <c r="AU15" s="13">
        <v>1</v>
      </c>
      <c r="AV15" s="13">
        <v>1</v>
      </c>
      <c r="AW15" s="13">
        <v>4</v>
      </c>
      <c r="AX15" s="13">
        <v>1</v>
      </c>
      <c r="AY15" s="13">
        <v>1</v>
      </c>
      <c r="AZ15" s="13">
        <v>4</v>
      </c>
      <c r="BA15" s="13">
        <v>1</v>
      </c>
      <c r="BB15" s="13">
        <v>1</v>
      </c>
      <c r="BC15" s="13">
        <v>4</v>
      </c>
      <c r="BD15" s="13">
        <v>1</v>
      </c>
      <c r="BE15" s="13">
        <v>1</v>
      </c>
      <c r="BF15" s="13">
        <v>5</v>
      </c>
      <c r="BG15" s="13">
        <v>1</v>
      </c>
      <c r="BH15" s="13">
        <v>1</v>
      </c>
      <c r="BI15" s="13">
        <v>5</v>
      </c>
      <c r="BJ15" s="13">
        <v>1</v>
      </c>
      <c r="BK15" s="13">
        <v>1</v>
      </c>
      <c r="BL15" s="13">
        <v>5</v>
      </c>
      <c r="BM15" s="13">
        <v>1</v>
      </c>
      <c r="BN15" s="13">
        <v>6</v>
      </c>
      <c r="BO15" s="13">
        <v>2</v>
      </c>
      <c r="BP15" s="13">
        <v>2</v>
      </c>
      <c r="BQ15" s="13">
        <v>6</v>
      </c>
      <c r="BR15" s="13">
        <v>2</v>
      </c>
      <c r="BS15" s="13">
        <v>2</v>
      </c>
      <c r="BT15" s="13">
        <v>6</v>
      </c>
      <c r="BU15" s="1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K7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.85546875" bestFit="1" customWidth="1"/>
    <col min="5" max="5" width="12" bestFit="1" customWidth="1"/>
    <col min="6" max="6" width="8.140625" bestFit="1" customWidth="1"/>
    <col min="7" max="7" width="12" bestFit="1" customWidth="1"/>
    <col min="8" max="8" width="8.140625" bestFit="1" customWidth="1"/>
    <col min="9" max="9" width="12" bestFit="1" customWidth="1"/>
    <col min="10" max="10" width="8.140625" bestFit="1" customWidth="1"/>
    <col min="11" max="11" width="12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1" x14ac:dyDescent="0.25">
      <c r="B3" s="1" t="s">
        <v>20</v>
      </c>
    </row>
    <row r="4" spans="1:11" x14ac:dyDescent="0.25">
      <c r="B4" t="s">
        <v>15</v>
      </c>
    </row>
    <row r="5" spans="1:11" x14ac:dyDescent="0.25">
      <c r="B5">
        <v>10000</v>
      </c>
      <c r="D5">
        <v>15000</v>
      </c>
      <c r="F5">
        <v>20000</v>
      </c>
      <c r="H5">
        <v>25000</v>
      </c>
      <c r="J5">
        <v>30000</v>
      </c>
    </row>
    <row r="6" spans="1:11" x14ac:dyDescent="0.25">
      <c r="B6">
        <v>100000</v>
      </c>
      <c r="D6">
        <v>100000</v>
      </c>
      <c r="F6">
        <v>100000</v>
      </c>
      <c r="H6">
        <v>100000</v>
      </c>
      <c r="J6">
        <v>100000</v>
      </c>
    </row>
    <row r="7" spans="1:11" x14ac:dyDescent="0.25">
      <c r="A7" s="1" t="s">
        <v>18</v>
      </c>
      <c r="B7" t="s">
        <v>22</v>
      </c>
      <c r="C7" t="s">
        <v>21</v>
      </c>
      <c r="D7" t="s">
        <v>22</v>
      </c>
      <c r="E7" t="s">
        <v>21</v>
      </c>
      <c r="F7" t="s">
        <v>22</v>
      </c>
      <c r="G7" t="s">
        <v>21</v>
      </c>
      <c r="H7" t="s">
        <v>22</v>
      </c>
      <c r="I7" t="s">
        <v>21</v>
      </c>
      <c r="J7" t="s">
        <v>22</v>
      </c>
      <c r="K7" t="s">
        <v>21</v>
      </c>
    </row>
    <row r="8" spans="1:11" x14ac:dyDescent="0.25">
      <c r="A8" s="2">
        <v>1</v>
      </c>
      <c r="B8" s="6">
        <v>333.04949225000001</v>
      </c>
      <c r="C8" s="13">
        <v>0.14113770072525098</v>
      </c>
      <c r="D8" s="6">
        <v>748.22622766666666</v>
      </c>
      <c r="E8" s="13">
        <v>0.10092946220091502</v>
      </c>
      <c r="F8" s="6">
        <v>1327.9632320000001</v>
      </c>
      <c r="G8" s="13">
        <v>0</v>
      </c>
      <c r="H8" s="6">
        <v>2083.919367</v>
      </c>
      <c r="I8" s="13">
        <v>0</v>
      </c>
      <c r="J8" s="6">
        <v>3008.7228239999999</v>
      </c>
      <c r="K8" s="13">
        <v>0</v>
      </c>
    </row>
    <row r="9" spans="1:11" x14ac:dyDescent="0.25">
      <c r="A9" s="2">
        <v>2</v>
      </c>
      <c r="B9" s="6">
        <v>166.15454114285714</v>
      </c>
      <c r="C9" s="13">
        <v>0.18850267061446355</v>
      </c>
      <c r="D9" s="6">
        <v>372.50587033333335</v>
      </c>
      <c r="E9" s="13">
        <v>0.35509356222225424</v>
      </c>
      <c r="F9" s="6">
        <v>661.10367699999995</v>
      </c>
      <c r="G9" s="13">
        <v>0.18578799996579098</v>
      </c>
      <c r="H9" s="6">
        <v>1033.768284</v>
      </c>
      <c r="I9" s="13">
        <v>0</v>
      </c>
      <c r="J9" s="6">
        <v>1489.6998960000001</v>
      </c>
      <c r="K9" s="13">
        <v>0.30369299884697243</v>
      </c>
    </row>
    <row r="10" spans="1:11" x14ac:dyDescent="0.25">
      <c r="A10" s="2">
        <v>3</v>
      </c>
      <c r="B10" s="6">
        <v>111.28643521428572</v>
      </c>
      <c r="C10" s="13">
        <v>0.14718799798045595</v>
      </c>
      <c r="D10" s="6">
        <v>248.89264200000002</v>
      </c>
      <c r="E10" s="13">
        <v>3.2435635462630168E-2</v>
      </c>
      <c r="F10" s="6">
        <v>440.81368850000001</v>
      </c>
      <c r="G10" s="13">
        <v>7.3112499934078728E-2</v>
      </c>
      <c r="H10" s="6">
        <v>689.58723399999997</v>
      </c>
      <c r="I10" s="13">
        <v>0</v>
      </c>
      <c r="J10" s="6">
        <v>991.5649155000001</v>
      </c>
      <c r="K10" s="13">
        <v>8.3264976333042879E-3</v>
      </c>
    </row>
    <row r="11" spans="1:11" x14ac:dyDescent="0.25">
      <c r="A11" s="2">
        <v>4</v>
      </c>
      <c r="B11" s="6">
        <v>83.86176435714286</v>
      </c>
      <c r="C11" s="13">
        <v>0.1356966565342734</v>
      </c>
      <c r="D11" s="6">
        <v>187.03656233333334</v>
      </c>
      <c r="E11" s="13">
        <v>0.18296922772062205</v>
      </c>
      <c r="F11" s="6">
        <v>331.66965600000003</v>
      </c>
      <c r="G11" s="13">
        <v>5.713997584879258E-3</v>
      </c>
      <c r="H11" s="6">
        <v>517.03048899999999</v>
      </c>
      <c r="I11" s="13">
        <v>0</v>
      </c>
      <c r="J11" s="6">
        <v>745.01235150000002</v>
      </c>
      <c r="K11" s="13">
        <v>2.6899501075403086E-2</v>
      </c>
    </row>
    <row r="12" spans="1:11" x14ac:dyDescent="0.25">
      <c r="A12" s="2">
        <v>5</v>
      </c>
      <c r="B12" s="6">
        <v>67.357719642857134</v>
      </c>
      <c r="C12" s="13">
        <v>6.7203002031435213E-2</v>
      </c>
      <c r="D12" s="6">
        <v>149.99934966666669</v>
      </c>
      <c r="E12" s="13">
        <v>1.7734308365207911E-3</v>
      </c>
      <c r="F12" s="6">
        <v>265.48188449999998</v>
      </c>
      <c r="G12" s="13">
        <v>2.5715049411441501E-3</v>
      </c>
      <c r="H12" s="6">
        <v>414.10621800000001</v>
      </c>
      <c r="I12" s="13">
        <v>0</v>
      </c>
      <c r="J12" s="6">
        <v>596.16499900000008</v>
      </c>
      <c r="K12" s="13">
        <v>6.9225999821686993E-2</v>
      </c>
    </row>
    <row r="13" spans="1:11" x14ac:dyDescent="0.25">
      <c r="A13" s="2">
        <v>6</v>
      </c>
      <c r="B13" s="6">
        <v>55.933098357142846</v>
      </c>
      <c r="C13" s="13">
        <v>5.2422929734104839E-2</v>
      </c>
      <c r="D13" s="6">
        <v>125.29804133333333</v>
      </c>
      <c r="E13" s="13">
        <v>7.7389507913043443E-2</v>
      </c>
      <c r="F13" s="6">
        <v>221.577619</v>
      </c>
      <c r="G13" s="13">
        <v>4.908899996350792E-2</v>
      </c>
      <c r="H13" s="6">
        <v>346.274833</v>
      </c>
      <c r="I13" s="13">
        <v>0</v>
      </c>
      <c r="J13" s="6">
        <v>496.76903199999998</v>
      </c>
      <c r="K13" s="13">
        <v>0</v>
      </c>
    </row>
    <row r="14" spans="1:11" x14ac:dyDescent="0.25">
      <c r="A14" s="2">
        <v>7</v>
      </c>
      <c r="B14" s="6">
        <v>48.12476371428572</v>
      </c>
      <c r="C14" s="13">
        <v>6.1622923624751455E-2</v>
      </c>
      <c r="D14" s="6">
        <v>107.92060099999999</v>
      </c>
      <c r="E14" s="13">
        <v>0.15455417933135029</v>
      </c>
      <c r="F14" s="6">
        <v>190.23516699999999</v>
      </c>
      <c r="G14" s="13">
        <v>1.6363000185462259E-2</v>
      </c>
      <c r="H14" s="6">
        <v>297.04386299999999</v>
      </c>
      <c r="I14" s="13">
        <v>0</v>
      </c>
      <c r="J14" s="6">
        <v>426.45756299999999</v>
      </c>
      <c r="K14" s="13">
        <v>0</v>
      </c>
    </row>
    <row r="15" spans="1:11" x14ac:dyDescent="0.25">
      <c r="A15" s="2">
        <v>8</v>
      </c>
      <c r="B15" s="6">
        <v>42.323093571428572</v>
      </c>
      <c r="C15" s="13">
        <v>5.9798787769861431E-2</v>
      </c>
      <c r="D15" s="6">
        <v>94.597121999999999</v>
      </c>
      <c r="E15" s="13">
        <v>9.4085402551328676E-2</v>
      </c>
      <c r="F15" s="6">
        <v>166.71203600000001</v>
      </c>
      <c r="G15" s="13">
        <v>4.2440002929385011E-3</v>
      </c>
      <c r="H15" s="6">
        <v>260.09294599999998</v>
      </c>
      <c r="I15" s="13">
        <v>0</v>
      </c>
      <c r="J15" s="6">
        <v>374.34934800000002</v>
      </c>
      <c r="K15" s="13">
        <v>0</v>
      </c>
    </row>
    <row r="16" spans="1:11" x14ac:dyDescent="0.25">
      <c r="A16" s="2">
        <v>9</v>
      </c>
      <c r="B16" s="6">
        <v>37.802975000000004</v>
      </c>
      <c r="C16" s="13">
        <v>7.538077538989689E-2</v>
      </c>
      <c r="D16" s="6">
        <v>84.23181799999999</v>
      </c>
      <c r="E16" s="13">
        <v>1.5140833394770277E-2</v>
      </c>
      <c r="F16" s="6">
        <v>148.51271850000001</v>
      </c>
      <c r="G16" s="13">
        <v>0.13433749998536093</v>
      </c>
      <c r="H16" s="6">
        <v>232.02580399999999</v>
      </c>
      <c r="I16" s="13">
        <v>0</v>
      </c>
      <c r="J16" s="6">
        <v>333.39829800000001</v>
      </c>
      <c r="K16" s="13">
        <v>0</v>
      </c>
    </row>
    <row r="17" spans="1:11" x14ac:dyDescent="0.25">
      <c r="A17" s="2">
        <v>10</v>
      </c>
      <c r="B17" s="6">
        <v>34.044442857142862</v>
      </c>
      <c r="C17" s="13">
        <v>9.2106753371016564E-2</v>
      </c>
      <c r="D17" s="6">
        <v>76.019603000000004</v>
      </c>
      <c r="E17" s="13">
        <v>1.6294160210387192E-2</v>
      </c>
      <c r="F17" s="6">
        <v>134.1067755</v>
      </c>
      <c r="G17" s="13">
        <v>0.26240550000048407</v>
      </c>
      <c r="H17" s="6">
        <v>209.11237700000001</v>
      </c>
      <c r="I17" s="13">
        <v>0.13501800000346789</v>
      </c>
      <c r="J17" s="6">
        <v>299.678247</v>
      </c>
      <c r="K17" s="13">
        <v>0</v>
      </c>
    </row>
    <row r="18" spans="1:11" x14ac:dyDescent="0.25">
      <c r="A18" s="2">
        <v>11</v>
      </c>
      <c r="B18" s="6">
        <v>31.03745557142857</v>
      </c>
      <c r="C18" s="13">
        <v>3.7242424636002365E-2</v>
      </c>
      <c r="D18" s="6">
        <v>69.312320999999997</v>
      </c>
      <c r="E18" s="13">
        <v>3.3906099011695244E-2</v>
      </c>
      <c r="F18" s="6">
        <v>122.2412295</v>
      </c>
      <c r="G18" s="13">
        <v>0.22842650000126818</v>
      </c>
      <c r="H18" s="6">
        <v>190.876362</v>
      </c>
      <c r="I18" s="13">
        <v>0.50633999999848645</v>
      </c>
      <c r="J18" s="6">
        <v>273.46989000000002</v>
      </c>
      <c r="K18" s="13">
        <v>0</v>
      </c>
    </row>
    <row r="19" spans="1:11" x14ac:dyDescent="0.25">
      <c r="A19" s="2">
        <v>12</v>
      </c>
      <c r="B19" s="6">
        <v>28.72331785714286</v>
      </c>
      <c r="C19" s="13">
        <v>6.0828783279292496E-2</v>
      </c>
      <c r="D19" s="6">
        <v>63.672268250000002</v>
      </c>
      <c r="E19" s="13">
        <v>2.471251764301868E-2</v>
      </c>
      <c r="F19" s="6">
        <v>112.1080465</v>
      </c>
      <c r="G19" s="13">
        <v>1.7448499987567038E-2</v>
      </c>
      <c r="H19" s="6">
        <v>174.82682649999998</v>
      </c>
      <c r="I19" s="13">
        <v>5.3027500048680586E-2</v>
      </c>
      <c r="J19" s="6">
        <v>250.28523799999999</v>
      </c>
      <c r="K19" s="13">
        <v>0</v>
      </c>
    </row>
    <row r="20" spans="1:11" x14ac:dyDescent="0.25">
      <c r="A20" s="2">
        <v>13</v>
      </c>
      <c r="B20" s="6">
        <v>26.532556499999998</v>
      </c>
      <c r="C20" s="13">
        <v>4.8561100090133577E-2</v>
      </c>
      <c r="D20" s="6">
        <v>59.130178666666666</v>
      </c>
      <c r="E20" s="13">
        <v>3.1037089660985968E-2</v>
      </c>
      <c r="F20" s="6">
        <v>103.98804200000001</v>
      </c>
      <c r="G20" s="13">
        <v>0.13112499999326233</v>
      </c>
      <c r="H20" s="6">
        <v>161.943344</v>
      </c>
      <c r="I20" s="13">
        <v>0</v>
      </c>
      <c r="J20" s="6">
        <v>232.60822099999999</v>
      </c>
      <c r="K20" s="13">
        <v>0</v>
      </c>
    </row>
    <row r="21" spans="1:11" x14ac:dyDescent="0.25">
      <c r="A21" s="2">
        <v>14</v>
      </c>
      <c r="B21" s="6">
        <v>24.744356</v>
      </c>
      <c r="C21" s="13">
        <v>4.2115090689192149E-2</v>
      </c>
      <c r="D21" s="6">
        <v>54.619035666666662</v>
      </c>
      <c r="E21" s="13">
        <v>2.6793147152523969E-2</v>
      </c>
      <c r="F21" s="6">
        <v>96.657055499999998</v>
      </c>
      <c r="G21" s="13">
        <v>0.1096415000011812</v>
      </c>
      <c r="H21" s="6">
        <v>150.740375</v>
      </c>
      <c r="I21" s="13">
        <v>0</v>
      </c>
      <c r="J21" s="6">
        <v>216.96687600000001</v>
      </c>
      <c r="K21" s="13">
        <v>0</v>
      </c>
    </row>
    <row r="22" spans="1:11" x14ac:dyDescent="0.25">
      <c r="A22" s="2">
        <v>15</v>
      </c>
      <c r="B22" s="6">
        <v>23.187750166666664</v>
      </c>
      <c r="C22" s="13">
        <v>3.7011616778856643E-2</v>
      </c>
      <c r="D22" s="6">
        <v>51.163847999999994</v>
      </c>
      <c r="E22" s="13">
        <v>0.11259570852659939</v>
      </c>
      <c r="F22" s="6">
        <v>90.329803999999996</v>
      </c>
      <c r="G22" s="13">
        <v>5.9475000012722087E-2</v>
      </c>
      <c r="H22" s="6">
        <v>140.79502980000001</v>
      </c>
      <c r="I22" s="13">
        <v>6.4130093750900619E-2</v>
      </c>
      <c r="J22" s="6">
        <v>202.24915024999999</v>
      </c>
      <c r="K22" s="13">
        <v>8.2454222140245434E-2</v>
      </c>
    </row>
    <row r="23" spans="1:11" x14ac:dyDescent="0.25">
      <c r="A23" s="2">
        <v>16</v>
      </c>
      <c r="B23" s="6">
        <v>21.801792666666667</v>
      </c>
      <c r="C23" s="13">
        <v>4.4383662597097549E-2</v>
      </c>
      <c r="D23" s="6">
        <v>48.247434333333331</v>
      </c>
      <c r="E23" s="13">
        <v>0.13630038482760959</v>
      </c>
      <c r="F23" s="6">
        <v>84.949720999999997</v>
      </c>
      <c r="G23" s="13">
        <v>3.8263999995595009E-2</v>
      </c>
      <c r="H23" s="6">
        <v>132.20465999999999</v>
      </c>
      <c r="I23" s="13">
        <v>0</v>
      </c>
      <c r="J23" s="6">
        <v>189.77555699999999</v>
      </c>
      <c r="K23" s="13">
        <v>0</v>
      </c>
    </row>
    <row r="24" spans="1:11" x14ac:dyDescent="0.25">
      <c r="A24" s="2">
        <v>17</v>
      </c>
      <c r="B24" s="6">
        <v>20.636945666666666</v>
      </c>
      <c r="C24" s="13">
        <v>2.8841121323106164E-2</v>
      </c>
      <c r="D24" s="6">
        <v>45.388859333333336</v>
      </c>
      <c r="E24" s="13">
        <v>7.1149419972862421E-2</v>
      </c>
      <c r="F24" s="6">
        <v>80.066247500000003</v>
      </c>
      <c r="G24" s="13">
        <v>1.6914999575376409E-3</v>
      </c>
      <c r="H24" s="6">
        <v>124.729928</v>
      </c>
      <c r="I24" s="13">
        <v>0</v>
      </c>
      <c r="J24" s="6">
        <v>178.82491999999999</v>
      </c>
      <c r="K24" s="13">
        <v>0</v>
      </c>
    </row>
    <row r="25" spans="1:11" x14ac:dyDescent="0.25">
      <c r="A25" s="2">
        <v>18</v>
      </c>
      <c r="B25" s="6">
        <v>19.546373333333335</v>
      </c>
      <c r="C25" s="13">
        <v>5.5221080589479811E-2</v>
      </c>
      <c r="D25" s="6">
        <v>43.024318000000001</v>
      </c>
      <c r="E25" s="13">
        <v>2.4247239526501447E-2</v>
      </c>
      <c r="F25" s="6">
        <v>75.971120500000012</v>
      </c>
      <c r="G25" s="13">
        <v>6.1242499987986442E-2</v>
      </c>
      <c r="H25" s="6">
        <v>117.95172540000002</v>
      </c>
      <c r="I25" s="13">
        <v>0.14477274963067172</v>
      </c>
      <c r="J25" s="6">
        <v>169.59190374999997</v>
      </c>
      <c r="K25" s="13">
        <v>0.46952455989440445</v>
      </c>
    </row>
    <row r="26" spans="1:11" x14ac:dyDescent="0.25">
      <c r="A26" s="2">
        <v>19</v>
      </c>
      <c r="B26" s="6">
        <v>18.621435333333334</v>
      </c>
      <c r="C26" s="13">
        <v>3.628887506545881E-2</v>
      </c>
      <c r="D26" s="6">
        <v>40.834232999999998</v>
      </c>
      <c r="E26" s="13">
        <v>7.6544661319900315E-2</v>
      </c>
      <c r="F26" s="6">
        <v>71.966386999999997</v>
      </c>
      <c r="G26" s="13">
        <v>5.6853000006937084E-2</v>
      </c>
      <c r="H26" s="6">
        <v>111.832953</v>
      </c>
      <c r="I26" s="13">
        <v>0</v>
      </c>
      <c r="J26" s="6">
        <v>160.38318200000001</v>
      </c>
      <c r="K26" s="13">
        <v>0</v>
      </c>
    </row>
    <row r="27" spans="1:11" x14ac:dyDescent="0.25">
      <c r="A27" s="2">
        <v>20</v>
      </c>
      <c r="B27" s="6">
        <v>17.719269333333333</v>
      </c>
      <c r="C27" s="13">
        <v>5.024338082721172E-2</v>
      </c>
      <c r="D27" s="6">
        <v>38.963126333333328</v>
      </c>
      <c r="E27" s="13">
        <v>2.2281789346534697E-2</v>
      </c>
      <c r="F27" s="6">
        <v>68.532732999999993</v>
      </c>
      <c r="G27" s="13">
        <v>2.5716999999133874E-2</v>
      </c>
      <c r="H27" s="6">
        <v>106.727441</v>
      </c>
      <c r="I27" s="13">
        <v>0</v>
      </c>
      <c r="J27" s="6">
        <v>152.48086599999999</v>
      </c>
      <c r="K27" s="13">
        <v>0</v>
      </c>
    </row>
    <row r="28" spans="1:11" x14ac:dyDescent="0.25">
      <c r="A28" s="2">
        <v>21</v>
      </c>
      <c r="B28" s="6">
        <v>16.977271666666667</v>
      </c>
      <c r="C28" s="13">
        <v>3.3654754215082253E-2</v>
      </c>
      <c r="D28" s="6">
        <v>37.266236333333332</v>
      </c>
      <c r="E28" s="13">
        <v>4.0620355988268401E-2</v>
      </c>
      <c r="F28" s="6">
        <v>65.370329499999997</v>
      </c>
      <c r="G28" s="13">
        <v>1.9642500016410016E-2</v>
      </c>
      <c r="H28" s="6">
        <v>101.562984</v>
      </c>
      <c r="I28" s="13">
        <v>6.989149632122392E-2</v>
      </c>
      <c r="J28" s="6">
        <v>145.83853349999998</v>
      </c>
      <c r="K28" s="13">
        <v>2.0880551216801827E-2</v>
      </c>
    </row>
    <row r="29" spans="1:11" x14ac:dyDescent="0.25">
      <c r="A29" s="2">
        <v>22</v>
      </c>
      <c r="B29" s="6">
        <v>16.329103833333331</v>
      </c>
      <c r="C29" s="13">
        <v>7.0433356419818641E-2</v>
      </c>
      <c r="D29" s="6">
        <v>35.676736333333331</v>
      </c>
      <c r="E29" s="13">
        <v>9.3346317238629337E-2</v>
      </c>
      <c r="F29" s="6">
        <v>62.644377500000004</v>
      </c>
      <c r="G29" s="13">
        <v>5.1627499994216834E-2</v>
      </c>
      <c r="H29" s="6">
        <v>97.226399999999998</v>
      </c>
      <c r="I29" s="13">
        <v>0</v>
      </c>
      <c r="J29" s="6">
        <v>138.74241599999999</v>
      </c>
      <c r="K29" s="13">
        <v>0</v>
      </c>
    </row>
    <row r="30" spans="1:11" x14ac:dyDescent="0.25">
      <c r="A30" s="2">
        <v>23</v>
      </c>
      <c r="B30" s="6">
        <v>15.630143166666668</v>
      </c>
      <c r="C30" s="13">
        <v>4.0718755323202988E-2</v>
      </c>
      <c r="D30" s="6">
        <v>34.274140333333328</v>
      </c>
      <c r="E30" s="13">
        <v>3.6433094045698465E-2</v>
      </c>
      <c r="F30" s="6">
        <v>59.932746999999999</v>
      </c>
      <c r="G30" s="13">
        <v>5.8492999999927409E-2</v>
      </c>
      <c r="H30" s="6">
        <v>93.110984000000002</v>
      </c>
      <c r="I30" s="13">
        <v>0</v>
      </c>
      <c r="J30" s="6">
        <v>133.45555899999999</v>
      </c>
      <c r="K30" s="13">
        <v>0</v>
      </c>
    </row>
    <row r="31" spans="1:11" x14ac:dyDescent="0.25">
      <c r="A31" s="2">
        <v>24</v>
      </c>
      <c r="B31" s="6">
        <v>15.179443333333333</v>
      </c>
      <c r="C31" s="13">
        <v>0.10776978134058715</v>
      </c>
      <c r="D31" s="6">
        <v>32.980911333333331</v>
      </c>
      <c r="E31" s="13">
        <v>0.34942656389622689</v>
      </c>
      <c r="F31" s="6">
        <v>57.120248500000002</v>
      </c>
      <c r="G31" s="13">
        <v>5.0224499998691753E-2</v>
      </c>
      <c r="H31" s="6">
        <v>89.644526799999994</v>
      </c>
      <c r="I31" s="13">
        <v>9.0564284097201603E-2</v>
      </c>
      <c r="J31" s="6">
        <v>128.58352525000001</v>
      </c>
      <c r="K31" s="13">
        <v>0.38740986932130339</v>
      </c>
    </row>
    <row r="32" spans="1:11" x14ac:dyDescent="0.25">
      <c r="A32" s="2">
        <v>25</v>
      </c>
      <c r="B32" s="6">
        <v>15.310846500000002</v>
      </c>
      <c r="C32" s="13">
        <v>0.41643644234456667</v>
      </c>
      <c r="D32" s="6">
        <v>32.634196000000003</v>
      </c>
      <c r="E32" s="13">
        <v>0.55531864936494046</v>
      </c>
      <c r="F32" s="6">
        <v>57.425684500000003</v>
      </c>
      <c r="G32" s="13">
        <v>0.21418449999898229</v>
      </c>
      <c r="H32" s="6">
        <v>89.725504999999998</v>
      </c>
      <c r="I32" s="13">
        <v>0</v>
      </c>
      <c r="J32" s="6">
        <v>126.626953</v>
      </c>
      <c r="K32" s="13">
        <v>0</v>
      </c>
    </row>
    <row r="33" spans="1:11" x14ac:dyDescent="0.25">
      <c r="A33" s="2">
        <v>26</v>
      </c>
      <c r="B33" s="6">
        <v>15.318712666666668</v>
      </c>
      <c r="C33" s="13">
        <v>0.6719130770778311</v>
      </c>
      <c r="D33" s="6">
        <v>32.172102000000002</v>
      </c>
      <c r="E33" s="13">
        <v>0.50295134115796802</v>
      </c>
      <c r="F33" s="6">
        <v>56.181583500000002</v>
      </c>
      <c r="G33" s="13">
        <v>0.6694515000000717</v>
      </c>
      <c r="H33" s="6">
        <v>86.758832999999996</v>
      </c>
      <c r="I33" s="13">
        <v>0</v>
      </c>
      <c r="J33" s="6">
        <v>124.125953</v>
      </c>
      <c r="K33" s="13">
        <v>0</v>
      </c>
    </row>
    <row r="34" spans="1:11" x14ac:dyDescent="0.25">
      <c r="A34" s="2">
        <v>27</v>
      </c>
      <c r="B34" s="6">
        <v>14.614170499999998</v>
      </c>
      <c r="C34" s="13">
        <v>0.10445587715395957</v>
      </c>
      <c r="D34" s="6">
        <v>31.225926000000001</v>
      </c>
      <c r="E34" s="13">
        <v>0.22371474276955866</v>
      </c>
      <c r="F34" s="6">
        <v>53.880075500000004</v>
      </c>
      <c r="G34" s="13">
        <v>0.29212049999977208</v>
      </c>
      <c r="H34" s="6">
        <v>84.499865799999995</v>
      </c>
      <c r="I34" s="13">
        <v>0.94775888240855077</v>
      </c>
      <c r="J34" s="6">
        <v>120.770955</v>
      </c>
      <c r="K34" s="13">
        <v>1.1095077488924385</v>
      </c>
    </row>
    <row r="35" spans="1:11" x14ac:dyDescent="0.25">
      <c r="A35" s="2">
        <v>28</v>
      </c>
      <c r="B35" s="6">
        <v>15.041751833333334</v>
      </c>
      <c r="C35" s="13">
        <v>0.46030804504569328</v>
      </c>
      <c r="D35" s="6">
        <v>31.039095000000003</v>
      </c>
      <c r="E35" s="13">
        <v>0.73529177123143219</v>
      </c>
      <c r="F35" s="6">
        <v>56.703390999999996</v>
      </c>
      <c r="G35" s="13">
        <v>1.4520320000001259</v>
      </c>
      <c r="H35" s="6">
        <v>83.684258999999997</v>
      </c>
      <c r="I35" s="13">
        <v>0</v>
      </c>
      <c r="J35" s="6">
        <v>117.739696</v>
      </c>
      <c r="K35" s="13">
        <v>0</v>
      </c>
    </row>
    <row r="36" spans="1:11" x14ac:dyDescent="0.25">
      <c r="A36" s="2">
        <v>29</v>
      </c>
      <c r="B36" s="6">
        <v>14.926566166666666</v>
      </c>
      <c r="C36" s="13">
        <v>0.65009403864684412</v>
      </c>
      <c r="D36" s="6">
        <v>30.482978666666668</v>
      </c>
      <c r="E36" s="13">
        <v>0.73948378947760907</v>
      </c>
      <c r="F36" s="6">
        <v>53.341972999999996</v>
      </c>
      <c r="G36" s="13">
        <v>0.4957800000003143</v>
      </c>
      <c r="H36" s="6">
        <v>81.790783000000005</v>
      </c>
      <c r="I36" s="13">
        <v>0</v>
      </c>
      <c r="J36" s="6">
        <v>121.80685099999999</v>
      </c>
      <c r="K36" s="13">
        <v>0</v>
      </c>
    </row>
    <row r="37" spans="1:11" x14ac:dyDescent="0.25">
      <c r="A37" s="2">
        <v>30</v>
      </c>
      <c r="B37" s="6">
        <v>14.374926</v>
      </c>
      <c r="C37" s="13">
        <v>0.54538628414853751</v>
      </c>
      <c r="D37" s="6">
        <v>29.568695666666667</v>
      </c>
      <c r="E37" s="13">
        <v>0.35146787647859379</v>
      </c>
      <c r="F37" s="6">
        <v>53.317558499999997</v>
      </c>
      <c r="G37" s="13">
        <v>1.079377499999854</v>
      </c>
      <c r="H37" s="6">
        <v>83.386357600000011</v>
      </c>
      <c r="I37" s="13">
        <v>1.0992753606356498</v>
      </c>
      <c r="J37" s="6">
        <v>117.60500174999999</v>
      </c>
      <c r="K37" s="13">
        <v>3.793477665430355</v>
      </c>
    </row>
    <row r="38" spans="1:11" x14ac:dyDescent="0.25">
      <c r="A38" s="2">
        <v>31</v>
      </c>
      <c r="B38" s="6">
        <v>14.357612500000002</v>
      </c>
      <c r="C38" s="13">
        <v>1.2425338805793467</v>
      </c>
      <c r="D38" s="6">
        <v>30.167867666666666</v>
      </c>
      <c r="E38" s="13">
        <v>1.2414551447848619</v>
      </c>
      <c r="F38" s="6">
        <v>52.255019000000004</v>
      </c>
      <c r="G38" s="13">
        <v>0.94088100000011066</v>
      </c>
      <c r="H38" s="6">
        <v>78.830611000000005</v>
      </c>
      <c r="I38" s="13">
        <v>0</v>
      </c>
      <c r="J38" s="6">
        <v>113.91307399999999</v>
      </c>
      <c r="K38" s="13">
        <v>0</v>
      </c>
    </row>
    <row r="39" spans="1:11" x14ac:dyDescent="0.25">
      <c r="A39" s="2">
        <v>32</v>
      </c>
      <c r="B39" s="6">
        <v>14.726694166666666</v>
      </c>
      <c r="C39" s="13">
        <v>1.3176044791120638</v>
      </c>
      <c r="D39" s="6">
        <v>29.534137666666666</v>
      </c>
      <c r="E39" s="13">
        <v>0.78801867624624555</v>
      </c>
      <c r="F39" s="6">
        <v>51.562831000000003</v>
      </c>
      <c r="G39" s="13">
        <v>1.4935470000000381</v>
      </c>
      <c r="H39" s="6">
        <v>84.195373000000004</v>
      </c>
      <c r="I39" s="13">
        <v>0</v>
      </c>
      <c r="J39" s="6">
        <v>109.55521899999999</v>
      </c>
      <c r="K39" s="13">
        <v>0</v>
      </c>
    </row>
    <row r="40" spans="1:11" x14ac:dyDescent="0.25">
      <c r="A40" s="2">
        <v>33</v>
      </c>
      <c r="B40" s="6">
        <v>14.928044333333332</v>
      </c>
      <c r="C40" s="13">
        <v>0.95233670920368818</v>
      </c>
      <c r="D40" s="6">
        <v>30.023329666666669</v>
      </c>
      <c r="E40" s="13">
        <v>1.4257136883227484</v>
      </c>
      <c r="F40" s="6">
        <v>52.735141999999996</v>
      </c>
      <c r="G40" s="13">
        <v>0.79627400000029591</v>
      </c>
      <c r="H40" s="6">
        <v>76.067917600000015</v>
      </c>
      <c r="I40" s="13">
        <v>1.9068478459149669</v>
      </c>
      <c r="J40" s="6">
        <v>111.90156875</v>
      </c>
      <c r="K40" s="13">
        <v>6.0795336688387485</v>
      </c>
    </row>
    <row r="41" spans="1:11" x14ac:dyDescent="0.25">
      <c r="A41" s="2">
        <v>34</v>
      </c>
      <c r="B41" s="6">
        <v>14.775562833333332</v>
      </c>
      <c r="C41" s="13">
        <v>1.4761833459259623</v>
      </c>
      <c r="D41" s="6">
        <v>28.646060666666667</v>
      </c>
      <c r="E41" s="13">
        <v>0.30895362037830726</v>
      </c>
      <c r="F41" s="6">
        <v>54.640861000000001</v>
      </c>
      <c r="G41" s="13">
        <v>7.4502550000000358</v>
      </c>
      <c r="H41" s="6">
        <v>84.318348</v>
      </c>
      <c r="I41" s="13">
        <v>0</v>
      </c>
      <c r="J41" s="6">
        <v>106.755137</v>
      </c>
      <c r="K41" s="13">
        <v>0</v>
      </c>
    </row>
    <row r="42" spans="1:11" x14ac:dyDescent="0.25">
      <c r="A42" s="2">
        <v>35</v>
      </c>
      <c r="B42" s="6">
        <v>13.793865333333335</v>
      </c>
      <c r="C42" s="13">
        <v>0.39811869528723676</v>
      </c>
      <c r="D42" s="6">
        <v>29.341284333333334</v>
      </c>
      <c r="E42" s="13">
        <v>1.8228832231936285</v>
      </c>
      <c r="F42" s="6">
        <v>52.583441000000001</v>
      </c>
      <c r="G42" s="13">
        <v>2.4350770000001014</v>
      </c>
      <c r="H42" s="6">
        <v>78.006539000000004</v>
      </c>
      <c r="I42" s="13">
        <v>0</v>
      </c>
      <c r="J42" s="6">
        <v>101.626099</v>
      </c>
      <c r="K42" s="13">
        <v>0</v>
      </c>
    </row>
    <row r="43" spans="1:11" x14ac:dyDescent="0.25">
      <c r="A43" s="2">
        <v>36</v>
      </c>
      <c r="B43" s="6">
        <v>16.386073666666665</v>
      </c>
      <c r="C43" s="13">
        <v>3.3079656251368283</v>
      </c>
      <c r="D43" s="6">
        <v>31.235817333333333</v>
      </c>
      <c r="E43" s="13">
        <v>1.4439137752770506</v>
      </c>
      <c r="F43" s="6">
        <v>54.842095999999998</v>
      </c>
      <c r="G43" s="13">
        <v>2.476023000000096</v>
      </c>
      <c r="H43" s="6">
        <v>81.627290800000011</v>
      </c>
      <c r="I43" s="13">
        <v>3.455545971951532</v>
      </c>
      <c r="J43" s="6">
        <v>107.6293115</v>
      </c>
      <c r="K43" s="13">
        <v>4.723639058640515</v>
      </c>
    </row>
    <row r="44" spans="1:11" x14ac:dyDescent="0.25">
      <c r="A44" s="2">
        <v>37</v>
      </c>
      <c r="B44" s="6">
        <v>14.828474666666667</v>
      </c>
      <c r="C44" s="13">
        <v>1.8104908322755613</v>
      </c>
      <c r="D44" s="6">
        <v>29.179748666666665</v>
      </c>
      <c r="E44" s="13">
        <v>3.1183210536921129</v>
      </c>
      <c r="F44" s="6">
        <v>51.119478999999998</v>
      </c>
      <c r="G44" s="13">
        <v>1.1851400000000853</v>
      </c>
      <c r="H44" s="6">
        <v>78.192927499999996</v>
      </c>
      <c r="I44" s="13">
        <v>1.1752695000001139</v>
      </c>
      <c r="J44" s="6">
        <v>107.867651</v>
      </c>
      <c r="K44" s="13">
        <v>0</v>
      </c>
    </row>
    <row r="45" spans="1:11" x14ac:dyDescent="0.25">
      <c r="A45" s="2">
        <v>38</v>
      </c>
      <c r="B45" s="6">
        <v>14.622530666666668</v>
      </c>
      <c r="C45" s="13">
        <v>3.3761369809258124</v>
      </c>
      <c r="D45" s="6">
        <v>28.39570066666667</v>
      </c>
      <c r="E45" s="13">
        <v>1.8832750829294089</v>
      </c>
      <c r="F45" s="6">
        <v>56.011256000000003</v>
      </c>
      <c r="G45" s="13">
        <v>5.3401409999999379</v>
      </c>
      <c r="H45" s="6">
        <v>79.841149000000001</v>
      </c>
      <c r="I45" s="13">
        <v>4.2893230000000475</v>
      </c>
      <c r="J45" s="6">
        <v>97.435497999999995</v>
      </c>
      <c r="K45" s="13">
        <v>0</v>
      </c>
    </row>
    <row r="46" spans="1:11" x14ac:dyDescent="0.25">
      <c r="A46" s="2">
        <v>39</v>
      </c>
      <c r="B46" s="6">
        <v>13.900480333333332</v>
      </c>
      <c r="C46" s="13">
        <v>1.4559147284390921</v>
      </c>
      <c r="D46" s="6">
        <v>30.155417333333332</v>
      </c>
      <c r="E46" s="13">
        <v>2.0489169604011663</v>
      </c>
      <c r="F46" s="6">
        <v>52.752298500000002</v>
      </c>
      <c r="G46" s="13">
        <v>0.41684549999979875</v>
      </c>
      <c r="H46" s="6">
        <v>79.192841166666668</v>
      </c>
      <c r="I46" s="13">
        <v>6.4184247343699292</v>
      </c>
      <c r="J46" s="6">
        <v>101.90040550000001</v>
      </c>
      <c r="K46" s="13">
        <v>5.4976054495070699</v>
      </c>
    </row>
    <row r="47" spans="1:11" x14ac:dyDescent="0.25">
      <c r="A47" s="2">
        <v>40</v>
      </c>
      <c r="B47" s="6">
        <v>14.420785</v>
      </c>
      <c r="C47" s="13">
        <v>1.851605183816291</v>
      </c>
      <c r="D47" s="6">
        <v>30.027385750000001</v>
      </c>
      <c r="E47" s="13">
        <v>3.8927299893039309</v>
      </c>
      <c r="F47" s="6">
        <v>49.211495499999998</v>
      </c>
      <c r="G47" s="13">
        <v>2.8814695000000565</v>
      </c>
      <c r="H47" s="6">
        <v>71.967419500000005</v>
      </c>
      <c r="I47" s="13">
        <v>10.153153499999908</v>
      </c>
      <c r="J47" s="6">
        <v>103.221982</v>
      </c>
      <c r="K47" s="13">
        <v>0</v>
      </c>
    </row>
    <row r="48" spans="1:11" x14ac:dyDescent="0.25">
      <c r="A48" s="2">
        <v>41</v>
      </c>
      <c r="B48" s="6">
        <v>17.789182333333333</v>
      </c>
      <c r="C48" s="13">
        <v>8.4938963974044626</v>
      </c>
      <c r="D48" s="6">
        <v>31.074008999999997</v>
      </c>
      <c r="E48" s="13">
        <v>4.4120507730782892</v>
      </c>
      <c r="F48" s="6">
        <v>47.655804000000003</v>
      </c>
      <c r="G48" s="13">
        <v>2.4514079999999052</v>
      </c>
      <c r="H48" s="6">
        <v>71.40949599999999</v>
      </c>
      <c r="I48" s="13">
        <v>10.384814000000029</v>
      </c>
      <c r="J48" s="6">
        <v>101.81588499999999</v>
      </c>
      <c r="K48" s="13">
        <v>0</v>
      </c>
    </row>
    <row r="49" spans="1:11" x14ac:dyDescent="0.25">
      <c r="A49" s="2">
        <v>42</v>
      </c>
      <c r="B49" s="6">
        <v>21.296362166666665</v>
      </c>
      <c r="C49" s="13">
        <v>9.6799536763197267</v>
      </c>
      <c r="D49" s="6">
        <v>32.413542249999999</v>
      </c>
      <c r="E49" s="13">
        <v>6.8919804923899548</v>
      </c>
      <c r="F49" s="6">
        <v>47.204041500000002</v>
      </c>
      <c r="G49" s="13">
        <v>0.86819349999965945</v>
      </c>
      <c r="H49" s="6">
        <v>74.926300333333344</v>
      </c>
      <c r="I49" s="13">
        <v>7.7118208309586107</v>
      </c>
      <c r="J49" s="6">
        <v>101.44924075</v>
      </c>
      <c r="K49" s="13">
        <v>3.7631732897322872</v>
      </c>
    </row>
    <row r="50" spans="1:11" x14ac:dyDescent="0.25">
      <c r="A50" s="2">
        <v>43</v>
      </c>
      <c r="B50" s="6">
        <v>13.209453333333334</v>
      </c>
      <c r="C50" s="13">
        <v>0.73267505939253919</v>
      </c>
      <c r="D50" s="6">
        <v>28.139688000000003</v>
      </c>
      <c r="E50" s="13">
        <v>1.3012061911581529</v>
      </c>
      <c r="F50" s="6">
        <v>53.088323500000001</v>
      </c>
      <c r="G50" s="13">
        <v>1.6351774999999895</v>
      </c>
      <c r="H50" s="6">
        <v>66.753187499999996</v>
      </c>
      <c r="I50" s="13">
        <v>5.6613295000000647</v>
      </c>
      <c r="J50" s="6">
        <v>88.537946000000005</v>
      </c>
      <c r="K50" s="13">
        <v>0</v>
      </c>
    </row>
    <row r="51" spans="1:11" x14ac:dyDescent="0.25">
      <c r="A51" s="2">
        <v>44</v>
      </c>
      <c r="B51" s="6">
        <v>14.147486333333333</v>
      </c>
      <c r="C51" s="13">
        <v>2.1482385422490933</v>
      </c>
      <c r="D51" s="6">
        <v>27.797878749999999</v>
      </c>
      <c r="E51" s="13">
        <v>2.1329555781420382</v>
      </c>
      <c r="F51" s="6">
        <v>52.390852500000001</v>
      </c>
      <c r="G51" s="13">
        <v>4.6561265000000125</v>
      </c>
      <c r="H51" s="6">
        <v>77.120153500000001</v>
      </c>
      <c r="I51" s="13">
        <v>3.7465084999999894</v>
      </c>
      <c r="J51" s="6">
        <v>95.922841000000005</v>
      </c>
      <c r="K51" s="13">
        <v>0</v>
      </c>
    </row>
    <row r="52" spans="1:11" x14ac:dyDescent="0.25">
      <c r="A52" s="2">
        <v>45</v>
      </c>
      <c r="B52" s="6">
        <v>17.748612333333334</v>
      </c>
      <c r="C52" s="13">
        <v>3.5633770844537143</v>
      </c>
      <c r="D52" s="6">
        <v>29.472897750000001</v>
      </c>
      <c r="E52" s="13">
        <v>7.1842369531075922</v>
      </c>
      <c r="F52" s="6">
        <v>59.469440000000006</v>
      </c>
      <c r="G52" s="13">
        <v>2.9891329999999319</v>
      </c>
      <c r="H52" s="6">
        <v>77.115810333333329</v>
      </c>
      <c r="I52" s="13">
        <v>3.832617475873946</v>
      </c>
      <c r="J52" s="6">
        <v>99.860044249999987</v>
      </c>
      <c r="K52" s="13">
        <v>2.5538823982707264</v>
      </c>
    </row>
    <row r="53" spans="1:11" x14ac:dyDescent="0.25">
      <c r="A53" s="2">
        <v>46</v>
      </c>
      <c r="B53" s="6">
        <v>20.194020333333331</v>
      </c>
      <c r="C53" s="13">
        <v>7.2499493793722438</v>
      </c>
      <c r="D53" s="6">
        <v>30.668078000000001</v>
      </c>
      <c r="E53" s="13">
        <v>4.0758638989266265</v>
      </c>
      <c r="F53" s="6">
        <v>50.554153499999998</v>
      </c>
      <c r="G53" s="13">
        <v>3.3197695000000045</v>
      </c>
      <c r="H53" s="6">
        <v>68.706393000000006</v>
      </c>
      <c r="I53" s="13">
        <v>8.4790459999999541</v>
      </c>
      <c r="J53" s="6">
        <v>96.847545999999994</v>
      </c>
      <c r="K53" s="13">
        <v>0</v>
      </c>
    </row>
    <row r="54" spans="1:11" x14ac:dyDescent="0.25">
      <c r="A54" s="2">
        <v>47</v>
      </c>
      <c r="B54" s="6">
        <v>14.633317333333332</v>
      </c>
      <c r="C54" s="13">
        <v>2.3818313951721897</v>
      </c>
      <c r="D54" s="6">
        <v>34.258367999999997</v>
      </c>
      <c r="E54" s="13">
        <v>3.706759759972877</v>
      </c>
      <c r="F54" s="6">
        <v>60.965265500000001</v>
      </c>
      <c r="G54" s="13">
        <v>0.21106450000009699</v>
      </c>
      <c r="H54" s="6">
        <v>76.872181499999996</v>
      </c>
      <c r="I54" s="13">
        <v>1.6119705000001372</v>
      </c>
      <c r="J54" s="6">
        <v>84.768797000000006</v>
      </c>
      <c r="K54" s="13">
        <v>0</v>
      </c>
    </row>
    <row r="55" spans="1:11" x14ac:dyDescent="0.25">
      <c r="A55" s="2">
        <v>48</v>
      </c>
      <c r="B55" s="6">
        <v>19.54638233333333</v>
      </c>
      <c r="C55" s="13">
        <v>7.6855686576556534</v>
      </c>
      <c r="D55" s="6">
        <v>33.686484</v>
      </c>
      <c r="E55" s="13">
        <v>5.6010955410220875</v>
      </c>
      <c r="F55" s="6">
        <v>51.194154999999995</v>
      </c>
      <c r="G55" s="13">
        <v>0.1540170000015427</v>
      </c>
      <c r="H55" s="6">
        <v>76.060306666666662</v>
      </c>
      <c r="I55" s="13">
        <v>1.8280964848174195</v>
      </c>
      <c r="J55" s="6">
        <v>95.592665249999996</v>
      </c>
      <c r="K55" s="13">
        <v>4.1476836948307669</v>
      </c>
    </row>
    <row r="56" spans="1:11" x14ac:dyDescent="0.25">
      <c r="A56" s="2">
        <v>49</v>
      </c>
      <c r="B56" s="6">
        <v>14.786777000000001</v>
      </c>
      <c r="C56" s="13">
        <v>3.2788752264566741</v>
      </c>
      <c r="D56" s="6">
        <v>28.247051500000001</v>
      </c>
      <c r="E56" s="13">
        <v>1.3581206189050898</v>
      </c>
      <c r="F56" s="6">
        <v>46.568174999999997</v>
      </c>
      <c r="G56" s="13">
        <v>2.7140120000000558</v>
      </c>
      <c r="H56" s="6">
        <v>76.386009999999999</v>
      </c>
      <c r="I56" s="13">
        <v>6.1021000002761186E-2</v>
      </c>
      <c r="J56" s="6">
        <v>87.428740000000005</v>
      </c>
      <c r="K56" s="13">
        <v>0</v>
      </c>
    </row>
    <row r="57" spans="1:11" x14ac:dyDescent="0.25">
      <c r="A57" s="2">
        <v>50</v>
      </c>
      <c r="B57" s="6">
        <v>19.761842333333334</v>
      </c>
      <c r="C57" s="13">
        <v>6.1033638066374634</v>
      </c>
      <c r="D57" s="6">
        <v>28.065273250000001</v>
      </c>
      <c r="E57" s="13">
        <v>1.123075662276678</v>
      </c>
      <c r="F57" s="6">
        <v>43.7504925</v>
      </c>
      <c r="G57" s="13">
        <v>0.65417949999988312</v>
      </c>
      <c r="H57" s="6">
        <v>61.225663499999996</v>
      </c>
      <c r="I57" s="13">
        <v>4.2239745000000068</v>
      </c>
      <c r="J57" s="6">
        <v>82.374166000000002</v>
      </c>
      <c r="K57" s="13">
        <v>0</v>
      </c>
    </row>
    <row r="58" spans="1:11" x14ac:dyDescent="0.25">
      <c r="A58" s="2">
        <v>51</v>
      </c>
      <c r="B58" s="6">
        <v>12.880716833333333</v>
      </c>
      <c r="C58" s="13">
        <v>1.3693981540507014</v>
      </c>
      <c r="D58" s="6">
        <v>28.079385000000002</v>
      </c>
      <c r="E58" s="13">
        <v>1.3698969333651985</v>
      </c>
      <c r="F58" s="6">
        <v>50.660526500000003</v>
      </c>
      <c r="G58" s="13">
        <v>2.8177664999998893</v>
      </c>
      <c r="H58" s="6">
        <v>70.770545285714292</v>
      </c>
      <c r="I58" s="13">
        <v>7.0225103166363967</v>
      </c>
      <c r="J58" s="6">
        <v>93.982107500000012</v>
      </c>
      <c r="K58" s="13">
        <v>0.79070712556728462</v>
      </c>
    </row>
    <row r="59" spans="1:11" x14ac:dyDescent="0.25">
      <c r="A59" s="2">
        <v>52</v>
      </c>
      <c r="B59" s="6">
        <v>13.413809333333335</v>
      </c>
      <c r="C59" s="13">
        <v>1.2425203626998758</v>
      </c>
      <c r="D59" s="6">
        <v>26.063100500000001</v>
      </c>
      <c r="E59" s="13">
        <v>1.0817133274942614</v>
      </c>
      <c r="F59" s="6">
        <v>54.931307000000004</v>
      </c>
      <c r="G59" s="13">
        <v>6.9092280000000095</v>
      </c>
      <c r="H59" s="6">
        <v>60.261414500000001</v>
      </c>
      <c r="I59" s="13">
        <v>3.9938224999999243</v>
      </c>
      <c r="J59" s="6">
        <v>92.73075</v>
      </c>
      <c r="K59" s="13">
        <v>0</v>
      </c>
    </row>
    <row r="60" spans="1:11" x14ac:dyDescent="0.25">
      <c r="A60" s="2">
        <v>53</v>
      </c>
      <c r="B60" s="6">
        <v>16.691537500000003</v>
      </c>
      <c r="C60" s="13">
        <v>4.9178707561866881</v>
      </c>
      <c r="D60" s="6">
        <v>29.194639500000001</v>
      </c>
      <c r="E60" s="13">
        <v>2.574860487538329</v>
      </c>
      <c r="F60" s="6">
        <v>50.342199999999998</v>
      </c>
      <c r="G60" s="13">
        <v>3.0587179999999359</v>
      </c>
      <c r="H60" s="6">
        <v>66.929270000000002</v>
      </c>
      <c r="I60" s="13">
        <v>9.1470939999999636</v>
      </c>
      <c r="J60" s="6">
        <v>89.07423</v>
      </c>
      <c r="K60" s="13">
        <v>0</v>
      </c>
    </row>
    <row r="61" spans="1:11" x14ac:dyDescent="0.25">
      <c r="A61" s="2">
        <v>54</v>
      </c>
      <c r="B61" s="6">
        <v>18.099508333333329</v>
      </c>
      <c r="C61" s="13">
        <v>4.108269558439126</v>
      </c>
      <c r="D61" s="6">
        <v>27.733059249999997</v>
      </c>
      <c r="E61" s="13">
        <v>1.3239351200142961</v>
      </c>
      <c r="F61" s="6">
        <v>45.252343500000002</v>
      </c>
      <c r="G61" s="13">
        <v>2.7004485000000273</v>
      </c>
      <c r="H61" s="6">
        <v>67.569194428571421</v>
      </c>
      <c r="I61" s="13">
        <v>8.6074823360843773</v>
      </c>
      <c r="J61" s="6">
        <v>90.098741500000003</v>
      </c>
      <c r="K61" s="13">
        <v>5.0260686551168767</v>
      </c>
    </row>
    <row r="62" spans="1:11" x14ac:dyDescent="0.25">
      <c r="A62" s="2">
        <v>55</v>
      </c>
      <c r="B62" s="6">
        <v>22.015960333333336</v>
      </c>
      <c r="C62" s="13">
        <v>8.4220645508069598</v>
      </c>
      <c r="D62" s="6">
        <v>28.676919250000001</v>
      </c>
      <c r="E62" s="13">
        <v>1.0830937523719313</v>
      </c>
      <c r="F62" s="6">
        <v>48.569331500000004</v>
      </c>
      <c r="G62" s="13">
        <v>2.4109174999999734</v>
      </c>
      <c r="H62" s="6">
        <v>68.183681500000006</v>
      </c>
      <c r="I62" s="13">
        <v>5.503140500000006</v>
      </c>
      <c r="J62" s="6">
        <v>84.429963000000001</v>
      </c>
      <c r="K62" s="13">
        <v>0</v>
      </c>
    </row>
    <row r="63" spans="1:11" x14ac:dyDescent="0.25">
      <c r="A63" s="2">
        <v>56</v>
      </c>
      <c r="B63" s="6">
        <v>15.854980666666668</v>
      </c>
      <c r="C63" s="13">
        <v>2.6517183153037864</v>
      </c>
      <c r="D63" s="6">
        <v>26.03369825</v>
      </c>
      <c r="E63" s="13">
        <v>0.67695765289053922</v>
      </c>
      <c r="F63" s="6">
        <v>47.890387000000004</v>
      </c>
      <c r="G63" s="13">
        <v>3.4956339999999764</v>
      </c>
      <c r="H63" s="6">
        <v>68.374039499999995</v>
      </c>
      <c r="I63" s="13">
        <v>4.2408984999999664</v>
      </c>
      <c r="J63" s="6">
        <v>83.925219999999996</v>
      </c>
      <c r="K63" s="13">
        <v>0</v>
      </c>
    </row>
    <row r="64" spans="1:11" x14ac:dyDescent="0.25">
      <c r="A64" s="2">
        <v>57</v>
      </c>
      <c r="B64" s="6">
        <v>20.326654333333334</v>
      </c>
      <c r="C64" s="13">
        <v>5.4212973292000779</v>
      </c>
      <c r="D64" s="6">
        <v>26.595916500000001</v>
      </c>
      <c r="E64" s="13">
        <v>1.9676141318141236</v>
      </c>
      <c r="F64" s="6">
        <v>48.927052500000002</v>
      </c>
      <c r="G64" s="13">
        <v>9.1614999558751672E-3</v>
      </c>
      <c r="H64" s="6">
        <v>71.605326428571431</v>
      </c>
      <c r="I64" s="13">
        <v>2.2741935365786823</v>
      </c>
      <c r="J64" s="6">
        <v>86.414262799999989</v>
      </c>
      <c r="K64" s="13">
        <v>3.2312817900032487</v>
      </c>
    </row>
    <row r="65" spans="1:11" x14ac:dyDescent="0.25">
      <c r="A65" s="2">
        <v>58</v>
      </c>
      <c r="B65" s="6">
        <v>18.068352166666671</v>
      </c>
      <c r="C65" s="13">
        <v>4.6160348100741251</v>
      </c>
      <c r="D65" s="6">
        <v>26.4046035</v>
      </c>
      <c r="E65" s="13">
        <v>1.7659749818655972</v>
      </c>
      <c r="F65" s="6">
        <v>51.852208500000003</v>
      </c>
      <c r="G65" s="13">
        <v>4.931397499999937</v>
      </c>
      <c r="H65" s="6">
        <v>66.035082000000003</v>
      </c>
      <c r="I65" s="13">
        <v>6.0350899999999816</v>
      </c>
      <c r="J65" s="6">
        <v>81.383899999999997</v>
      </c>
      <c r="K65" s="13">
        <v>0</v>
      </c>
    </row>
    <row r="66" spans="1:11" x14ac:dyDescent="0.25">
      <c r="A66" s="2">
        <v>59</v>
      </c>
      <c r="B66" s="6">
        <v>18.585793833333337</v>
      </c>
      <c r="C66" s="13">
        <v>3.8563598518613076</v>
      </c>
      <c r="D66" s="6">
        <v>30.017291250000003</v>
      </c>
      <c r="E66" s="13">
        <v>2.7496568502850645</v>
      </c>
      <c r="F66" s="6">
        <v>46.810681000000002</v>
      </c>
      <c r="G66" s="13">
        <v>9.8631010000000039</v>
      </c>
      <c r="H66" s="6">
        <v>55.803689000000006</v>
      </c>
      <c r="I66" s="13">
        <v>5.250181999999965</v>
      </c>
      <c r="J66" s="6">
        <v>80.550257999999999</v>
      </c>
      <c r="K66" s="13">
        <v>0</v>
      </c>
    </row>
    <row r="67" spans="1:11" x14ac:dyDescent="0.25">
      <c r="A67" s="2">
        <v>60</v>
      </c>
      <c r="B67" s="6">
        <v>20.728350333333331</v>
      </c>
      <c r="C67" s="13">
        <v>1.8699932542351634</v>
      </c>
      <c r="D67" s="6">
        <v>30.70760525</v>
      </c>
      <c r="E67" s="13">
        <v>6.3787048742293733</v>
      </c>
      <c r="F67" s="6">
        <v>47.468882499999999</v>
      </c>
      <c r="G67" s="13">
        <v>8.9434205000000198</v>
      </c>
      <c r="H67" s="6">
        <v>62.871661142857143</v>
      </c>
      <c r="I67" s="13">
        <v>7.181102345320264</v>
      </c>
      <c r="J67" s="6">
        <v>84.650693200000006</v>
      </c>
      <c r="K67" s="13">
        <v>2.6077348127636868</v>
      </c>
    </row>
    <row r="68" spans="1:11" x14ac:dyDescent="0.25">
      <c r="A68" s="2">
        <v>61</v>
      </c>
      <c r="B68" s="6">
        <v>19.171195666666666</v>
      </c>
      <c r="C68" s="13">
        <v>9.6857083870239453</v>
      </c>
      <c r="D68" s="6">
        <v>27.5975635</v>
      </c>
      <c r="E68" s="13">
        <v>1.2921050750949743</v>
      </c>
      <c r="F68" s="6">
        <v>45.312976999999997</v>
      </c>
      <c r="G68" s="13">
        <v>10.443955999999998</v>
      </c>
      <c r="H68" s="6">
        <v>56.207155999999998</v>
      </c>
      <c r="I68" s="13">
        <v>1.7342149999998473</v>
      </c>
      <c r="J68" s="6">
        <v>72.263093999999995</v>
      </c>
      <c r="K68" s="13">
        <v>0</v>
      </c>
    </row>
    <row r="69" spans="1:11" x14ac:dyDescent="0.25">
      <c r="A69" s="2">
        <v>62</v>
      </c>
      <c r="B69" s="6">
        <v>17.818793833333334</v>
      </c>
      <c r="C69" s="13">
        <v>4.4240498551869667</v>
      </c>
      <c r="D69" s="6">
        <v>28.976658999999998</v>
      </c>
      <c r="E69" s="13">
        <v>2.0466052071689544</v>
      </c>
      <c r="F69" s="6">
        <v>46.5663105</v>
      </c>
      <c r="G69" s="13">
        <v>8.9648595000000011</v>
      </c>
      <c r="H69" s="6">
        <v>53.947665999999998</v>
      </c>
      <c r="I69" s="13">
        <v>3.7814740000000544</v>
      </c>
      <c r="J69" s="6">
        <v>77.989759000000006</v>
      </c>
      <c r="K69" s="13">
        <v>0</v>
      </c>
    </row>
    <row r="70" spans="1:11" x14ac:dyDescent="0.25">
      <c r="A70" s="2">
        <v>63</v>
      </c>
      <c r="B70" s="6">
        <v>18.470063666666665</v>
      </c>
      <c r="C70" s="13">
        <v>5.4078009293146065</v>
      </c>
      <c r="D70" s="6">
        <v>25.422177500000004</v>
      </c>
      <c r="E70" s="13">
        <v>1.160193967008095</v>
      </c>
      <c r="F70" s="6">
        <v>46.123927000000002</v>
      </c>
      <c r="G70" s="13">
        <v>9.0948509999999985</v>
      </c>
      <c r="H70" s="6">
        <v>60.022591999999996</v>
      </c>
      <c r="I70" s="13">
        <v>6.7464641756875192</v>
      </c>
      <c r="J70" s="6">
        <v>78.749997399999998</v>
      </c>
      <c r="K70" s="13">
        <v>8.3801004781145068</v>
      </c>
    </row>
    <row r="71" spans="1:11" x14ac:dyDescent="0.25">
      <c r="A71" s="2">
        <v>64</v>
      </c>
      <c r="B71" s="6">
        <v>20.844140333333332</v>
      </c>
      <c r="C71" s="13">
        <v>9.5707466572405231</v>
      </c>
      <c r="D71" s="6">
        <v>31.892331249999998</v>
      </c>
      <c r="E71" s="13">
        <v>7.3270700832730125</v>
      </c>
      <c r="F71" s="6">
        <v>50.290246999999994</v>
      </c>
      <c r="G71" s="13">
        <v>6.3799460000000652</v>
      </c>
      <c r="H71" s="6">
        <v>49.397883999999998</v>
      </c>
      <c r="I71" s="13">
        <v>1.3483200000000721</v>
      </c>
      <c r="J71" s="6">
        <v>71.296051000000006</v>
      </c>
      <c r="K71" s="13">
        <v>0</v>
      </c>
    </row>
    <row r="72" spans="1:11" x14ac:dyDescent="0.25">
      <c r="A72" s="2">
        <v>72</v>
      </c>
      <c r="B72" s="6">
        <v>25.236317714285715</v>
      </c>
      <c r="C72" s="13">
        <v>6.4572605995672765</v>
      </c>
      <c r="D72" s="6">
        <v>20.653795250000002</v>
      </c>
      <c r="E72" s="13">
        <v>2.0885852090687154</v>
      </c>
      <c r="F72" s="6">
        <v>46.016104000000006</v>
      </c>
      <c r="G72" s="13">
        <v>2.5774033652661976</v>
      </c>
      <c r="H72" s="6">
        <v>62.229051285714284</v>
      </c>
      <c r="I72" s="13">
        <v>3.3087487222321803</v>
      </c>
      <c r="J72" s="6">
        <v>73.659708666666674</v>
      </c>
      <c r="K72" s="13">
        <v>3.7420120081096226</v>
      </c>
    </row>
    <row r="73" spans="1:11" x14ac:dyDescent="0.25">
      <c r="A73" s="2">
        <v>71</v>
      </c>
      <c r="B73" s="6">
        <v>24.118696</v>
      </c>
      <c r="C73" s="13">
        <v>8.7259533877083939</v>
      </c>
      <c r="D73" s="6">
        <v>33.12799425</v>
      </c>
      <c r="E73" s="13">
        <v>7.384765901088552</v>
      </c>
      <c r="F73" s="6">
        <v>46.386457333333333</v>
      </c>
      <c r="G73" s="13">
        <v>5.2565099784055924</v>
      </c>
      <c r="H73" s="6">
        <v>54.173998499999996</v>
      </c>
      <c r="I73" s="13">
        <v>4.1165725000000108</v>
      </c>
      <c r="J73" s="6">
        <v>72.95795050000001</v>
      </c>
      <c r="K73" s="13">
        <v>3.7779384999998307</v>
      </c>
    </row>
    <row r="74" spans="1:11" x14ac:dyDescent="0.25">
      <c r="A74" s="2">
        <v>70</v>
      </c>
      <c r="B74" s="6">
        <v>23.282241000000003</v>
      </c>
      <c r="C74" s="13">
        <v>9.1524983812086269</v>
      </c>
      <c r="D74" s="6">
        <v>31.961241000000001</v>
      </c>
      <c r="E74" s="13">
        <v>7.4580195698906868</v>
      </c>
      <c r="F74" s="6">
        <v>39.888710666666668</v>
      </c>
      <c r="G74" s="13">
        <v>4.3550639147421482</v>
      </c>
      <c r="H74" s="6">
        <v>56.063921999999998</v>
      </c>
      <c r="I74" s="13">
        <v>4.8090329999999817</v>
      </c>
      <c r="J74" s="6">
        <v>74.201631000000006</v>
      </c>
      <c r="K74" s="13">
        <v>4.429507000000048</v>
      </c>
    </row>
    <row r="75" spans="1:11" x14ac:dyDescent="0.25">
      <c r="A75" s="2">
        <v>69</v>
      </c>
      <c r="B75" s="6">
        <v>26.141769333333333</v>
      </c>
      <c r="C75" s="13">
        <v>5.1555125099529109</v>
      </c>
      <c r="D75" s="6">
        <v>30.07518425</v>
      </c>
      <c r="E75" s="13">
        <v>7.8367212356586879</v>
      </c>
      <c r="F75" s="6">
        <v>51.439376666666668</v>
      </c>
      <c r="G75" s="13">
        <v>4.5504827869430446</v>
      </c>
      <c r="H75" s="6">
        <v>60.708210000000001</v>
      </c>
      <c r="I75" s="13">
        <v>6.2876048251102938</v>
      </c>
      <c r="J75" s="6">
        <v>75.958544500000002</v>
      </c>
      <c r="K75" s="13">
        <v>6.2063518385981338</v>
      </c>
    </row>
    <row r="76" spans="1:11" x14ac:dyDescent="0.25">
      <c r="A76" s="2">
        <v>68</v>
      </c>
      <c r="B76" s="6">
        <v>21.119853333333335</v>
      </c>
      <c r="C76" s="13">
        <v>7.3713852147813324</v>
      </c>
      <c r="D76" s="6">
        <v>31.549033250000001</v>
      </c>
      <c r="E76" s="13">
        <v>3.6509190601508368</v>
      </c>
      <c r="F76" s="6">
        <v>43.531885666666675</v>
      </c>
      <c r="G76" s="13">
        <v>5.4911341433308207</v>
      </c>
      <c r="H76" s="6">
        <v>52.0418825</v>
      </c>
      <c r="I76" s="13">
        <v>3.8609894999999672</v>
      </c>
      <c r="J76" s="6">
        <v>71.261930000000007</v>
      </c>
      <c r="K76" s="13">
        <v>7.4305429999999699</v>
      </c>
    </row>
    <row r="77" spans="1:11" x14ac:dyDescent="0.25">
      <c r="A77" s="2">
        <v>67</v>
      </c>
      <c r="B77" s="6">
        <v>20.41756516666667</v>
      </c>
      <c r="C77" s="13">
        <v>7.7834154534893489</v>
      </c>
      <c r="D77" s="6">
        <v>36.402515749999999</v>
      </c>
      <c r="E77" s="13">
        <v>6.1172948225751167</v>
      </c>
      <c r="F77" s="6">
        <v>46.092860666666667</v>
      </c>
      <c r="G77" s="13">
        <v>8.8619358939398776</v>
      </c>
      <c r="H77" s="6">
        <v>49.728168499999995</v>
      </c>
      <c r="I77" s="13">
        <v>3.7850255000000299</v>
      </c>
      <c r="J77" s="6">
        <v>70.886656500000001</v>
      </c>
      <c r="K77" s="13">
        <v>7.8951994999999648</v>
      </c>
    </row>
    <row r="78" spans="1:11" x14ac:dyDescent="0.25">
      <c r="A78" s="2">
        <v>66</v>
      </c>
      <c r="B78" s="6">
        <v>20.464144666666666</v>
      </c>
      <c r="C78" s="13">
        <v>4.1254150609038058</v>
      </c>
      <c r="D78" s="6">
        <v>24.563368500000003</v>
      </c>
      <c r="E78" s="13">
        <v>0.44957640139808197</v>
      </c>
      <c r="F78" s="6">
        <v>50.856274499999998</v>
      </c>
      <c r="G78" s="13">
        <v>1.9522655000000972</v>
      </c>
      <c r="H78" s="6">
        <v>59.947730999999997</v>
      </c>
      <c r="I78" s="13">
        <v>7.8973645554274459</v>
      </c>
      <c r="J78" s="6">
        <v>77.01002716666666</v>
      </c>
      <c r="K78" s="13">
        <v>7.7349947207897056</v>
      </c>
    </row>
    <row r="79" spans="1:11" x14ac:dyDescent="0.25">
      <c r="A79" s="2">
        <v>65</v>
      </c>
      <c r="B79" s="6">
        <v>24.292700166666673</v>
      </c>
      <c r="C79" s="13">
        <v>6.3309961432348789</v>
      </c>
      <c r="D79" s="6">
        <v>30.660546749999998</v>
      </c>
      <c r="E79" s="13">
        <v>2.7109358437687749</v>
      </c>
      <c r="F79" s="6">
        <v>43.521373499999996</v>
      </c>
      <c r="G79" s="13">
        <v>3.0667885000000403</v>
      </c>
      <c r="H79" s="6">
        <v>54.299193500000001</v>
      </c>
      <c r="I79" s="13">
        <v>2.1804474999999601</v>
      </c>
      <c r="J79" s="6">
        <v>71.644318499999997</v>
      </c>
      <c r="K79" s="13">
        <v>3.7381415000000309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533B-A048-4D25-8ABB-9E2FF1C608C5}">
  <dimension ref="A3:F78"/>
  <sheetViews>
    <sheetView tabSelected="1" workbookViewId="0">
      <selection activeCell="A4" sqref="A4"/>
    </sheetView>
  </sheetViews>
  <sheetFormatPr defaultRowHeight="15" x14ac:dyDescent="0.25"/>
  <cols>
    <col min="1" max="1" width="14.5703125" bestFit="1" customWidth="1"/>
    <col min="2" max="6" width="12" bestFit="1" customWidth="1"/>
    <col min="7" max="7" width="14.5703125" bestFit="1" customWidth="1"/>
    <col min="8" max="8" width="8.140625" bestFit="1" customWidth="1"/>
    <col min="9" max="9" width="14.5703125" bestFit="1" customWidth="1"/>
    <col min="10" max="10" width="8.140625" bestFit="1" customWidth="1"/>
    <col min="11" max="11" width="14.5703125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6" x14ac:dyDescent="0.25">
      <c r="A3" s="1" t="s">
        <v>72</v>
      </c>
      <c r="B3" s="1" t="s">
        <v>20</v>
      </c>
    </row>
    <row r="4" spans="1:6" x14ac:dyDescent="0.25">
      <c r="B4" t="s">
        <v>15</v>
      </c>
    </row>
    <row r="5" spans="1:6" x14ac:dyDescent="0.25">
      <c r="B5">
        <v>10000</v>
      </c>
      <c r="C5">
        <v>15000</v>
      </c>
      <c r="D5">
        <v>20000</v>
      </c>
      <c r="E5">
        <v>25000</v>
      </c>
      <c r="F5">
        <v>30000</v>
      </c>
    </row>
    <row r="6" spans="1:6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</row>
    <row r="7" spans="1:6" x14ac:dyDescent="0.25">
      <c r="A7" s="2">
        <v>1</v>
      </c>
      <c r="B7" s="13">
        <v>0.37534316666666667</v>
      </c>
      <c r="C7" s="13">
        <v>0.78053099999999997</v>
      </c>
      <c r="D7" s="13">
        <v>1.044386</v>
      </c>
      <c r="E7" s="13">
        <v>1.7890459999999999</v>
      </c>
      <c r="F7" s="13">
        <v>2.5085839999999999</v>
      </c>
    </row>
    <row r="8" spans="1:6" x14ac:dyDescent="0.25">
      <c r="A8" s="2">
        <v>2</v>
      </c>
      <c r="B8" s="13">
        <v>0.471661</v>
      </c>
      <c r="C8" s="13">
        <v>0.85867133333333323</v>
      </c>
      <c r="D8" s="13">
        <v>1.4071975000000001</v>
      </c>
      <c r="E8" s="13">
        <v>1.9633769999999999</v>
      </c>
      <c r="F8" s="13">
        <v>2.7423039999999999</v>
      </c>
    </row>
    <row r="9" spans="1:6" x14ac:dyDescent="0.25">
      <c r="A9" s="2">
        <v>3</v>
      </c>
      <c r="B9" s="13">
        <v>0.39633849999999998</v>
      </c>
      <c r="C9" s="13">
        <v>0.9056913333333334</v>
      </c>
      <c r="D9" s="13">
        <v>1.1403975000000002</v>
      </c>
      <c r="E9" s="13">
        <v>1.8491949999999999</v>
      </c>
      <c r="F9" s="13">
        <v>2.4383330000000001</v>
      </c>
    </row>
    <row r="10" spans="1:6" x14ac:dyDescent="0.25">
      <c r="A10" s="2">
        <v>4</v>
      </c>
      <c r="B10" s="13">
        <v>0.41808178571428567</v>
      </c>
      <c r="C10" s="13">
        <v>0.77372466666666673</v>
      </c>
      <c r="D10" s="13">
        <v>1.119937</v>
      </c>
      <c r="E10" s="13">
        <v>1.673916</v>
      </c>
      <c r="F10" s="13">
        <v>2.4302200000000003</v>
      </c>
    </row>
    <row r="11" spans="1:6" x14ac:dyDescent="0.25">
      <c r="A11" s="2">
        <v>5</v>
      </c>
      <c r="B11" s="13">
        <v>0.37752907142857145</v>
      </c>
      <c r="C11" s="13">
        <v>0.83701599999999987</v>
      </c>
      <c r="D11" s="13">
        <v>1.136339</v>
      </c>
      <c r="E11" s="13">
        <v>1.6587400000000001</v>
      </c>
      <c r="F11" s="13">
        <v>2.2746985</v>
      </c>
    </row>
    <row r="12" spans="1:6" x14ac:dyDescent="0.25">
      <c r="A12" s="2">
        <v>6</v>
      </c>
      <c r="B12" s="13">
        <v>0.36990664285714286</v>
      </c>
      <c r="C12" s="13">
        <v>0.80457366666666663</v>
      </c>
      <c r="D12" s="13">
        <v>1.1023415000000001</v>
      </c>
      <c r="E12" s="13">
        <v>1.688963</v>
      </c>
      <c r="F12" s="13">
        <v>2.2428629999999998</v>
      </c>
    </row>
    <row r="13" spans="1:6" x14ac:dyDescent="0.25">
      <c r="A13" s="2">
        <v>7</v>
      </c>
      <c r="B13" s="13">
        <v>0.35991849999999992</v>
      </c>
      <c r="C13" s="13">
        <v>0.88581966666666678</v>
      </c>
      <c r="D13" s="13">
        <v>1.0912809999999999</v>
      </c>
      <c r="E13" s="13">
        <v>1.7436739999999999</v>
      </c>
      <c r="F13" s="13">
        <v>2.208971</v>
      </c>
    </row>
    <row r="14" spans="1:6" x14ac:dyDescent="0.25">
      <c r="A14" s="2">
        <v>8</v>
      </c>
      <c r="B14" s="13">
        <v>0.3924637857142857</v>
      </c>
      <c r="C14" s="13">
        <v>0.75413266666666667</v>
      </c>
      <c r="D14" s="13">
        <v>1.099421</v>
      </c>
      <c r="E14" s="13">
        <v>1.630018</v>
      </c>
      <c r="F14" s="13">
        <v>2.258756</v>
      </c>
    </row>
    <row r="15" spans="1:6" x14ac:dyDescent="0.25">
      <c r="A15" s="2">
        <v>9</v>
      </c>
      <c r="B15" s="13">
        <v>0.376004</v>
      </c>
      <c r="C15" s="13">
        <v>0.72330533333333336</v>
      </c>
      <c r="D15" s="13">
        <v>1.1189624999999999</v>
      </c>
      <c r="E15" s="13">
        <v>1.71018</v>
      </c>
      <c r="F15" s="13">
        <v>2.2549480000000002</v>
      </c>
    </row>
    <row r="16" spans="1:6" x14ac:dyDescent="0.25">
      <c r="A16" s="2">
        <v>10</v>
      </c>
      <c r="B16" s="13">
        <v>0.24001207142857139</v>
      </c>
      <c r="C16" s="13">
        <v>0.71982133333333331</v>
      </c>
      <c r="D16" s="13">
        <v>1.1639485000000001</v>
      </c>
      <c r="E16" s="13">
        <v>1.6587695</v>
      </c>
      <c r="F16" s="13">
        <v>2.1271770000000001</v>
      </c>
    </row>
    <row r="17" spans="1:6" x14ac:dyDescent="0.25">
      <c r="A17" s="2">
        <v>11</v>
      </c>
      <c r="B17" s="13">
        <v>0.16128200000000001</v>
      </c>
      <c r="C17" s="13">
        <v>0.74502424999999994</v>
      </c>
      <c r="D17" s="13">
        <v>1.2116685</v>
      </c>
      <c r="E17" s="13">
        <v>2.0840585000000003</v>
      </c>
      <c r="F17" s="13">
        <v>2.2499720000000001</v>
      </c>
    </row>
    <row r="18" spans="1:6" x14ac:dyDescent="0.25">
      <c r="A18" s="2">
        <v>12</v>
      </c>
      <c r="B18" s="13">
        <v>0.39564228571428572</v>
      </c>
      <c r="C18" s="13">
        <v>0.73282000000000003</v>
      </c>
      <c r="D18" s="13">
        <v>1.0824825</v>
      </c>
      <c r="E18" s="13">
        <v>1.8105899999999999</v>
      </c>
      <c r="F18" s="13">
        <v>2.3024140000000002</v>
      </c>
    </row>
    <row r="19" spans="1:6" x14ac:dyDescent="0.25">
      <c r="A19" s="2">
        <v>13</v>
      </c>
      <c r="B19" s="13">
        <v>0.16512133333333331</v>
      </c>
      <c r="C19" s="13">
        <v>0.71886633333333327</v>
      </c>
      <c r="D19" s="13">
        <v>1.1433244999999999</v>
      </c>
      <c r="E19" s="13">
        <v>1.7598320000000001</v>
      </c>
      <c r="F19" s="13">
        <v>2.2996080000000001</v>
      </c>
    </row>
    <row r="20" spans="1:6" x14ac:dyDescent="0.25">
      <c r="A20" s="2">
        <v>14</v>
      </c>
      <c r="B20" s="13">
        <v>0.16131616666666668</v>
      </c>
      <c r="C20" s="13">
        <v>0.70356700000000005</v>
      </c>
      <c r="D20" s="13">
        <v>1.0662585</v>
      </c>
      <c r="E20" s="13">
        <v>1.8003690000000001</v>
      </c>
      <c r="F20" s="13">
        <v>2.7158910000000001</v>
      </c>
    </row>
    <row r="21" spans="1:6" x14ac:dyDescent="0.25">
      <c r="A21" s="2">
        <v>15</v>
      </c>
      <c r="B21" s="13">
        <v>0.16486016666666667</v>
      </c>
      <c r="C21" s="13">
        <v>0.74860000000000004</v>
      </c>
      <c r="D21" s="13">
        <v>0.98924999999999996</v>
      </c>
      <c r="E21" s="13">
        <v>1.6090768</v>
      </c>
      <c r="F21" s="13">
        <v>2.3088662499999999</v>
      </c>
    </row>
    <row r="22" spans="1:6" x14ac:dyDescent="0.25">
      <c r="A22" s="2">
        <v>16</v>
      </c>
      <c r="B22" s="13">
        <v>0.16033116666666666</v>
      </c>
      <c r="C22" s="13">
        <v>0.85323433333333343</v>
      </c>
      <c r="D22" s="13">
        <v>1.0218754999999999</v>
      </c>
      <c r="E22" s="13">
        <v>1.7178</v>
      </c>
      <c r="F22" s="13">
        <v>2.2969309999999998</v>
      </c>
    </row>
    <row r="23" spans="1:6" x14ac:dyDescent="0.25">
      <c r="A23" s="2">
        <v>17</v>
      </c>
      <c r="B23" s="13">
        <v>0.164076</v>
      </c>
      <c r="C23" s="13">
        <v>0.75268166666666669</v>
      </c>
      <c r="D23" s="13">
        <v>1.0303365</v>
      </c>
      <c r="E23" s="13">
        <v>1.624922</v>
      </c>
      <c r="F23" s="13">
        <v>2.1877209999999998</v>
      </c>
    </row>
    <row r="24" spans="1:6" x14ac:dyDescent="0.25">
      <c r="A24" s="2">
        <v>18</v>
      </c>
      <c r="B24" s="13">
        <v>0.16564999999999999</v>
      </c>
      <c r="C24" s="13">
        <v>0.71643733333333337</v>
      </c>
      <c r="D24" s="13">
        <v>1.263644</v>
      </c>
      <c r="E24" s="13">
        <v>1.7617309999999999</v>
      </c>
      <c r="F24" s="13">
        <v>2.5563370000000001</v>
      </c>
    </row>
    <row r="25" spans="1:6" x14ac:dyDescent="0.25">
      <c r="A25" s="2">
        <v>19</v>
      </c>
      <c r="B25" s="13">
        <v>0.16869766666666666</v>
      </c>
      <c r="C25" s="13">
        <v>0.75595599999999996</v>
      </c>
      <c r="D25" s="13">
        <v>1.0284995000000001</v>
      </c>
      <c r="E25" s="13">
        <v>1.6915009999999999</v>
      </c>
      <c r="F25" s="13">
        <v>2.1410200000000001</v>
      </c>
    </row>
    <row r="26" spans="1:6" x14ac:dyDescent="0.25">
      <c r="A26" s="2">
        <v>20</v>
      </c>
      <c r="B26" s="13">
        <v>0.16727366666666665</v>
      </c>
      <c r="C26" s="13">
        <v>0.76502066666666657</v>
      </c>
      <c r="D26" s="13">
        <v>1.12923</v>
      </c>
      <c r="E26" s="13">
        <v>1.9197489999999999</v>
      </c>
      <c r="F26" s="13">
        <v>2.213209</v>
      </c>
    </row>
    <row r="27" spans="1:6" x14ac:dyDescent="0.25">
      <c r="A27" s="2">
        <v>21</v>
      </c>
      <c r="B27" s="13">
        <v>0.17178866666666667</v>
      </c>
      <c r="C27" s="13">
        <v>0.79306966666666678</v>
      </c>
      <c r="D27" s="13">
        <v>1.0387014999999999</v>
      </c>
      <c r="E27" s="13">
        <v>1.6716126</v>
      </c>
      <c r="F27" s="13">
        <v>2.3215162500000002</v>
      </c>
    </row>
    <row r="28" spans="1:6" x14ac:dyDescent="0.25">
      <c r="A28" s="2">
        <v>22</v>
      </c>
      <c r="B28" s="13">
        <v>0.18027833333333335</v>
      </c>
      <c r="C28" s="13">
        <v>0.80147433333333329</v>
      </c>
      <c r="D28" s="13">
        <v>1.0825735000000001</v>
      </c>
      <c r="E28" s="13">
        <v>1.657878</v>
      </c>
      <c r="F28" s="13">
        <v>2.2198859999999998</v>
      </c>
    </row>
    <row r="29" spans="1:6" x14ac:dyDescent="0.25">
      <c r="A29" s="2">
        <v>23</v>
      </c>
      <c r="B29" s="13">
        <v>0.17821383333333332</v>
      </c>
      <c r="C29" s="13">
        <v>0.76734000000000002</v>
      </c>
      <c r="D29" s="13">
        <v>1.0889280000000001</v>
      </c>
      <c r="E29" s="13">
        <v>1.638101</v>
      </c>
      <c r="F29" s="13">
        <v>2.3378760000000001</v>
      </c>
    </row>
    <row r="30" spans="1:6" x14ac:dyDescent="0.25">
      <c r="A30" s="2">
        <v>24</v>
      </c>
      <c r="B30" s="13">
        <v>0.24303533333333335</v>
      </c>
      <c r="C30" s="13">
        <v>0.77511999999999992</v>
      </c>
      <c r="D30" s="13">
        <v>1.0458764999999999</v>
      </c>
      <c r="E30" s="13">
        <v>1.7081344000000001</v>
      </c>
      <c r="F30" s="13">
        <v>2.3784219999999996</v>
      </c>
    </row>
    <row r="31" spans="1:6" x14ac:dyDescent="0.25">
      <c r="A31" s="2">
        <v>25</v>
      </c>
      <c r="B31" s="13">
        <v>0.7929354999999999</v>
      </c>
      <c r="C31" s="13">
        <v>1.3561596666666667</v>
      </c>
      <c r="D31" s="13">
        <v>2.6999645000000001</v>
      </c>
      <c r="E31" s="13">
        <v>4.2886990000000003</v>
      </c>
      <c r="F31" s="13">
        <v>4.2941010000000004</v>
      </c>
    </row>
    <row r="32" spans="1:6" x14ac:dyDescent="0.25">
      <c r="A32" s="2">
        <v>26</v>
      </c>
      <c r="B32" s="13">
        <v>1.3167633333333333</v>
      </c>
      <c r="C32" s="13">
        <v>2.0466026666666668</v>
      </c>
      <c r="D32" s="13">
        <v>3.6278250000000001</v>
      </c>
      <c r="E32" s="13">
        <v>4.7659060000000002</v>
      </c>
      <c r="F32" s="13">
        <v>6.2843030000000004</v>
      </c>
    </row>
    <row r="33" spans="1:6" x14ac:dyDescent="0.25">
      <c r="A33" s="2">
        <v>27</v>
      </c>
      <c r="B33" s="13">
        <v>1.0665406666666668</v>
      </c>
      <c r="C33" s="13">
        <v>2.3646916666666664</v>
      </c>
      <c r="D33" s="13">
        <v>3.8543069999999995</v>
      </c>
      <c r="E33" s="13">
        <v>6.1085940000000001</v>
      </c>
      <c r="F33" s="13">
        <v>7.98303925</v>
      </c>
    </row>
    <row r="34" spans="1:6" x14ac:dyDescent="0.25">
      <c r="A34" s="2">
        <v>28</v>
      </c>
      <c r="B34" s="13">
        <v>2.0678915</v>
      </c>
      <c r="C34" s="13">
        <v>3.1459759999999997</v>
      </c>
      <c r="D34" s="13">
        <v>8.1126550000000002</v>
      </c>
      <c r="E34" s="13">
        <v>7.1317019999999998</v>
      </c>
      <c r="F34" s="13">
        <v>9.5192320000000006</v>
      </c>
    </row>
    <row r="35" spans="1:6" x14ac:dyDescent="0.25">
      <c r="A35" s="2">
        <v>29</v>
      </c>
      <c r="B35" s="13">
        <v>2.1911013333333336</v>
      </c>
      <c r="C35" s="13">
        <v>3.2170609999999997</v>
      </c>
      <c r="D35" s="13">
        <v>6.4239265000000003</v>
      </c>
      <c r="E35" s="13">
        <v>7.9451770000000002</v>
      </c>
      <c r="F35" s="13">
        <v>15.986359999999999</v>
      </c>
    </row>
    <row r="36" spans="1:6" x14ac:dyDescent="0.25">
      <c r="A36" s="2">
        <v>30</v>
      </c>
      <c r="B36" s="13">
        <v>2.1006095</v>
      </c>
      <c r="C36" s="13">
        <v>3.3263859999999998</v>
      </c>
      <c r="D36" s="13">
        <v>7.9225124999999998</v>
      </c>
      <c r="E36" s="13">
        <v>12.414923400000001</v>
      </c>
      <c r="F36" s="13">
        <v>15.366925000000002</v>
      </c>
    </row>
    <row r="37" spans="1:6" x14ac:dyDescent="0.25">
      <c r="A37" s="2">
        <v>31</v>
      </c>
      <c r="B37" s="13">
        <v>2.3949833333333332</v>
      </c>
      <c r="C37" s="13">
        <v>4.7731240000000001</v>
      </c>
      <c r="D37" s="13">
        <v>8.0253374999999991</v>
      </c>
      <c r="E37" s="13">
        <v>9.7556010000000004</v>
      </c>
      <c r="F37" s="13">
        <v>14.865897</v>
      </c>
    </row>
    <row r="38" spans="1:6" x14ac:dyDescent="0.25">
      <c r="A38" s="2">
        <v>32</v>
      </c>
      <c r="B38" s="13">
        <v>3.1335695000000001</v>
      </c>
      <c r="C38" s="13">
        <v>4.9019399999999997</v>
      </c>
      <c r="D38" s="13">
        <v>8.8920739999999991</v>
      </c>
      <c r="E38" s="13">
        <v>17.185101</v>
      </c>
      <c r="F38" s="13">
        <v>14.727119</v>
      </c>
    </row>
    <row r="39" spans="1:6" x14ac:dyDescent="0.25">
      <c r="A39" s="2">
        <v>33</v>
      </c>
      <c r="B39" s="13">
        <v>3.6954396666666667</v>
      </c>
      <c r="C39" s="13">
        <v>6.3354023333333345</v>
      </c>
      <c r="D39" s="13">
        <v>11.5319605</v>
      </c>
      <c r="E39" s="13">
        <v>11.902816199999998</v>
      </c>
      <c r="F39" s="13">
        <v>19.787368999999998</v>
      </c>
    </row>
    <row r="40" spans="1:6" x14ac:dyDescent="0.25">
      <c r="A40" s="2">
        <v>34</v>
      </c>
      <c r="B40" s="13">
        <v>3.7815271666666663</v>
      </c>
      <c r="C40" s="13">
        <v>5.2719066666666663</v>
      </c>
      <c r="D40" s="13">
        <v>14.33562</v>
      </c>
      <c r="E40" s="13">
        <v>21.090164999999999</v>
      </c>
      <c r="F40" s="13">
        <v>16.270883999999999</v>
      </c>
    </row>
    <row r="41" spans="1:6" x14ac:dyDescent="0.25">
      <c r="A41" s="2">
        <v>35</v>
      </c>
      <c r="B41" s="13">
        <v>3.0367329999999999</v>
      </c>
      <c r="C41" s="13">
        <v>6.6349500000000008</v>
      </c>
      <c r="D41" s="13">
        <v>13.784765499999999</v>
      </c>
      <c r="E41" s="13">
        <v>17.434545</v>
      </c>
      <c r="F41" s="13">
        <v>14.667740999999999</v>
      </c>
    </row>
    <row r="42" spans="1:6" x14ac:dyDescent="0.25">
      <c r="A42" s="2">
        <v>36</v>
      </c>
      <c r="B42" s="13">
        <v>5.9635041666666666</v>
      </c>
      <c r="C42" s="13">
        <v>9.2416046666666674</v>
      </c>
      <c r="D42" s="13">
        <v>16.893031000000001</v>
      </c>
      <c r="E42" s="13">
        <v>22.414475599999999</v>
      </c>
      <c r="F42" s="13">
        <v>22.857540250000003</v>
      </c>
    </row>
    <row r="43" spans="1:6" x14ac:dyDescent="0.25">
      <c r="A43" s="2">
        <v>37</v>
      </c>
      <c r="B43" s="13">
        <v>4.5965821666666669</v>
      </c>
      <c r="C43" s="13">
        <v>7.7887116666666669</v>
      </c>
      <c r="D43" s="13">
        <v>13.958985</v>
      </c>
      <c r="E43" s="13">
        <v>20.513232000000002</v>
      </c>
      <c r="F43" s="13">
        <v>25.573340000000002</v>
      </c>
    </row>
    <row r="44" spans="1:6" x14ac:dyDescent="0.25">
      <c r="A44" s="2">
        <v>38</v>
      </c>
      <c r="B44" s="13">
        <v>4.6454589999999998</v>
      </c>
      <c r="C44" s="13">
        <v>7.5232770000000002</v>
      </c>
      <c r="D44" s="13">
        <v>19.9442515</v>
      </c>
      <c r="E44" s="13">
        <v>23.652224</v>
      </c>
      <c r="F44" s="13">
        <v>16.364899000000001</v>
      </c>
    </row>
    <row r="45" spans="1:6" x14ac:dyDescent="0.25">
      <c r="A45" s="2">
        <v>39</v>
      </c>
      <c r="B45" s="13">
        <v>4.1431706666666663</v>
      </c>
      <c r="C45" s="13">
        <v>9.862779333333334</v>
      </c>
      <c r="D45" s="13">
        <v>17.5701915</v>
      </c>
      <c r="E45" s="13">
        <v>25.039603833333331</v>
      </c>
      <c r="F45" s="13">
        <v>23.237108249999999</v>
      </c>
    </row>
    <row r="46" spans="1:6" x14ac:dyDescent="0.25">
      <c r="A46" s="2">
        <v>40</v>
      </c>
      <c r="B46" s="13">
        <v>4.8994748333333336</v>
      </c>
      <c r="C46" s="13">
        <v>10.081707</v>
      </c>
      <c r="D46" s="13">
        <v>14.892648999999999</v>
      </c>
      <c r="E46" s="13">
        <v>18.623333500000001</v>
      </c>
      <c r="F46" s="13">
        <v>26.374374</v>
      </c>
    </row>
    <row r="47" spans="1:6" x14ac:dyDescent="0.25">
      <c r="A47" s="2">
        <v>41</v>
      </c>
      <c r="B47" s="13">
        <v>8.4970425000000009</v>
      </c>
      <c r="C47" s="13">
        <v>11.6517695</v>
      </c>
      <c r="D47" s="13">
        <v>14.238583500000001</v>
      </c>
      <c r="E47" s="13">
        <v>19.740084500000002</v>
      </c>
      <c r="F47" s="13">
        <v>26.696147</v>
      </c>
    </row>
    <row r="48" spans="1:6" x14ac:dyDescent="0.25">
      <c r="A48" s="2">
        <v>42</v>
      </c>
      <c r="B48" s="13">
        <v>12.18484233333333</v>
      </c>
      <c r="C48" s="13">
        <v>13.340712999999999</v>
      </c>
      <c r="D48" s="13">
        <v>14.228730500000001</v>
      </c>
      <c r="E48" s="13">
        <v>24.245174333333335</v>
      </c>
      <c r="F48" s="13">
        <v>28.464722249999998</v>
      </c>
    </row>
    <row r="49" spans="1:6" x14ac:dyDescent="0.25">
      <c r="A49" s="2">
        <v>43</v>
      </c>
      <c r="B49" s="13">
        <v>4.2821085000000005</v>
      </c>
      <c r="C49" s="13">
        <v>9.4719422499999997</v>
      </c>
      <c r="D49" s="13">
        <v>20.897148999999999</v>
      </c>
      <c r="E49" s="13">
        <v>17.407671499999999</v>
      </c>
      <c r="F49" s="13">
        <v>16.932939999999999</v>
      </c>
    </row>
    <row r="50" spans="1:6" x14ac:dyDescent="0.25">
      <c r="A50" s="2">
        <v>44</v>
      </c>
      <c r="B50" s="13">
        <v>5.4039763333333326</v>
      </c>
      <c r="C50" s="13">
        <v>9.5724954999999987</v>
      </c>
      <c r="D50" s="13">
        <v>20.942222000000001</v>
      </c>
      <c r="E50" s="13">
        <v>28.701797499999998</v>
      </c>
      <c r="F50" s="13">
        <v>26.393892000000001</v>
      </c>
    </row>
    <row r="51" spans="1:6" x14ac:dyDescent="0.25">
      <c r="A51" s="2">
        <v>45</v>
      </c>
      <c r="B51" s="13">
        <v>9.1293666666666677</v>
      </c>
      <c r="C51" s="13">
        <v>11.6357845</v>
      </c>
      <c r="D51" s="13">
        <v>28.7795345</v>
      </c>
      <c r="E51" s="13">
        <v>29.641641666666668</v>
      </c>
      <c r="F51" s="13">
        <v>31.382158750000002</v>
      </c>
    </row>
    <row r="52" spans="1:6" x14ac:dyDescent="0.25">
      <c r="A52" s="2">
        <v>46</v>
      </c>
      <c r="B52" s="13">
        <v>11.713617999999999</v>
      </c>
      <c r="C52" s="13">
        <v>13.140269</v>
      </c>
      <c r="D52" s="13">
        <v>20.597205500000001</v>
      </c>
      <c r="E52" s="13">
        <v>22.407314499999998</v>
      </c>
      <c r="F52" s="13">
        <v>29.519556999999999</v>
      </c>
    </row>
    <row r="53" spans="1:6" x14ac:dyDescent="0.25">
      <c r="A53" s="2">
        <v>47</v>
      </c>
      <c r="B53" s="13">
        <v>6.2865380000000002</v>
      </c>
      <c r="C53" s="13">
        <v>16.962448500000001</v>
      </c>
      <c r="D53" s="13">
        <v>31.519896500000002</v>
      </c>
      <c r="E53" s="13">
        <v>31.263448499999999</v>
      </c>
      <c r="F53" s="13">
        <v>19.142453</v>
      </c>
    </row>
    <row r="54" spans="1:6" x14ac:dyDescent="0.25">
      <c r="A54" s="2">
        <v>48</v>
      </c>
      <c r="B54" s="13">
        <v>11.359658166666668</v>
      </c>
      <c r="C54" s="13">
        <v>16.769347250000003</v>
      </c>
      <c r="D54" s="13">
        <v>22.147716500000001</v>
      </c>
      <c r="E54" s="13">
        <v>31.475586000000003</v>
      </c>
      <c r="F54" s="13">
        <v>31.354424000000002</v>
      </c>
    </row>
    <row r="55" spans="1:6" x14ac:dyDescent="0.25">
      <c r="A55" s="2">
        <v>49</v>
      </c>
      <c r="B55" s="13">
        <v>6.681883833333333</v>
      </c>
      <c r="C55" s="13">
        <v>11.630654499999999</v>
      </c>
      <c r="D55" s="13">
        <v>18.1664645</v>
      </c>
      <c r="E55" s="13">
        <v>32.534551499999999</v>
      </c>
      <c r="F55" s="13">
        <v>24.260733999999999</v>
      </c>
    </row>
    <row r="56" spans="1:6" x14ac:dyDescent="0.25">
      <c r="A56" s="2">
        <v>50</v>
      </c>
      <c r="B56" s="13">
        <v>11.800627499999999</v>
      </c>
      <c r="C56" s="13">
        <v>11.881853750000001</v>
      </c>
      <c r="D56" s="13">
        <v>15.3596635</v>
      </c>
      <c r="E56" s="13">
        <v>18.177081000000001</v>
      </c>
      <c r="F56" s="13">
        <v>20.824902000000002</v>
      </c>
    </row>
    <row r="57" spans="1:6" x14ac:dyDescent="0.25">
      <c r="A57" s="2">
        <v>51</v>
      </c>
      <c r="B57" s="13">
        <v>5.0621318333333338</v>
      </c>
      <c r="C57" s="13">
        <v>12.14057925</v>
      </c>
      <c r="D57" s="13">
        <v>23.340446999999998</v>
      </c>
      <c r="E57" s="13">
        <v>28.799695714285715</v>
      </c>
      <c r="F57" s="13">
        <v>33.741946500000005</v>
      </c>
    </row>
    <row r="58" spans="1:6" x14ac:dyDescent="0.25">
      <c r="A58" s="2">
        <v>52</v>
      </c>
      <c r="B58" s="13">
        <v>5.7240448333333331</v>
      </c>
      <c r="C58" s="13">
        <v>10.431913750000001</v>
      </c>
      <c r="D58" s="13">
        <v>27.983637000000002</v>
      </c>
      <c r="E58" s="13">
        <v>18.592019999999998</v>
      </c>
      <c r="F58" s="13">
        <v>33.351900000000001</v>
      </c>
    </row>
    <row r="59" spans="1:6" x14ac:dyDescent="0.25">
      <c r="A59" s="2">
        <v>53</v>
      </c>
      <c r="B59" s="13">
        <v>9.133362</v>
      </c>
      <c r="C59" s="13">
        <v>13.850378750000001</v>
      </c>
      <c r="D59" s="13">
        <v>23.984513999999997</v>
      </c>
      <c r="E59" s="13">
        <v>26.071447499999998</v>
      </c>
      <c r="F59" s="13">
        <v>31.223673999999999</v>
      </c>
    </row>
    <row r="60" spans="1:6" x14ac:dyDescent="0.25">
      <c r="A60" s="2">
        <v>54</v>
      </c>
      <c r="B60" s="13">
        <v>10.662706166666668</v>
      </c>
      <c r="C60" s="13">
        <v>12.56389025</v>
      </c>
      <c r="D60" s="13">
        <v>19.369962999999998</v>
      </c>
      <c r="E60" s="13">
        <v>27.725484999999999</v>
      </c>
      <c r="F60" s="13">
        <v>32.879344250000003</v>
      </c>
    </row>
    <row r="61" spans="1:6" x14ac:dyDescent="0.25">
      <c r="A61" s="2">
        <v>55</v>
      </c>
      <c r="B61" s="13">
        <v>14.680937499999999</v>
      </c>
      <c r="C61" s="13">
        <v>13.761078250000001</v>
      </c>
      <c r="D61" s="13">
        <v>23.120617500000002</v>
      </c>
      <c r="E61" s="13">
        <v>28.741050999999999</v>
      </c>
      <c r="F61" s="13">
        <v>28.569099000000001</v>
      </c>
    </row>
    <row r="62" spans="1:6" x14ac:dyDescent="0.25">
      <c r="A62" s="2">
        <v>56</v>
      </c>
      <c r="B62" s="13">
        <v>8.5789415000000009</v>
      </c>
      <c r="C62" s="13">
        <v>11.348870250000001</v>
      </c>
      <c r="D62" s="13">
        <v>22.839745000000001</v>
      </c>
      <c r="E62" s="13">
        <v>29.374549999999999</v>
      </c>
      <c r="F62" s="13">
        <v>28.942063000000001</v>
      </c>
    </row>
    <row r="63" spans="1:6" x14ac:dyDescent="0.25">
      <c r="A63" s="2">
        <v>57</v>
      </c>
      <c r="B63" s="13">
        <v>13.201725999999999</v>
      </c>
      <c r="C63" s="13">
        <v>12.136070500000001</v>
      </c>
      <c r="D63" s="13">
        <v>24.396201000000001</v>
      </c>
      <c r="E63" s="13">
        <v>33.688032</v>
      </c>
      <c r="F63" s="13">
        <v>32.218473400000008</v>
      </c>
    </row>
    <row r="64" spans="1:6" x14ac:dyDescent="0.25">
      <c r="A64" s="2">
        <v>58</v>
      </c>
      <c r="B64" s="13">
        <v>11.045023833333333</v>
      </c>
      <c r="C64" s="13">
        <v>12.162415999999999</v>
      </c>
      <c r="D64" s="13">
        <v>27.545211000000002</v>
      </c>
      <c r="E64" s="13">
        <v>28.412428500000001</v>
      </c>
      <c r="F64" s="13">
        <v>28.345506</v>
      </c>
    </row>
    <row r="65" spans="1:6" x14ac:dyDescent="0.25">
      <c r="A65" s="2">
        <v>59</v>
      </c>
      <c r="B65" s="13">
        <v>11.680195166666666</v>
      </c>
      <c r="C65" s="13">
        <v>16.027353999999999</v>
      </c>
      <c r="D65" s="13">
        <v>22.908905499999999</v>
      </c>
      <c r="E65" s="13">
        <v>18.762909000000001</v>
      </c>
      <c r="F65" s="13">
        <v>28.444102000000001</v>
      </c>
    </row>
    <row r="66" spans="1:6" x14ac:dyDescent="0.25">
      <c r="A66" s="2">
        <v>60</v>
      </c>
      <c r="B66" s="13">
        <v>14.056562833333333</v>
      </c>
      <c r="C66" s="13">
        <v>17.15777825</v>
      </c>
      <c r="D66" s="13">
        <v>24.203423999999998</v>
      </c>
      <c r="E66" s="13">
        <v>27.223368000000001</v>
      </c>
      <c r="F66" s="13">
        <v>33.573256399999998</v>
      </c>
    </row>
    <row r="67" spans="1:6" x14ac:dyDescent="0.25">
      <c r="A67" s="2">
        <v>61</v>
      </c>
      <c r="B67" s="13">
        <v>12.605965000000003</v>
      </c>
      <c r="C67" s="13">
        <v>14.269136249999999</v>
      </c>
      <c r="D67" s="13">
        <v>22.477819</v>
      </c>
      <c r="E67" s="13">
        <v>20.738315499999999</v>
      </c>
      <c r="F67" s="13">
        <v>22.256115999999999</v>
      </c>
    </row>
    <row r="68" spans="1:6" x14ac:dyDescent="0.25">
      <c r="A68" s="2">
        <v>62</v>
      </c>
      <c r="B68" s="13">
        <v>11.3219455</v>
      </c>
      <c r="C68" s="13">
        <v>15.84800925</v>
      </c>
      <c r="D68" s="13">
        <v>24.0160765</v>
      </c>
      <c r="E68" s="13">
        <v>17.705773000000001</v>
      </c>
      <c r="F68" s="13">
        <v>28.824221999999999</v>
      </c>
    </row>
    <row r="69" spans="1:6" x14ac:dyDescent="0.25">
      <c r="A69" s="2">
        <v>63</v>
      </c>
      <c r="B69" s="13">
        <v>12.075694333333333</v>
      </c>
      <c r="C69" s="13">
        <v>12.507063749999999</v>
      </c>
      <c r="D69" s="13">
        <v>24.0514005</v>
      </c>
      <c r="E69" s="13">
        <v>26.065249857142856</v>
      </c>
      <c r="F69" s="13">
        <v>29.607100000000003</v>
      </c>
    </row>
    <row r="70" spans="1:6" x14ac:dyDescent="0.25">
      <c r="A70" s="2">
        <v>64</v>
      </c>
      <c r="B70" s="13">
        <v>14.531202333333333</v>
      </c>
      <c r="C70" s="13">
        <v>19.131113249999999</v>
      </c>
      <c r="D70" s="13">
        <v>28.507697999999998</v>
      </c>
      <c r="E70" s="13">
        <v>15.632415</v>
      </c>
      <c r="F70" s="13">
        <v>23.326339000000001</v>
      </c>
    </row>
    <row r="71" spans="1:6" x14ac:dyDescent="0.25">
      <c r="A71" s="2">
        <v>72</v>
      </c>
      <c r="B71" s="13">
        <v>19.418478999999998</v>
      </c>
      <c r="C71" s="13">
        <v>9.058774249999999</v>
      </c>
      <c r="D71" s="13">
        <v>26.458212666666668</v>
      </c>
      <c r="E71" s="13">
        <v>32.120441428571432</v>
      </c>
      <c r="F71" s="13">
        <v>30.251114166666667</v>
      </c>
    </row>
    <row r="72" spans="1:6" x14ac:dyDescent="0.25">
      <c r="A72" s="2">
        <v>71</v>
      </c>
      <c r="B72" s="13">
        <v>18.29535266666667</v>
      </c>
      <c r="C72" s="13">
        <v>21.501544500000001</v>
      </c>
      <c r="D72" s="13">
        <v>26.540451333333333</v>
      </c>
      <c r="E72" s="13">
        <v>23.174248499999997</v>
      </c>
      <c r="F72" s="13">
        <v>29.788691999999998</v>
      </c>
    </row>
    <row r="73" spans="1:6" x14ac:dyDescent="0.25">
      <c r="A73" s="2">
        <v>70</v>
      </c>
      <c r="B73" s="13">
        <v>17.423830833333334</v>
      </c>
      <c r="C73" s="13">
        <v>20.177372499999997</v>
      </c>
      <c r="D73" s="13">
        <v>19.584745666666667</v>
      </c>
      <c r="E73" s="13">
        <v>24.610690999999999</v>
      </c>
      <c r="F73" s="13">
        <v>30.480069</v>
      </c>
    </row>
    <row r="74" spans="1:6" x14ac:dyDescent="0.25">
      <c r="A74" s="2">
        <v>69</v>
      </c>
      <c r="B74" s="13">
        <v>20.235090833333334</v>
      </c>
      <c r="C74" s="13">
        <v>18.11619275</v>
      </c>
      <c r="D74" s="13">
        <v>30.441680666666667</v>
      </c>
      <c r="E74" s="13">
        <v>29.487239428571431</v>
      </c>
      <c r="F74" s="13">
        <v>31.086003166666671</v>
      </c>
    </row>
    <row r="75" spans="1:6" x14ac:dyDescent="0.25">
      <c r="A75" s="2">
        <v>68</v>
      </c>
      <c r="B75" s="13">
        <v>15.088610833333334</v>
      </c>
      <c r="C75" s="13">
        <v>19.476260500000002</v>
      </c>
      <c r="D75" s="13">
        <v>23.018777666666665</v>
      </c>
      <c r="E75" s="13">
        <v>20.253397499999998</v>
      </c>
      <c r="F75" s="13">
        <v>26.326211000000001</v>
      </c>
    </row>
    <row r="76" spans="1:6" x14ac:dyDescent="0.25">
      <c r="A76" s="2">
        <v>67</v>
      </c>
      <c r="B76" s="13">
        <v>14.346102666666665</v>
      </c>
      <c r="C76" s="13">
        <v>24.186740499999999</v>
      </c>
      <c r="D76" s="13">
        <v>25.285291666666666</v>
      </c>
      <c r="E76" s="13">
        <v>17.395661</v>
      </c>
      <c r="F76" s="13">
        <v>25.4001035</v>
      </c>
    </row>
    <row r="77" spans="1:6" x14ac:dyDescent="0.25">
      <c r="A77" s="2">
        <v>66</v>
      </c>
      <c r="B77" s="13">
        <v>14.311271499999998</v>
      </c>
      <c r="C77" s="13">
        <v>12.172533250000001</v>
      </c>
      <c r="D77" s="13">
        <v>29.722766499999999</v>
      </c>
      <c r="E77" s="13">
        <v>27.442869714285713</v>
      </c>
      <c r="F77" s="13">
        <v>30.227617333333331</v>
      </c>
    </row>
    <row r="78" spans="1:6" x14ac:dyDescent="0.25">
      <c r="A78" s="2">
        <v>65</v>
      </c>
      <c r="B78" s="13">
        <v>18.049464166666667</v>
      </c>
      <c r="C78" s="13">
        <v>18.0736135</v>
      </c>
      <c r="D78" s="13">
        <v>22.140084999999999</v>
      </c>
      <c r="E78" s="13">
        <v>20.996437999999998</v>
      </c>
      <c r="F78" s="13">
        <v>24.698751999999999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3" width="7.85546875" bestFit="1" customWidth="1"/>
    <col min="4" max="6" width="8.14062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47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C6">
        <v>15000</v>
      </c>
      <c r="D6">
        <v>20000</v>
      </c>
      <c r="E6">
        <v>25000</v>
      </c>
      <c r="F6">
        <v>30000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18</v>
      </c>
      <c r="B7">
        <v>100000</v>
      </c>
      <c r="C7">
        <v>100000</v>
      </c>
      <c r="D7">
        <v>100000</v>
      </c>
      <c r="E7">
        <v>100000</v>
      </c>
      <c r="F7">
        <v>100000</v>
      </c>
      <c r="U7" s="8"/>
    </row>
    <row r="8" spans="1:58" x14ac:dyDescent="0.25">
      <c r="A8" s="2">
        <v>1</v>
      </c>
      <c r="B8" s="6">
        <v>333.04949225000001</v>
      </c>
      <c r="C8" s="6">
        <v>748.22622766666666</v>
      </c>
      <c r="D8" s="6">
        <v>1327.9632320000001</v>
      </c>
      <c r="E8" s="6">
        <v>2083.919367</v>
      </c>
      <c r="F8" s="6">
        <v>3008.7228239999999</v>
      </c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748.22622766666666</v>
      </c>
      <c r="Z8" s="7">
        <f>'pivot times'!E8</f>
        <v>0.10092946220091502</v>
      </c>
      <c r="AA8" s="7">
        <f xml:space="preserve"> Y8-3*Z8</f>
        <v>747.92343928006392</v>
      </c>
      <c r="AB8" s="7">
        <f xml:space="preserve"> Y8+3*Z8</f>
        <v>748.5290160532694</v>
      </c>
      <c r="AC8" s="7">
        <f>'pivot times'!F8</f>
        <v>1327.9632320000001</v>
      </c>
      <c r="AD8" s="7">
        <f>'pivot times'!G8</f>
        <v>0</v>
      </c>
      <c r="AE8" s="7">
        <f xml:space="preserve"> AC8-3*AD8</f>
        <v>1327.9632320000001</v>
      </c>
      <c r="AF8" s="7">
        <f xml:space="preserve"> AC8+3*AD8</f>
        <v>1327.9632320000001</v>
      </c>
      <c r="AG8" s="7">
        <f>'pivot times'!H8</f>
        <v>2083.919367</v>
      </c>
      <c r="AH8" s="7">
        <f>'pivot times'!I8</f>
        <v>0</v>
      </c>
      <c r="AI8" s="7">
        <f xml:space="preserve"> AG8-3*AH8</f>
        <v>2083.919367</v>
      </c>
      <c r="AJ8" s="7">
        <f xml:space="preserve"> AG8+3*AH8</f>
        <v>2083.919367</v>
      </c>
      <c r="AK8" s="7">
        <f>'pivot times'!J8</f>
        <v>3008.7228239999999</v>
      </c>
      <c r="AL8" s="7">
        <f>'pivot times'!K8</f>
        <v>0</v>
      </c>
      <c r="AM8" s="7">
        <f xml:space="preserve"> AK8-3*AL8</f>
        <v>3008.7228239999999</v>
      </c>
      <c r="AN8" s="7">
        <f xml:space="preserve"> AK8+3*AL8</f>
        <v>3008.7228239999999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A9" s="2">
        <v>2</v>
      </c>
      <c r="B9" s="6">
        <v>166.15454114285714</v>
      </c>
      <c r="C9" s="6">
        <v>372.50587033333335</v>
      </c>
      <c r="D9" s="6">
        <v>661.10367699999995</v>
      </c>
      <c r="E9" s="6">
        <v>1033.768284</v>
      </c>
      <c r="F9" s="6">
        <v>1489.6998960000001</v>
      </c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372.50587033333335</v>
      </c>
      <c r="Z9" s="7">
        <f>'pivot times'!E9</f>
        <v>0.35509356222225424</v>
      </c>
      <c r="AA9" s="7">
        <f t="shared" ref="AA9:AA71" si="2" xml:space="preserve"> Y9-3*Z9</f>
        <v>371.44058964666658</v>
      </c>
      <c r="AB9" s="7">
        <f t="shared" ref="AB9:AB71" si="3" xml:space="preserve"> Y9+3*Z9</f>
        <v>373.57115102000012</v>
      </c>
      <c r="AC9" s="7">
        <f>'pivot times'!F9</f>
        <v>661.10367699999995</v>
      </c>
      <c r="AD9" s="7">
        <f>'pivot times'!G9</f>
        <v>0.18578799996579098</v>
      </c>
      <c r="AE9" s="7">
        <f t="shared" ref="AE9:AE71" si="4" xml:space="preserve"> AC9-3*AD9</f>
        <v>660.5463130001026</v>
      </c>
      <c r="AF9" s="7">
        <f t="shared" ref="AF9:AF71" si="5" xml:space="preserve"> AC9+3*AD9</f>
        <v>661.6610409998973</v>
      </c>
      <c r="AG9" s="7">
        <f>'pivot times'!H9</f>
        <v>1033.768284</v>
      </c>
      <c r="AH9" s="7">
        <f>'pivot times'!I9</f>
        <v>0</v>
      </c>
      <c r="AI9" s="7">
        <f t="shared" ref="AI9:AI71" si="6" xml:space="preserve"> AG9-3*AH9</f>
        <v>1033.768284</v>
      </c>
      <c r="AJ9" s="7">
        <f t="shared" ref="AJ9:AJ71" si="7" xml:space="preserve"> AG9+3*AH9</f>
        <v>1033.768284</v>
      </c>
      <c r="AK9" s="7">
        <f>'pivot times'!J9</f>
        <v>1489.6998960000001</v>
      </c>
      <c r="AL9" s="7">
        <f>'pivot times'!K9</f>
        <v>0.30369299884697243</v>
      </c>
      <c r="AM9" s="7">
        <f t="shared" ref="AM9:AM71" si="8" xml:space="preserve"> AK9-3*AL9</f>
        <v>1488.7888170034591</v>
      </c>
      <c r="AN9" s="7">
        <f t="shared" ref="AN9:AN71" si="9" xml:space="preserve"> AK9+3*AL9</f>
        <v>1490.610974996541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A10" s="2">
        <v>3</v>
      </c>
      <c r="B10" s="6">
        <v>111.28643521428572</v>
      </c>
      <c r="C10" s="6">
        <v>248.89264200000002</v>
      </c>
      <c r="D10" s="6">
        <v>440.81368850000001</v>
      </c>
      <c r="E10" s="6">
        <v>689.58723399999997</v>
      </c>
      <c r="F10" s="6">
        <v>991.5649155000001</v>
      </c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248.89264200000002</v>
      </c>
      <c r="Z10" s="7">
        <f>'pivot times'!E10</f>
        <v>3.2435635462630168E-2</v>
      </c>
      <c r="AA10" s="7">
        <f t="shared" si="2"/>
        <v>248.79533509361212</v>
      </c>
      <c r="AB10" s="7">
        <f t="shared" si="3"/>
        <v>248.98994890638792</v>
      </c>
      <c r="AC10" s="7">
        <f>'pivot times'!F10</f>
        <v>440.81368850000001</v>
      </c>
      <c r="AD10" s="7">
        <f>'pivot times'!G10</f>
        <v>7.3112499934078728E-2</v>
      </c>
      <c r="AE10" s="7">
        <f t="shared" si="4"/>
        <v>440.59435100019778</v>
      </c>
      <c r="AF10" s="7">
        <f t="shared" si="5"/>
        <v>441.03302599980225</v>
      </c>
      <c r="AG10" s="7">
        <f>'pivot times'!H10</f>
        <v>689.58723399999997</v>
      </c>
      <c r="AH10" s="7">
        <f>'pivot times'!I10</f>
        <v>0</v>
      </c>
      <c r="AI10" s="7">
        <f t="shared" si="6"/>
        <v>689.58723399999997</v>
      </c>
      <c r="AJ10" s="7">
        <f t="shared" si="7"/>
        <v>689.58723399999997</v>
      </c>
      <c r="AK10" s="7">
        <f>'pivot times'!J10</f>
        <v>991.5649155000001</v>
      </c>
      <c r="AL10" s="7">
        <f>'pivot times'!K10</f>
        <v>8.3264976333042879E-3</v>
      </c>
      <c r="AM10" s="7">
        <f t="shared" si="8"/>
        <v>991.53993600710021</v>
      </c>
      <c r="AN10" s="7">
        <f t="shared" si="9"/>
        <v>991.58989499289999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A11" s="2">
        <v>4</v>
      </c>
      <c r="B11" s="6">
        <v>83.86176435714286</v>
      </c>
      <c r="C11" s="6">
        <v>187.03656233333334</v>
      </c>
      <c r="D11" s="6">
        <v>331.66965600000003</v>
      </c>
      <c r="E11" s="6">
        <v>517.03048899999999</v>
      </c>
      <c r="F11" s="6">
        <v>745.01235150000002</v>
      </c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187.03656233333334</v>
      </c>
      <c r="Z11" s="7">
        <f>'pivot times'!E11</f>
        <v>0.18296922772062205</v>
      </c>
      <c r="AA11" s="7">
        <f t="shared" si="2"/>
        <v>186.48765465017146</v>
      </c>
      <c r="AB11" s="7">
        <f t="shared" si="3"/>
        <v>187.58547001649521</v>
      </c>
      <c r="AC11" s="7">
        <f>'pivot times'!F11</f>
        <v>331.66965600000003</v>
      </c>
      <c r="AD11" s="7">
        <f>'pivot times'!G11</f>
        <v>5.713997584879258E-3</v>
      </c>
      <c r="AE11" s="7">
        <f t="shared" si="4"/>
        <v>331.65251400724537</v>
      </c>
      <c r="AF11" s="7">
        <f t="shared" si="5"/>
        <v>331.68679799275469</v>
      </c>
      <c r="AG11" s="7">
        <f>'pivot times'!H11</f>
        <v>517.03048899999999</v>
      </c>
      <c r="AH11" s="7">
        <f>'pivot times'!I11</f>
        <v>0</v>
      </c>
      <c r="AI11" s="7">
        <f t="shared" si="6"/>
        <v>517.03048899999999</v>
      </c>
      <c r="AJ11" s="7">
        <f t="shared" si="7"/>
        <v>517.03048899999999</v>
      </c>
      <c r="AK11" s="7">
        <f>'pivot times'!J11</f>
        <v>745.01235150000002</v>
      </c>
      <c r="AL11" s="7">
        <f>'pivot times'!K11</f>
        <v>2.6899501075403086E-2</v>
      </c>
      <c r="AM11" s="7">
        <f t="shared" si="8"/>
        <v>744.93165299677378</v>
      </c>
      <c r="AN11" s="7">
        <f t="shared" si="9"/>
        <v>745.09305000322627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A12" s="2">
        <v>5</v>
      </c>
      <c r="B12" s="6">
        <v>67.357719642857134</v>
      </c>
      <c r="C12" s="6">
        <v>149.99934966666669</v>
      </c>
      <c r="D12" s="6">
        <v>265.48188449999998</v>
      </c>
      <c r="E12" s="6">
        <v>414.10621800000001</v>
      </c>
      <c r="F12" s="6">
        <v>596.16499900000008</v>
      </c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149.99934966666669</v>
      </c>
      <c r="Z12" s="7">
        <f>'pivot times'!E12</f>
        <v>1.7734308365207911E-3</v>
      </c>
      <c r="AA12" s="7">
        <f t="shared" si="2"/>
        <v>149.99402937415712</v>
      </c>
      <c r="AB12" s="7">
        <f t="shared" si="3"/>
        <v>150.00466995917625</v>
      </c>
      <c r="AC12" s="7">
        <f>'pivot times'!F12</f>
        <v>265.48188449999998</v>
      </c>
      <c r="AD12" s="7">
        <f>'pivot times'!G12</f>
        <v>2.5715049411441501E-3</v>
      </c>
      <c r="AE12" s="7">
        <f t="shared" si="4"/>
        <v>265.47416998517656</v>
      </c>
      <c r="AF12" s="7">
        <f t="shared" si="5"/>
        <v>265.4895990148234</v>
      </c>
      <c r="AG12" s="7">
        <f>'pivot times'!H12</f>
        <v>414.10621800000001</v>
      </c>
      <c r="AH12" s="7">
        <f>'pivot times'!I12</f>
        <v>0</v>
      </c>
      <c r="AI12" s="7">
        <f t="shared" si="6"/>
        <v>414.10621800000001</v>
      </c>
      <c r="AJ12" s="7">
        <f t="shared" si="7"/>
        <v>414.10621800000001</v>
      </c>
      <c r="AK12" s="7">
        <f>'pivot times'!J12</f>
        <v>596.16499900000008</v>
      </c>
      <c r="AL12" s="7">
        <f>'pivot times'!K12</f>
        <v>6.9225999821686993E-2</v>
      </c>
      <c r="AM12" s="7">
        <f t="shared" si="8"/>
        <v>595.95732100053499</v>
      </c>
      <c r="AN12" s="7">
        <f t="shared" si="9"/>
        <v>596.37267699946517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A13" s="2">
        <v>6</v>
      </c>
      <c r="B13" s="6">
        <v>55.933098357142846</v>
      </c>
      <c r="C13" s="6">
        <v>125.29804133333333</v>
      </c>
      <c r="D13" s="6">
        <v>221.577619</v>
      </c>
      <c r="E13" s="6">
        <v>346.274833</v>
      </c>
      <c r="F13" s="6">
        <v>496.76903199999998</v>
      </c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125.29804133333333</v>
      </c>
      <c r="Z13" s="7">
        <f>'pivot times'!E13</f>
        <v>7.7389507913043443E-2</v>
      </c>
      <c r="AA13" s="7">
        <f t="shared" si="2"/>
        <v>125.0658728095942</v>
      </c>
      <c r="AB13" s="7">
        <f t="shared" si="3"/>
        <v>125.53020985707246</v>
      </c>
      <c r="AC13" s="7">
        <f>'pivot times'!F13</f>
        <v>221.577619</v>
      </c>
      <c r="AD13" s="7">
        <f>'pivot times'!G13</f>
        <v>4.908899996350792E-2</v>
      </c>
      <c r="AE13" s="7">
        <f t="shared" si="4"/>
        <v>221.43035200010948</v>
      </c>
      <c r="AF13" s="7">
        <f t="shared" si="5"/>
        <v>221.72488599989052</v>
      </c>
      <c r="AG13" s="7">
        <f>'pivot times'!H13</f>
        <v>346.274833</v>
      </c>
      <c r="AH13" s="7">
        <f>'pivot times'!I13</f>
        <v>0</v>
      </c>
      <c r="AI13" s="7">
        <f t="shared" si="6"/>
        <v>346.274833</v>
      </c>
      <c r="AJ13" s="7">
        <f t="shared" si="7"/>
        <v>346.274833</v>
      </c>
      <c r="AK13" s="7">
        <f>'pivot times'!J13</f>
        <v>496.76903199999998</v>
      </c>
      <c r="AL13" s="7">
        <f>'pivot times'!K13</f>
        <v>0</v>
      </c>
      <c r="AM13" s="7">
        <f t="shared" si="8"/>
        <v>496.76903199999998</v>
      </c>
      <c r="AN13" s="7">
        <f t="shared" si="9"/>
        <v>496.76903199999998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A14" s="2">
        <v>7</v>
      </c>
      <c r="B14" s="6">
        <v>48.12476371428572</v>
      </c>
      <c r="C14" s="6">
        <v>107.92060099999999</v>
      </c>
      <c r="D14" s="6">
        <v>190.23516699999999</v>
      </c>
      <c r="E14" s="6">
        <v>297.04386299999999</v>
      </c>
      <c r="F14" s="6">
        <v>426.45756299999999</v>
      </c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107.92060099999999</v>
      </c>
      <c r="Z14" s="7">
        <f>'pivot times'!E14</f>
        <v>0.15455417933135029</v>
      </c>
      <c r="AA14" s="7">
        <f t="shared" si="2"/>
        <v>107.45693846200594</v>
      </c>
      <c r="AB14" s="7">
        <f t="shared" si="3"/>
        <v>108.38426353799404</v>
      </c>
      <c r="AC14" s="7">
        <f>'pivot times'!F14</f>
        <v>190.23516699999999</v>
      </c>
      <c r="AD14" s="7">
        <f>'pivot times'!G14</f>
        <v>1.6363000185462259E-2</v>
      </c>
      <c r="AE14" s="7">
        <f t="shared" si="4"/>
        <v>190.1860779994436</v>
      </c>
      <c r="AF14" s="7">
        <f t="shared" si="5"/>
        <v>190.28425600055638</v>
      </c>
      <c r="AG14" s="7">
        <f>'pivot times'!H14</f>
        <v>297.04386299999999</v>
      </c>
      <c r="AH14" s="7">
        <f>'pivot times'!I14</f>
        <v>0</v>
      </c>
      <c r="AI14" s="7">
        <f t="shared" si="6"/>
        <v>297.04386299999999</v>
      </c>
      <c r="AJ14" s="7">
        <f t="shared" si="7"/>
        <v>297.04386299999999</v>
      </c>
      <c r="AK14" s="7">
        <f>'pivot times'!J14</f>
        <v>426.45756299999999</v>
      </c>
      <c r="AL14" s="7">
        <f>'pivot times'!K14</f>
        <v>0</v>
      </c>
      <c r="AM14" s="7">
        <f t="shared" si="8"/>
        <v>426.45756299999999</v>
      </c>
      <c r="AN14" s="7">
        <f t="shared" si="9"/>
        <v>426.45756299999999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A15" s="2">
        <v>8</v>
      </c>
      <c r="B15" s="6">
        <v>42.323093571428572</v>
      </c>
      <c r="C15" s="6">
        <v>94.597121999999999</v>
      </c>
      <c r="D15" s="6">
        <v>166.71203600000001</v>
      </c>
      <c r="E15" s="6">
        <v>260.09294599999998</v>
      </c>
      <c r="F15" s="6">
        <v>374.34934800000002</v>
      </c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94.597121999999999</v>
      </c>
      <c r="Z15" s="7">
        <f>'pivot times'!E15</f>
        <v>9.4085402551328676E-2</v>
      </c>
      <c r="AA15" s="7">
        <f t="shared" si="2"/>
        <v>94.314865792346012</v>
      </c>
      <c r="AB15" s="7">
        <f t="shared" si="3"/>
        <v>94.879378207653986</v>
      </c>
      <c r="AC15" s="7">
        <f>'pivot times'!F15</f>
        <v>166.71203600000001</v>
      </c>
      <c r="AD15" s="7">
        <f>'pivot times'!G15</f>
        <v>4.2440002929385011E-3</v>
      </c>
      <c r="AE15" s="7">
        <f t="shared" si="4"/>
        <v>166.69930399912118</v>
      </c>
      <c r="AF15" s="7">
        <f t="shared" si="5"/>
        <v>166.72476800087884</v>
      </c>
      <c r="AG15" s="7">
        <f>'pivot times'!H15</f>
        <v>260.09294599999998</v>
      </c>
      <c r="AH15" s="7">
        <f>'pivot times'!I15</f>
        <v>0</v>
      </c>
      <c r="AI15" s="7">
        <f t="shared" si="6"/>
        <v>260.09294599999998</v>
      </c>
      <c r="AJ15" s="7">
        <f t="shared" si="7"/>
        <v>260.09294599999998</v>
      </c>
      <c r="AK15" s="7">
        <f>'pivot times'!J15</f>
        <v>374.34934800000002</v>
      </c>
      <c r="AL15" s="7">
        <f>'pivot times'!K15</f>
        <v>0</v>
      </c>
      <c r="AM15" s="7">
        <f t="shared" si="8"/>
        <v>374.34934800000002</v>
      </c>
      <c r="AN15" s="7">
        <f t="shared" si="9"/>
        <v>374.34934800000002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A16" s="2">
        <v>9</v>
      </c>
      <c r="B16" s="6">
        <v>37.802975000000004</v>
      </c>
      <c r="C16" s="6">
        <v>84.23181799999999</v>
      </c>
      <c r="D16" s="6">
        <v>148.51271850000001</v>
      </c>
      <c r="E16" s="6">
        <v>232.02580399999999</v>
      </c>
      <c r="F16" s="6">
        <v>333.39829800000001</v>
      </c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84.23181799999999</v>
      </c>
      <c r="Z16" s="7">
        <f>'pivot times'!E16</f>
        <v>1.5140833394770277E-2</v>
      </c>
      <c r="AA16" s="7">
        <f t="shared" si="2"/>
        <v>84.186395499815674</v>
      </c>
      <c r="AB16" s="7">
        <f t="shared" si="3"/>
        <v>84.277240500184305</v>
      </c>
      <c r="AC16" s="7">
        <f>'pivot times'!F16</f>
        <v>148.51271850000001</v>
      </c>
      <c r="AD16" s="7">
        <f>'pivot times'!G16</f>
        <v>0.13433749998536093</v>
      </c>
      <c r="AE16" s="7">
        <f t="shared" si="4"/>
        <v>148.10970600004393</v>
      </c>
      <c r="AF16" s="7">
        <f t="shared" si="5"/>
        <v>148.91573099995608</v>
      </c>
      <c r="AG16" s="7">
        <f>'pivot times'!H16</f>
        <v>232.02580399999999</v>
      </c>
      <c r="AH16" s="7">
        <f>'pivot times'!I16</f>
        <v>0</v>
      </c>
      <c r="AI16" s="7">
        <f t="shared" si="6"/>
        <v>232.02580399999999</v>
      </c>
      <c r="AJ16" s="7">
        <f t="shared" si="7"/>
        <v>232.02580399999999</v>
      </c>
      <c r="AK16" s="7">
        <f>'pivot times'!J16</f>
        <v>333.39829800000001</v>
      </c>
      <c r="AL16" s="7">
        <f>'pivot times'!K16</f>
        <v>0</v>
      </c>
      <c r="AM16" s="7">
        <f t="shared" si="8"/>
        <v>333.39829800000001</v>
      </c>
      <c r="AN16" s="7">
        <f t="shared" si="9"/>
        <v>333.39829800000001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1:56" x14ac:dyDescent="0.25">
      <c r="A17" s="2">
        <v>10</v>
      </c>
      <c r="B17" s="6">
        <v>34.044442857142862</v>
      </c>
      <c r="C17" s="6">
        <v>76.019603000000004</v>
      </c>
      <c r="D17" s="6">
        <v>134.1067755</v>
      </c>
      <c r="E17" s="6">
        <v>209.11237700000001</v>
      </c>
      <c r="F17" s="6">
        <v>299.678247</v>
      </c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76.019603000000004</v>
      </c>
      <c r="Z17" s="7">
        <f>'pivot times'!E17</f>
        <v>1.6294160210387192E-2</v>
      </c>
      <c r="AA17" s="7">
        <f t="shared" si="2"/>
        <v>75.97072051936884</v>
      </c>
      <c r="AB17" s="7">
        <f t="shared" si="3"/>
        <v>76.068485480631168</v>
      </c>
      <c r="AC17" s="7">
        <f>'pivot times'!F17</f>
        <v>134.1067755</v>
      </c>
      <c r="AD17" s="7">
        <f>'pivot times'!G17</f>
        <v>0.26240550000048407</v>
      </c>
      <c r="AE17" s="7">
        <f t="shared" si="4"/>
        <v>133.31955899999855</v>
      </c>
      <c r="AF17" s="7">
        <f t="shared" si="5"/>
        <v>134.89399200000145</v>
      </c>
      <c r="AG17" s="7">
        <f>'pivot times'!H17</f>
        <v>209.11237700000001</v>
      </c>
      <c r="AH17" s="7">
        <f>'pivot times'!I17</f>
        <v>0.13501800000346789</v>
      </c>
      <c r="AI17" s="7">
        <f t="shared" si="6"/>
        <v>208.7073229999896</v>
      </c>
      <c r="AJ17" s="7">
        <f t="shared" si="7"/>
        <v>209.51743100001042</v>
      </c>
      <c r="AK17" s="7">
        <f>'pivot times'!J17</f>
        <v>299.678247</v>
      </c>
      <c r="AL17" s="7">
        <f>'pivot times'!K17</f>
        <v>0</v>
      </c>
      <c r="AM17" s="7">
        <f t="shared" si="8"/>
        <v>299.678247</v>
      </c>
      <c r="AN17" s="7">
        <f t="shared" si="9"/>
        <v>299.678247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1:56" x14ac:dyDescent="0.25">
      <c r="A18" s="2">
        <v>11</v>
      </c>
      <c r="B18" s="6">
        <v>31.03745557142857</v>
      </c>
      <c r="C18" s="6">
        <v>69.312320999999997</v>
      </c>
      <c r="D18" s="6">
        <v>122.2412295</v>
      </c>
      <c r="E18" s="6">
        <v>190.876362</v>
      </c>
      <c r="F18" s="6">
        <v>273.46989000000002</v>
      </c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69.312320999999997</v>
      </c>
      <c r="Z18" s="7">
        <f>'pivot times'!E18</f>
        <v>3.3906099011695244E-2</v>
      </c>
      <c r="AA18" s="7">
        <f t="shared" si="2"/>
        <v>69.210602702964906</v>
      </c>
      <c r="AB18" s="7">
        <f t="shared" si="3"/>
        <v>69.414039297035089</v>
      </c>
      <c r="AC18" s="7">
        <f>'pivot times'!F18</f>
        <v>122.2412295</v>
      </c>
      <c r="AD18" s="7">
        <f>'pivot times'!G18</f>
        <v>0.22842650000126818</v>
      </c>
      <c r="AE18" s="7">
        <f t="shared" si="4"/>
        <v>121.5559499999962</v>
      </c>
      <c r="AF18" s="7">
        <f t="shared" si="5"/>
        <v>122.9265090000038</v>
      </c>
      <c r="AG18" s="7">
        <f>'pivot times'!H18</f>
        <v>190.876362</v>
      </c>
      <c r="AH18" s="7">
        <f>'pivot times'!I18</f>
        <v>0.50633999999848645</v>
      </c>
      <c r="AI18" s="7">
        <f t="shared" si="6"/>
        <v>189.35734200000454</v>
      </c>
      <c r="AJ18" s="7">
        <f t="shared" si="7"/>
        <v>192.39538199999546</v>
      </c>
      <c r="AK18" s="7">
        <f>'pivot times'!J18</f>
        <v>273.46989000000002</v>
      </c>
      <c r="AL18" s="7">
        <f>'pivot times'!K18</f>
        <v>0</v>
      </c>
      <c r="AM18" s="7">
        <f t="shared" si="8"/>
        <v>273.46989000000002</v>
      </c>
      <c r="AN18" s="7">
        <f t="shared" si="9"/>
        <v>273.46989000000002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1:56" x14ac:dyDescent="0.25">
      <c r="A19" s="2">
        <v>12</v>
      </c>
      <c r="B19" s="6">
        <v>28.72331785714286</v>
      </c>
      <c r="C19" s="6">
        <v>63.672268250000002</v>
      </c>
      <c r="D19" s="6">
        <v>112.1080465</v>
      </c>
      <c r="E19" s="6">
        <v>174.82682649999998</v>
      </c>
      <c r="F19" s="6">
        <v>250.28523799999999</v>
      </c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63.672268250000002</v>
      </c>
      <c r="Z19" s="7">
        <f>'pivot times'!E19</f>
        <v>2.471251764301868E-2</v>
      </c>
      <c r="AA19" s="7">
        <f t="shared" si="2"/>
        <v>63.598130697070943</v>
      </c>
      <c r="AB19" s="7">
        <f t="shared" si="3"/>
        <v>63.746405802929061</v>
      </c>
      <c r="AC19" s="7">
        <f>'pivot times'!F19</f>
        <v>112.1080465</v>
      </c>
      <c r="AD19" s="7">
        <f>'pivot times'!G19</f>
        <v>1.7448499987567038E-2</v>
      </c>
      <c r="AE19" s="7">
        <f t="shared" si="4"/>
        <v>112.0557010000373</v>
      </c>
      <c r="AF19" s="7">
        <f t="shared" si="5"/>
        <v>112.1603919999627</v>
      </c>
      <c r="AG19" s="7">
        <f>'pivot times'!H19</f>
        <v>174.82682649999998</v>
      </c>
      <c r="AH19" s="7">
        <f>'pivot times'!I19</f>
        <v>5.3027500048680586E-2</v>
      </c>
      <c r="AI19" s="7">
        <f t="shared" si="6"/>
        <v>174.66774399985394</v>
      </c>
      <c r="AJ19" s="7">
        <f t="shared" si="7"/>
        <v>174.98590900014602</v>
      </c>
      <c r="AK19" s="7">
        <f>'pivot times'!J19</f>
        <v>250.28523799999999</v>
      </c>
      <c r="AL19" s="7">
        <f>'pivot times'!K19</f>
        <v>0</v>
      </c>
      <c r="AM19" s="7">
        <f t="shared" si="8"/>
        <v>250.28523799999999</v>
      </c>
      <c r="AN19" s="7">
        <f t="shared" si="9"/>
        <v>250.28523799999999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1:56" x14ac:dyDescent="0.25">
      <c r="A20" s="2">
        <v>13</v>
      </c>
      <c r="B20" s="6">
        <v>26.532556499999998</v>
      </c>
      <c r="C20" s="6">
        <v>59.130178666666666</v>
      </c>
      <c r="D20" s="6">
        <v>103.98804200000001</v>
      </c>
      <c r="E20" s="6">
        <v>161.943344</v>
      </c>
      <c r="F20" s="6">
        <v>232.60822099999999</v>
      </c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59.130178666666666</v>
      </c>
      <c r="Z20" s="7">
        <f>'pivot times'!E20</f>
        <v>3.1037089660985968E-2</v>
      </c>
      <c r="AA20" s="7">
        <f t="shared" si="2"/>
        <v>59.037067397683707</v>
      </c>
      <c r="AB20" s="7">
        <f t="shared" si="3"/>
        <v>59.223289935649625</v>
      </c>
      <c r="AC20" s="7">
        <f>'pivot times'!F20</f>
        <v>103.98804200000001</v>
      </c>
      <c r="AD20" s="7">
        <f>'pivot times'!G20</f>
        <v>0.13112499999326233</v>
      </c>
      <c r="AE20" s="7">
        <f t="shared" si="4"/>
        <v>103.59466700002022</v>
      </c>
      <c r="AF20" s="7">
        <f t="shared" si="5"/>
        <v>104.38141699997979</v>
      </c>
      <c r="AG20" s="7">
        <f>'pivot times'!H20</f>
        <v>161.943344</v>
      </c>
      <c r="AH20" s="7">
        <f>'pivot times'!I20</f>
        <v>0</v>
      </c>
      <c r="AI20" s="7">
        <f t="shared" si="6"/>
        <v>161.943344</v>
      </c>
      <c r="AJ20" s="7">
        <f t="shared" si="7"/>
        <v>161.943344</v>
      </c>
      <c r="AK20" s="7">
        <f>'pivot times'!J20</f>
        <v>232.60822099999999</v>
      </c>
      <c r="AL20" s="7">
        <f>'pivot times'!K20</f>
        <v>0</v>
      </c>
      <c r="AM20" s="7">
        <f t="shared" si="8"/>
        <v>232.60822099999999</v>
      </c>
      <c r="AN20" s="7">
        <f t="shared" si="9"/>
        <v>232.60822099999999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1:56" x14ac:dyDescent="0.25">
      <c r="A21" s="2">
        <v>14</v>
      </c>
      <c r="B21" s="6">
        <v>24.744356</v>
      </c>
      <c r="C21" s="6">
        <v>54.619035666666662</v>
      </c>
      <c r="D21" s="6">
        <v>96.657055499999998</v>
      </c>
      <c r="E21" s="6">
        <v>150.740375</v>
      </c>
      <c r="F21" s="6">
        <v>216.96687600000001</v>
      </c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54.619035666666662</v>
      </c>
      <c r="Z21" s="7">
        <f>'pivot times'!E21</f>
        <v>2.6793147152523969E-2</v>
      </c>
      <c r="AA21" s="7">
        <f t="shared" si="2"/>
        <v>54.538656225209088</v>
      </c>
      <c r="AB21" s="7">
        <f t="shared" si="3"/>
        <v>54.699415108124235</v>
      </c>
      <c r="AC21" s="7">
        <f>'pivot times'!F21</f>
        <v>96.657055499999998</v>
      </c>
      <c r="AD21" s="7">
        <f>'pivot times'!G21</f>
        <v>0.1096415000011812</v>
      </c>
      <c r="AE21" s="7">
        <f t="shared" si="4"/>
        <v>96.328130999996461</v>
      </c>
      <c r="AF21" s="7">
        <f t="shared" si="5"/>
        <v>96.985980000003536</v>
      </c>
      <c r="AG21" s="7">
        <f>'pivot times'!H21</f>
        <v>150.740375</v>
      </c>
      <c r="AH21" s="7">
        <f>'pivot times'!I21</f>
        <v>0</v>
      </c>
      <c r="AI21" s="7">
        <f t="shared" si="6"/>
        <v>150.740375</v>
      </c>
      <c r="AJ21" s="7">
        <f t="shared" si="7"/>
        <v>150.740375</v>
      </c>
      <c r="AK21" s="7">
        <f>'pivot times'!J21</f>
        <v>216.96687600000001</v>
      </c>
      <c r="AL21" s="7">
        <f>'pivot times'!K21</f>
        <v>0</v>
      </c>
      <c r="AM21" s="7">
        <f t="shared" si="8"/>
        <v>216.96687600000001</v>
      </c>
      <c r="AN21" s="7">
        <f t="shared" si="9"/>
        <v>216.96687600000001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1:56" x14ac:dyDescent="0.25">
      <c r="A22" s="2">
        <v>15</v>
      </c>
      <c r="B22" s="6">
        <v>23.187750166666664</v>
      </c>
      <c r="C22" s="6">
        <v>51.163847999999994</v>
      </c>
      <c r="D22" s="6">
        <v>90.329803999999996</v>
      </c>
      <c r="E22" s="6">
        <v>140.79502980000001</v>
      </c>
      <c r="F22" s="6">
        <v>202.24915024999999</v>
      </c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51.163847999999994</v>
      </c>
      <c r="Z22" s="7">
        <f>'pivot times'!E22</f>
        <v>0.11259570852659939</v>
      </c>
      <c r="AA22" s="7">
        <f t="shared" si="2"/>
        <v>50.826060874420193</v>
      </c>
      <c r="AB22" s="7">
        <f t="shared" si="3"/>
        <v>51.501635125579796</v>
      </c>
      <c r="AC22" s="7">
        <f>'pivot times'!F22</f>
        <v>90.329803999999996</v>
      </c>
      <c r="AD22" s="7">
        <f>'pivot times'!G22</f>
        <v>5.9475000012722087E-2</v>
      </c>
      <c r="AE22" s="7">
        <f t="shared" si="4"/>
        <v>90.151378999961835</v>
      </c>
      <c r="AF22" s="7">
        <f t="shared" si="5"/>
        <v>90.508229000038156</v>
      </c>
      <c r="AG22" s="7">
        <f>'pivot times'!H22</f>
        <v>140.79502980000001</v>
      </c>
      <c r="AH22" s="7">
        <f>'pivot times'!I22</f>
        <v>6.4130093750900619E-2</v>
      </c>
      <c r="AI22" s="7">
        <f t="shared" si="6"/>
        <v>140.60263951874731</v>
      </c>
      <c r="AJ22" s="7">
        <f t="shared" si="7"/>
        <v>140.98742008125271</v>
      </c>
      <c r="AK22" s="7">
        <f>'pivot times'!J22</f>
        <v>202.24915024999999</v>
      </c>
      <c r="AL22" s="7">
        <f>'pivot times'!K22</f>
        <v>8.2454222140245434E-2</v>
      </c>
      <c r="AM22" s="7">
        <f t="shared" si="8"/>
        <v>202.00178758357924</v>
      </c>
      <c r="AN22" s="7">
        <f t="shared" si="9"/>
        <v>202.49651291642073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1:56" x14ac:dyDescent="0.25">
      <c r="A23" s="2">
        <v>16</v>
      </c>
      <c r="B23" s="6">
        <v>21.801792666666667</v>
      </c>
      <c r="C23" s="6">
        <v>48.247434333333331</v>
      </c>
      <c r="D23" s="6">
        <v>84.949720999999997</v>
      </c>
      <c r="E23" s="6">
        <v>132.20465999999999</v>
      </c>
      <c r="F23" s="6">
        <v>189.77555699999999</v>
      </c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48.247434333333331</v>
      </c>
      <c r="Z23" s="7">
        <f>'pivot times'!E23</f>
        <v>0.13630038482760959</v>
      </c>
      <c r="AA23" s="7">
        <f t="shared" si="2"/>
        <v>47.838533178850504</v>
      </c>
      <c r="AB23" s="7">
        <f t="shared" si="3"/>
        <v>48.656335487816158</v>
      </c>
      <c r="AC23" s="7">
        <f>'pivot times'!F23</f>
        <v>84.949720999999997</v>
      </c>
      <c r="AD23" s="7">
        <f>'pivot times'!G23</f>
        <v>3.8263999995595009E-2</v>
      </c>
      <c r="AE23" s="7">
        <f t="shared" si="4"/>
        <v>84.834929000013219</v>
      </c>
      <c r="AF23" s="7">
        <f t="shared" si="5"/>
        <v>85.064512999986775</v>
      </c>
      <c r="AG23" s="7">
        <f>'pivot times'!H23</f>
        <v>132.20465999999999</v>
      </c>
      <c r="AH23" s="7">
        <f>'pivot times'!I23</f>
        <v>0</v>
      </c>
      <c r="AI23" s="7">
        <f t="shared" si="6"/>
        <v>132.20465999999999</v>
      </c>
      <c r="AJ23" s="7">
        <f t="shared" si="7"/>
        <v>132.20465999999999</v>
      </c>
      <c r="AK23" s="7">
        <f>'pivot times'!J23</f>
        <v>189.77555699999999</v>
      </c>
      <c r="AL23" s="7">
        <f>'pivot times'!K23</f>
        <v>0</v>
      </c>
      <c r="AM23" s="7">
        <f t="shared" si="8"/>
        <v>189.77555699999999</v>
      </c>
      <c r="AN23" s="7">
        <f t="shared" si="9"/>
        <v>189.77555699999999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1:56" x14ac:dyDescent="0.25">
      <c r="A24" s="2">
        <v>17</v>
      </c>
      <c r="B24" s="6">
        <v>20.636945666666666</v>
      </c>
      <c r="C24" s="6">
        <v>45.388859333333336</v>
      </c>
      <c r="D24" s="6">
        <v>80.066247500000003</v>
      </c>
      <c r="E24" s="6">
        <v>124.729928</v>
      </c>
      <c r="F24" s="6">
        <v>178.82491999999999</v>
      </c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45.388859333333336</v>
      </c>
      <c r="Z24" s="7">
        <f>'pivot times'!E24</f>
        <v>7.1149419972862421E-2</v>
      </c>
      <c r="AA24" s="7">
        <f t="shared" si="2"/>
        <v>45.17541107341475</v>
      </c>
      <c r="AB24" s="7">
        <f t="shared" si="3"/>
        <v>45.602307593251922</v>
      </c>
      <c r="AC24" s="7">
        <f>'pivot times'!F24</f>
        <v>80.066247500000003</v>
      </c>
      <c r="AD24" s="7">
        <f>'pivot times'!G24</f>
        <v>1.6914999575376409E-3</v>
      </c>
      <c r="AE24" s="7">
        <f t="shared" si="4"/>
        <v>80.061173000127397</v>
      </c>
      <c r="AF24" s="7">
        <f t="shared" si="5"/>
        <v>80.071321999872609</v>
      </c>
      <c r="AG24" s="7">
        <f>'pivot times'!H24</f>
        <v>124.729928</v>
      </c>
      <c r="AH24" s="7">
        <f>'pivot times'!I24</f>
        <v>0</v>
      </c>
      <c r="AI24" s="7">
        <f t="shared" si="6"/>
        <v>124.729928</v>
      </c>
      <c r="AJ24" s="7">
        <f t="shared" si="7"/>
        <v>124.729928</v>
      </c>
      <c r="AK24" s="7">
        <f>'pivot times'!J24</f>
        <v>178.82491999999999</v>
      </c>
      <c r="AL24" s="7">
        <f>'pivot times'!K24</f>
        <v>0</v>
      </c>
      <c r="AM24" s="7">
        <f t="shared" si="8"/>
        <v>178.82491999999999</v>
      </c>
      <c r="AN24" s="7">
        <f t="shared" si="9"/>
        <v>178.82491999999999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1:56" x14ac:dyDescent="0.25">
      <c r="A25" s="2">
        <v>18</v>
      </c>
      <c r="B25" s="6">
        <v>19.546373333333335</v>
      </c>
      <c r="C25" s="6">
        <v>43.024318000000001</v>
      </c>
      <c r="D25" s="6">
        <v>75.971120500000012</v>
      </c>
      <c r="E25" s="6">
        <v>117.95172540000002</v>
      </c>
      <c r="F25" s="6">
        <v>169.59190374999997</v>
      </c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43.024318000000001</v>
      </c>
      <c r="Z25" s="7">
        <f>'pivot times'!E25</f>
        <v>2.4247239526501447E-2</v>
      </c>
      <c r="AA25" s="7">
        <f t="shared" si="2"/>
        <v>42.951576281420493</v>
      </c>
      <c r="AB25" s="7">
        <f t="shared" si="3"/>
        <v>43.097059718579509</v>
      </c>
      <c r="AC25" s="7">
        <f>'pivot times'!F25</f>
        <v>75.971120500000012</v>
      </c>
      <c r="AD25" s="7">
        <f>'pivot times'!G25</f>
        <v>6.1242499987986442E-2</v>
      </c>
      <c r="AE25" s="7">
        <f t="shared" si="4"/>
        <v>75.787393000036047</v>
      </c>
      <c r="AF25" s="7">
        <f t="shared" si="5"/>
        <v>76.154847999963977</v>
      </c>
      <c r="AG25" s="7">
        <f>'pivot times'!H25</f>
        <v>117.95172540000002</v>
      </c>
      <c r="AH25" s="7">
        <f>'pivot times'!I25</f>
        <v>0.14477274963067172</v>
      </c>
      <c r="AI25" s="7">
        <f t="shared" si="6"/>
        <v>117.517407151108</v>
      </c>
      <c r="AJ25" s="7">
        <f t="shared" si="7"/>
        <v>118.38604364889203</v>
      </c>
      <c r="AK25" s="7">
        <f>'pivot times'!J25</f>
        <v>169.59190374999997</v>
      </c>
      <c r="AL25" s="7">
        <f>'pivot times'!K25</f>
        <v>0.46952455989440445</v>
      </c>
      <c r="AM25" s="7">
        <f t="shared" si="8"/>
        <v>168.18333007031677</v>
      </c>
      <c r="AN25" s="7">
        <f t="shared" si="9"/>
        <v>171.00047742968317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1:56" x14ac:dyDescent="0.25">
      <c r="A26" s="2">
        <v>19</v>
      </c>
      <c r="B26" s="6">
        <v>18.621435333333334</v>
      </c>
      <c r="C26" s="6">
        <v>40.834232999999998</v>
      </c>
      <c r="D26" s="6">
        <v>71.966386999999997</v>
      </c>
      <c r="E26" s="6">
        <v>111.832953</v>
      </c>
      <c r="F26" s="6">
        <v>160.38318200000001</v>
      </c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40.834232999999998</v>
      </c>
      <c r="Z26" s="7">
        <f>'pivot times'!E26</f>
        <v>7.6544661319900315E-2</v>
      </c>
      <c r="AA26" s="7">
        <f t="shared" si="2"/>
        <v>40.604599016040297</v>
      </c>
      <c r="AB26" s="7">
        <f t="shared" si="3"/>
        <v>41.063866983959699</v>
      </c>
      <c r="AC26" s="7">
        <f>'pivot times'!F26</f>
        <v>71.966386999999997</v>
      </c>
      <c r="AD26" s="7">
        <f>'pivot times'!G26</f>
        <v>5.6853000006937084E-2</v>
      </c>
      <c r="AE26" s="7">
        <f t="shared" si="4"/>
        <v>71.795827999979181</v>
      </c>
      <c r="AF26" s="7">
        <f t="shared" si="5"/>
        <v>72.136946000020814</v>
      </c>
      <c r="AG26" s="7">
        <f>'pivot times'!H26</f>
        <v>111.832953</v>
      </c>
      <c r="AH26" s="7">
        <f>'pivot times'!I26</f>
        <v>0</v>
      </c>
      <c r="AI26" s="7">
        <f t="shared" si="6"/>
        <v>111.832953</v>
      </c>
      <c r="AJ26" s="7">
        <f t="shared" si="7"/>
        <v>111.832953</v>
      </c>
      <c r="AK26" s="7">
        <f>'pivot times'!J26</f>
        <v>160.38318200000001</v>
      </c>
      <c r="AL26" s="7">
        <f>'pivot times'!K26</f>
        <v>0</v>
      </c>
      <c r="AM26" s="7">
        <f t="shared" si="8"/>
        <v>160.38318200000001</v>
      </c>
      <c r="AN26" s="7">
        <f t="shared" si="9"/>
        <v>160.38318200000001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1:56" x14ac:dyDescent="0.25">
      <c r="A27" s="2">
        <v>20</v>
      </c>
      <c r="B27" s="6">
        <v>17.719269333333333</v>
      </c>
      <c r="C27" s="6">
        <v>38.963126333333328</v>
      </c>
      <c r="D27" s="6">
        <v>68.532732999999993</v>
      </c>
      <c r="E27" s="6">
        <v>106.727441</v>
      </c>
      <c r="F27" s="6">
        <v>152.48086599999999</v>
      </c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38.963126333333328</v>
      </c>
      <c r="Z27" s="7">
        <f>'pivot times'!E27</f>
        <v>2.2281789346534697E-2</v>
      </c>
      <c r="AA27" s="7">
        <f t="shared" si="2"/>
        <v>38.896280965293727</v>
      </c>
      <c r="AB27" s="7">
        <f t="shared" si="3"/>
        <v>39.029971701372929</v>
      </c>
      <c r="AC27" s="7">
        <f>'pivot times'!F27</f>
        <v>68.532732999999993</v>
      </c>
      <c r="AD27" s="7">
        <f>'pivot times'!G27</f>
        <v>2.5716999999133874E-2</v>
      </c>
      <c r="AE27" s="7">
        <f t="shared" si="4"/>
        <v>68.455582000002593</v>
      </c>
      <c r="AF27" s="7">
        <f t="shared" si="5"/>
        <v>68.609883999997393</v>
      </c>
      <c r="AG27" s="7">
        <f>'pivot times'!H27</f>
        <v>106.727441</v>
      </c>
      <c r="AH27" s="7">
        <f>'pivot times'!I27</f>
        <v>0</v>
      </c>
      <c r="AI27" s="7">
        <f t="shared" si="6"/>
        <v>106.727441</v>
      </c>
      <c r="AJ27" s="7">
        <f t="shared" si="7"/>
        <v>106.727441</v>
      </c>
      <c r="AK27" s="7">
        <f>'pivot times'!J27</f>
        <v>152.48086599999999</v>
      </c>
      <c r="AL27" s="7">
        <f>'pivot times'!K27</f>
        <v>0</v>
      </c>
      <c r="AM27" s="7">
        <f t="shared" si="8"/>
        <v>152.48086599999999</v>
      </c>
      <c r="AN27" s="7">
        <f t="shared" si="9"/>
        <v>152.48086599999999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1:56" x14ac:dyDescent="0.25">
      <c r="A28" s="2">
        <v>21</v>
      </c>
      <c r="B28" s="6">
        <v>16.977271666666667</v>
      </c>
      <c r="C28" s="6">
        <v>37.266236333333332</v>
      </c>
      <c r="D28" s="6">
        <v>65.370329499999997</v>
      </c>
      <c r="E28" s="6">
        <v>101.562984</v>
      </c>
      <c r="F28" s="6">
        <v>145.83853349999998</v>
      </c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37.266236333333332</v>
      </c>
      <c r="Z28" s="7">
        <f>'pivot times'!E28</f>
        <v>4.0620355988268401E-2</v>
      </c>
      <c r="AA28" s="7">
        <f t="shared" si="2"/>
        <v>37.144375265368524</v>
      </c>
      <c r="AB28" s="7">
        <f t="shared" si="3"/>
        <v>37.38809740129814</v>
      </c>
      <c r="AC28" s="7">
        <f>'pivot times'!F28</f>
        <v>65.370329499999997</v>
      </c>
      <c r="AD28" s="7">
        <f>'pivot times'!G28</f>
        <v>1.9642500016410016E-2</v>
      </c>
      <c r="AE28" s="7">
        <f t="shared" si="4"/>
        <v>65.31140199995076</v>
      </c>
      <c r="AF28" s="7">
        <f t="shared" si="5"/>
        <v>65.429257000049233</v>
      </c>
      <c r="AG28" s="7">
        <f>'pivot times'!H28</f>
        <v>101.562984</v>
      </c>
      <c r="AH28" s="7">
        <f>'pivot times'!I28</f>
        <v>6.989149632122392E-2</v>
      </c>
      <c r="AI28" s="7">
        <f t="shared" si="6"/>
        <v>101.35330951103633</v>
      </c>
      <c r="AJ28" s="7">
        <f t="shared" si="7"/>
        <v>101.77265848896367</v>
      </c>
      <c r="AK28" s="7">
        <f>'pivot times'!J28</f>
        <v>145.83853349999998</v>
      </c>
      <c r="AL28" s="7">
        <f>'pivot times'!K28</f>
        <v>2.0880551216801827E-2</v>
      </c>
      <c r="AM28" s="7">
        <f t="shared" si="8"/>
        <v>145.77589184634957</v>
      </c>
      <c r="AN28" s="7">
        <f t="shared" si="9"/>
        <v>145.9011751536504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1:56" x14ac:dyDescent="0.25">
      <c r="A29" s="2">
        <v>22</v>
      </c>
      <c r="B29" s="6">
        <v>16.329103833333331</v>
      </c>
      <c r="C29" s="6">
        <v>35.676736333333331</v>
      </c>
      <c r="D29" s="6">
        <v>62.644377500000004</v>
      </c>
      <c r="E29" s="6">
        <v>97.226399999999998</v>
      </c>
      <c r="F29" s="6">
        <v>138.74241599999999</v>
      </c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35.676736333333331</v>
      </c>
      <c r="Z29" s="7">
        <f>'pivot times'!E29</f>
        <v>9.3346317238629337E-2</v>
      </c>
      <c r="AA29" s="7">
        <f t="shared" si="2"/>
        <v>35.396697381617443</v>
      </c>
      <c r="AB29" s="7">
        <f t="shared" si="3"/>
        <v>35.956775285049218</v>
      </c>
      <c r="AC29" s="7">
        <f>'pivot times'!F29</f>
        <v>62.644377500000004</v>
      </c>
      <c r="AD29" s="7">
        <f>'pivot times'!G29</f>
        <v>5.1627499994216834E-2</v>
      </c>
      <c r="AE29" s="7">
        <f t="shared" si="4"/>
        <v>62.489495000017357</v>
      </c>
      <c r="AF29" s="7">
        <f t="shared" si="5"/>
        <v>62.799259999982652</v>
      </c>
      <c r="AG29" s="7">
        <f>'pivot times'!H29</f>
        <v>97.226399999999998</v>
      </c>
      <c r="AH29" s="7">
        <f>'pivot times'!I29</f>
        <v>0</v>
      </c>
      <c r="AI29" s="7">
        <f t="shared" si="6"/>
        <v>97.226399999999998</v>
      </c>
      <c r="AJ29" s="7">
        <f t="shared" si="7"/>
        <v>97.226399999999998</v>
      </c>
      <c r="AK29" s="7">
        <f>'pivot times'!J29</f>
        <v>138.74241599999999</v>
      </c>
      <c r="AL29" s="7">
        <f>'pivot times'!K29</f>
        <v>0</v>
      </c>
      <c r="AM29" s="7">
        <f t="shared" si="8"/>
        <v>138.74241599999999</v>
      </c>
      <c r="AN29" s="7">
        <f t="shared" si="9"/>
        <v>138.74241599999999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1:56" x14ac:dyDescent="0.25">
      <c r="A30" s="2">
        <v>23</v>
      </c>
      <c r="B30" s="6">
        <v>15.630143166666668</v>
      </c>
      <c r="C30" s="6">
        <v>34.274140333333328</v>
      </c>
      <c r="D30" s="6">
        <v>59.932746999999999</v>
      </c>
      <c r="E30" s="6">
        <v>93.110984000000002</v>
      </c>
      <c r="F30" s="6">
        <v>133.45555899999999</v>
      </c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34.274140333333328</v>
      </c>
      <c r="Z30" s="7">
        <f>'pivot times'!E30</f>
        <v>3.6433094045698465E-2</v>
      </c>
      <c r="AA30" s="7">
        <f t="shared" si="2"/>
        <v>34.164841051196234</v>
      </c>
      <c r="AB30" s="7">
        <f t="shared" si="3"/>
        <v>34.383439615470422</v>
      </c>
      <c r="AC30" s="7">
        <f>'pivot times'!F30</f>
        <v>59.932746999999999</v>
      </c>
      <c r="AD30" s="7">
        <f>'pivot times'!G30</f>
        <v>5.8492999999927409E-2</v>
      </c>
      <c r="AE30" s="7">
        <f t="shared" si="4"/>
        <v>59.757268000000217</v>
      </c>
      <c r="AF30" s="7">
        <f t="shared" si="5"/>
        <v>60.108225999999782</v>
      </c>
      <c r="AG30" s="7">
        <f>'pivot times'!H30</f>
        <v>93.110984000000002</v>
      </c>
      <c r="AH30" s="7">
        <f>'pivot times'!I30</f>
        <v>0</v>
      </c>
      <c r="AI30" s="7">
        <f t="shared" si="6"/>
        <v>93.110984000000002</v>
      </c>
      <c r="AJ30" s="7">
        <f t="shared" si="7"/>
        <v>93.110984000000002</v>
      </c>
      <c r="AK30" s="7">
        <f>'pivot times'!J30</f>
        <v>133.45555899999999</v>
      </c>
      <c r="AL30" s="7">
        <f>'pivot times'!K30</f>
        <v>0</v>
      </c>
      <c r="AM30" s="7">
        <f t="shared" si="8"/>
        <v>133.45555899999999</v>
      </c>
      <c r="AN30" s="7">
        <f t="shared" si="9"/>
        <v>133.45555899999999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1:56" x14ac:dyDescent="0.25">
      <c r="A31" s="2">
        <v>24</v>
      </c>
      <c r="B31" s="6">
        <v>15.179443333333333</v>
      </c>
      <c r="C31" s="6">
        <v>32.980911333333331</v>
      </c>
      <c r="D31" s="6">
        <v>57.120248500000002</v>
      </c>
      <c r="E31" s="6">
        <v>89.644526799999994</v>
      </c>
      <c r="F31" s="6">
        <v>128.58352525000001</v>
      </c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32.980911333333331</v>
      </c>
      <c r="Z31" s="7">
        <f>'pivot times'!E31</f>
        <v>0.34942656389622689</v>
      </c>
      <c r="AA31" s="7">
        <f t="shared" si="2"/>
        <v>31.932631641644651</v>
      </c>
      <c r="AB31" s="7">
        <f t="shared" si="3"/>
        <v>34.029191025022016</v>
      </c>
      <c r="AC31" s="7">
        <f>'pivot times'!F31</f>
        <v>57.120248500000002</v>
      </c>
      <c r="AD31" s="7">
        <f>'pivot times'!G31</f>
        <v>5.0224499998691753E-2</v>
      </c>
      <c r="AE31" s="7">
        <f t="shared" si="4"/>
        <v>56.969575000003928</v>
      </c>
      <c r="AF31" s="7">
        <f t="shared" si="5"/>
        <v>57.270921999996077</v>
      </c>
      <c r="AG31" s="7">
        <f>'pivot times'!H31</f>
        <v>89.644526799999994</v>
      </c>
      <c r="AH31" s="7">
        <f>'pivot times'!I31</f>
        <v>9.0564284097201603E-2</v>
      </c>
      <c r="AI31" s="7">
        <f t="shared" si="6"/>
        <v>89.372833947708386</v>
      </c>
      <c r="AJ31" s="7">
        <f t="shared" si="7"/>
        <v>89.916219652291602</v>
      </c>
      <c r="AK31" s="7">
        <f>'pivot times'!J31</f>
        <v>128.58352525000001</v>
      </c>
      <c r="AL31" s="7">
        <f>'pivot times'!K31</f>
        <v>0.38740986932130339</v>
      </c>
      <c r="AM31" s="7">
        <f t="shared" si="8"/>
        <v>127.4212956420361</v>
      </c>
      <c r="AN31" s="7">
        <f t="shared" si="9"/>
        <v>129.74575485796393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1:56" x14ac:dyDescent="0.25">
      <c r="A32" s="2">
        <v>25</v>
      </c>
      <c r="B32" s="6">
        <v>15.310846500000002</v>
      </c>
      <c r="C32" s="6">
        <v>32.634196000000003</v>
      </c>
      <c r="D32" s="6">
        <v>57.425684500000003</v>
      </c>
      <c r="E32" s="6">
        <v>89.725504999999998</v>
      </c>
      <c r="F32" s="6">
        <v>126.626953</v>
      </c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32.634196000000003</v>
      </c>
      <c r="Z32" s="7">
        <f>'pivot times'!E32</f>
        <v>0.55531864936494046</v>
      </c>
      <c r="AA32" s="7">
        <f t="shared" si="2"/>
        <v>30.96824005190518</v>
      </c>
      <c r="AB32" s="7">
        <f t="shared" si="3"/>
        <v>34.300151948094822</v>
      </c>
      <c r="AC32" s="7">
        <f>'pivot times'!F32</f>
        <v>57.425684500000003</v>
      </c>
      <c r="AD32" s="7">
        <f>'pivot times'!G32</f>
        <v>0.21418449999898229</v>
      </c>
      <c r="AE32" s="7">
        <f t="shared" si="4"/>
        <v>56.783131000003053</v>
      </c>
      <c r="AF32" s="7">
        <f t="shared" si="5"/>
        <v>58.068237999996953</v>
      </c>
      <c r="AG32" s="7">
        <f>'pivot times'!H32</f>
        <v>89.725504999999998</v>
      </c>
      <c r="AH32" s="7">
        <f>'pivot times'!I32</f>
        <v>0</v>
      </c>
      <c r="AI32" s="7">
        <f t="shared" si="6"/>
        <v>89.725504999999998</v>
      </c>
      <c r="AJ32" s="7">
        <f t="shared" si="7"/>
        <v>89.725504999999998</v>
      </c>
      <c r="AK32" s="7">
        <f>'pivot times'!J32</f>
        <v>126.626953</v>
      </c>
      <c r="AL32" s="7">
        <f>'pivot times'!K32</f>
        <v>0</v>
      </c>
      <c r="AM32" s="7">
        <f t="shared" si="8"/>
        <v>126.626953</v>
      </c>
      <c r="AN32" s="7">
        <f t="shared" si="9"/>
        <v>126.626953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1:56" x14ac:dyDescent="0.25">
      <c r="A33" s="2">
        <v>26</v>
      </c>
      <c r="B33" s="6">
        <v>15.318712666666668</v>
      </c>
      <c r="C33" s="6">
        <v>32.172102000000002</v>
      </c>
      <c r="D33" s="6">
        <v>56.181583500000002</v>
      </c>
      <c r="E33" s="6">
        <v>86.758832999999996</v>
      </c>
      <c r="F33" s="6">
        <v>124.125953</v>
      </c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32.172102000000002</v>
      </c>
      <c r="Z33" s="7">
        <f>'pivot times'!E33</f>
        <v>0.50295134115796802</v>
      </c>
      <c r="AA33" s="7">
        <f t="shared" si="2"/>
        <v>30.663247976526097</v>
      </c>
      <c r="AB33" s="7">
        <f t="shared" si="3"/>
        <v>33.680956023473904</v>
      </c>
      <c r="AC33" s="7">
        <f>'pivot times'!F33</f>
        <v>56.181583500000002</v>
      </c>
      <c r="AD33" s="7">
        <f>'pivot times'!G33</f>
        <v>0.6694515000000717</v>
      </c>
      <c r="AE33" s="7">
        <f t="shared" si="4"/>
        <v>54.173228999999786</v>
      </c>
      <c r="AF33" s="7">
        <f t="shared" si="5"/>
        <v>58.189938000000218</v>
      </c>
      <c r="AG33" s="7">
        <f>'pivot times'!H33</f>
        <v>86.758832999999996</v>
      </c>
      <c r="AH33" s="7">
        <f>'pivot times'!I33</f>
        <v>0</v>
      </c>
      <c r="AI33" s="7">
        <f t="shared" si="6"/>
        <v>86.758832999999996</v>
      </c>
      <c r="AJ33" s="7">
        <f t="shared" si="7"/>
        <v>86.758832999999996</v>
      </c>
      <c r="AK33" s="7">
        <f>'pivot times'!J33</f>
        <v>124.125953</v>
      </c>
      <c r="AL33" s="7">
        <f>'pivot times'!K33</f>
        <v>0</v>
      </c>
      <c r="AM33" s="7">
        <f t="shared" si="8"/>
        <v>124.125953</v>
      </c>
      <c r="AN33" s="7">
        <f t="shared" si="9"/>
        <v>124.125953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1:56" x14ac:dyDescent="0.25">
      <c r="A34" s="2">
        <v>27</v>
      </c>
      <c r="B34" s="6">
        <v>14.614170499999998</v>
      </c>
      <c r="C34" s="6">
        <v>31.225926000000001</v>
      </c>
      <c r="D34" s="6">
        <v>53.880075500000004</v>
      </c>
      <c r="E34" s="6">
        <v>84.499865799999995</v>
      </c>
      <c r="F34" s="6">
        <v>120.770955</v>
      </c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31.225926000000001</v>
      </c>
      <c r="Z34" s="7">
        <f>'pivot times'!E34</f>
        <v>0.22371474276955866</v>
      </c>
      <c r="AA34" s="7">
        <f t="shared" si="2"/>
        <v>30.554781771691324</v>
      </c>
      <c r="AB34" s="7">
        <f t="shared" si="3"/>
        <v>31.897070228308678</v>
      </c>
      <c r="AC34" s="7">
        <f>'pivot times'!F34</f>
        <v>53.880075500000004</v>
      </c>
      <c r="AD34" s="7">
        <f>'pivot times'!G34</f>
        <v>0.29212049999977208</v>
      </c>
      <c r="AE34" s="7">
        <f t="shared" si="4"/>
        <v>53.003714000000684</v>
      </c>
      <c r="AF34" s="7">
        <f t="shared" si="5"/>
        <v>54.756436999999323</v>
      </c>
      <c r="AG34" s="7">
        <f>'pivot times'!H34</f>
        <v>84.499865799999995</v>
      </c>
      <c r="AH34" s="7">
        <f>'pivot times'!I34</f>
        <v>0.94775888240855077</v>
      </c>
      <c r="AI34" s="7">
        <f t="shared" si="6"/>
        <v>81.656589152774345</v>
      </c>
      <c r="AJ34" s="7">
        <f t="shared" si="7"/>
        <v>87.343142447225645</v>
      </c>
      <c r="AK34" s="7">
        <f>'pivot times'!J34</f>
        <v>120.770955</v>
      </c>
      <c r="AL34" s="7">
        <f>'pivot times'!K34</f>
        <v>1.1095077488924385</v>
      </c>
      <c r="AM34" s="7">
        <f t="shared" si="8"/>
        <v>117.44243175332268</v>
      </c>
      <c r="AN34" s="7">
        <f t="shared" si="9"/>
        <v>124.09947824667732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1:56" x14ac:dyDescent="0.25">
      <c r="A35" s="2">
        <v>28</v>
      </c>
      <c r="B35" s="6">
        <v>15.041751833333334</v>
      </c>
      <c r="C35" s="6">
        <v>31.039095000000003</v>
      </c>
      <c r="D35" s="6">
        <v>56.703390999999996</v>
      </c>
      <c r="E35" s="6">
        <v>83.684258999999997</v>
      </c>
      <c r="F35" s="6">
        <v>117.739696</v>
      </c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31.039095000000003</v>
      </c>
      <c r="Z35" s="7">
        <f>'pivot times'!E35</f>
        <v>0.73529177123143219</v>
      </c>
      <c r="AA35" s="7">
        <f t="shared" si="2"/>
        <v>28.833219686305707</v>
      </c>
      <c r="AB35" s="7">
        <f t="shared" si="3"/>
        <v>33.244970313694303</v>
      </c>
      <c r="AC35" s="7">
        <f>'pivot times'!F35</f>
        <v>56.703390999999996</v>
      </c>
      <c r="AD35" s="7">
        <f>'pivot times'!G35</f>
        <v>1.4520320000001259</v>
      </c>
      <c r="AE35" s="7">
        <f t="shared" si="4"/>
        <v>52.347294999999619</v>
      </c>
      <c r="AF35" s="7">
        <f t="shared" si="5"/>
        <v>61.059487000000374</v>
      </c>
      <c r="AG35" s="7">
        <f>'pivot times'!H35</f>
        <v>83.684258999999997</v>
      </c>
      <c r="AH35" s="7">
        <f>'pivot times'!I35</f>
        <v>0</v>
      </c>
      <c r="AI35" s="7">
        <f t="shared" si="6"/>
        <v>83.684258999999997</v>
      </c>
      <c r="AJ35" s="7">
        <f t="shared" si="7"/>
        <v>83.684258999999997</v>
      </c>
      <c r="AK35" s="7">
        <f>'pivot times'!J35</f>
        <v>117.739696</v>
      </c>
      <c r="AL35" s="7">
        <f>'pivot times'!K35</f>
        <v>0</v>
      </c>
      <c r="AM35" s="7">
        <f t="shared" si="8"/>
        <v>117.739696</v>
      </c>
      <c r="AN35" s="7">
        <f t="shared" si="9"/>
        <v>117.739696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1:56" x14ac:dyDescent="0.25">
      <c r="A36" s="2">
        <v>29</v>
      </c>
      <c r="B36" s="6">
        <v>14.926566166666666</v>
      </c>
      <c r="C36" s="6">
        <v>30.482978666666668</v>
      </c>
      <c r="D36" s="6">
        <v>53.341972999999996</v>
      </c>
      <c r="E36" s="6">
        <v>81.790783000000005</v>
      </c>
      <c r="F36" s="6">
        <v>121.80685099999999</v>
      </c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30.482978666666668</v>
      </c>
      <c r="Z36" s="7">
        <f>'pivot times'!E36</f>
        <v>0.73948378947760907</v>
      </c>
      <c r="AA36" s="7">
        <f t="shared" si="2"/>
        <v>28.26452729823384</v>
      </c>
      <c r="AB36" s="7">
        <f t="shared" si="3"/>
        <v>32.701430035099492</v>
      </c>
      <c r="AC36" s="7">
        <f>'pivot times'!F36</f>
        <v>53.341972999999996</v>
      </c>
      <c r="AD36" s="7">
        <f>'pivot times'!G36</f>
        <v>0.4957800000003143</v>
      </c>
      <c r="AE36" s="7">
        <f t="shared" si="4"/>
        <v>51.854632999999055</v>
      </c>
      <c r="AF36" s="7">
        <f t="shared" si="5"/>
        <v>54.829313000000937</v>
      </c>
      <c r="AG36" s="7">
        <f>'pivot times'!H36</f>
        <v>81.790783000000005</v>
      </c>
      <c r="AH36" s="7">
        <f>'pivot times'!I36</f>
        <v>0</v>
      </c>
      <c r="AI36" s="7">
        <f t="shared" si="6"/>
        <v>81.790783000000005</v>
      </c>
      <c r="AJ36" s="7">
        <f t="shared" si="7"/>
        <v>81.790783000000005</v>
      </c>
      <c r="AK36" s="7">
        <f>'pivot times'!J36</f>
        <v>121.80685099999999</v>
      </c>
      <c r="AL36" s="7">
        <f>'pivot times'!K36</f>
        <v>0</v>
      </c>
      <c r="AM36" s="7">
        <f t="shared" si="8"/>
        <v>121.80685099999999</v>
      </c>
      <c r="AN36" s="7">
        <f t="shared" si="9"/>
        <v>121.80685099999999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1:56" x14ac:dyDescent="0.25">
      <c r="A37" s="2">
        <v>30</v>
      </c>
      <c r="B37" s="6">
        <v>14.374926</v>
      </c>
      <c r="C37" s="6">
        <v>29.568695666666667</v>
      </c>
      <c r="D37" s="6">
        <v>53.317558499999997</v>
      </c>
      <c r="E37" s="6">
        <v>83.386357600000011</v>
      </c>
      <c r="F37" s="6">
        <v>117.60500174999999</v>
      </c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29.568695666666667</v>
      </c>
      <c r="Z37" s="7">
        <f>'pivot times'!E37</f>
        <v>0.35146787647859379</v>
      </c>
      <c r="AA37" s="7">
        <f t="shared" si="2"/>
        <v>28.514292037230884</v>
      </c>
      <c r="AB37" s="7">
        <f t="shared" si="3"/>
        <v>30.623099296102449</v>
      </c>
      <c r="AC37" s="7">
        <f>'pivot times'!F37</f>
        <v>53.317558499999997</v>
      </c>
      <c r="AD37" s="7">
        <f>'pivot times'!G37</f>
        <v>1.079377499999854</v>
      </c>
      <c r="AE37" s="7">
        <f t="shared" si="4"/>
        <v>50.079426000000439</v>
      </c>
      <c r="AF37" s="7">
        <f t="shared" si="5"/>
        <v>56.555690999999555</v>
      </c>
      <c r="AG37" s="7">
        <f>'pivot times'!H37</f>
        <v>83.386357600000011</v>
      </c>
      <c r="AH37" s="7">
        <f>'pivot times'!I37</f>
        <v>1.0992753606356498</v>
      </c>
      <c r="AI37" s="7">
        <f t="shared" si="6"/>
        <v>80.088531518093063</v>
      </c>
      <c r="AJ37" s="7">
        <f t="shared" si="7"/>
        <v>86.684183681906958</v>
      </c>
      <c r="AK37" s="7">
        <f>'pivot times'!J37</f>
        <v>117.60500174999999</v>
      </c>
      <c r="AL37" s="7">
        <f>'pivot times'!K37</f>
        <v>3.793477665430355</v>
      </c>
      <c r="AM37" s="7">
        <f t="shared" si="8"/>
        <v>106.22456875370892</v>
      </c>
      <c r="AN37" s="7">
        <f t="shared" si="9"/>
        <v>128.98543474629105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1:56" x14ac:dyDescent="0.25">
      <c r="A38" s="2">
        <v>31</v>
      </c>
      <c r="B38" s="6">
        <v>14.357612500000002</v>
      </c>
      <c r="C38" s="6">
        <v>30.167867666666666</v>
      </c>
      <c r="D38" s="6">
        <v>52.255019000000004</v>
      </c>
      <c r="E38" s="6">
        <v>78.830611000000005</v>
      </c>
      <c r="F38" s="6">
        <v>113.91307399999999</v>
      </c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30.167867666666666</v>
      </c>
      <c r="Z38" s="7">
        <f>'pivot times'!E38</f>
        <v>1.2414551447848619</v>
      </c>
      <c r="AA38" s="7">
        <f t="shared" si="2"/>
        <v>26.443502232312081</v>
      </c>
      <c r="AB38" s="7">
        <f t="shared" si="3"/>
        <v>33.892233101021255</v>
      </c>
      <c r="AC38" s="7">
        <f>'pivot times'!F38</f>
        <v>52.255019000000004</v>
      </c>
      <c r="AD38" s="7">
        <f>'pivot times'!G38</f>
        <v>0.94088100000011066</v>
      </c>
      <c r="AE38" s="7">
        <f t="shared" si="4"/>
        <v>49.432375999999671</v>
      </c>
      <c r="AF38" s="7">
        <f t="shared" si="5"/>
        <v>55.077662000000338</v>
      </c>
      <c r="AG38" s="7">
        <f>'pivot times'!H38</f>
        <v>78.830611000000005</v>
      </c>
      <c r="AH38" s="7">
        <f>'pivot times'!I38</f>
        <v>0</v>
      </c>
      <c r="AI38" s="7">
        <f t="shared" si="6"/>
        <v>78.830611000000005</v>
      </c>
      <c r="AJ38" s="7">
        <f t="shared" si="7"/>
        <v>78.830611000000005</v>
      </c>
      <c r="AK38" s="7">
        <f>'pivot times'!J38</f>
        <v>113.91307399999999</v>
      </c>
      <c r="AL38" s="7">
        <f>'pivot times'!K38</f>
        <v>0</v>
      </c>
      <c r="AM38" s="7">
        <f t="shared" si="8"/>
        <v>113.91307399999999</v>
      </c>
      <c r="AN38" s="7">
        <f t="shared" si="9"/>
        <v>113.91307399999999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1:56" x14ac:dyDescent="0.25">
      <c r="A39" s="2">
        <v>32</v>
      </c>
      <c r="B39" s="6">
        <v>14.726694166666666</v>
      </c>
      <c r="C39" s="6">
        <v>29.534137666666666</v>
      </c>
      <c r="D39" s="6">
        <v>51.562831000000003</v>
      </c>
      <c r="E39" s="6">
        <v>84.195373000000004</v>
      </c>
      <c r="F39" s="6">
        <v>109.55521899999999</v>
      </c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29.534137666666666</v>
      </c>
      <c r="Z39" s="7">
        <f>'pivot times'!E39</f>
        <v>0.78801867624624555</v>
      </c>
      <c r="AA39" s="7">
        <f t="shared" si="2"/>
        <v>27.170081637927929</v>
      </c>
      <c r="AB39" s="7">
        <f t="shared" si="3"/>
        <v>31.898193695405404</v>
      </c>
      <c r="AC39" s="7">
        <f>'pivot times'!F39</f>
        <v>51.562831000000003</v>
      </c>
      <c r="AD39" s="7">
        <f>'pivot times'!G39</f>
        <v>1.4935470000000381</v>
      </c>
      <c r="AE39" s="7">
        <f t="shared" si="4"/>
        <v>47.082189999999891</v>
      </c>
      <c r="AF39" s="7">
        <f t="shared" si="5"/>
        <v>56.043472000000115</v>
      </c>
      <c r="AG39" s="7">
        <f>'pivot times'!H39</f>
        <v>84.195373000000004</v>
      </c>
      <c r="AH39" s="7">
        <f>'pivot times'!I39</f>
        <v>0</v>
      </c>
      <c r="AI39" s="7">
        <f t="shared" si="6"/>
        <v>84.195373000000004</v>
      </c>
      <c r="AJ39" s="7">
        <f t="shared" si="7"/>
        <v>84.195373000000004</v>
      </c>
      <c r="AK39" s="7">
        <f>'pivot times'!J39</f>
        <v>109.55521899999999</v>
      </c>
      <c r="AL39" s="7">
        <f>'pivot times'!K39</f>
        <v>0</v>
      </c>
      <c r="AM39" s="7">
        <f t="shared" si="8"/>
        <v>109.55521899999999</v>
      </c>
      <c r="AN39" s="7">
        <f t="shared" si="9"/>
        <v>109.55521899999999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1:56" x14ac:dyDescent="0.25">
      <c r="A40" s="2">
        <v>33</v>
      </c>
      <c r="B40" s="6">
        <v>14.928044333333332</v>
      </c>
      <c r="C40" s="6">
        <v>30.023329666666669</v>
      </c>
      <c r="D40" s="6">
        <v>52.735141999999996</v>
      </c>
      <c r="E40" s="6">
        <v>76.067917600000015</v>
      </c>
      <c r="F40" s="6">
        <v>111.90156875</v>
      </c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30.023329666666669</v>
      </c>
      <c r="Z40" s="7">
        <f>'pivot times'!E40</f>
        <v>1.4257136883227484</v>
      </c>
      <c r="AA40" s="7">
        <f t="shared" si="2"/>
        <v>25.746188601698424</v>
      </c>
      <c r="AB40" s="7">
        <f t="shared" si="3"/>
        <v>34.300470731634917</v>
      </c>
      <c r="AC40" s="7">
        <f>'pivot times'!F40</f>
        <v>52.735141999999996</v>
      </c>
      <c r="AD40" s="7">
        <f>'pivot times'!G40</f>
        <v>0.79627400000029591</v>
      </c>
      <c r="AE40" s="7">
        <f t="shared" si="4"/>
        <v>50.34631999999911</v>
      </c>
      <c r="AF40" s="7">
        <f t="shared" si="5"/>
        <v>55.123964000000882</v>
      </c>
      <c r="AG40" s="7">
        <f>'pivot times'!H40</f>
        <v>76.067917600000015</v>
      </c>
      <c r="AH40" s="7">
        <f>'pivot times'!I40</f>
        <v>1.9068478459149669</v>
      </c>
      <c r="AI40" s="7">
        <f t="shared" si="6"/>
        <v>70.347374062255113</v>
      </c>
      <c r="AJ40" s="7">
        <f t="shared" si="7"/>
        <v>81.788461137744918</v>
      </c>
      <c r="AK40" s="7">
        <f>'pivot times'!J40</f>
        <v>111.90156875</v>
      </c>
      <c r="AL40" s="7">
        <f>'pivot times'!K40</f>
        <v>6.0795336688387485</v>
      </c>
      <c r="AM40" s="7">
        <f t="shared" si="8"/>
        <v>93.662967743483748</v>
      </c>
      <c r="AN40" s="7">
        <f t="shared" si="9"/>
        <v>130.14016975651623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1:56" x14ac:dyDescent="0.25">
      <c r="A41" s="2">
        <v>34</v>
      </c>
      <c r="B41" s="6">
        <v>14.775562833333332</v>
      </c>
      <c r="C41" s="6">
        <v>28.646060666666667</v>
      </c>
      <c r="D41" s="6">
        <v>54.640861000000001</v>
      </c>
      <c r="E41" s="6">
        <v>84.318348</v>
      </c>
      <c r="F41" s="6">
        <v>106.755137</v>
      </c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28.646060666666667</v>
      </c>
      <c r="Z41" s="7">
        <f>'pivot times'!E41</f>
        <v>0.30895362037830726</v>
      </c>
      <c r="AA41" s="7">
        <f t="shared" si="2"/>
        <v>27.719199805531744</v>
      </c>
      <c r="AB41" s="7">
        <f t="shared" si="3"/>
        <v>29.57292152780159</v>
      </c>
      <c r="AC41" s="7">
        <f>'pivot times'!F41</f>
        <v>54.640861000000001</v>
      </c>
      <c r="AD41" s="7">
        <f>'pivot times'!G41</f>
        <v>7.4502550000000358</v>
      </c>
      <c r="AE41" s="7">
        <f t="shared" si="4"/>
        <v>32.290095999999892</v>
      </c>
      <c r="AF41" s="7">
        <f t="shared" si="5"/>
        <v>76.99162600000011</v>
      </c>
      <c r="AG41" s="7">
        <f>'pivot times'!H41</f>
        <v>84.318348</v>
      </c>
      <c r="AH41" s="7">
        <f>'pivot times'!I41</f>
        <v>0</v>
      </c>
      <c r="AI41" s="7">
        <f t="shared" si="6"/>
        <v>84.318348</v>
      </c>
      <c r="AJ41" s="7">
        <f t="shared" si="7"/>
        <v>84.318348</v>
      </c>
      <c r="AK41" s="7">
        <f>'pivot times'!J41</f>
        <v>106.755137</v>
      </c>
      <c r="AL41" s="7">
        <f>'pivot times'!K41</f>
        <v>0</v>
      </c>
      <c r="AM41" s="7">
        <f t="shared" si="8"/>
        <v>106.755137</v>
      </c>
      <c r="AN41" s="7">
        <f t="shared" si="9"/>
        <v>106.755137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1:56" x14ac:dyDescent="0.25">
      <c r="A42" s="2">
        <v>35</v>
      </c>
      <c r="B42" s="6">
        <v>13.793865333333335</v>
      </c>
      <c r="C42" s="6">
        <v>29.341284333333334</v>
      </c>
      <c r="D42" s="6">
        <v>52.583441000000001</v>
      </c>
      <c r="E42" s="6">
        <v>78.006539000000004</v>
      </c>
      <c r="F42" s="6">
        <v>101.626099</v>
      </c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29.341284333333334</v>
      </c>
      <c r="Z42" s="7">
        <f>'pivot times'!E42</f>
        <v>1.8228832231936285</v>
      </c>
      <c r="AA42" s="7">
        <f t="shared" si="2"/>
        <v>23.87263466375245</v>
      </c>
      <c r="AB42" s="7">
        <f t="shared" si="3"/>
        <v>34.809934002914218</v>
      </c>
      <c r="AC42" s="7">
        <f>'pivot times'!F42</f>
        <v>52.583441000000001</v>
      </c>
      <c r="AD42" s="7">
        <f>'pivot times'!G42</f>
        <v>2.4350770000001014</v>
      </c>
      <c r="AE42" s="7">
        <f t="shared" si="4"/>
        <v>45.278209999999696</v>
      </c>
      <c r="AF42" s="7">
        <f t="shared" si="5"/>
        <v>59.888672000000305</v>
      </c>
      <c r="AG42" s="7">
        <f>'pivot times'!H42</f>
        <v>78.006539000000004</v>
      </c>
      <c r="AH42" s="7">
        <f>'pivot times'!I42</f>
        <v>0</v>
      </c>
      <c r="AI42" s="7">
        <f t="shared" si="6"/>
        <v>78.006539000000004</v>
      </c>
      <c r="AJ42" s="7">
        <f t="shared" si="7"/>
        <v>78.006539000000004</v>
      </c>
      <c r="AK42" s="7">
        <f>'pivot times'!J42</f>
        <v>101.626099</v>
      </c>
      <c r="AL42" s="7">
        <f>'pivot times'!K42</f>
        <v>0</v>
      </c>
      <c r="AM42" s="7">
        <f t="shared" si="8"/>
        <v>101.626099</v>
      </c>
      <c r="AN42" s="7">
        <f t="shared" si="9"/>
        <v>101.626099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1:56" x14ac:dyDescent="0.25">
      <c r="A43" s="2">
        <v>36</v>
      </c>
      <c r="B43" s="6">
        <v>16.386073666666665</v>
      </c>
      <c r="C43" s="6">
        <v>31.235817333333333</v>
      </c>
      <c r="D43" s="6">
        <v>54.842095999999998</v>
      </c>
      <c r="E43" s="6">
        <v>81.627290800000011</v>
      </c>
      <c r="F43" s="6">
        <v>107.6293115</v>
      </c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31.235817333333333</v>
      </c>
      <c r="Z43" s="7">
        <f>'pivot times'!E43</f>
        <v>1.4439137752770506</v>
      </c>
      <c r="AA43" s="7">
        <f t="shared" si="2"/>
        <v>26.904076007502184</v>
      </c>
      <c r="AB43" s="7">
        <f t="shared" si="3"/>
        <v>35.567558659164483</v>
      </c>
      <c r="AC43" s="7">
        <f>'pivot times'!F43</f>
        <v>54.842095999999998</v>
      </c>
      <c r="AD43" s="7">
        <f>'pivot times'!G43</f>
        <v>2.476023000000096</v>
      </c>
      <c r="AE43" s="7">
        <f t="shared" si="4"/>
        <v>47.414026999999706</v>
      </c>
      <c r="AF43" s="7">
        <f t="shared" si="5"/>
        <v>62.27016500000029</v>
      </c>
      <c r="AG43" s="7">
        <f>'pivot times'!H43</f>
        <v>81.627290800000011</v>
      </c>
      <c r="AH43" s="7">
        <f>'pivot times'!I43</f>
        <v>3.455545971951532</v>
      </c>
      <c r="AI43" s="7">
        <f t="shared" si="6"/>
        <v>71.260652884145415</v>
      </c>
      <c r="AJ43" s="7">
        <f t="shared" si="7"/>
        <v>91.993928715854608</v>
      </c>
      <c r="AK43" s="7">
        <f>'pivot times'!J43</f>
        <v>107.6293115</v>
      </c>
      <c r="AL43" s="7">
        <f>'pivot times'!K43</f>
        <v>4.723639058640515</v>
      </c>
      <c r="AM43" s="7">
        <f t="shared" si="8"/>
        <v>93.458394324078455</v>
      </c>
      <c r="AN43" s="7">
        <f t="shared" si="9"/>
        <v>121.80022867592155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1:56" x14ac:dyDescent="0.25">
      <c r="A44" s="2">
        <v>37</v>
      </c>
      <c r="B44" s="6">
        <v>14.828474666666667</v>
      </c>
      <c r="C44" s="6">
        <v>29.179748666666665</v>
      </c>
      <c r="D44" s="6">
        <v>51.119478999999998</v>
      </c>
      <c r="E44" s="6">
        <v>78.192927499999996</v>
      </c>
      <c r="F44" s="6">
        <v>107.867651</v>
      </c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29.179748666666665</v>
      </c>
      <c r="Z44" s="7">
        <f>'pivot times'!E44</f>
        <v>3.1183210536921129</v>
      </c>
      <c r="AA44" s="7">
        <f t="shared" si="2"/>
        <v>19.824785505590327</v>
      </c>
      <c r="AB44" s="7">
        <f t="shared" si="3"/>
        <v>38.534711827743003</v>
      </c>
      <c r="AC44" s="7">
        <f>'pivot times'!F44</f>
        <v>51.119478999999998</v>
      </c>
      <c r="AD44" s="7">
        <f>'pivot times'!G44</f>
        <v>1.1851400000000853</v>
      </c>
      <c r="AE44" s="7">
        <f t="shared" si="4"/>
        <v>47.564058999999745</v>
      </c>
      <c r="AF44" s="7">
        <f t="shared" si="5"/>
        <v>54.674899000000252</v>
      </c>
      <c r="AG44" s="7">
        <f>'pivot times'!H44</f>
        <v>78.192927499999996</v>
      </c>
      <c r="AH44" s="7">
        <f>'pivot times'!I44</f>
        <v>1.1752695000001139</v>
      </c>
      <c r="AI44" s="7">
        <f t="shared" si="6"/>
        <v>74.667118999999659</v>
      </c>
      <c r="AJ44" s="7">
        <f t="shared" si="7"/>
        <v>81.718736000000334</v>
      </c>
      <c r="AK44" s="7">
        <f>'pivot times'!J44</f>
        <v>107.867651</v>
      </c>
      <c r="AL44" s="7">
        <f>'pivot times'!K44</f>
        <v>0</v>
      </c>
      <c r="AM44" s="7">
        <f t="shared" si="8"/>
        <v>107.867651</v>
      </c>
      <c r="AN44" s="7">
        <f t="shared" si="9"/>
        <v>107.867651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1:56" x14ac:dyDescent="0.25">
      <c r="A45" s="2">
        <v>38</v>
      </c>
      <c r="B45" s="6">
        <v>14.622530666666668</v>
      </c>
      <c r="C45" s="6">
        <v>28.39570066666667</v>
      </c>
      <c r="D45" s="6">
        <v>56.011256000000003</v>
      </c>
      <c r="E45" s="6">
        <v>79.841149000000001</v>
      </c>
      <c r="F45" s="6">
        <v>97.435497999999995</v>
      </c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28.39570066666667</v>
      </c>
      <c r="Z45" s="7">
        <f>'pivot times'!E45</f>
        <v>1.8832750829294089</v>
      </c>
      <c r="AA45" s="7">
        <f t="shared" si="2"/>
        <v>22.745875417878445</v>
      </c>
      <c r="AB45" s="7">
        <f t="shared" si="3"/>
        <v>34.045525915454895</v>
      </c>
      <c r="AC45" s="7">
        <f>'pivot times'!F45</f>
        <v>56.011256000000003</v>
      </c>
      <c r="AD45" s="7">
        <f>'pivot times'!G45</f>
        <v>5.3401409999999379</v>
      </c>
      <c r="AE45" s="7">
        <f t="shared" si="4"/>
        <v>39.990833000000194</v>
      </c>
      <c r="AF45" s="7">
        <f t="shared" si="5"/>
        <v>72.031678999999812</v>
      </c>
      <c r="AG45" s="7">
        <f>'pivot times'!H45</f>
        <v>79.841149000000001</v>
      </c>
      <c r="AH45" s="7">
        <f>'pivot times'!I45</f>
        <v>4.2893230000000475</v>
      </c>
      <c r="AI45" s="7">
        <f t="shared" si="6"/>
        <v>66.973179999999857</v>
      </c>
      <c r="AJ45" s="7">
        <f t="shared" si="7"/>
        <v>92.709118000000146</v>
      </c>
      <c r="AK45" s="7">
        <f>'pivot times'!J45</f>
        <v>97.435497999999995</v>
      </c>
      <c r="AL45" s="7">
        <f>'pivot times'!K45</f>
        <v>0</v>
      </c>
      <c r="AM45" s="7">
        <f t="shared" si="8"/>
        <v>97.435497999999995</v>
      </c>
      <c r="AN45" s="7">
        <f t="shared" si="9"/>
        <v>97.435497999999995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1:56" x14ac:dyDescent="0.25">
      <c r="A46" s="2">
        <v>39</v>
      </c>
      <c r="B46" s="6">
        <v>13.900480333333332</v>
      </c>
      <c r="C46" s="6">
        <v>30.155417333333332</v>
      </c>
      <c r="D46" s="6">
        <v>52.752298500000002</v>
      </c>
      <c r="E46" s="6">
        <v>79.192841166666668</v>
      </c>
      <c r="F46" s="6">
        <v>101.90040550000001</v>
      </c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30.155417333333332</v>
      </c>
      <c r="Z46" s="7">
        <f>'pivot times'!E46</f>
        <v>2.0489169604011663</v>
      </c>
      <c r="AA46" s="7">
        <f t="shared" si="2"/>
        <v>24.008666452129834</v>
      </c>
      <c r="AB46" s="7">
        <f t="shared" si="3"/>
        <v>36.302168214536835</v>
      </c>
      <c r="AC46" s="7">
        <f>'pivot times'!F46</f>
        <v>52.752298500000002</v>
      </c>
      <c r="AD46" s="7">
        <f>'pivot times'!G46</f>
        <v>0.41684549999979875</v>
      </c>
      <c r="AE46" s="7">
        <f t="shared" si="4"/>
        <v>51.501762000000603</v>
      </c>
      <c r="AF46" s="7">
        <f t="shared" si="5"/>
        <v>54.002834999999401</v>
      </c>
      <c r="AG46" s="7">
        <f>'pivot times'!H46</f>
        <v>79.192841166666668</v>
      </c>
      <c r="AH46" s="7">
        <f>'pivot times'!I46</f>
        <v>6.4184247343699292</v>
      </c>
      <c r="AI46" s="7">
        <f t="shared" si="6"/>
        <v>59.937566963556876</v>
      </c>
      <c r="AJ46" s="7">
        <f t="shared" si="7"/>
        <v>98.44811536977646</v>
      </c>
      <c r="AK46" s="7">
        <f>'pivot times'!J46</f>
        <v>101.90040550000001</v>
      </c>
      <c r="AL46" s="7">
        <f>'pivot times'!K46</f>
        <v>5.4976054495070699</v>
      </c>
      <c r="AM46" s="7">
        <f t="shared" si="8"/>
        <v>85.407589151478788</v>
      </c>
      <c r="AN46" s="7">
        <f t="shared" si="9"/>
        <v>118.39322184852122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1:56" x14ac:dyDescent="0.25">
      <c r="A47" s="2">
        <v>40</v>
      </c>
      <c r="B47" s="6">
        <v>14.420785</v>
      </c>
      <c r="C47" s="6">
        <v>30.027385750000001</v>
      </c>
      <c r="D47" s="6">
        <v>49.211495499999998</v>
      </c>
      <c r="E47" s="6">
        <v>71.967419500000005</v>
      </c>
      <c r="F47" s="6">
        <v>103.221982</v>
      </c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30.027385750000001</v>
      </c>
      <c r="Z47" s="7">
        <f>'pivot times'!E47</f>
        <v>3.8927299893039309</v>
      </c>
      <c r="AA47" s="7">
        <f t="shared" si="2"/>
        <v>18.349195782088209</v>
      </c>
      <c r="AB47" s="7">
        <f t="shared" si="3"/>
        <v>41.705575717911792</v>
      </c>
      <c r="AC47" s="7">
        <f>'pivot times'!F47</f>
        <v>49.211495499999998</v>
      </c>
      <c r="AD47" s="7">
        <f>'pivot times'!G47</f>
        <v>2.8814695000000565</v>
      </c>
      <c r="AE47" s="7">
        <f t="shared" si="4"/>
        <v>40.56708699999983</v>
      </c>
      <c r="AF47" s="7">
        <f t="shared" si="5"/>
        <v>57.855904000000166</v>
      </c>
      <c r="AG47" s="7">
        <f>'pivot times'!H47</f>
        <v>71.967419500000005</v>
      </c>
      <c r="AH47" s="7">
        <f>'pivot times'!I47</f>
        <v>10.153153499999908</v>
      </c>
      <c r="AI47" s="7">
        <f t="shared" si="6"/>
        <v>41.507959000000284</v>
      </c>
      <c r="AJ47" s="7">
        <f t="shared" si="7"/>
        <v>102.42687999999973</v>
      </c>
      <c r="AK47" s="7">
        <f>'pivot times'!J47</f>
        <v>103.221982</v>
      </c>
      <c r="AL47" s="7">
        <f>'pivot times'!K47</f>
        <v>0</v>
      </c>
      <c r="AM47" s="7">
        <f t="shared" si="8"/>
        <v>103.221982</v>
      </c>
      <c r="AN47" s="7">
        <f t="shared" si="9"/>
        <v>103.221982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1:56" x14ac:dyDescent="0.25">
      <c r="A48" s="2">
        <v>41</v>
      </c>
      <c r="B48" s="6">
        <v>17.789182333333333</v>
      </c>
      <c r="C48" s="6">
        <v>31.074008999999997</v>
      </c>
      <c r="D48" s="6">
        <v>47.655804000000003</v>
      </c>
      <c r="E48" s="6">
        <v>71.40949599999999</v>
      </c>
      <c r="F48" s="6">
        <v>101.81588499999999</v>
      </c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31.074008999999997</v>
      </c>
      <c r="Z48" s="7">
        <f>'pivot times'!E48</f>
        <v>4.4120507730782892</v>
      </c>
      <c r="AA48" s="7">
        <f t="shared" si="2"/>
        <v>17.837856680765128</v>
      </c>
      <c r="AB48" s="7">
        <f t="shared" si="3"/>
        <v>44.310161319234865</v>
      </c>
      <c r="AC48" s="7">
        <f>'pivot times'!F48</f>
        <v>47.655804000000003</v>
      </c>
      <c r="AD48" s="7">
        <f>'pivot times'!G48</f>
        <v>2.4514079999999052</v>
      </c>
      <c r="AE48" s="7">
        <f t="shared" si="4"/>
        <v>40.301580000000286</v>
      </c>
      <c r="AF48" s="7">
        <f t="shared" si="5"/>
        <v>55.010027999999721</v>
      </c>
      <c r="AG48" s="7">
        <f>'pivot times'!H48</f>
        <v>71.40949599999999</v>
      </c>
      <c r="AH48" s="7">
        <f>'pivot times'!I48</f>
        <v>10.384814000000029</v>
      </c>
      <c r="AI48" s="7">
        <f t="shared" si="6"/>
        <v>40.255053999999902</v>
      </c>
      <c r="AJ48" s="7">
        <f t="shared" si="7"/>
        <v>102.56393800000008</v>
      </c>
      <c r="AK48" s="7">
        <f>'pivot times'!J48</f>
        <v>101.81588499999999</v>
      </c>
      <c r="AL48" s="7">
        <f>'pivot times'!K48</f>
        <v>0</v>
      </c>
      <c r="AM48" s="7">
        <f t="shared" si="8"/>
        <v>101.81588499999999</v>
      </c>
      <c r="AN48" s="7">
        <f t="shared" si="9"/>
        <v>101.81588499999999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1:56" x14ac:dyDescent="0.25">
      <c r="A49" s="2">
        <v>42</v>
      </c>
      <c r="B49" s="6">
        <v>21.296362166666665</v>
      </c>
      <c r="C49" s="6">
        <v>32.413542249999999</v>
      </c>
      <c r="D49" s="6">
        <v>47.204041500000002</v>
      </c>
      <c r="E49" s="6">
        <v>74.926300333333344</v>
      </c>
      <c r="F49" s="6">
        <v>101.44924075</v>
      </c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32.413542249999999</v>
      </c>
      <c r="Z49" s="7">
        <f>'pivot times'!E49</f>
        <v>6.8919804923899548</v>
      </c>
      <c r="AA49" s="7">
        <f t="shared" si="2"/>
        <v>11.737600772830135</v>
      </c>
      <c r="AB49" s="7">
        <f t="shared" si="3"/>
        <v>53.089483727169863</v>
      </c>
      <c r="AC49" s="7">
        <f>'pivot times'!F49</f>
        <v>47.204041500000002</v>
      </c>
      <c r="AD49" s="7">
        <f>'pivot times'!G49</f>
        <v>0.86819349999965945</v>
      </c>
      <c r="AE49" s="7">
        <f t="shared" si="4"/>
        <v>44.599461000001021</v>
      </c>
      <c r="AF49" s="7">
        <f t="shared" si="5"/>
        <v>49.808621999998984</v>
      </c>
      <c r="AG49" s="7">
        <f>'pivot times'!H49</f>
        <v>74.926300333333344</v>
      </c>
      <c r="AH49" s="7">
        <f>'pivot times'!I49</f>
        <v>7.7118208309586107</v>
      </c>
      <c r="AI49" s="7">
        <f t="shared" si="6"/>
        <v>51.790837840457513</v>
      </c>
      <c r="AJ49" s="7">
        <f t="shared" si="7"/>
        <v>98.061762826209176</v>
      </c>
      <c r="AK49" s="7">
        <f>'pivot times'!J49</f>
        <v>101.44924075</v>
      </c>
      <c r="AL49" s="7">
        <f>'pivot times'!K49</f>
        <v>3.7631732897322872</v>
      </c>
      <c r="AM49" s="7">
        <f t="shared" si="8"/>
        <v>90.159720880803135</v>
      </c>
      <c r="AN49" s="7">
        <f t="shared" si="9"/>
        <v>112.73876061919687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1:56" x14ac:dyDescent="0.25">
      <c r="A50" s="2">
        <v>43</v>
      </c>
      <c r="B50" s="6">
        <v>13.209453333333334</v>
      </c>
      <c r="C50" s="6">
        <v>28.139688000000003</v>
      </c>
      <c r="D50" s="6">
        <v>53.088323500000001</v>
      </c>
      <c r="E50" s="6">
        <v>66.753187499999996</v>
      </c>
      <c r="F50" s="6">
        <v>88.537946000000005</v>
      </c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28.139688000000003</v>
      </c>
      <c r="Z50" s="7">
        <f>'pivot times'!E50</f>
        <v>1.3012061911581529</v>
      </c>
      <c r="AA50" s="7">
        <f t="shared" si="2"/>
        <v>24.236069426525546</v>
      </c>
      <c r="AB50" s="7">
        <f t="shared" si="3"/>
        <v>32.04330657347446</v>
      </c>
      <c r="AC50" s="7">
        <f>'pivot times'!F50</f>
        <v>53.088323500000001</v>
      </c>
      <c r="AD50" s="7">
        <f>'pivot times'!G50</f>
        <v>1.6351774999999895</v>
      </c>
      <c r="AE50" s="7">
        <f t="shared" si="4"/>
        <v>48.18279100000003</v>
      </c>
      <c r="AF50" s="7">
        <f t="shared" si="5"/>
        <v>57.993855999999973</v>
      </c>
      <c r="AG50" s="7">
        <f>'pivot times'!H50</f>
        <v>66.753187499999996</v>
      </c>
      <c r="AH50" s="7">
        <f>'pivot times'!I50</f>
        <v>5.6613295000000647</v>
      </c>
      <c r="AI50" s="7">
        <f t="shared" si="6"/>
        <v>49.769198999999801</v>
      </c>
      <c r="AJ50" s="7">
        <f t="shared" si="7"/>
        <v>83.73717600000019</v>
      </c>
      <c r="AK50" s="7">
        <f>'pivot times'!J50</f>
        <v>88.537946000000005</v>
      </c>
      <c r="AL50" s="7">
        <f>'pivot times'!K50</f>
        <v>0</v>
      </c>
      <c r="AM50" s="7">
        <f t="shared" si="8"/>
        <v>88.537946000000005</v>
      </c>
      <c r="AN50" s="7">
        <f t="shared" si="9"/>
        <v>88.537946000000005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1:56" x14ac:dyDescent="0.25">
      <c r="A51" s="2">
        <v>44</v>
      </c>
      <c r="B51" s="6">
        <v>14.147486333333333</v>
      </c>
      <c r="C51" s="6">
        <v>27.797878749999999</v>
      </c>
      <c r="D51" s="6">
        <v>52.390852500000001</v>
      </c>
      <c r="E51" s="6">
        <v>77.120153500000001</v>
      </c>
      <c r="F51" s="6">
        <v>95.922841000000005</v>
      </c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27.797878749999999</v>
      </c>
      <c r="Z51" s="7">
        <f>'pivot times'!E51</f>
        <v>2.1329555781420382</v>
      </c>
      <c r="AA51" s="7">
        <f t="shared" si="2"/>
        <v>21.399012015573884</v>
      </c>
      <c r="AB51" s="7">
        <f t="shared" si="3"/>
        <v>34.196745484426117</v>
      </c>
      <c r="AC51" s="7">
        <f>'pivot times'!F51</f>
        <v>52.390852500000001</v>
      </c>
      <c r="AD51" s="7">
        <f>'pivot times'!G51</f>
        <v>4.6561265000000125</v>
      </c>
      <c r="AE51" s="7">
        <f t="shared" si="4"/>
        <v>38.422472999999968</v>
      </c>
      <c r="AF51" s="7">
        <f t="shared" si="5"/>
        <v>66.359232000000034</v>
      </c>
      <c r="AG51" s="7">
        <f>'pivot times'!H51</f>
        <v>77.120153500000001</v>
      </c>
      <c r="AH51" s="7">
        <f>'pivot times'!I51</f>
        <v>3.7465084999999894</v>
      </c>
      <c r="AI51" s="7">
        <f t="shared" si="6"/>
        <v>65.88062800000003</v>
      </c>
      <c r="AJ51" s="7">
        <f t="shared" si="7"/>
        <v>88.359678999999971</v>
      </c>
      <c r="AK51" s="7">
        <f>'pivot times'!J51</f>
        <v>95.922841000000005</v>
      </c>
      <c r="AL51" s="7">
        <f>'pivot times'!K51</f>
        <v>0</v>
      </c>
      <c r="AM51" s="7">
        <f t="shared" si="8"/>
        <v>95.922841000000005</v>
      </c>
      <c r="AN51" s="7">
        <f t="shared" si="9"/>
        <v>95.922841000000005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1:56" x14ac:dyDescent="0.25">
      <c r="A52" s="2">
        <v>45</v>
      </c>
      <c r="B52" s="6">
        <v>17.748612333333334</v>
      </c>
      <c r="C52" s="6">
        <v>29.472897750000001</v>
      </c>
      <c r="D52" s="6">
        <v>59.469440000000006</v>
      </c>
      <c r="E52" s="6">
        <v>77.115810333333329</v>
      </c>
      <c r="F52" s="6">
        <v>99.860044249999987</v>
      </c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29.472897750000001</v>
      </c>
      <c r="Z52" s="7">
        <f>'pivot times'!E52</f>
        <v>7.1842369531075922</v>
      </c>
      <c r="AA52" s="7">
        <f t="shared" si="2"/>
        <v>7.9201868906772255</v>
      </c>
      <c r="AB52" s="7">
        <f t="shared" si="3"/>
        <v>51.025608609322774</v>
      </c>
      <c r="AC52" s="7">
        <f>'pivot times'!F52</f>
        <v>59.469440000000006</v>
      </c>
      <c r="AD52" s="7">
        <f>'pivot times'!G52</f>
        <v>2.9891329999999319</v>
      </c>
      <c r="AE52" s="7">
        <f t="shared" si="4"/>
        <v>50.502041000000212</v>
      </c>
      <c r="AF52" s="7">
        <f t="shared" si="5"/>
        <v>68.436838999999807</v>
      </c>
      <c r="AG52" s="7">
        <f>'pivot times'!H52</f>
        <v>77.115810333333329</v>
      </c>
      <c r="AH52" s="7">
        <f>'pivot times'!I52</f>
        <v>3.832617475873946</v>
      </c>
      <c r="AI52" s="7">
        <f t="shared" si="6"/>
        <v>65.617957905711492</v>
      </c>
      <c r="AJ52" s="7">
        <f t="shared" si="7"/>
        <v>88.613662760955165</v>
      </c>
      <c r="AK52" s="7">
        <f>'pivot times'!J52</f>
        <v>99.860044249999987</v>
      </c>
      <c r="AL52" s="7">
        <f>'pivot times'!K52</f>
        <v>2.5538823982707264</v>
      </c>
      <c r="AM52" s="7">
        <f t="shared" si="8"/>
        <v>92.198397055187812</v>
      </c>
      <c r="AN52" s="7">
        <f t="shared" si="9"/>
        <v>107.52169144481216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1:56" x14ac:dyDescent="0.25">
      <c r="A53" s="2">
        <v>46</v>
      </c>
      <c r="B53" s="6">
        <v>20.194020333333331</v>
      </c>
      <c r="C53" s="6">
        <v>30.668078000000001</v>
      </c>
      <c r="D53" s="6">
        <v>50.554153499999998</v>
      </c>
      <c r="E53" s="6">
        <v>68.706393000000006</v>
      </c>
      <c r="F53" s="6">
        <v>96.847545999999994</v>
      </c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30.668078000000001</v>
      </c>
      <c r="Z53" s="7">
        <f>'pivot times'!E53</f>
        <v>4.0758638989266265</v>
      </c>
      <c r="AA53" s="7">
        <f t="shared" si="2"/>
        <v>18.440486303220123</v>
      </c>
      <c r="AB53" s="7">
        <f t="shared" si="3"/>
        <v>42.895669696779876</v>
      </c>
      <c r="AC53" s="7">
        <f>'pivot times'!F53</f>
        <v>50.554153499999998</v>
      </c>
      <c r="AD53" s="7">
        <f>'pivot times'!G53</f>
        <v>3.3197695000000045</v>
      </c>
      <c r="AE53" s="7">
        <f t="shared" si="4"/>
        <v>40.594844999999985</v>
      </c>
      <c r="AF53" s="7">
        <f t="shared" si="5"/>
        <v>60.513462000000011</v>
      </c>
      <c r="AG53" s="7">
        <f>'pivot times'!H53</f>
        <v>68.706393000000006</v>
      </c>
      <c r="AH53" s="7">
        <f>'pivot times'!I53</f>
        <v>8.4790459999999541</v>
      </c>
      <c r="AI53" s="7">
        <f t="shared" si="6"/>
        <v>43.269255000000143</v>
      </c>
      <c r="AJ53" s="7">
        <f t="shared" si="7"/>
        <v>94.143530999999868</v>
      </c>
      <c r="AK53" s="7">
        <f>'pivot times'!J53</f>
        <v>96.847545999999994</v>
      </c>
      <c r="AL53" s="7">
        <f>'pivot times'!K53</f>
        <v>0</v>
      </c>
      <c r="AM53" s="7">
        <f t="shared" si="8"/>
        <v>96.847545999999994</v>
      </c>
      <c r="AN53" s="7">
        <f t="shared" si="9"/>
        <v>96.847545999999994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1:56" x14ac:dyDescent="0.25">
      <c r="A54" s="2">
        <v>47</v>
      </c>
      <c r="B54" s="6">
        <v>14.633317333333332</v>
      </c>
      <c r="C54" s="6">
        <v>34.258367999999997</v>
      </c>
      <c r="D54" s="6">
        <v>60.965265500000001</v>
      </c>
      <c r="E54" s="6">
        <v>76.872181499999996</v>
      </c>
      <c r="F54" s="6">
        <v>84.768797000000006</v>
      </c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34.258367999999997</v>
      </c>
      <c r="Z54" s="7">
        <f>'pivot times'!E54</f>
        <v>3.706759759972877</v>
      </c>
      <c r="AA54" s="7">
        <f t="shared" si="2"/>
        <v>23.138088720081367</v>
      </c>
      <c r="AB54" s="7">
        <f t="shared" si="3"/>
        <v>45.378647279918624</v>
      </c>
      <c r="AC54" s="7">
        <f>'pivot times'!F54</f>
        <v>60.965265500000001</v>
      </c>
      <c r="AD54" s="7">
        <f>'pivot times'!G54</f>
        <v>0.21106450000009699</v>
      </c>
      <c r="AE54" s="7">
        <f t="shared" si="4"/>
        <v>60.332071999999712</v>
      </c>
      <c r="AF54" s="7">
        <f t="shared" si="5"/>
        <v>61.59845900000029</v>
      </c>
      <c r="AG54" s="7">
        <f>'pivot times'!H54</f>
        <v>76.872181499999996</v>
      </c>
      <c r="AH54" s="7">
        <f>'pivot times'!I54</f>
        <v>1.6119705000001372</v>
      </c>
      <c r="AI54" s="7">
        <f t="shared" si="6"/>
        <v>72.03626999999959</v>
      </c>
      <c r="AJ54" s="7">
        <f t="shared" si="7"/>
        <v>81.708093000000403</v>
      </c>
      <c r="AK54" s="7">
        <f>'pivot times'!J54</f>
        <v>84.768797000000006</v>
      </c>
      <c r="AL54" s="7">
        <f>'pivot times'!K54</f>
        <v>0</v>
      </c>
      <c r="AM54" s="7">
        <f t="shared" si="8"/>
        <v>84.768797000000006</v>
      </c>
      <c r="AN54" s="7">
        <f t="shared" si="9"/>
        <v>84.768797000000006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1:56" x14ac:dyDescent="0.25">
      <c r="A55" s="2">
        <v>48</v>
      </c>
      <c r="B55" s="6">
        <v>19.54638233333333</v>
      </c>
      <c r="C55" s="6">
        <v>33.686484</v>
      </c>
      <c r="D55" s="6">
        <v>51.194154999999995</v>
      </c>
      <c r="E55" s="6">
        <v>76.060306666666662</v>
      </c>
      <c r="F55" s="6">
        <v>95.592665249999996</v>
      </c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33.686484</v>
      </c>
      <c r="Z55" s="7">
        <f>'pivot times'!E55</f>
        <v>5.6010955410220875</v>
      </c>
      <c r="AA55" s="7">
        <f t="shared" si="2"/>
        <v>16.883197376933737</v>
      </c>
      <c r="AB55" s="7">
        <f t="shared" si="3"/>
        <v>50.489770623066264</v>
      </c>
      <c r="AC55" s="7">
        <f>'pivot times'!F55</f>
        <v>51.194154999999995</v>
      </c>
      <c r="AD55" s="7">
        <f>'pivot times'!G55</f>
        <v>0.1540170000015427</v>
      </c>
      <c r="AE55" s="7">
        <f t="shared" si="4"/>
        <v>50.732103999995367</v>
      </c>
      <c r="AF55" s="7">
        <f t="shared" si="5"/>
        <v>51.656206000004623</v>
      </c>
      <c r="AG55" s="7">
        <f>'pivot times'!H55</f>
        <v>76.060306666666662</v>
      </c>
      <c r="AH55" s="7">
        <f>'pivot times'!I55</f>
        <v>1.8280964848174195</v>
      </c>
      <c r="AI55" s="7">
        <f t="shared" si="6"/>
        <v>70.57601721221441</v>
      </c>
      <c r="AJ55" s="7">
        <f t="shared" si="7"/>
        <v>81.544596121118914</v>
      </c>
      <c r="AK55" s="7">
        <f>'pivot times'!J55</f>
        <v>95.592665249999996</v>
      </c>
      <c r="AL55" s="7">
        <f>'pivot times'!K55</f>
        <v>4.1476836948307669</v>
      </c>
      <c r="AM55" s="7">
        <f t="shared" si="8"/>
        <v>83.1496141655077</v>
      </c>
      <c r="AN55" s="7">
        <f t="shared" si="9"/>
        <v>108.03571633449229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1:56" x14ac:dyDescent="0.25">
      <c r="A56" s="2">
        <v>49</v>
      </c>
      <c r="B56" s="6">
        <v>14.786777000000001</v>
      </c>
      <c r="C56" s="6">
        <v>28.247051500000001</v>
      </c>
      <c r="D56" s="6">
        <v>46.568174999999997</v>
      </c>
      <c r="E56" s="6">
        <v>76.386009999999999</v>
      </c>
      <c r="F56" s="6">
        <v>87.428740000000005</v>
      </c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28.247051500000001</v>
      </c>
      <c r="Z56" s="7">
        <f>'pivot times'!E56</f>
        <v>1.3581206189050898</v>
      </c>
      <c r="AA56" s="7">
        <f t="shared" si="2"/>
        <v>24.172689643284734</v>
      </c>
      <c r="AB56" s="7">
        <f t="shared" si="3"/>
        <v>32.321413356715269</v>
      </c>
      <c r="AC56" s="7">
        <f>'pivot times'!F56</f>
        <v>46.568174999999997</v>
      </c>
      <c r="AD56" s="7">
        <f>'pivot times'!G56</f>
        <v>2.7140120000000558</v>
      </c>
      <c r="AE56" s="7">
        <f t="shared" si="4"/>
        <v>38.426138999999829</v>
      </c>
      <c r="AF56" s="7">
        <f t="shared" si="5"/>
        <v>54.710211000000164</v>
      </c>
      <c r="AG56" s="7">
        <f>'pivot times'!H56</f>
        <v>76.386009999999999</v>
      </c>
      <c r="AH56" s="7">
        <f>'pivot times'!I56</f>
        <v>6.1021000002761186E-2</v>
      </c>
      <c r="AI56" s="7">
        <f t="shared" si="6"/>
        <v>76.20294699999171</v>
      </c>
      <c r="AJ56" s="7">
        <f t="shared" si="7"/>
        <v>76.569073000008288</v>
      </c>
      <c r="AK56" s="7">
        <f>'pivot times'!J56</f>
        <v>87.428740000000005</v>
      </c>
      <c r="AL56" s="7">
        <f>'pivot times'!K56</f>
        <v>0</v>
      </c>
      <c r="AM56" s="7">
        <f t="shared" si="8"/>
        <v>87.428740000000005</v>
      </c>
      <c r="AN56" s="7">
        <f t="shared" si="9"/>
        <v>87.428740000000005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1:56" x14ac:dyDescent="0.25">
      <c r="A57" s="2">
        <v>50</v>
      </c>
      <c r="B57" s="6">
        <v>19.761842333333334</v>
      </c>
      <c r="C57" s="6">
        <v>28.065273250000001</v>
      </c>
      <c r="D57" s="6">
        <v>43.7504925</v>
      </c>
      <c r="E57" s="6">
        <v>61.225663499999996</v>
      </c>
      <c r="F57" s="6">
        <v>82.374166000000002</v>
      </c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28.065273250000001</v>
      </c>
      <c r="Z57" s="7">
        <f>'pivot times'!E57</f>
        <v>1.123075662276678</v>
      </c>
      <c r="AA57" s="7">
        <f t="shared" si="2"/>
        <v>24.696046263169968</v>
      </c>
      <c r="AB57" s="7">
        <f t="shared" si="3"/>
        <v>31.434500236830033</v>
      </c>
      <c r="AC57" s="7">
        <f>'pivot times'!F57</f>
        <v>43.7504925</v>
      </c>
      <c r="AD57" s="7">
        <f>'pivot times'!G57</f>
        <v>0.65417949999988312</v>
      </c>
      <c r="AE57" s="7">
        <f t="shared" si="4"/>
        <v>41.787954000000347</v>
      </c>
      <c r="AF57" s="7">
        <f t="shared" si="5"/>
        <v>45.713030999999653</v>
      </c>
      <c r="AG57" s="7">
        <f>'pivot times'!H57</f>
        <v>61.225663499999996</v>
      </c>
      <c r="AH57" s="7">
        <f>'pivot times'!I57</f>
        <v>4.2239745000000068</v>
      </c>
      <c r="AI57" s="7">
        <f t="shared" si="6"/>
        <v>48.553739999999976</v>
      </c>
      <c r="AJ57" s="7">
        <f t="shared" si="7"/>
        <v>73.897587000000016</v>
      </c>
      <c r="AK57" s="7">
        <f>'pivot times'!J57</f>
        <v>82.374166000000002</v>
      </c>
      <c r="AL57" s="7">
        <f>'pivot times'!K57</f>
        <v>0</v>
      </c>
      <c r="AM57" s="7">
        <f t="shared" si="8"/>
        <v>82.374166000000002</v>
      </c>
      <c r="AN57" s="7">
        <f t="shared" si="9"/>
        <v>82.374166000000002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1:56" x14ac:dyDescent="0.25">
      <c r="A58" s="2">
        <v>51</v>
      </c>
      <c r="B58" s="6">
        <v>12.880716833333333</v>
      </c>
      <c r="C58" s="6">
        <v>28.079385000000002</v>
      </c>
      <c r="D58" s="6">
        <v>50.660526500000003</v>
      </c>
      <c r="E58" s="6">
        <v>70.770545285714292</v>
      </c>
      <c r="F58" s="6">
        <v>93.982107500000012</v>
      </c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28.079385000000002</v>
      </c>
      <c r="Z58" s="7">
        <f>'pivot times'!E58</f>
        <v>1.3698969333651985</v>
      </c>
      <c r="AA58" s="7">
        <f t="shared" si="2"/>
        <v>23.969694199904406</v>
      </c>
      <c r="AB58" s="7">
        <f t="shared" si="3"/>
        <v>32.189075800095594</v>
      </c>
      <c r="AC58" s="7">
        <f>'pivot times'!F58</f>
        <v>50.660526500000003</v>
      </c>
      <c r="AD58" s="7">
        <f>'pivot times'!G58</f>
        <v>2.8177664999998893</v>
      </c>
      <c r="AE58" s="7">
        <f t="shared" si="4"/>
        <v>42.207227000000337</v>
      </c>
      <c r="AF58" s="7">
        <f t="shared" si="5"/>
        <v>59.113825999999669</v>
      </c>
      <c r="AG58" s="7">
        <f>'pivot times'!H58</f>
        <v>70.770545285714292</v>
      </c>
      <c r="AH58" s="7">
        <f>'pivot times'!I58</f>
        <v>7.0225103166363967</v>
      </c>
      <c r="AI58" s="7">
        <f t="shared" si="6"/>
        <v>49.703014335805101</v>
      </c>
      <c r="AJ58" s="7">
        <f t="shared" si="7"/>
        <v>91.838076235623475</v>
      </c>
      <c r="AK58" s="7">
        <f>'pivot times'!J58</f>
        <v>93.982107500000012</v>
      </c>
      <c r="AL58" s="7">
        <f>'pivot times'!K58</f>
        <v>0.79070712556728462</v>
      </c>
      <c r="AM58" s="7">
        <f t="shared" si="8"/>
        <v>91.609986123298157</v>
      </c>
      <c r="AN58" s="7">
        <f t="shared" si="9"/>
        <v>96.354228876701868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1:56" x14ac:dyDescent="0.25">
      <c r="A59" s="2">
        <v>52</v>
      </c>
      <c r="B59" s="6">
        <v>13.413809333333335</v>
      </c>
      <c r="C59" s="6">
        <v>26.063100500000001</v>
      </c>
      <c r="D59" s="6">
        <v>54.931307000000004</v>
      </c>
      <c r="E59" s="6">
        <v>60.261414500000001</v>
      </c>
      <c r="F59" s="6">
        <v>92.73075</v>
      </c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26.063100500000001</v>
      </c>
      <c r="Z59" s="7">
        <f>'pivot times'!E59</f>
        <v>1.0817133274942614</v>
      </c>
      <c r="AA59" s="7">
        <f t="shared" si="2"/>
        <v>22.817960517517218</v>
      </c>
      <c r="AB59" s="7">
        <f t="shared" si="3"/>
        <v>29.308240482482784</v>
      </c>
      <c r="AC59" s="7">
        <f>'pivot times'!F59</f>
        <v>54.931307000000004</v>
      </c>
      <c r="AD59" s="7">
        <f>'pivot times'!G59</f>
        <v>6.9092280000000095</v>
      </c>
      <c r="AE59" s="7">
        <f t="shared" si="4"/>
        <v>34.203622999999979</v>
      </c>
      <c r="AF59" s="7">
        <f t="shared" si="5"/>
        <v>75.658991000000029</v>
      </c>
      <c r="AG59" s="7">
        <f>'pivot times'!H59</f>
        <v>60.261414500000001</v>
      </c>
      <c r="AH59" s="7">
        <f>'pivot times'!I59</f>
        <v>3.9938224999999243</v>
      </c>
      <c r="AI59" s="7">
        <f t="shared" si="6"/>
        <v>48.279947000000227</v>
      </c>
      <c r="AJ59" s="7">
        <f t="shared" si="7"/>
        <v>72.242881999999781</v>
      </c>
      <c r="AK59" s="7">
        <f>'pivot times'!J59</f>
        <v>92.73075</v>
      </c>
      <c r="AL59" s="7">
        <f>'pivot times'!K59</f>
        <v>0</v>
      </c>
      <c r="AM59" s="7">
        <f t="shared" si="8"/>
        <v>92.73075</v>
      </c>
      <c r="AN59" s="7">
        <f t="shared" si="9"/>
        <v>92.73075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1:56" x14ac:dyDescent="0.25">
      <c r="A60" s="2">
        <v>53</v>
      </c>
      <c r="B60" s="6">
        <v>16.691537500000003</v>
      </c>
      <c r="C60" s="6">
        <v>29.194639500000001</v>
      </c>
      <c r="D60" s="6">
        <v>50.342199999999998</v>
      </c>
      <c r="E60" s="6">
        <v>66.929270000000002</v>
      </c>
      <c r="F60" s="6">
        <v>89.07423</v>
      </c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29.194639500000001</v>
      </c>
      <c r="Z60" s="7">
        <f>'pivot times'!E60</f>
        <v>2.574860487538329</v>
      </c>
      <c r="AA60" s="7">
        <f t="shared" si="2"/>
        <v>21.470058037385016</v>
      </c>
      <c r="AB60" s="7">
        <f t="shared" si="3"/>
        <v>36.919220962614986</v>
      </c>
      <c r="AC60" s="7">
        <f>'pivot times'!F60</f>
        <v>50.342199999999998</v>
      </c>
      <c r="AD60" s="7">
        <f>'pivot times'!G60</f>
        <v>3.0587179999999359</v>
      </c>
      <c r="AE60" s="7">
        <f t="shared" si="4"/>
        <v>41.166046000000193</v>
      </c>
      <c r="AF60" s="7">
        <f t="shared" si="5"/>
        <v>59.518353999999803</v>
      </c>
      <c r="AG60" s="7">
        <f>'pivot times'!H60</f>
        <v>66.929270000000002</v>
      </c>
      <c r="AH60" s="7">
        <f>'pivot times'!I60</f>
        <v>9.1470939999999636</v>
      </c>
      <c r="AI60" s="7">
        <f t="shared" si="6"/>
        <v>39.487988000000115</v>
      </c>
      <c r="AJ60" s="7">
        <f t="shared" si="7"/>
        <v>94.37055199999989</v>
      </c>
      <c r="AK60" s="7">
        <f>'pivot times'!J60</f>
        <v>89.07423</v>
      </c>
      <c r="AL60" s="7">
        <f>'pivot times'!K60</f>
        <v>0</v>
      </c>
      <c r="AM60" s="7">
        <f t="shared" si="8"/>
        <v>89.07423</v>
      </c>
      <c r="AN60" s="7">
        <f t="shared" si="9"/>
        <v>89.07423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1:56" x14ac:dyDescent="0.25">
      <c r="A61" s="2">
        <v>54</v>
      </c>
      <c r="B61" s="6">
        <v>18.099508333333329</v>
      </c>
      <c r="C61" s="6">
        <v>27.733059249999997</v>
      </c>
      <c r="D61" s="6">
        <v>45.252343500000002</v>
      </c>
      <c r="E61" s="6">
        <v>67.569194428571421</v>
      </c>
      <c r="F61" s="6">
        <v>90.098741500000003</v>
      </c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27.733059249999997</v>
      </c>
      <c r="Z61" s="7">
        <f>'pivot times'!E61</f>
        <v>1.3239351200142961</v>
      </c>
      <c r="AA61" s="7">
        <f t="shared" si="2"/>
        <v>23.761253889957107</v>
      </c>
      <c r="AB61" s="7">
        <f t="shared" si="3"/>
        <v>31.704864610042886</v>
      </c>
      <c r="AC61" s="7">
        <f>'pivot times'!F61</f>
        <v>45.252343500000002</v>
      </c>
      <c r="AD61" s="7">
        <f>'pivot times'!G61</f>
        <v>2.7004485000000273</v>
      </c>
      <c r="AE61" s="7">
        <f t="shared" si="4"/>
        <v>37.150997999999916</v>
      </c>
      <c r="AF61" s="7">
        <f t="shared" si="5"/>
        <v>53.353689000000088</v>
      </c>
      <c r="AG61" s="7">
        <f>'pivot times'!H61</f>
        <v>67.569194428571421</v>
      </c>
      <c r="AH61" s="7">
        <f>'pivot times'!I61</f>
        <v>8.6074823360843773</v>
      </c>
      <c r="AI61" s="7">
        <f t="shared" si="6"/>
        <v>41.746747420318286</v>
      </c>
      <c r="AJ61" s="7">
        <f t="shared" si="7"/>
        <v>93.391641436824557</v>
      </c>
      <c r="AK61" s="7">
        <f>'pivot times'!J61</f>
        <v>90.098741500000003</v>
      </c>
      <c r="AL61" s="7">
        <f>'pivot times'!K61</f>
        <v>5.0260686551168767</v>
      </c>
      <c r="AM61" s="7">
        <f t="shared" si="8"/>
        <v>75.020535534649369</v>
      </c>
      <c r="AN61" s="7">
        <f t="shared" si="9"/>
        <v>105.17694746535064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1:56" x14ac:dyDescent="0.25">
      <c r="A62" s="2">
        <v>55</v>
      </c>
      <c r="B62" s="6">
        <v>22.015960333333336</v>
      </c>
      <c r="C62" s="6">
        <v>28.676919250000001</v>
      </c>
      <c r="D62" s="6">
        <v>48.569331500000004</v>
      </c>
      <c r="E62" s="6">
        <v>68.183681500000006</v>
      </c>
      <c r="F62" s="6">
        <v>84.429963000000001</v>
      </c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28.676919250000001</v>
      </c>
      <c r="Z62" s="7">
        <f>'pivot times'!E62</f>
        <v>1.0830937523719313</v>
      </c>
      <c r="AA62" s="7">
        <f t="shared" si="2"/>
        <v>25.427637992884208</v>
      </c>
      <c r="AB62" s="7">
        <f t="shared" si="3"/>
        <v>31.926200507115794</v>
      </c>
      <c r="AC62" s="7">
        <f>'pivot times'!F62</f>
        <v>48.569331500000004</v>
      </c>
      <c r="AD62" s="7">
        <f>'pivot times'!G62</f>
        <v>2.4109174999999734</v>
      </c>
      <c r="AE62" s="7">
        <f t="shared" si="4"/>
        <v>41.336579000000086</v>
      </c>
      <c r="AF62" s="7">
        <f t="shared" si="5"/>
        <v>55.802083999999923</v>
      </c>
      <c r="AG62" s="7">
        <f>'pivot times'!H62</f>
        <v>68.183681500000006</v>
      </c>
      <c r="AH62" s="7">
        <f>'pivot times'!I62</f>
        <v>5.503140500000006</v>
      </c>
      <c r="AI62" s="7">
        <f t="shared" si="6"/>
        <v>51.67425999999999</v>
      </c>
      <c r="AJ62" s="7">
        <f t="shared" si="7"/>
        <v>84.693103000000022</v>
      </c>
      <c r="AK62" s="7">
        <f>'pivot times'!J62</f>
        <v>84.429963000000001</v>
      </c>
      <c r="AL62" s="7">
        <f>'pivot times'!K62</f>
        <v>0</v>
      </c>
      <c r="AM62" s="7">
        <f t="shared" si="8"/>
        <v>84.429963000000001</v>
      </c>
      <c r="AN62" s="7">
        <f t="shared" si="9"/>
        <v>84.429963000000001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1:56" x14ac:dyDescent="0.25">
      <c r="A63" s="2">
        <v>56</v>
      </c>
      <c r="B63" s="6">
        <v>15.854980666666668</v>
      </c>
      <c r="C63" s="6">
        <v>26.03369825</v>
      </c>
      <c r="D63" s="6">
        <v>47.890387000000004</v>
      </c>
      <c r="E63" s="6">
        <v>68.374039499999995</v>
      </c>
      <c r="F63" s="6">
        <v>83.925219999999996</v>
      </c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26.03369825</v>
      </c>
      <c r="Z63" s="7">
        <f>'pivot times'!E63</f>
        <v>0.67695765289053922</v>
      </c>
      <c r="AA63" s="7">
        <f t="shared" si="2"/>
        <v>24.002825291328381</v>
      </c>
      <c r="AB63" s="7">
        <f t="shared" si="3"/>
        <v>28.064571208671619</v>
      </c>
      <c r="AC63" s="7">
        <f>'pivot times'!F63</f>
        <v>47.890387000000004</v>
      </c>
      <c r="AD63" s="7">
        <f>'pivot times'!G63</f>
        <v>3.4956339999999764</v>
      </c>
      <c r="AE63" s="7">
        <f t="shared" si="4"/>
        <v>37.403485000000074</v>
      </c>
      <c r="AF63" s="7">
        <f t="shared" si="5"/>
        <v>58.377288999999934</v>
      </c>
      <c r="AG63" s="7">
        <f>'pivot times'!H63</f>
        <v>68.374039499999995</v>
      </c>
      <c r="AH63" s="7">
        <f>'pivot times'!I63</f>
        <v>4.2408984999999664</v>
      </c>
      <c r="AI63" s="7">
        <f t="shared" si="6"/>
        <v>55.651344000000094</v>
      </c>
      <c r="AJ63" s="7">
        <f t="shared" si="7"/>
        <v>81.096734999999896</v>
      </c>
      <c r="AK63" s="7">
        <f>'pivot times'!J63</f>
        <v>83.925219999999996</v>
      </c>
      <c r="AL63" s="7">
        <f>'pivot times'!K63</f>
        <v>0</v>
      </c>
      <c r="AM63" s="7">
        <f t="shared" si="8"/>
        <v>83.925219999999996</v>
      </c>
      <c r="AN63" s="7">
        <f t="shared" si="9"/>
        <v>83.925219999999996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1:56" x14ac:dyDescent="0.25">
      <c r="A64" s="2">
        <v>57</v>
      </c>
      <c r="B64" s="6">
        <v>20.326654333333334</v>
      </c>
      <c r="C64" s="6">
        <v>26.595916500000001</v>
      </c>
      <c r="D64" s="6">
        <v>48.927052500000002</v>
      </c>
      <c r="E64" s="6">
        <v>71.605326428571431</v>
      </c>
      <c r="F64" s="6">
        <v>86.414262799999989</v>
      </c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26.595916500000001</v>
      </c>
      <c r="Z64" s="7">
        <f>'pivot times'!E64</f>
        <v>1.9676141318141236</v>
      </c>
      <c r="AA64" s="7">
        <f t="shared" si="2"/>
        <v>20.693074104557631</v>
      </c>
      <c r="AB64" s="7">
        <f t="shared" si="3"/>
        <v>32.498758895442371</v>
      </c>
      <c r="AC64" s="7">
        <f>'pivot times'!F64</f>
        <v>48.927052500000002</v>
      </c>
      <c r="AD64" s="7">
        <f>'pivot times'!G64</f>
        <v>9.1614999558751672E-3</v>
      </c>
      <c r="AE64" s="7">
        <f t="shared" si="4"/>
        <v>48.899568000132376</v>
      </c>
      <c r="AF64" s="7">
        <f t="shared" si="5"/>
        <v>48.954536999867628</v>
      </c>
      <c r="AG64" s="7">
        <f>'pivot times'!H64</f>
        <v>71.605326428571431</v>
      </c>
      <c r="AH64" s="7">
        <f>'pivot times'!I64</f>
        <v>2.2741935365786823</v>
      </c>
      <c r="AI64" s="7">
        <f t="shared" si="6"/>
        <v>64.78274581883538</v>
      </c>
      <c r="AJ64" s="7">
        <f t="shared" si="7"/>
        <v>78.427907038307481</v>
      </c>
      <c r="AK64" s="7">
        <f>'pivot times'!J64</f>
        <v>86.414262799999989</v>
      </c>
      <c r="AL64" s="7">
        <f>'pivot times'!K64</f>
        <v>3.2312817900032487</v>
      </c>
      <c r="AM64" s="7">
        <f t="shared" si="8"/>
        <v>76.720417429990249</v>
      </c>
      <c r="AN64" s="7">
        <f t="shared" si="9"/>
        <v>96.108108170009729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1:56" x14ac:dyDescent="0.25">
      <c r="A65" s="2">
        <v>58</v>
      </c>
      <c r="B65" s="6">
        <v>18.068352166666671</v>
      </c>
      <c r="C65" s="6">
        <v>26.4046035</v>
      </c>
      <c r="D65" s="6">
        <v>51.852208500000003</v>
      </c>
      <c r="E65" s="6">
        <v>66.035082000000003</v>
      </c>
      <c r="F65" s="6">
        <v>81.383899999999997</v>
      </c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26.4046035</v>
      </c>
      <c r="Z65" s="7">
        <f>'pivot times'!E65</f>
        <v>1.7659749818655972</v>
      </c>
      <c r="AA65" s="7">
        <f t="shared" si="2"/>
        <v>21.10667855440321</v>
      </c>
      <c r="AB65" s="7">
        <f t="shared" si="3"/>
        <v>31.702528445596791</v>
      </c>
      <c r="AC65" s="7">
        <f>'pivot times'!F65</f>
        <v>51.852208500000003</v>
      </c>
      <c r="AD65" s="7">
        <f>'pivot times'!G65</f>
        <v>4.931397499999937</v>
      </c>
      <c r="AE65" s="7">
        <f t="shared" si="4"/>
        <v>37.058016000000194</v>
      </c>
      <c r="AF65" s="7">
        <f t="shared" si="5"/>
        <v>66.646400999999813</v>
      </c>
      <c r="AG65" s="7">
        <f>'pivot times'!H65</f>
        <v>66.035082000000003</v>
      </c>
      <c r="AH65" s="7">
        <f>'pivot times'!I65</f>
        <v>6.0350899999999816</v>
      </c>
      <c r="AI65" s="7">
        <f t="shared" si="6"/>
        <v>47.929812000000055</v>
      </c>
      <c r="AJ65" s="7">
        <f t="shared" si="7"/>
        <v>84.14035199999995</v>
      </c>
      <c r="AK65" s="7">
        <f>'pivot times'!J65</f>
        <v>81.383899999999997</v>
      </c>
      <c r="AL65" s="7">
        <f>'pivot times'!K65</f>
        <v>0</v>
      </c>
      <c r="AM65" s="7">
        <f t="shared" si="8"/>
        <v>81.383899999999997</v>
      </c>
      <c r="AN65" s="7">
        <f t="shared" si="9"/>
        <v>81.383899999999997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1:56" x14ac:dyDescent="0.25">
      <c r="A66" s="2">
        <v>59</v>
      </c>
      <c r="B66" s="6">
        <v>18.585793833333337</v>
      </c>
      <c r="C66" s="6">
        <v>30.017291250000003</v>
      </c>
      <c r="D66" s="6">
        <v>46.810681000000002</v>
      </c>
      <c r="E66" s="6">
        <v>55.803689000000006</v>
      </c>
      <c r="F66" s="6">
        <v>80.550257999999999</v>
      </c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30.017291250000003</v>
      </c>
      <c r="Z66" s="7">
        <f>'pivot times'!E66</f>
        <v>2.7496568502850645</v>
      </c>
      <c r="AA66" s="7">
        <f t="shared" si="2"/>
        <v>21.768320699144809</v>
      </c>
      <c r="AB66" s="7">
        <f t="shared" si="3"/>
        <v>38.266261800855197</v>
      </c>
      <c r="AC66" s="7">
        <f>'pivot times'!F66</f>
        <v>46.810681000000002</v>
      </c>
      <c r="AD66" s="7">
        <f>'pivot times'!G66</f>
        <v>9.8631010000000039</v>
      </c>
      <c r="AE66" s="7">
        <f t="shared" si="4"/>
        <v>17.221377999999991</v>
      </c>
      <c r="AF66" s="7">
        <f t="shared" si="5"/>
        <v>76.399984000000018</v>
      </c>
      <c r="AG66" s="7">
        <f>'pivot times'!H66</f>
        <v>55.803689000000006</v>
      </c>
      <c r="AH66" s="7">
        <f>'pivot times'!I66</f>
        <v>5.250181999999965</v>
      </c>
      <c r="AI66" s="7">
        <f t="shared" si="6"/>
        <v>40.053143000000112</v>
      </c>
      <c r="AJ66" s="7">
        <f t="shared" si="7"/>
        <v>71.554234999999906</v>
      </c>
      <c r="AK66" s="7">
        <f>'pivot times'!J66</f>
        <v>80.550257999999999</v>
      </c>
      <c r="AL66" s="7">
        <f>'pivot times'!K66</f>
        <v>0</v>
      </c>
      <c r="AM66" s="7">
        <f t="shared" si="8"/>
        <v>80.550257999999999</v>
      </c>
      <c r="AN66" s="7">
        <f t="shared" si="9"/>
        <v>80.550257999999999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1:56" x14ac:dyDescent="0.25">
      <c r="A67" s="2">
        <v>60</v>
      </c>
      <c r="B67" s="6">
        <v>20.728350333333331</v>
      </c>
      <c r="C67" s="6">
        <v>30.70760525</v>
      </c>
      <c r="D67" s="6">
        <v>47.468882499999999</v>
      </c>
      <c r="E67" s="6">
        <v>62.871661142857143</v>
      </c>
      <c r="F67" s="6">
        <v>84.650693200000006</v>
      </c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30.70760525</v>
      </c>
      <c r="Z67" s="7">
        <f>'pivot times'!E67</f>
        <v>6.3787048742293733</v>
      </c>
      <c r="AA67" s="7">
        <f t="shared" si="2"/>
        <v>11.571490627311881</v>
      </c>
      <c r="AB67" s="7">
        <f t="shared" si="3"/>
        <v>49.843719872688119</v>
      </c>
      <c r="AC67" s="7">
        <f>'pivot times'!F67</f>
        <v>47.468882499999999</v>
      </c>
      <c r="AD67" s="7">
        <f>'pivot times'!G67</f>
        <v>8.9434205000000198</v>
      </c>
      <c r="AE67" s="7">
        <f t="shared" si="4"/>
        <v>20.63862099999994</v>
      </c>
      <c r="AF67" s="7">
        <f t="shared" si="5"/>
        <v>74.299144000000055</v>
      </c>
      <c r="AG67" s="7">
        <f>'pivot times'!H67</f>
        <v>62.871661142857143</v>
      </c>
      <c r="AH67" s="7">
        <f>'pivot times'!I67</f>
        <v>7.181102345320264</v>
      </c>
      <c r="AI67" s="7">
        <f t="shared" si="6"/>
        <v>41.328354106896349</v>
      </c>
      <c r="AJ67" s="7">
        <f t="shared" si="7"/>
        <v>84.414968178817929</v>
      </c>
      <c r="AK67" s="7">
        <f>'pivot times'!J67</f>
        <v>84.650693200000006</v>
      </c>
      <c r="AL67" s="7">
        <f>'pivot times'!K67</f>
        <v>2.6077348127636868</v>
      </c>
      <c r="AM67" s="7">
        <f t="shared" si="8"/>
        <v>76.827488761708949</v>
      </c>
      <c r="AN67" s="7">
        <f t="shared" si="9"/>
        <v>92.473897638291064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1:56" x14ac:dyDescent="0.25">
      <c r="A68" s="2">
        <v>61</v>
      </c>
      <c r="B68" s="6">
        <v>19.171195666666666</v>
      </c>
      <c r="C68" s="6">
        <v>27.5975635</v>
      </c>
      <c r="D68" s="6">
        <v>45.312976999999997</v>
      </c>
      <c r="E68" s="6">
        <v>56.207155999999998</v>
      </c>
      <c r="F68" s="6">
        <v>72.263093999999995</v>
      </c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27.5975635</v>
      </c>
      <c r="Z68" s="7">
        <f>'pivot times'!E68</f>
        <v>1.2921050750949743</v>
      </c>
      <c r="AA68" s="7">
        <f t="shared" si="2"/>
        <v>23.721248274715077</v>
      </c>
      <c r="AB68" s="7">
        <f t="shared" si="3"/>
        <v>31.473878725284923</v>
      </c>
      <c r="AC68" s="7">
        <f>'pivot times'!F68</f>
        <v>45.312976999999997</v>
      </c>
      <c r="AD68" s="7">
        <f>'pivot times'!G68</f>
        <v>10.443955999999998</v>
      </c>
      <c r="AE68" s="7">
        <f t="shared" si="4"/>
        <v>13.981109000000004</v>
      </c>
      <c r="AF68" s="7">
        <f t="shared" si="5"/>
        <v>76.644844999999989</v>
      </c>
      <c r="AG68" s="7">
        <f>'pivot times'!H68</f>
        <v>56.207155999999998</v>
      </c>
      <c r="AH68" s="7">
        <f>'pivot times'!I68</f>
        <v>1.7342149999998473</v>
      </c>
      <c r="AI68" s="7">
        <f t="shared" si="6"/>
        <v>51.004511000000456</v>
      </c>
      <c r="AJ68" s="7">
        <f t="shared" si="7"/>
        <v>61.40980099999954</v>
      </c>
      <c r="AK68" s="7">
        <f>'pivot times'!J68</f>
        <v>72.263093999999995</v>
      </c>
      <c r="AL68" s="7">
        <f>'pivot times'!K68</f>
        <v>0</v>
      </c>
      <c r="AM68" s="7">
        <f t="shared" si="8"/>
        <v>72.263093999999995</v>
      </c>
      <c r="AN68" s="7">
        <f t="shared" si="9"/>
        <v>72.263093999999995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1:56" x14ac:dyDescent="0.25">
      <c r="A69" s="2">
        <v>62</v>
      </c>
      <c r="B69" s="6">
        <v>17.818793833333334</v>
      </c>
      <c r="C69" s="6">
        <v>28.976658999999998</v>
      </c>
      <c r="D69" s="6">
        <v>46.5663105</v>
      </c>
      <c r="E69" s="6">
        <v>53.947665999999998</v>
      </c>
      <c r="F69" s="6">
        <v>77.989759000000006</v>
      </c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28.976658999999998</v>
      </c>
      <c r="Z69" s="7">
        <f>'pivot times'!E69</f>
        <v>2.0466052071689544</v>
      </c>
      <c r="AA69" s="7">
        <f t="shared" si="2"/>
        <v>22.836843378493136</v>
      </c>
      <c r="AB69" s="7">
        <f t="shared" si="3"/>
        <v>35.11647462150686</v>
      </c>
      <c r="AC69" s="7">
        <f>'pivot times'!F69</f>
        <v>46.5663105</v>
      </c>
      <c r="AD69" s="7">
        <f>'pivot times'!G69</f>
        <v>8.9648595000000011</v>
      </c>
      <c r="AE69" s="7">
        <f t="shared" si="4"/>
        <v>19.671731999999999</v>
      </c>
      <c r="AF69" s="7">
        <f t="shared" si="5"/>
        <v>73.460889000000009</v>
      </c>
      <c r="AG69" s="7">
        <f>'pivot times'!H69</f>
        <v>53.947665999999998</v>
      </c>
      <c r="AH69" s="7">
        <f>'pivot times'!I69</f>
        <v>3.7814740000000544</v>
      </c>
      <c r="AI69" s="7">
        <f t="shared" si="6"/>
        <v>42.603243999999833</v>
      </c>
      <c r="AJ69" s="7">
        <f t="shared" si="7"/>
        <v>65.292088000000163</v>
      </c>
      <c r="AK69" s="7">
        <f>'pivot times'!J69</f>
        <v>77.989759000000006</v>
      </c>
      <c r="AL69" s="7">
        <f>'pivot times'!K69</f>
        <v>0</v>
      </c>
      <c r="AM69" s="7">
        <f t="shared" si="8"/>
        <v>77.989759000000006</v>
      </c>
      <c r="AN69" s="7">
        <f t="shared" si="9"/>
        <v>77.989759000000006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1:56" x14ac:dyDescent="0.25">
      <c r="A70" s="2">
        <v>63</v>
      </c>
      <c r="B70" s="6">
        <v>18.470063666666665</v>
      </c>
      <c r="C70" s="6">
        <v>25.422177500000004</v>
      </c>
      <c r="D70" s="6">
        <v>46.123927000000002</v>
      </c>
      <c r="E70" s="6">
        <v>60.022591999999996</v>
      </c>
      <c r="F70" s="6">
        <v>78.749997399999998</v>
      </c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25.422177500000004</v>
      </c>
      <c r="Z70" s="7">
        <f>'pivot times'!E70</f>
        <v>1.160193967008095</v>
      </c>
      <c r="AA70" s="7">
        <f t="shared" si="2"/>
        <v>21.94159559897572</v>
      </c>
      <c r="AB70" s="7">
        <f t="shared" si="3"/>
        <v>28.902759401024287</v>
      </c>
      <c r="AC70" s="7">
        <f>'pivot times'!F70</f>
        <v>46.123927000000002</v>
      </c>
      <c r="AD70" s="7">
        <f>'pivot times'!G70</f>
        <v>9.0948509999999985</v>
      </c>
      <c r="AE70" s="7">
        <f t="shared" si="4"/>
        <v>18.839374000000007</v>
      </c>
      <c r="AF70" s="7">
        <f t="shared" si="5"/>
        <v>73.408479999999997</v>
      </c>
      <c r="AG70" s="7">
        <f>'pivot times'!H70</f>
        <v>60.022591999999996</v>
      </c>
      <c r="AH70" s="7">
        <f>'pivot times'!I70</f>
        <v>6.7464641756875192</v>
      </c>
      <c r="AI70" s="7">
        <f t="shared" si="6"/>
        <v>39.78319947293744</v>
      </c>
      <c r="AJ70" s="7">
        <f t="shared" si="7"/>
        <v>80.261984527062552</v>
      </c>
      <c r="AK70" s="7">
        <f>'pivot times'!J70</f>
        <v>78.749997399999998</v>
      </c>
      <c r="AL70" s="7">
        <f>'pivot times'!K70</f>
        <v>8.3801004781145068</v>
      </c>
      <c r="AM70" s="7">
        <f t="shared" si="8"/>
        <v>53.609695965656478</v>
      </c>
      <c r="AN70" s="7">
        <f t="shared" si="9"/>
        <v>103.89029883434353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1:56" x14ac:dyDescent="0.25">
      <c r="A71" s="2">
        <v>64</v>
      </c>
      <c r="B71" s="6">
        <v>20.844140333333332</v>
      </c>
      <c r="C71" s="6">
        <v>31.892331249999998</v>
      </c>
      <c r="D71" s="6">
        <v>50.290246999999994</v>
      </c>
      <c r="E71" s="6">
        <v>49.397883999999998</v>
      </c>
      <c r="F71" s="6">
        <v>71.296051000000006</v>
      </c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31.892331249999998</v>
      </c>
      <c r="Z71" s="7">
        <f>'pivot times'!E71</f>
        <v>7.3270700832730125</v>
      </c>
      <c r="AA71" s="7">
        <f t="shared" si="2"/>
        <v>9.9111210001809624</v>
      </c>
      <c r="AB71" s="7">
        <f t="shared" si="3"/>
        <v>53.873541499819034</v>
      </c>
      <c r="AC71" s="7">
        <f>'pivot times'!F71</f>
        <v>50.290246999999994</v>
      </c>
      <c r="AD71" s="7">
        <f>'pivot times'!G71</f>
        <v>6.3799460000000652</v>
      </c>
      <c r="AE71" s="7">
        <f t="shared" si="4"/>
        <v>31.150408999999797</v>
      </c>
      <c r="AF71" s="7">
        <f t="shared" si="5"/>
        <v>69.43008500000019</v>
      </c>
      <c r="AG71" s="7">
        <f>'pivot times'!H71</f>
        <v>49.397883999999998</v>
      </c>
      <c r="AH71" s="7">
        <f>'pivot times'!I71</f>
        <v>1.3483200000000721</v>
      </c>
      <c r="AI71" s="7">
        <f t="shared" si="6"/>
        <v>45.352923999999781</v>
      </c>
      <c r="AJ71" s="7">
        <f t="shared" si="7"/>
        <v>53.442844000000214</v>
      </c>
      <c r="AK71" s="7">
        <f>'pivot times'!J71</f>
        <v>71.296051000000006</v>
      </c>
      <c r="AL71" s="7">
        <f>'pivot times'!K71</f>
        <v>0</v>
      </c>
      <c r="AM71" s="7">
        <f t="shared" si="8"/>
        <v>71.296051000000006</v>
      </c>
      <c r="AN71" s="7">
        <f t="shared" si="9"/>
        <v>71.296051000000006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1:56" x14ac:dyDescent="0.25">
      <c r="A72" s="2">
        <v>72</v>
      </c>
      <c r="B72" s="6">
        <v>25.236317714285715</v>
      </c>
      <c r="C72" s="6">
        <v>20.653795250000002</v>
      </c>
      <c r="D72" s="6">
        <v>46.016104000000006</v>
      </c>
      <c r="E72" s="6">
        <v>62.229051285714284</v>
      </c>
      <c r="F72" s="6">
        <v>73.659708666666674</v>
      </c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1:56" x14ac:dyDescent="0.25">
      <c r="A73" s="2">
        <v>71</v>
      </c>
      <c r="B73" s="6">
        <v>24.118696</v>
      </c>
      <c r="C73" s="6">
        <v>33.12799425</v>
      </c>
      <c r="D73" s="6">
        <v>46.386457333333333</v>
      </c>
      <c r="E73" s="6">
        <v>54.173998499999996</v>
      </c>
      <c r="F73" s="6">
        <v>72.95795050000001</v>
      </c>
      <c r="U73" t="s">
        <v>25</v>
      </c>
      <c r="V73" t="s">
        <v>26</v>
      </c>
      <c r="W73" s="7" t="s">
        <v>27</v>
      </c>
      <c r="X73" s="7" t="s">
        <v>28</v>
      </c>
    </row>
    <row r="74" spans="1:56" x14ac:dyDescent="0.25">
      <c r="A74" s="2">
        <v>70</v>
      </c>
      <c r="B74" s="6">
        <v>23.282241000000003</v>
      </c>
      <c r="C74" s="6">
        <v>31.961241000000001</v>
      </c>
      <c r="D74" s="6">
        <v>39.888710666666668</v>
      </c>
      <c r="E74" s="6">
        <v>56.063921999999998</v>
      </c>
      <c r="F74" s="6">
        <v>74.201631000000006</v>
      </c>
      <c r="T74" s="6">
        <v>0</v>
      </c>
      <c r="U74">
        <v>1</v>
      </c>
      <c r="V74" t="str">
        <f t="shared" ref="V74:V105" si="18">"e0 10000 100 1 1 " &amp; U74</f>
        <v>e0 10000 100 1 1 1</v>
      </c>
      <c r="W74" s="7">
        <f>'pivot times'!B8</f>
        <v>333.04949225000001</v>
      </c>
      <c r="X74" s="7">
        <f>'pivot times'!C8</f>
        <v>0.14113770072525098</v>
      </c>
      <c r="Y74" s="7">
        <v>0</v>
      </c>
    </row>
    <row r="75" spans="1:56" x14ac:dyDescent="0.25">
      <c r="A75" s="2">
        <v>69</v>
      </c>
      <c r="B75" s="6">
        <v>26.141769333333333</v>
      </c>
      <c r="C75" s="6">
        <v>30.07518425</v>
      </c>
      <c r="D75" s="6">
        <v>51.439376666666668</v>
      </c>
      <c r="E75" s="6">
        <v>60.708210000000001</v>
      </c>
      <c r="F75" s="6">
        <v>75.958544500000002</v>
      </c>
      <c r="U75">
        <v>2</v>
      </c>
      <c r="V75" t="str">
        <f t="shared" si="18"/>
        <v>e0 10000 100 1 1 2</v>
      </c>
      <c r="W75" s="7">
        <f>'pivot times'!B9</f>
        <v>166.15454114285714</v>
      </c>
      <c r="X75" s="7">
        <f>'pivot times'!C9</f>
        <v>0.18850267061446355</v>
      </c>
    </row>
    <row r="76" spans="1:56" x14ac:dyDescent="0.25">
      <c r="A76" s="2">
        <v>68</v>
      </c>
      <c r="B76" s="6">
        <v>21.119853333333335</v>
      </c>
      <c r="C76" s="6">
        <v>31.549033250000001</v>
      </c>
      <c r="D76" s="6">
        <v>43.531885666666675</v>
      </c>
      <c r="E76" s="6">
        <v>52.0418825</v>
      </c>
      <c r="F76" s="6">
        <v>71.261930000000007</v>
      </c>
      <c r="U76">
        <v>3</v>
      </c>
      <c r="V76" t="str">
        <f t="shared" si="18"/>
        <v>e0 10000 100 1 1 3</v>
      </c>
      <c r="W76" s="7">
        <f>'pivot times'!B10</f>
        <v>111.28643521428572</v>
      </c>
      <c r="X76" s="7">
        <f>'pivot times'!C10</f>
        <v>0.14718799798045595</v>
      </c>
    </row>
    <row r="77" spans="1:56" x14ac:dyDescent="0.25">
      <c r="A77" s="2">
        <v>67</v>
      </c>
      <c r="B77" s="6">
        <v>20.41756516666667</v>
      </c>
      <c r="C77" s="6">
        <v>36.402515749999999</v>
      </c>
      <c r="D77" s="6">
        <v>46.092860666666667</v>
      </c>
      <c r="E77" s="6">
        <v>49.728168499999995</v>
      </c>
      <c r="F77" s="6">
        <v>70.886656500000001</v>
      </c>
      <c r="U77">
        <v>4</v>
      </c>
      <c r="V77" t="str">
        <f t="shared" si="18"/>
        <v>e0 10000 100 1 1 4</v>
      </c>
      <c r="W77" s="7">
        <f>'pivot times'!B11</f>
        <v>83.86176435714286</v>
      </c>
      <c r="X77" s="7">
        <f>'pivot times'!C11</f>
        <v>0.1356966565342734</v>
      </c>
    </row>
    <row r="78" spans="1:56" x14ac:dyDescent="0.25">
      <c r="A78" s="2">
        <v>66</v>
      </c>
      <c r="B78" s="6">
        <v>20.464144666666666</v>
      </c>
      <c r="C78" s="6">
        <v>24.563368500000003</v>
      </c>
      <c r="D78" s="6">
        <v>50.856274499999998</v>
      </c>
      <c r="E78" s="6">
        <v>59.947730999999997</v>
      </c>
      <c r="F78" s="6">
        <v>77.01002716666666</v>
      </c>
      <c r="U78">
        <v>5</v>
      </c>
      <c r="V78" t="str">
        <f t="shared" si="18"/>
        <v>e0 10000 100 1 1 5</v>
      </c>
      <c r="W78" s="7">
        <f>'pivot times'!B12</f>
        <v>67.357719642857134</v>
      </c>
      <c r="X78" s="7">
        <f>'pivot times'!C12</f>
        <v>6.7203002031435213E-2</v>
      </c>
    </row>
    <row r="79" spans="1:56" x14ac:dyDescent="0.25">
      <c r="A79" s="2">
        <v>65</v>
      </c>
      <c r="B79" s="6">
        <v>24.292700166666673</v>
      </c>
      <c r="C79" s="6">
        <v>30.660546749999998</v>
      </c>
      <c r="D79" s="6">
        <v>43.521373499999996</v>
      </c>
      <c r="E79" s="6">
        <v>54.299193500000001</v>
      </c>
      <c r="F79" s="6">
        <v>71.644318499999997</v>
      </c>
      <c r="U79">
        <v>6</v>
      </c>
      <c r="V79" t="str">
        <f t="shared" si="18"/>
        <v>e0 10000 100 1 1 6</v>
      </c>
      <c r="W79" s="7">
        <f>'pivot times'!B13</f>
        <v>55.933098357142846</v>
      </c>
      <c r="X79" s="7">
        <f>'pivot times'!C13</f>
        <v>5.2422929734104839E-2</v>
      </c>
    </row>
    <row r="80" spans="1:56" x14ac:dyDescent="0.25">
      <c r="U80">
        <v>7</v>
      </c>
      <c r="V80" t="str">
        <f t="shared" si="18"/>
        <v>e0 10000 100 1 1 7</v>
      </c>
      <c r="W80" s="7">
        <f>'pivot times'!B14</f>
        <v>48.12476371428572</v>
      </c>
      <c r="X80" s="7">
        <f>'pivot times'!C14</f>
        <v>6.1622923624751455E-2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42.323093571428572</v>
      </c>
      <c r="X81" s="7">
        <f>'pivot times'!C15</f>
        <v>5.9798787769861431E-2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37.802975000000004</v>
      </c>
      <c r="X82" s="7">
        <f>'pivot times'!C16</f>
        <v>7.538077538989689E-2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34.044442857142862</v>
      </c>
      <c r="X83" s="7">
        <f>'pivot times'!C17</f>
        <v>9.2106753371016564E-2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31.03745557142857</v>
      </c>
      <c r="X84" s="7">
        <f>'pivot times'!C18</f>
        <v>3.7242424636002365E-2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28.72331785714286</v>
      </c>
      <c r="X85" s="7">
        <f>'pivot times'!C19</f>
        <v>6.0828783279292496E-2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26.532556499999998</v>
      </c>
      <c r="X86" s="7">
        <f>'pivot times'!C20</f>
        <v>4.8561100090133577E-2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24.744356</v>
      </c>
      <c r="X87" s="7">
        <f>'pivot times'!C21</f>
        <v>4.2115090689192149E-2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23.187750166666664</v>
      </c>
      <c r="X88" s="7">
        <f>'pivot times'!C22</f>
        <v>3.7011616778856643E-2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21.801792666666667</v>
      </c>
      <c r="X89" s="7">
        <f>'pivot times'!C23</f>
        <v>4.4383662597097549E-2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20.636945666666666</v>
      </c>
      <c r="X90" s="7">
        <f>'pivot times'!C24</f>
        <v>2.8841121323106164E-2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19.546373333333335</v>
      </c>
      <c r="X91" s="7">
        <f>'pivot times'!C25</f>
        <v>5.5221080589479811E-2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18.621435333333334</v>
      </c>
      <c r="X92" s="7">
        <f>'pivot times'!C26</f>
        <v>3.628887506545881E-2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17.719269333333333</v>
      </c>
      <c r="X93" s="7">
        <f>'pivot times'!C27</f>
        <v>5.024338082721172E-2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16.977271666666667</v>
      </c>
      <c r="X94" s="7">
        <f>'pivot times'!C28</f>
        <v>3.3654754215082253E-2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16.329103833333331</v>
      </c>
      <c r="X95" s="7">
        <f>'pivot times'!C29</f>
        <v>7.0433356419818641E-2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15.630143166666668</v>
      </c>
      <c r="X96" s="7">
        <f>'pivot times'!C30</f>
        <v>4.0718755323202988E-2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15.179443333333333</v>
      </c>
      <c r="X97" s="7">
        <f>'pivot times'!C31</f>
        <v>0.10776978134058715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15.310846500000002</v>
      </c>
      <c r="X98" s="7">
        <f>'pivot times'!C32</f>
        <v>0.41643644234456667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15.318712666666668</v>
      </c>
      <c r="X99" s="7">
        <f>'pivot times'!C33</f>
        <v>0.6719130770778311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14.614170499999998</v>
      </c>
      <c r="X100" s="7">
        <f>'pivot times'!C34</f>
        <v>0.10445587715395957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15.041751833333334</v>
      </c>
      <c r="X101" s="7">
        <f>'pivot times'!C35</f>
        <v>0.46030804504569328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14.926566166666666</v>
      </c>
      <c r="X102" s="7">
        <f>'pivot times'!C36</f>
        <v>0.65009403864684412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14.374926</v>
      </c>
      <c r="X103" s="7">
        <f>'pivot times'!C37</f>
        <v>0.54538628414853751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14.357612500000002</v>
      </c>
      <c r="X104" s="7">
        <f>'pivot times'!C38</f>
        <v>1.2425338805793467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14.726694166666666</v>
      </c>
      <c r="X105" s="7">
        <f>'pivot times'!C39</f>
        <v>1.3176044791120638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7">
        <f>'pivot times'!B40</f>
        <v>14.928044333333332</v>
      </c>
      <c r="X106" s="7">
        <f>'pivot times'!C40</f>
        <v>0.95233670920368818</v>
      </c>
    </row>
    <row r="107" spans="21:24" x14ac:dyDescent="0.25">
      <c r="U107">
        <v>34</v>
      </c>
      <c r="V107" t="str">
        <f t="shared" si="19"/>
        <v>e0 10000 100 1 1 34</v>
      </c>
      <c r="W107" s="7">
        <f>'pivot times'!B41</f>
        <v>14.775562833333332</v>
      </c>
      <c r="X107" s="7">
        <f>'pivot times'!C41</f>
        <v>1.4761833459259623</v>
      </c>
    </row>
    <row r="108" spans="21:24" x14ac:dyDescent="0.25">
      <c r="U108">
        <v>35</v>
      </c>
      <c r="V108" t="str">
        <f t="shared" si="19"/>
        <v>e0 10000 100 1 1 35</v>
      </c>
      <c r="W108" s="7">
        <f>'pivot times'!B42</f>
        <v>13.793865333333335</v>
      </c>
      <c r="X108" s="7">
        <f>'pivot times'!C42</f>
        <v>0.39811869528723676</v>
      </c>
    </row>
    <row r="109" spans="21:24" x14ac:dyDescent="0.25">
      <c r="U109">
        <v>36</v>
      </c>
      <c r="V109" t="str">
        <f t="shared" si="19"/>
        <v>e0 10000 100 1 1 36</v>
      </c>
      <c r="W109" s="7">
        <f>'pivot times'!B43</f>
        <v>16.386073666666665</v>
      </c>
      <c r="X109" s="7">
        <f>'pivot times'!C43</f>
        <v>3.3079656251368283</v>
      </c>
    </row>
    <row r="110" spans="21:24" x14ac:dyDescent="0.25">
      <c r="U110">
        <v>37</v>
      </c>
      <c r="V110" t="str">
        <f t="shared" si="19"/>
        <v>e0 10000 100 1 1 37</v>
      </c>
      <c r="W110" s="7">
        <f>'pivot times'!B44</f>
        <v>14.828474666666667</v>
      </c>
      <c r="X110" s="7">
        <f>'pivot times'!C44</f>
        <v>1.8104908322755613</v>
      </c>
    </row>
    <row r="111" spans="21:24" x14ac:dyDescent="0.25">
      <c r="U111">
        <v>38</v>
      </c>
      <c r="V111" t="str">
        <f t="shared" si="19"/>
        <v>e0 10000 100 1 1 38</v>
      </c>
      <c r="W111" s="7">
        <f>'pivot times'!B45</f>
        <v>14.622530666666668</v>
      </c>
      <c r="X111" s="7">
        <f>'pivot times'!C45</f>
        <v>3.3761369809258124</v>
      </c>
    </row>
    <row r="112" spans="21:24" x14ac:dyDescent="0.25">
      <c r="U112">
        <v>39</v>
      </c>
      <c r="V112" t="str">
        <f t="shared" si="19"/>
        <v>e0 10000 100 1 1 39</v>
      </c>
      <c r="W112" s="7">
        <f>'pivot times'!B46</f>
        <v>13.900480333333332</v>
      </c>
      <c r="X112" s="7">
        <f>'pivot times'!C46</f>
        <v>1.4559147284390921</v>
      </c>
    </row>
    <row r="113" spans="21:24" x14ac:dyDescent="0.25">
      <c r="U113">
        <v>40</v>
      </c>
      <c r="V113" t="str">
        <f t="shared" si="19"/>
        <v>e0 10000 100 1 1 40</v>
      </c>
      <c r="W113" s="7">
        <f>'pivot times'!B47</f>
        <v>14.420785</v>
      </c>
      <c r="X113" s="7">
        <f>'pivot times'!C47</f>
        <v>1.851605183816291</v>
      </c>
    </row>
    <row r="114" spans="21:24" x14ac:dyDescent="0.25">
      <c r="U114">
        <v>41</v>
      </c>
      <c r="V114" t="str">
        <f t="shared" si="19"/>
        <v>e0 10000 100 1 1 41</v>
      </c>
      <c r="W114" s="7">
        <f>'pivot times'!B48</f>
        <v>17.789182333333333</v>
      </c>
      <c r="X114" s="7">
        <f>'pivot times'!C48</f>
        <v>8.4938963974044626</v>
      </c>
    </row>
    <row r="115" spans="21:24" x14ac:dyDescent="0.25">
      <c r="U115">
        <v>42</v>
      </c>
      <c r="V115" t="str">
        <f t="shared" si="19"/>
        <v>e0 10000 100 1 1 42</v>
      </c>
      <c r="W115" s="7">
        <f>'pivot times'!B49</f>
        <v>21.296362166666665</v>
      </c>
      <c r="X115" s="7">
        <f>'pivot times'!C49</f>
        <v>9.6799536763197267</v>
      </c>
    </row>
    <row r="116" spans="21:24" x14ac:dyDescent="0.25">
      <c r="U116">
        <v>43</v>
      </c>
      <c r="V116" t="str">
        <f t="shared" si="19"/>
        <v>e0 10000 100 1 1 43</v>
      </c>
      <c r="W116" s="7">
        <f>'pivot times'!B50</f>
        <v>13.209453333333334</v>
      </c>
      <c r="X116" s="7">
        <f>'pivot times'!C50</f>
        <v>0.73267505939253919</v>
      </c>
    </row>
    <row r="117" spans="21:24" x14ac:dyDescent="0.25">
      <c r="U117">
        <v>44</v>
      </c>
      <c r="V117" t="str">
        <f t="shared" si="19"/>
        <v>e0 10000 100 1 1 44</v>
      </c>
      <c r="W117" s="7">
        <f>'pivot times'!B51</f>
        <v>14.147486333333333</v>
      </c>
      <c r="X117" s="7">
        <f>'pivot times'!C51</f>
        <v>2.1482385422490933</v>
      </c>
    </row>
    <row r="118" spans="21:24" x14ac:dyDescent="0.25">
      <c r="U118">
        <v>45</v>
      </c>
      <c r="V118" t="str">
        <f t="shared" si="19"/>
        <v>e0 10000 100 1 1 45</v>
      </c>
      <c r="W118" s="7">
        <f>'pivot times'!B52</f>
        <v>17.748612333333334</v>
      </c>
      <c r="X118" s="7">
        <f>'pivot times'!C52</f>
        <v>3.5633770844537143</v>
      </c>
    </row>
    <row r="119" spans="21:24" x14ac:dyDescent="0.25">
      <c r="U119">
        <v>46</v>
      </c>
      <c r="V119" t="str">
        <f t="shared" si="19"/>
        <v>e0 10000 100 1 1 46</v>
      </c>
      <c r="W119" s="7">
        <f>'pivot times'!B53</f>
        <v>20.194020333333331</v>
      </c>
      <c r="X119" s="7">
        <f>'pivot times'!C53</f>
        <v>7.2499493793722438</v>
      </c>
    </row>
    <row r="120" spans="21:24" x14ac:dyDescent="0.25">
      <c r="U120">
        <v>47</v>
      </c>
      <c r="V120" t="str">
        <f t="shared" si="19"/>
        <v>e0 10000 100 1 1 47</v>
      </c>
      <c r="W120" s="7">
        <f>'pivot times'!B54</f>
        <v>14.633317333333332</v>
      </c>
      <c r="X120" s="7">
        <f>'pivot times'!C54</f>
        <v>2.3818313951721897</v>
      </c>
    </row>
    <row r="121" spans="21:24" x14ac:dyDescent="0.25">
      <c r="U121">
        <v>48</v>
      </c>
      <c r="V121" t="str">
        <f t="shared" si="19"/>
        <v>e0 10000 100 1 1 48</v>
      </c>
      <c r="W121" s="7">
        <f>'pivot times'!B55</f>
        <v>19.54638233333333</v>
      </c>
      <c r="X121" s="7">
        <f>'pivot times'!C55</f>
        <v>7.6855686576556534</v>
      </c>
    </row>
    <row r="122" spans="21:24" x14ac:dyDescent="0.25">
      <c r="U122">
        <v>49</v>
      </c>
      <c r="V122" t="str">
        <f t="shared" si="19"/>
        <v>e0 10000 100 1 1 49</v>
      </c>
      <c r="W122" s="7">
        <f>'pivot times'!B56</f>
        <v>14.786777000000001</v>
      </c>
      <c r="X122" s="7">
        <f>'pivot times'!C56</f>
        <v>3.2788752264566741</v>
      </c>
    </row>
    <row r="123" spans="21:24" x14ac:dyDescent="0.25">
      <c r="U123">
        <v>50</v>
      </c>
      <c r="V123" t="str">
        <f t="shared" si="19"/>
        <v>e0 10000 100 1 1 50</v>
      </c>
      <c r="W123" s="7">
        <f>'pivot times'!B57</f>
        <v>19.761842333333334</v>
      </c>
      <c r="X123" s="7">
        <f>'pivot times'!C57</f>
        <v>6.1033638066374634</v>
      </c>
    </row>
    <row r="124" spans="21:24" x14ac:dyDescent="0.25">
      <c r="U124">
        <v>51</v>
      </c>
      <c r="V124" t="str">
        <f t="shared" si="19"/>
        <v>e0 10000 100 1 1 51</v>
      </c>
      <c r="W124" s="7">
        <f>'pivot times'!B58</f>
        <v>12.880716833333333</v>
      </c>
      <c r="X124" s="7">
        <f>'pivot times'!C58</f>
        <v>1.3693981540507014</v>
      </c>
    </row>
    <row r="125" spans="21:24" x14ac:dyDescent="0.25">
      <c r="U125">
        <v>52</v>
      </c>
      <c r="V125" t="str">
        <f t="shared" si="19"/>
        <v>e0 10000 100 1 1 52</v>
      </c>
      <c r="W125" s="7">
        <f>'pivot times'!B59</f>
        <v>13.413809333333335</v>
      </c>
      <c r="X125" s="7">
        <f>'pivot times'!C59</f>
        <v>1.2425203626998758</v>
      </c>
    </row>
    <row r="126" spans="21:24" x14ac:dyDescent="0.25">
      <c r="U126">
        <v>53</v>
      </c>
      <c r="V126" t="str">
        <f t="shared" si="19"/>
        <v>e0 10000 100 1 1 53</v>
      </c>
      <c r="W126" s="7">
        <f>'pivot times'!B60</f>
        <v>16.691537500000003</v>
      </c>
      <c r="X126" s="7">
        <f>'pivot times'!C60</f>
        <v>4.9178707561866881</v>
      </c>
    </row>
    <row r="127" spans="21:24" x14ac:dyDescent="0.25">
      <c r="U127">
        <v>54</v>
      </c>
      <c r="V127" t="str">
        <f t="shared" si="19"/>
        <v>e0 10000 100 1 1 54</v>
      </c>
      <c r="W127" s="7">
        <f>'pivot times'!B61</f>
        <v>18.099508333333329</v>
      </c>
      <c r="X127" s="7">
        <f>'pivot times'!C61</f>
        <v>4.108269558439126</v>
      </c>
    </row>
    <row r="128" spans="21:24" x14ac:dyDescent="0.25">
      <c r="U128">
        <v>55</v>
      </c>
      <c r="V128" t="str">
        <f t="shared" si="19"/>
        <v>e0 10000 100 1 1 55</v>
      </c>
      <c r="W128" s="7">
        <f>'pivot times'!B62</f>
        <v>22.015960333333336</v>
      </c>
      <c r="X128" s="7">
        <f>'pivot times'!C62</f>
        <v>8.4220645508069598</v>
      </c>
    </row>
    <row r="129" spans="20:24" x14ac:dyDescent="0.25">
      <c r="U129">
        <v>56</v>
      </c>
      <c r="V129" t="str">
        <f t="shared" si="19"/>
        <v>e0 10000 100 1 1 56</v>
      </c>
      <c r="W129" s="7">
        <f>'pivot times'!B63</f>
        <v>15.854980666666668</v>
      </c>
      <c r="X129" s="7">
        <f>'pivot times'!C63</f>
        <v>2.6517183153037864</v>
      </c>
    </row>
    <row r="130" spans="20:24" x14ac:dyDescent="0.25">
      <c r="U130">
        <v>57</v>
      </c>
      <c r="V130" t="str">
        <f t="shared" si="19"/>
        <v>e0 10000 100 1 1 57</v>
      </c>
      <c r="W130" s="7">
        <f>'pivot times'!B64</f>
        <v>20.326654333333334</v>
      </c>
      <c r="X130" s="7">
        <f>'pivot times'!C64</f>
        <v>5.4212973292000779</v>
      </c>
    </row>
    <row r="131" spans="20:24" x14ac:dyDescent="0.25">
      <c r="U131">
        <v>58</v>
      </c>
      <c r="V131" t="str">
        <f t="shared" si="19"/>
        <v>e0 10000 100 1 1 58</v>
      </c>
      <c r="W131" s="7">
        <f>'pivot times'!B65</f>
        <v>18.068352166666671</v>
      </c>
      <c r="X131" s="7">
        <f>'pivot times'!C65</f>
        <v>4.6160348100741251</v>
      </c>
    </row>
    <row r="132" spans="20:24" x14ac:dyDescent="0.25">
      <c r="U132">
        <v>59</v>
      </c>
      <c r="V132" t="str">
        <f t="shared" si="19"/>
        <v>e0 10000 100 1 1 59</v>
      </c>
      <c r="W132" s="7">
        <f>'pivot times'!B66</f>
        <v>18.585793833333337</v>
      </c>
      <c r="X132" s="7">
        <f>'pivot times'!C66</f>
        <v>3.8563598518613076</v>
      </c>
    </row>
    <row r="133" spans="20:24" x14ac:dyDescent="0.25">
      <c r="U133">
        <v>60</v>
      </c>
      <c r="V133" t="str">
        <f t="shared" si="19"/>
        <v>e0 10000 100 1 1 60</v>
      </c>
      <c r="W133" s="7">
        <f>'pivot times'!B67</f>
        <v>20.728350333333331</v>
      </c>
      <c r="X133" s="7">
        <f>'pivot times'!C67</f>
        <v>1.8699932542351634</v>
      </c>
    </row>
    <row r="134" spans="20:24" x14ac:dyDescent="0.25">
      <c r="U134">
        <v>61</v>
      </c>
      <c r="V134" t="str">
        <f t="shared" si="19"/>
        <v>e0 10000 100 1 1 61</v>
      </c>
      <c r="W134" s="7">
        <f>'pivot times'!B68</f>
        <v>19.171195666666666</v>
      </c>
      <c r="X134" s="7">
        <f>'pivot times'!C68</f>
        <v>9.6857083870239453</v>
      </c>
    </row>
    <row r="135" spans="20:24" x14ac:dyDescent="0.25">
      <c r="U135">
        <v>62</v>
      </c>
      <c r="V135" t="str">
        <f t="shared" si="19"/>
        <v>e0 10000 100 1 1 62</v>
      </c>
      <c r="W135" s="7">
        <f>'pivot times'!B69</f>
        <v>17.818793833333334</v>
      </c>
      <c r="X135" s="7">
        <f>'pivot times'!C69</f>
        <v>4.4240498551869667</v>
      </c>
    </row>
    <row r="136" spans="20:24" x14ac:dyDescent="0.25">
      <c r="U136">
        <v>63</v>
      </c>
      <c r="V136" t="str">
        <f t="shared" si="19"/>
        <v>e0 10000 100 1 1 63</v>
      </c>
      <c r="W136" s="7">
        <f>'pivot times'!B70</f>
        <v>18.470063666666665</v>
      </c>
      <c r="X136" s="7">
        <f>'pivot times'!C70</f>
        <v>5.4078009293146065</v>
      </c>
    </row>
    <row r="137" spans="20:24" x14ac:dyDescent="0.25">
      <c r="U137">
        <v>64</v>
      </c>
      <c r="V137" t="str">
        <f t="shared" si="19"/>
        <v>e0 10000 100 1 1 64</v>
      </c>
      <c r="W137" s="7">
        <f>'pivot times'!B71</f>
        <v>20.844140333333332</v>
      </c>
      <c r="X137" s="7">
        <f>'pivot times'!C71</f>
        <v>9.5707466572405231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748.22622766666666</v>
      </c>
      <c r="X138" s="7">
        <f>'pivot times'!E8</f>
        <v>0.10092946220091502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7">
        <f>'pivot times'!D9</f>
        <v>372.50587033333335</v>
      </c>
      <c r="X139" s="7">
        <f>'pivot times'!E9</f>
        <v>0.35509356222225424</v>
      </c>
    </row>
    <row r="140" spans="20:24" x14ac:dyDescent="0.25">
      <c r="U140">
        <v>3</v>
      </c>
      <c r="V140" t="str">
        <f t="shared" si="20"/>
        <v>e0 10000 100 100000 1 3</v>
      </c>
      <c r="W140" s="7">
        <f>'pivot times'!D10</f>
        <v>248.89264200000002</v>
      </c>
      <c r="X140" s="7">
        <f>'pivot times'!E10</f>
        <v>3.2435635462630168E-2</v>
      </c>
    </row>
    <row r="141" spans="20:24" x14ac:dyDescent="0.25">
      <c r="U141">
        <v>4</v>
      </c>
      <c r="V141" t="str">
        <f t="shared" si="20"/>
        <v>e0 10000 100 100000 1 4</v>
      </c>
      <c r="W141" s="7">
        <f>'pivot times'!D11</f>
        <v>187.03656233333334</v>
      </c>
      <c r="X141" s="7">
        <f>'pivot times'!E11</f>
        <v>0.18296922772062205</v>
      </c>
    </row>
    <row r="142" spans="20:24" x14ac:dyDescent="0.25">
      <c r="U142">
        <v>5</v>
      </c>
      <c r="V142" t="str">
        <f t="shared" si="20"/>
        <v>e0 10000 100 100000 1 5</v>
      </c>
      <c r="W142" s="7">
        <f>'pivot times'!D12</f>
        <v>149.99934966666669</v>
      </c>
      <c r="X142" s="7">
        <f>'pivot times'!E12</f>
        <v>1.7734308365207911E-3</v>
      </c>
    </row>
    <row r="143" spans="20:24" x14ac:dyDescent="0.25">
      <c r="U143">
        <v>6</v>
      </c>
      <c r="V143" t="str">
        <f t="shared" si="20"/>
        <v>e0 10000 100 100000 1 6</v>
      </c>
      <c r="W143" s="7">
        <f>'pivot times'!D13</f>
        <v>125.29804133333333</v>
      </c>
      <c r="X143" s="7">
        <f>'pivot times'!E13</f>
        <v>7.7389507913043443E-2</v>
      </c>
    </row>
    <row r="144" spans="20:24" x14ac:dyDescent="0.25">
      <c r="U144">
        <v>7</v>
      </c>
      <c r="V144" t="str">
        <f t="shared" si="20"/>
        <v>e0 10000 100 100000 1 7</v>
      </c>
      <c r="W144" s="7">
        <f>'pivot times'!D14</f>
        <v>107.92060099999999</v>
      </c>
      <c r="X144" s="7">
        <f>'pivot times'!E14</f>
        <v>0.15455417933135029</v>
      </c>
    </row>
    <row r="145" spans="21:24" x14ac:dyDescent="0.25">
      <c r="U145">
        <v>8</v>
      </c>
      <c r="V145" t="str">
        <f t="shared" si="20"/>
        <v>e0 10000 100 100000 1 8</v>
      </c>
      <c r="W145" s="7">
        <f>'pivot times'!D15</f>
        <v>94.597121999999999</v>
      </c>
      <c r="X145" s="7">
        <f>'pivot times'!E15</f>
        <v>9.4085402551328676E-2</v>
      </c>
    </row>
    <row r="146" spans="21:24" x14ac:dyDescent="0.25">
      <c r="U146">
        <v>9</v>
      </c>
      <c r="V146" t="str">
        <f t="shared" si="20"/>
        <v>e0 10000 100 100000 1 9</v>
      </c>
      <c r="W146" s="7">
        <f>'pivot times'!D16</f>
        <v>84.23181799999999</v>
      </c>
      <c r="X146" s="7">
        <f>'pivot times'!E16</f>
        <v>1.5140833394770277E-2</v>
      </c>
    </row>
    <row r="147" spans="21:24" x14ac:dyDescent="0.25">
      <c r="U147">
        <v>10</v>
      </c>
      <c r="V147" t="str">
        <f t="shared" si="20"/>
        <v>e0 10000 100 100000 1 10</v>
      </c>
      <c r="W147" s="7">
        <f>'pivot times'!D17</f>
        <v>76.019603000000004</v>
      </c>
      <c r="X147" s="7">
        <f>'pivot times'!E17</f>
        <v>1.6294160210387192E-2</v>
      </c>
    </row>
    <row r="148" spans="21:24" x14ac:dyDescent="0.25">
      <c r="U148">
        <v>11</v>
      </c>
      <c r="V148" t="str">
        <f t="shared" si="20"/>
        <v>e0 10000 100 100000 1 11</v>
      </c>
      <c r="W148" s="7">
        <f>'pivot times'!D18</f>
        <v>69.312320999999997</v>
      </c>
      <c r="X148" s="7">
        <f>'pivot times'!E18</f>
        <v>3.3906099011695244E-2</v>
      </c>
    </row>
    <row r="149" spans="21:24" x14ac:dyDescent="0.25">
      <c r="U149">
        <v>12</v>
      </c>
      <c r="V149" t="str">
        <f t="shared" si="20"/>
        <v>e0 10000 100 100000 1 12</v>
      </c>
      <c r="W149" s="7">
        <f>'pivot times'!D19</f>
        <v>63.672268250000002</v>
      </c>
      <c r="X149" s="7">
        <f>'pivot times'!E19</f>
        <v>2.471251764301868E-2</v>
      </c>
    </row>
    <row r="150" spans="21:24" x14ac:dyDescent="0.25">
      <c r="U150">
        <v>13</v>
      </c>
      <c r="V150" t="str">
        <f t="shared" si="20"/>
        <v>e0 10000 100 100000 1 13</v>
      </c>
      <c r="W150" s="7">
        <f>'pivot times'!D20</f>
        <v>59.130178666666666</v>
      </c>
      <c r="X150" s="7">
        <f>'pivot times'!E20</f>
        <v>3.1037089660985968E-2</v>
      </c>
    </row>
    <row r="151" spans="21:24" x14ac:dyDescent="0.25">
      <c r="U151">
        <v>14</v>
      </c>
      <c r="V151" t="str">
        <f t="shared" si="20"/>
        <v>e0 10000 100 100000 1 14</v>
      </c>
      <c r="W151" s="7">
        <f>'pivot times'!D21</f>
        <v>54.619035666666662</v>
      </c>
      <c r="X151" s="7">
        <f>'pivot times'!E21</f>
        <v>2.6793147152523969E-2</v>
      </c>
    </row>
    <row r="152" spans="21:24" x14ac:dyDescent="0.25">
      <c r="U152">
        <v>15</v>
      </c>
      <c r="V152" t="str">
        <f t="shared" si="20"/>
        <v>e0 10000 100 100000 1 15</v>
      </c>
      <c r="W152" s="7">
        <f>'pivot times'!D22</f>
        <v>51.163847999999994</v>
      </c>
      <c r="X152" s="7">
        <f>'pivot times'!E22</f>
        <v>0.11259570852659939</v>
      </c>
    </row>
    <row r="153" spans="21:24" x14ac:dyDescent="0.25">
      <c r="U153">
        <v>16</v>
      </c>
      <c r="V153" t="str">
        <f t="shared" si="20"/>
        <v>e0 10000 100 100000 1 16</v>
      </c>
      <c r="W153" s="7">
        <f>'pivot times'!D23</f>
        <v>48.247434333333331</v>
      </c>
      <c r="X153" s="7">
        <f>'pivot times'!E23</f>
        <v>0.13630038482760959</v>
      </c>
    </row>
    <row r="154" spans="21:24" x14ac:dyDescent="0.25">
      <c r="U154">
        <v>17</v>
      </c>
      <c r="V154" t="str">
        <f t="shared" si="20"/>
        <v>e0 10000 100 100000 1 17</v>
      </c>
      <c r="W154" s="7">
        <f>'pivot times'!D24</f>
        <v>45.388859333333336</v>
      </c>
      <c r="X154" s="7">
        <f>'pivot times'!E24</f>
        <v>7.1149419972862421E-2</v>
      </c>
    </row>
    <row r="155" spans="21:24" x14ac:dyDescent="0.25">
      <c r="U155">
        <v>18</v>
      </c>
      <c r="V155" t="str">
        <f t="shared" si="20"/>
        <v>e0 10000 100 100000 1 18</v>
      </c>
      <c r="W155" s="7">
        <f>'pivot times'!D25</f>
        <v>43.024318000000001</v>
      </c>
      <c r="X155" s="7">
        <f>'pivot times'!E25</f>
        <v>2.4247239526501447E-2</v>
      </c>
    </row>
    <row r="156" spans="21:24" x14ac:dyDescent="0.25">
      <c r="U156">
        <v>19</v>
      </c>
      <c r="V156" t="str">
        <f t="shared" si="20"/>
        <v>e0 10000 100 100000 1 19</v>
      </c>
      <c r="W156" s="7">
        <f>'pivot times'!D26</f>
        <v>40.834232999999998</v>
      </c>
      <c r="X156" s="7">
        <f>'pivot times'!E26</f>
        <v>7.6544661319900315E-2</v>
      </c>
    </row>
    <row r="157" spans="21:24" x14ac:dyDescent="0.25">
      <c r="U157">
        <v>20</v>
      </c>
      <c r="V157" t="str">
        <f t="shared" si="20"/>
        <v>e0 10000 100 100000 1 20</v>
      </c>
      <c r="W157" s="7">
        <f>'pivot times'!D27</f>
        <v>38.963126333333328</v>
      </c>
      <c r="X157" s="7">
        <f>'pivot times'!E27</f>
        <v>2.2281789346534697E-2</v>
      </c>
    </row>
    <row r="158" spans="21:24" x14ac:dyDescent="0.25">
      <c r="U158">
        <v>21</v>
      </c>
      <c r="V158" t="str">
        <f t="shared" si="20"/>
        <v>e0 10000 100 100000 1 21</v>
      </c>
      <c r="W158" s="7">
        <f>'pivot times'!D28</f>
        <v>37.266236333333332</v>
      </c>
      <c r="X158" s="7">
        <f>'pivot times'!E28</f>
        <v>4.0620355988268401E-2</v>
      </c>
    </row>
    <row r="159" spans="21:24" x14ac:dyDescent="0.25">
      <c r="U159">
        <v>22</v>
      </c>
      <c r="V159" t="str">
        <f t="shared" si="20"/>
        <v>e0 10000 100 100000 1 22</v>
      </c>
      <c r="W159" s="7">
        <f>'pivot times'!D29</f>
        <v>35.676736333333331</v>
      </c>
      <c r="X159" s="7">
        <f>'pivot times'!E29</f>
        <v>9.3346317238629337E-2</v>
      </c>
    </row>
    <row r="160" spans="21:24" x14ac:dyDescent="0.25">
      <c r="U160">
        <v>23</v>
      </c>
      <c r="V160" t="str">
        <f t="shared" si="20"/>
        <v>e0 10000 100 100000 1 23</v>
      </c>
      <c r="W160" s="7">
        <f>'pivot times'!D30</f>
        <v>34.274140333333328</v>
      </c>
      <c r="X160" s="7">
        <f>'pivot times'!E30</f>
        <v>3.6433094045698465E-2</v>
      </c>
    </row>
    <row r="161" spans="21:24" x14ac:dyDescent="0.25">
      <c r="U161">
        <v>24</v>
      </c>
      <c r="V161" t="str">
        <f t="shared" si="20"/>
        <v>e0 10000 100 100000 1 24</v>
      </c>
      <c r="W161" s="7">
        <f>'pivot times'!D31</f>
        <v>32.980911333333331</v>
      </c>
      <c r="X161" s="7">
        <f>'pivot times'!E31</f>
        <v>0.34942656389622689</v>
      </c>
    </row>
    <row r="162" spans="21:24" x14ac:dyDescent="0.25">
      <c r="U162">
        <v>25</v>
      </c>
      <c r="V162" t="str">
        <f t="shared" si="20"/>
        <v>e0 10000 100 100000 1 25</v>
      </c>
      <c r="W162" s="7">
        <f>'pivot times'!D32</f>
        <v>32.634196000000003</v>
      </c>
      <c r="X162" s="7">
        <f>'pivot times'!E32</f>
        <v>0.55531864936494046</v>
      </c>
    </row>
    <row r="163" spans="21:24" x14ac:dyDescent="0.25">
      <c r="U163">
        <v>26</v>
      </c>
      <c r="V163" t="str">
        <f t="shared" si="20"/>
        <v>e0 10000 100 100000 1 26</v>
      </c>
      <c r="W163" s="7">
        <f>'pivot times'!D33</f>
        <v>32.172102000000002</v>
      </c>
      <c r="X163" s="7">
        <f>'pivot times'!E33</f>
        <v>0.50295134115796802</v>
      </c>
    </row>
    <row r="164" spans="21:24" x14ac:dyDescent="0.25">
      <c r="U164">
        <v>27</v>
      </c>
      <c r="V164" t="str">
        <f t="shared" si="20"/>
        <v>e0 10000 100 100000 1 27</v>
      </c>
      <c r="W164" s="7">
        <f>'pivot times'!D34</f>
        <v>31.225926000000001</v>
      </c>
      <c r="X164" s="7">
        <f>'pivot times'!E34</f>
        <v>0.22371474276955866</v>
      </c>
    </row>
    <row r="165" spans="21:24" x14ac:dyDescent="0.25">
      <c r="U165">
        <v>28</v>
      </c>
      <c r="V165" t="str">
        <f t="shared" si="20"/>
        <v>e0 10000 100 100000 1 28</v>
      </c>
      <c r="W165" s="7">
        <f>'pivot times'!D35</f>
        <v>31.039095000000003</v>
      </c>
      <c r="X165" s="7">
        <f>'pivot times'!E35</f>
        <v>0.73529177123143219</v>
      </c>
    </row>
    <row r="166" spans="21:24" x14ac:dyDescent="0.25">
      <c r="U166">
        <v>29</v>
      </c>
      <c r="V166" t="str">
        <f t="shared" si="20"/>
        <v>e0 10000 100 100000 1 29</v>
      </c>
      <c r="W166" s="7">
        <f>'pivot times'!D36</f>
        <v>30.482978666666668</v>
      </c>
      <c r="X166" s="7">
        <f>'pivot times'!E36</f>
        <v>0.73948378947760907</v>
      </c>
    </row>
    <row r="167" spans="21:24" x14ac:dyDescent="0.25">
      <c r="U167">
        <v>30</v>
      </c>
      <c r="V167" t="str">
        <f t="shared" si="20"/>
        <v>e0 10000 100 100000 1 30</v>
      </c>
      <c r="W167" s="7">
        <f>'pivot times'!D37</f>
        <v>29.568695666666667</v>
      </c>
      <c r="X167" s="7">
        <f>'pivot times'!E37</f>
        <v>0.35146787647859379</v>
      </c>
    </row>
    <row r="168" spans="21:24" x14ac:dyDescent="0.25">
      <c r="U168">
        <v>31</v>
      </c>
      <c r="V168" t="str">
        <f t="shared" si="20"/>
        <v>e0 10000 100 100000 1 31</v>
      </c>
      <c r="W168" s="7">
        <f>'pivot times'!D38</f>
        <v>30.167867666666666</v>
      </c>
      <c r="X168" s="7">
        <f>'pivot times'!E38</f>
        <v>1.2414551447848619</v>
      </c>
    </row>
    <row r="169" spans="21:24" x14ac:dyDescent="0.25">
      <c r="U169">
        <v>32</v>
      </c>
      <c r="V169" t="str">
        <f t="shared" si="20"/>
        <v>e0 10000 100 100000 1 32</v>
      </c>
      <c r="W169" s="7">
        <f>'pivot times'!D39</f>
        <v>29.534137666666666</v>
      </c>
      <c r="X169" s="7">
        <f>'pivot times'!E39</f>
        <v>0.78801867624624555</v>
      </c>
    </row>
    <row r="170" spans="21:24" x14ac:dyDescent="0.25">
      <c r="U170">
        <v>33</v>
      </c>
      <c r="V170" t="str">
        <f t="shared" si="20"/>
        <v>e0 10000 100 100000 1 33</v>
      </c>
      <c r="W170" s="7">
        <f>'pivot times'!D40</f>
        <v>30.023329666666669</v>
      </c>
      <c r="X170" s="7">
        <f>'pivot times'!E40</f>
        <v>1.4257136883227484</v>
      </c>
    </row>
    <row r="171" spans="21:24" x14ac:dyDescent="0.25">
      <c r="U171">
        <v>34</v>
      </c>
      <c r="V171" t="str">
        <f t="shared" si="20"/>
        <v>e0 10000 100 100000 1 34</v>
      </c>
      <c r="W171" s="7">
        <f>'pivot times'!D41</f>
        <v>28.646060666666667</v>
      </c>
      <c r="X171" s="7">
        <f>'pivot times'!E41</f>
        <v>0.30895362037830726</v>
      </c>
    </row>
    <row r="172" spans="21:24" x14ac:dyDescent="0.25">
      <c r="U172">
        <v>35</v>
      </c>
      <c r="V172" t="str">
        <f t="shared" si="20"/>
        <v>e0 10000 100 100000 1 35</v>
      </c>
      <c r="W172" s="7">
        <f>'pivot times'!D42</f>
        <v>29.341284333333334</v>
      </c>
      <c r="X172" s="7">
        <f>'pivot times'!E42</f>
        <v>1.8228832231936285</v>
      </c>
    </row>
    <row r="173" spans="21:24" x14ac:dyDescent="0.25">
      <c r="U173">
        <v>36</v>
      </c>
      <c r="V173" t="str">
        <f t="shared" si="20"/>
        <v>e0 10000 100 100000 1 36</v>
      </c>
      <c r="W173" s="7">
        <f>'pivot times'!D43</f>
        <v>31.235817333333333</v>
      </c>
      <c r="X173" s="7">
        <f>'pivot times'!E43</f>
        <v>1.4439137752770506</v>
      </c>
    </row>
    <row r="174" spans="21:24" x14ac:dyDescent="0.25">
      <c r="U174">
        <v>37</v>
      </c>
      <c r="V174" t="str">
        <f t="shared" si="20"/>
        <v>e0 10000 100 100000 1 37</v>
      </c>
      <c r="W174" s="7">
        <f>'pivot times'!D44</f>
        <v>29.179748666666665</v>
      </c>
      <c r="X174" s="7">
        <f>'pivot times'!E44</f>
        <v>3.1183210536921129</v>
      </c>
    </row>
    <row r="175" spans="21:24" x14ac:dyDescent="0.25">
      <c r="U175">
        <v>38</v>
      </c>
      <c r="V175" t="str">
        <f t="shared" si="20"/>
        <v>e0 10000 100 100000 1 38</v>
      </c>
      <c r="W175" s="7">
        <f>'pivot times'!D45</f>
        <v>28.39570066666667</v>
      </c>
      <c r="X175" s="7">
        <f>'pivot times'!E45</f>
        <v>1.8832750829294089</v>
      </c>
    </row>
    <row r="176" spans="21:24" x14ac:dyDescent="0.25">
      <c r="U176">
        <v>39</v>
      </c>
      <c r="V176" t="str">
        <f t="shared" si="20"/>
        <v>e0 10000 100 100000 1 39</v>
      </c>
      <c r="W176" s="7">
        <f>'pivot times'!D46</f>
        <v>30.155417333333332</v>
      </c>
      <c r="X176" s="7">
        <f>'pivot times'!E46</f>
        <v>2.0489169604011663</v>
      </c>
    </row>
    <row r="177" spans="21:24" x14ac:dyDescent="0.25">
      <c r="U177">
        <v>40</v>
      </c>
      <c r="V177" t="str">
        <f t="shared" si="20"/>
        <v>e0 10000 100 100000 1 40</v>
      </c>
      <c r="W177" s="7">
        <f>'pivot times'!D47</f>
        <v>30.027385750000001</v>
      </c>
      <c r="X177" s="7">
        <f>'pivot times'!E47</f>
        <v>3.8927299893039309</v>
      </c>
    </row>
    <row r="178" spans="21:24" x14ac:dyDescent="0.25">
      <c r="U178">
        <v>41</v>
      </c>
      <c r="V178" t="str">
        <f t="shared" si="20"/>
        <v>e0 10000 100 100000 1 41</v>
      </c>
      <c r="W178" s="7">
        <f>'pivot times'!D48</f>
        <v>31.074008999999997</v>
      </c>
      <c r="X178" s="7">
        <f>'pivot times'!E48</f>
        <v>4.4120507730782892</v>
      </c>
    </row>
    <row r="179" spans="21:24" x14ac:dyDescent="0.25">
      <c r="U179">
        <v>42</v>
      </c>
      <c r="V179" t="str">
        <f t="shared" si="20"/>
        <v>e0 10000 100 100000 1 42</v>
      </c>
      <c r="W179" s="7">
        <f>'pivot times'!D49</f>
        <v>32.413542249999999</v>
      </c>
      <c r="X179" s="7">
        <f>'pivot times'!E49</f>
        <v>6.8919804923899548</v>
      </c>
    </row>
    <row r="180" spans="21:24" x14ac:dyDescent="0.25">
      <c r="U180">
        <v>43</v>
      </c>
      <c r="V180" t="str">
        <f t="shared" si="20"/>
        <v>e0 10000 100 100000 1 43</v>
      </c>
      <c r="W180" s="7">
        <f>'pivot times'!D50</f>
        <v>28.139688000000003</v>
      </c>
      <c r="X180" s="7">
        <f>'pivot times'!E50</f>
        <v>1.3012061911581529</v>
      </c>
    </row>
    <row r="181" spans="21:24" x14ac:dyDescent="0.25">
      <c r="U181">
        <v>44</v>
      </c>
      <c r="V181" t="str">
        <f t="shared" si="20"/>
        <v>e0 10000 100 100000 1 44</v>
      </c>
      <c r="W181" s="7">
        <f>'pivot times'!D51</f>
        <v>27.797878749999999</v>
      </c>
      <c r="X181" s="7">
        <f>'pivot times'!E51</f>
        <v>2.1329555781420382</v>
      </c>
    </row>
    <row r="182" spans="21:24" x14ac:dyDescent="0.25">
      <c r="U182">
        <v>45</v>
      </c>
      <c r="V182" t="str">
        <f t="shared" si="20"/>
        <v>e0 10000 100 100000 1 45</v>
      </c>
      <c r="W182" s="7">
        <f>'pivot times'!D52</f>
        <v>29.472897750000001</v>
      </c>
      <c r="X182" s="7">
        <f>'pivot times'!E52</f>
        <v>7.1842369531075922</v>
      </c>
    </row>
    <row r="183" spans="21:24" x14ac:dyDescent="0.25">
      <c r="U183">
        <v>46</v>
      </c>
      <c r="V183" t="str">
        <f t="shared" si="20"/>
        <v>e0 10000 100 100000 1 46</v>
      </c>
      <c r="W183" s="7">
        <f>'pivot times'!D53</f>
        <v>30.668078000000001</v>
      </c>
      <c r="X183" s="7">
        <f>'pivot times'!E53</f>
        <v>4.0758638989266265</v>
      </c>
    </row>
    <row r="184" spans="21:24" x14ac:dyDescent="0.25">
      <c r="U184">
        <v>47</v>
      </c>
      <c r="V184" t="str">
        <f t="shared" si="20"/>
        <v>e0 10000 100 100000 1 47</v>
      </c>
      <c r="W184" s="7">
        <f>'pivot times'!D54</f>
        <v>34.258367999999997</v>
      </c>
      <c r="X184" s="7">
        <f>'pivot times'!E54</f>
        <v>3.706759759972877</v>
      </c>
    </row>
    <row r="185" spans="21:24" x14ac:dyDescent="0.25">
      <c r="U185">
        <v>48</v>
      </c>
      <c r="V185" t="str">
        <f t="shared" si="20"/>
        <v>e0 10000 100 100000 1 48</v>
      </c>
      <c r="W185" s="7">
        <f>'pivot times'!D55</f>
        <v>33.686484</v>
      </c>
      <c r="X185" s="7">
        <f>'pivot times'!E55</f>
        <v>5.6010955410220875</v>
      </c>
    </row>
    <row r="186" spans="21:24" x14ac:dyDescent="0.25">
      <c r="U186">
        <v>49</v>
      </c>
      <c r="V186" t="str">
        <f t="shared" si="20"/>
        <v>e0 10000 100 100000 1 49</v>
      </c>
      <c r="W186" s="7">
        <f>'pivot times'!D56</f>
        <v>28.247051500000001</v>
      </c>
      <c r="X186" s="7">
        <f>'pivot times'!E56</f>
        <v>1.3581206189050898</v>
      </c>
    </row>
    <row r="187" spans="21:24" x14ac:dyDescent="0.25">
      <c r="U187">
        <v>50</v>
      </c>
      <c r="V187" t="str">
        <f t="shared" si="20"/>
        <v>e0 10000 100 100000 1 50</v>
      </c>
      <c r="W187" s="7">
        <f>'pivot times'!D57</f>
        <v>28.065273250000001</v>
      </c>
      <c r="X187" s="7">
        <f>'pivot times'!E57</f>
        <v>1.123075662276678</v>
      </c>
    </row>
    <row r="188" spans="21:24" x14ac:dyDescent="0.25">
      <c r="U188">
        <v>51</v>
      </c>
      <c r="V188" t="str">
        <f t="shared" si="20"/>
        <v>e0 10000 100 100000 1 51</v>
      </c>
      <c r="W188" s="7">
        <f>'pivot times'!D58</f>
        <v>28.079385000000002</v>
      </c>
      <c r="X188" s="7">
        <f>'pivot times'!E58</f>
        <v>1.3698969333651985</v>
      </c>
    </row>
    <row r="189" spans="21:24" x14ac:dyDescent="0.25">
      <c r="U189">
        <v>52</v>
      </c>
      <c r="V189" t="str">
        <f t="shared" si="20"/>
        <v>e0 10000 100 100000 1 52</v>
      </c>
      <c r="W189" s="7">
        <f>'pivot times'!D59</f>
        <v>26.063100500000001</v>
      </c>
      <c r="X189" s="7">
        <f>'pivot times'!E59</f>
        <v>1.0817133274942614</v>
      </c>
    </row>
    <row r="190" spans="21:24" x14ac:dyDescent="0.25">
      <c r="U190">
        <v>53</v>
      </c>
      <c r="V190" t="str">
        <f t="shared" si="20"/>
        <v>e0 10000 100 100000 1 53</v>
      </c>
      <c r="W190" s="7">
        <f>'pivot times'!D60</f>
        <v>29.194639500000001</v>
      </c>
      <c r="X190" s="7">
        <f>'pivot times'!E60</f>
        <v>2.574860487538329</v>
      </c>
    </row>
    <row r="191" spans="21:24" x14ac:dyDescent="0.25">
      <c r="U191">
        <v>54</v>
      </c>
      <c r="V191" t="str">
        <f t="shared" si="20"/>
        <v>e0 10000 100 100000 1 54</v>
      </c>
      <c r="W191" s="7">
        <f>'pivot times'!D61</f>
        <v>27.733059249999997</v>
      </c>
      <c r="X191" s="7">
        <f>'pivot times'!E61</f>
        <v>1.3239351200142961</v>
      </c>
    </row>
    <row r="192" spans="21:24" x14ac:dyDescent="0.25">
      <c r="U192">
        <v>55</v>
      </c>
      <c r="V192" t="str">
        <f t="shared" si="20"/>
        <v>e0 10000 100 100000 1 55</v>
      </c>
      <c r="W192" s="7">
        <f>'pivot times'!D62</f>
        <v>28.676919250000001</v>
      </c>
      <c r="X192" s="7">
        <f>'pivot times'!E62</f>
        <v>1.0830937523719313</v>
      </c>
    </row>
    <row r="193" spans="20:24" x14ac:dyDescent="0.25">
      <c r="U193">
        <v>56</v>
      </c>
      <c r="V193" t="str">
        <f t="shared" si="20"/>
        <v>e0 10000 100 100000 1 56</v>
      </c>
      <c r="W193" s="7">
        <f>'pivot times'!D63</f>
        <v>26.03369825</v>
      </c>
      <c r="X193" s="7">
        <f>'pivot times'!E63</f>
        <v>0.67695765289053922</v>
      </c>
    </row>
    <row r="194" spans="20:24" x14ac:dyDescent="0.25">
      <c r="U194">
        <v>57</v>
      </c>
      <c r="V194" t="str">
        <f t="shared" si="20"/>
        <v>e0 10000 100 100000 1 57</v>
      </c>
      <c r="W194" s="7">
        <f>'pivot times'!D64</f>
        <v>26.595916500000001</v>
      </c>
      <c r="X194" s="7">
        <f>'pivot times'!E64</f>
        <v>1.9676141318141236</v>
      </c>
    </row>
    <row r="195" spans="20:24" x14ac:dyDescent="0.25">
      <c r="U195">
        <v>58</v>
      </c>
      <c r="V195" t="str">
        <f t="shared" si="20"/>
        <v>e0 10000 100 100000 1 58</v>
      </c>
      <c r="W195" s="7">
        <f>'pivot times'!D65</f>
        <v>26.4046035</v>
      </c>
      <c r="X195" s="7">
        <f>'pivot times'!E65</f>
        <v>1.7659749818655972</v>
      </c>
    </row>
    <row r="196" spans="20:24" x14ac:dyDescent="0.25">
      <c r="U196">
        <v>59</v>
      </c>
      <c r="V196" t="str">
        <f t="shared" si="20"/>
        <v>e0 10000 100 100000 1 59</v>
      </c>
      <c r="W196" s="7">
        <f>'pivot times'!D66</f>
        <v>30.017291250000003</v>
      </c>
      <c r="X196" s="7">
        <f>'pivot times'!E66</f>
        <v>2.7496568502850645</v>
      </c>
    </row>
    <row r="197" spans="20:24" x14ac:dyDescent="0.25">
      <c r="U197">
        <v>60</v>
      </c>
      <c r="V197" t="str">
        <f t="shared" si="20"/>
        <v>e0 10000 100 100000 1 60</v>
      </c>
      <c r="W197" s="7">
        <f>'pivot times'!D67</f>
        <v>30.70760525</v>
      </c>
      <c r="X197" s="7">
        <f>'pivot times'!E67</f>
        <v>6.3787048742293733</v>
      </c>
    </row>
    <row r="198" spans="20:24" x14ac:dyDescent="0.25">
      <c r="U198">
        <v>61</v>
      </c>
      <c r="V198" t="str">
        <f t="shared" si="20"/>
        <v>e0 10000 100 100000 1 61</v>
      </c>
      <c r="W198" s="7">
        <f>'pivot times'!D68</f>
        <v>27.5975635</v>
      </c>
      <c r="X198" s="7">
        <f>'pivot times'!E68</f>
        <v>1.2921050750949743</v>
      </c>
    </row>
    <row r="199" spans="20:24" x14ac:dyDescent="0.25">
      <c r="U199">
        <v>62</v>
      </c>
      <c r="V199" t="str">
        <f t="shared" si="20"/>
        <v>e0 10000 100 100000 1 62</v>
      </c>
      <c r="W199" s="7">
        <f>'pivot times'!D69</f>
        <v>28.976658999999998</v>
      </c>
      <c r="X199" s="7">
        <f>'pivot times'!E69</f>
        <v>2.0466052071689544</v>
      </c>
    </row>
    <row r="200" spans="20:24" x14ac:dyDescent="0.25">
      <c r="U200">
        <v>63</v>
      </c>
      <c r="V200" t="str">
        <f t="shared" si="20"/>
        <v>e0 10000 100 100000 1 63</v>
      </c>
      <c r="W200" s="7">
        <f>'pivot times'!D70</f>
        <v>25.422177500000004</v>
      </c>
      <c r="X200" s="7">
        <f>'pivot times'!E70</f>
        <v>1.160193967008095</v>
      </c>
    </row>
    <row r="201" spans="20:24" x14ac:dyDescent="0.25">
      <c r="U201">
        <v>64</v>
      </c>
      <c r="V201" t="str">
        <f t="shared" si="20"/>
        <v>e0 10000 100 100000 1 64</v>
      </c>
      <c r="W201" s="7">
        <f>'pivot times'!D71</f>
        <v>31.892331249999998</v>
      </c>
      <c r="X201" s="7">
        <f>'pivot times'!E71</f>
        <v>7.3270700832730125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1327.9632320000001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7">
        <f>'pivot times'!F9</f>
        <v>661.10367699999995</v>
      </c>
      <c r="X203" s="7">
        <f>'pivot times'!G9</f>
        <v>0.18578799996579098</v>
      </c>
    </row>
    <row r="204" spans="20:24" x14ac:dyDescent="0.25">
      <c r="U204">
        <v>3</v>
      </c>
      <c r="V204" t="str">
        <f t="shared" si="21"/>
        <v>e1 10000 100 1 1 3</v>
      </c>
      <c r="W204" s="7">
        <f>'pivot times'!F10</f>
        <v>440.81368850000001</v>
      </c>
      <c r="X204" s="7">
        <f>'pivot times'!G10</f>
        <v>7.3112499934078728E-2</v>
      </c>
    </row>
    <row r="205" spans="20:24" x14ac:dyDescent="0.25">
      <c r="U205">
        <v>4</v>
      </c>
      <c r="V205" t="str">
        <f t="shared" si="21"/>
        <v>e1 10000 100 1 1 4</v>
      </c>
      <c r="W205" s="7">
        <f>'pivot times'!F11</f>
        <v>331.66965600000003</v>
      </c>
      <c r="X205" s="7">
        <f>'pivot times'!G11</f>
        <v>5.713997584879258E-3</v>
      </c>
    </row>
    <row r="206" spans="20:24" x14ac:dyDescent="0.25">
      <c r="U206">
        <v>5</v>
      </c>
      <c r="V206" t="str">
        <f t="shared" si="21"/>
        <v>e1 10000 100 1 1 5</v>
      </c>
      <c r="W206" s="7">
        <f>'pivot times'!F12</f>
        <v>265.48188449999998</v>
      </c>
      <c r="X206" s="7">
        <f>'pivot times'!G12</f>
        <v>2.5715049411441501E-3</v>
      </c>
    </row>
    <row r="207" spans="20:24" x14ac:dyDescent="0.25">
      <c r="U207">
        <v>6</v>
      </c>
      <c r="V207" t="str">
        <f t="shared" si="21"/>
        <v>e1 10000 100 1 1 6</v>
      </c>
      <c r="W207" s="7">
        <f>'pivot times'!F13</f>
        <v>221.577619</v>
      </c>
      <c r="X207" s="7">
        <f>'pivot times'!G13</f>
        <v>4.908899996350792E-2</v>
      </c>
    </row>
    <row r="208" spans="20:24" x14ac:dyDescent="0.25">
      <c r="U208">
        <v>7</v>
      </c>
      <c r="V208" t="str">
        <f t="shared" si="21"/>
        <v>e1 10000 100 1 1 7</v>
      </c>
      <c r="W208" s="7">
        <f>'pivot times'!F14</f>
        <v>190.23516699999999</v>
      </c>
      <c r="X208" s="7">
        <f>'pivot times'!G14</f>
        <v>1.6363000185462259E-2</v>
      </c>
    </row>
    <row r="209" spans="21:24" x14ac:dyDescent="0.25">
      <c r="U209">
        <v>8</v>
      </c>
      <c r="V209" t="str">
        <f t="shared" si="21"/>
        <v>e1 10000 100 1 1 8</v>
      </c>
      <c r="W209" s="7">
        <f>'pivot times'!F15</f>
        <v>166.71203600000001</v>
      </c>
      <c r="X209" s="7">
        <f>'pivot times'!G15</f>
        <v>4.2440002929385011E-3</v>
      </c>
    </row>
    <row r="210" spans="21:24" x14ac:dyDescent="0.25">
      <c r="U210">
        <v>9</v>
      </c>
      <c r="V210" t="str">
        <f t="shared" si="21"/>
        <v>e1 10000 100 1 1 9</v>
      </c>
      <c r="W210" s="7">
        <f>'pivot times'!F16</f>
        <v>148.51271850000001</v>
      </c>
      <c r="X210" s="7">
        <f>'pivot times'!G16</f>
        <v>0.13433749998536093</v>
      </c>
    </row>
    <row r="211" spans="21:24" x14ac:dyDescent="0.25">
      <c r="U211">
        <v>10</v>
      </c>
      <c r="V211" t="str">
        <f t="shared" si="21"/>
        <v>e1 10000 100 1 1 10</v>
      </c>
      <c r="W211" s="7">
        <f>'pivot times'!F17</f>
        <v>134.1067755</v>
      </c>
      <c r="X211" s="7">
        <f>'pivot times'!G17</f>
        <v>0.26240550000048407</v>
      </c>
    </row>
    <row r="212" spans="21:24" x14ac:dyDescent="0.25">
      <c r="U212">
        <v>11</v>
      </c>
      <c r="V212" t="str">
        <f t="shared" si="21"/>
        <v>e1 10000 100 1 1 11</v>
      </c>
      <c r="W212" s="7">
        <f>'pivot times'!F18</f>
        <v>122.2412295</v>
      </c>
      <c r="X212" s="7">
        <f>'pivot times'!G18</f>
        <v>0.22842650000126818</v>
      </c>
    </row>
    <row r="213" spans="21:24" x14ac:dyDescent="0.25">
      <c r="U213">
        <v>12</v>
      </c>
      <c r="V213" t="str">
        <f t="shared" si="21"/>
        <v>e1 10000 100 1 1 12</v>
      </c>
      <c r="W213" s="7">
        <f>'pivot times'!F19</f>
        <v>112.1080465</v>
      </c>
      <c r="X213" s="7">
        <f>'pivot times'!G19</f>
        <v>1.7448499987567038E-2</v>
      </c>
    </row>
    <row r="214" spans="21:24" x14ac:dyDescent="0.25">
      <c r="U214">
        <v>13</v>
      </c>
      <c r="V214" t="str">
        <f t="shared" si="21"/>
        <v>e1 10000 100 1 1 13</v>
      </c>
      <c r="W214" s="7">
        <f>'pivot times'!F20</f>
        <v>103.98804200000001</v>
      </c>
      <c r="X214" s="7">
        <f>'pivot times'!G20</f>
        <v>0.13112499999326233</v>
      </c>
    </row>
    <row r="215" spans="21:24" x14ac:dyDescent="0.25">
      <c r="U215">
        <v>14</v>
      </c>
      <c r="V215" t="str">
        <f t="shared" si="21"/>
        <v>e1 10000 100 1 1 14</v>
      </c>
      <c r="W215" s="7">
        <f>'pivot times'!F21</f>
        <v>96.657055499999998</v>
      </c>
      <c r="X215" s="7">
        <f>'pivot times'!G21</f>
        <v>0.1096415000011812</v>
      </c>
    </row>
    <row r="216" spans="21:24" x14ac:dyDescent="0.25">
      <c r="U216">
        <v>15</v>
      </c>
      <c r="V216" t="str">
        <f t="shared" si="21"/>
        <v>e1 10000 100 1 1 15</v>
      </c>
      <c r="W216" s="7">
        <f>'pivot times'!F22</f>
        <v>90.329803999999996</v>
      </c>
      <c r="X216" s="7">
        <f>'pivot times'!G22</f>
        <v>5.9475000012722087E-2</v>
      </c>
    </row>
    <row r="217" spans="21:24" x14ac:dyDescent="0.25">
      <c r="U217">
        <v>16</v>
      </c>
      <c r="V217" t="str">
        <f t="shared" si="21"/>
        <v>e1 10000 100 1 1 16</v>
      </c>
      <c r="W217" s="7">
        <f>'pivot times'!F23</f>
        <v>84.949720999999997</v>
      </c>
      <c r="X217" s="7">
        <f>'pivot times'!G23</f>
        <v>3.8263999995595009E-2</v>
      </c>
    </row>
    <row r="218" spans="21:24" x14ac:dyDescent="0.25">
      <c r="U218">
        <v>17</v>
      </c>
      <c r="V218" t="str">
        <f t="shared" si="21"/>
        <v>e1 10000 100 1 1 17</v>
      </c>
      <c r="W218" s="7">
        <f>'pivot times'!F24</f>
        <v>80.066247500000003</v>
      </c>
      <c r="X218" s="7">
        <f>'pivot times'!G24</f>
        <v>1.6914999575376409E-3</v>
      </c>
    </row>
    <row r="219" spans="21:24" x14ac:dyDescent="0.25">
      <c r="U219">
        <v>18</v>
      </c>
      <c r="V219" t="str">
        <f t="shared" si="21"/>
        <v>e1 10000 100 1 1 18</v>
      </c>
      <c r="W219" s="7">
        <f>'pivot times'!F25</f>
        <v>75.971120500000012</v>
      </c>
      <c r="X219" s="7">
        <f>'pivot times'!G25</f>
        <v>6.1242499987986442E-2</v>
      </c>
    </row>
    <row r="220" spans="21:24" x14ac:dyDescent="0.25">
      <c r="U220">
        <v>19</v>
      </c>
      <c r="V220" t="str">
        <f t="shared" si="21"/>
        <v>e1 10000 100 1 1 19</v>
      </c>
      <c r="W220" s="7">
        <f>'pivot times'!F26</f>
        <v>71.966386999999997</v>
      </c>
      <c r="X220" s="7">
        <f>'pivot times'!G26</f>
        <v>5.6853000006937084E-2</v>
      </c>
    </row>
    <row r="221" spans="21:24" x14ac:dyDescent="0.25">
      <c r="U221">
        <v>20</v>
      </c>
      <c r="V221" t="str">
        <f t="shared" si="21"/>
        <v>e1 10000 100 1 1 20</v>
      </c>
      <c r="W221" s="7">
        <f>'pivot times'!F27</f>
        <v>68.532732999999993</v>
      </c>
      <c r="X221" s="7">
        <f>'pivot times'!G27</f>
        <v>2.5716999999133874E-2</v>
      </c>
    </row>
    <row r="222" spans="21:24" x14ac:dyDescent="0.25">
      <c r="U222">
        <v>21</v>
      </c>
      <c r="V222" t="str">
        <f t="shared" si="21"/>
        <v>e1 10000 100 1 1 21</v>
      </c>
      <c r="W222" s="7">
        <f>'pivot times'!F28</f>
        <v>65.370329499999997</v>
      </c>
      <c r="X222" s="7">
        <f>'pivot times'!G28</f>
        <v>1.9642500016410016E-2</v>
      </c>
    </row>
    <row r="223" spans="21:24" x14ac:dyDescent="0.25">
      <c r="U223">
        <v>22</v>
      </c>
      <c r="V223" t="str">
        <f t="shared" si="21"/>
        <v>e1 10000 100 1 1 22</v>
      </c>
      <c r="W223" s="7">
        <f>'pivot times'!F29</f>
        <v>62.644377500000004</v>
      </c>
      <c r="X223" s="7">
        <f>'pivot times'!G29</f>
        <v>5.1627499994216834E-2</v>
      </c>
    </row>
    <row r="224" spans="21:24" x14ac:dyDescent="0.25">
      <c r="U224">
        <v>23</v>
      </c>
      <c r="V224" t="str">
        <f t="shared" si="21"/>
        <v>e1 10000 100 1 1 23</v>
      </c>
      <c r="W224" s="7">
        <f>'pivot times'!F30</f>
        <v>59.932746999999999</v>
      </c>
      <c r="X224" s="7">
        <f>'pivot times'!G30</f>
        <v>5.8492999999927409E-2</v>
      </c>
    </row>
    <row r="225" spans="21:24" x14ac:dyDescent="0.25">
      <c r="U225">
        <v>24</v>
      </c>
      <c r="V225" t="str">
        <f t="shared" si="21"/>
        <v>e1 10000 100 1 1 24</v>
      </c>
      <c r="W225" s="7">
        <f>'pivot times'!F31</f>
        <v>57.120248500000002</v>
      </c>
      <c r="X225" s="7">
        <f>'pivot times'!G31</f>
        <v>5.0224499998691753E-2</v>
      </c>
    </row>
    <row r="226" spans="21:24" x14ac:dyDescent="0.25">
      <c r="U226">
        <v>25</v>
      </c>
      <c r="V226" t="str">
        <f t="shared" si="21"/>
        <v>e1 10000 100 1 1 25</v>
      </c>
      <c r="W226" s="7">
        <f>'pivot times'!F32</f>
        <v>57.425684500000003</v>
      </c>
      <c r="X226" s="7">
        <f>'pivot times'!G32</f>
        <v>0.21418449999898229</v>
      </c>
    </row>
    <row r="227" spans="21:24" x14ac:dyDescent="0.25">
      <c r="U227">
        <v>26</v>
      </c>
      <c r="V227" t="str">
        <f t="shared" si="21"/>
        <v>e1 10000 100 1 1 26</v>
      </c>
      <c r="W227" s="7">
        <f>'pivot times'!F33</f>
        <v>56.181583500000002</v>
      </c>
      <c r="X227" s="7">
        <f>'pivot times'!G33</f>
        <v>0.6694515000000717</v>
      </c>
    </row>
    <row r="228" spans="21:24" x14ac:dyDescent="0.25">
      <c r="U228">
        <v>27</v>
      </c>
      <c r="V228" t="str">
        <f t="shared" si="21"/>
        <v>e1 10000 100 1 1 27</v>
      </c>
      <c r="W228" s="7">
        <f>'pivot times'!F34</f>
        <v>53.880075500000004</v>
      </c>
      <c r="X228" s="7">
        <f>'pivot times'!G34</f>
        <v>0.29212049999977208</v>
      </c>
    </row>
    <row r="229" spans="21:24" x14ac:dyDescent="0.25">
      <c r="U229">
        <v>28</v>
      </c>
      <c r="V229" t="str">
        <f t="shared" si="21"/>
        <v>e1 10000 100 1 1 28</v>
      </c>
      <c r="W229" s="7">
        <f>'pivot times'!F35</f>
        <v>56.703390999999996</v>
      </c>
      <c r="X229" s="7">
        <f>'pivot times'!G35</f>
        <v>1.4520320000001259</v>
      </c>
    </row>
    <row r="230" spans="21:24" x14ac:dyDescent="0.25">
      <c r="U230">
        <v>29</v>
      </c>
      <c r="V230" t="str">
        <f t="shared" si="21"/>
        <v>e1 10000 100 1 1 29</v>
      </c>
      <c r="W230" s="7">
        <f>'pivot times'!F36</f>
        <v>53.341972999999996</v>
      </c>
      <c r="X230" s="7">
        <f>'pivot times'!G36</f>
        <v>0.4957800000003143</v>
      </c>
    </row>
    <row r="231" spans="21:24" x14ac:dyDescent="0.25">
      <c r="U231">
        <v>30</v>
      </c>
      <c r="V231" t="str">
        <f t="shared" si="21"/>
        <v>e1 10000 100 1 1 30</v>
      </c>
      <c r="W231" s="7">
        <f>'pivot times'!F37</f>
        <v>53.317558499999997</v>
      </c>
      <c r="X231" s="7">
        <f>'pivot times'!G37</f>
        <v>1.079377499999854</v>
      </c>
    </row>
    <row r="232" spans="21:24" x14ac:dyDescent="0.25">
      <c r="U232">
        <v>31</v>
      </c>
      <c r="V232" t="str">
        <f t="shared" si="21"/>
        <v>e1 10000 100 1 1 31</v>
      </c>
      <c r="W232" s="7">
        <f>'pivot times'!F38</f>
        <v>52.255019000000004</v>
      </c>
      <c r="X232" s="7">
        <f>'pivot times'!G38</f>
        <v>0.94088100000011066</v>
      </c>
    </row>
    <row r="233" spans="21:24" x14ac:dyDescent="0.25">
      <c r="U233">
        <v>32</v>
      </c>
      <c r="V233" t="str">
        <f t="shared" si="21"/>
        <v>e1 10000 100 1 1 32</v>
      </c>
      <c r="W233" s="7">
        <f>'pivot times'!F39</f>
        <v>51.562831000000003</v>
      </c>
      <c r="X233" s="7">
        <f>'pivot times'!G39</f>
        <v>1.4935470000000381</v>
      </c>
    </row>
    <row r="234" spans="21:24" x14ac:dyDescent="0.25">
      <c r="U234">
        <v>33</v>
      </c>
      <c r="V234" t="str">
        <f t="shared" si="21"/>
        <v>e1 10000 100 1 1 33</v>
      </c>
      <c r="W234" s="7">
        <f>'pivot times'!F40</f>
        <v>52.735141999999996</v>
      </c>
      <c r="X234" s="7">
        <f>'pivot times'!G40</f>
        <v>0.79627400000029591</v>
      </c>
    </row>
    <row r="235" spans="21:24" x14ac:dyDescent="0.25">
      <c r="U235">
        <v>34</v>
      </c>
      <c r="V235" t="str">
        <f t="shared" si="21"/>
        <v>e1 10000 100 1 1 34</v>
      </c>
      <c r="W235" s="7">
        <f>'pivot times'!F41</f>
        <v>54.640861000000001</v>
      </c>
      <c r="X235" s="7">
        <f>'pivot times'!G41</f>
        <v>7.4502550000000358</v>
      </c>
    </row>
    <row r="236" spans="21:24" x14ac:dyDescent="0.25">
      <c r="U236">
        <v>35</v>
      </c>
      <c r="V236" t="str">
        <f t="shared" si="21"/>
        <v>e1 10000 100 1 1 35</v>
      </c>
      <c r="W236" s="7">
        <f>'pivot times'!F42</f>
        <v>52.583441000000001</v>
      </c>
      <c r="X236" s="7">
        <f>'pivot times'!G42</f>
        <v>2.4350770000001014</v>
      </c>
    </row>
    <row r="237" spans="21:24" x14ac:dyDescent="0.25">
      <c r="U237">
        <v>36</v>
      </c>
      <c r="V237" t="str">
        <f t="shared" si="21"/>
        <v>e1 10000 100 1 1 36</v>
      </c>
      <c r="W237" s="7">
        <f>'pivot times'!F43</f>
        <v>54.842095999999998</v>
      </c>
      <c r="X237" s="7">
        <f>'pivot times'!G43</f>
        <v>2.476023000000096</v>
      </c>
    </row>
    <row r="238" spans="21:24" x14ac:dyDescent="0.25">
      <c r="U238">
        <v>37</v>
      </c>
      <c r="V238" t="str">
        <f t="shared" si="21"/>
        <v>e1 10000 100 1 1 37</v>
      </c>
      <c r="W238" s="7">
        <f>'pivot times'!F44</f>
        <v>51.119478999999998</v>
      </c>
      <c r="X238" s="7">
        <f>'pivot times'!G44</f>
        <v>1.1851400000000853</v>
      </c>
    </row>
    <row r="239" spans="21:24" x14ac:dyDescent="0.25">
      <c r="U239">
        <v>38</v>
      </c>
      <c r="V239" t="str">
        <f t="shared" si="21"/>
        <v>e1 10000 100 1 1 38</v>
      </c>
      <c r="W239" s="7">
        <f>'pivot times'!F45</f>
        <v>56.011256000000003</v>
      </c>
      <c r="X239" s="7">
        <f>'pivot times'!G45</f>
        <v>5.3401409999999379</v>
      </c>
    </row>
    <row r="240" spans="21:24" x14ac:dyDescent="0.25">
      <c r="U240">
        <v>39</v>
      </c>
      <c r="V240" t="str">
        <f t="shared" si="21"/>
        <v>e1 10000 100 1 1 39</v>
      </c>
      <c r="W240" s="7">
        <f>'pivot times'!F46</f>
        <v>52.752298500000002</v>
      </c>
      <c r="X240" s="7">
        <f>'pivot times'!G46</f>
        <v>0.41684549999979875</v>
      </c>
    </row>
    <row r="241" spans="21:26" x14ac:dyDescent="0.25">
      <c r="U241">
        <v>40</v>
      </c>
      <c r="V241" t="str">
        <f t="shared" si="21"/>
        <v>e1 10000 100 1 1 40</v>
      </c>
      <c r="W241" s="7">
        <f>'pivot times'!F47</f>
        <v>49.211495499999998</v>
      </c>
      <c r="X241" s="7">
        <f>'pivot times'!G47</f>
        <v>2.8814695000000565</v>
      </c>
    </row>
    <row r="242" spans="21:26" x14ac:dyDescent="0.25">
      <c r="U242">
        <v>41</v>
      </c>
      <c r="V242" t="str">
        <f t="shared" si="21"/>
        <v>e1 10000 100 1 1 41</v>
      </c>
      <c r="W242" s="7">
        <f>'pivot times'!F48</f>
        <v>47.655804000000003</v>
      </c>
      <c r="X242" s="7">
        <f>'pivot times'!G48</f>
        <v>2.4514079999999052</v>
      </c>
    </row>
    <row r="243" spans="21:26" x14ac:dyDescent="0.25">
      <c r="U243">
        <v>42</v>
      </c>
      <c r="V243" t="str">
        <f t="shared" si="21"/>
        <v>e1 10000 100 1 1 42</v>
      </c>
      <c r="W243" s="7">
        <f>'pivot times'!F49</f>
        <v>47.204041500000002</v>
      </c>
      <c r="X243" s="7">
        <f>'pivot times'!G49</f>
        <v>0.86819349999965945</v>
      </c>
    </row>
    <row r="244" spans="21:26" x14ac:dyDescent="0.25">
      <c r="U244">
        <v>43</v>
      </c>
      <c r="V244" t="str">
        <f t="shared" si="21"/>
        <v>e1 10000 100 1 1 43</v>
      </c>
      <c r="W244" s="7">
        <f>'pivot times'!F50</f>
        <v>53.088323500000001</v>
      </c>
      <c r="X244" s="7">
        <f>'pivot times'!G50</f>
        <v>1.6351774999999895</v>
      </c>
    </row>
    <row r="245" spans="21:26" x14ac:dyDescent="0.25">
      <c r="U245">
        <v>44</v>
      </c>
      <c r="V245" t="str">
        <f t="shared" si="21"/>
        <v>e1 10000 100 1 1 44</v>
      </c>
      <c r="W245" s="7">
        <f>'pivot times'!F51</f>
        <v>52.390852500000001</v>
      </c>
      <c r="X245" s="7">
        <f>'pivot times'!G51</f>
        <v>4.6561265000000125</v>
      </c>
    </row>
    <row r="246" spans="21:26" x14ac:dyDescent="0.25">
      <c r="U246">
        <v>45</v>
      </c>
      <c r="V246" t="str">
        <f t="shared" si="21"/>
        <v>e1 10000 100 1 1 45</v>
      </c>
      <c r="W246" s="7">
        <f>'pivot times'!F52</f>
        <v>59.469440000000006</v>
      </c>
      <c r="X246" s="7">
        <f>'pivot times'!G52</f>
        <v>2.9891329999999319</v>
      </c>
    </row>
    <row r="247" spans="21:26" x14ac:dyDescent="0.25">
      <c r="U247">
        <v>46</v>
      </c>
      <c r="V247" t="str">
        <f t="shared" si="21"/>
        <v>e1 10000 100 1 1 46</v>
      </c>
      <c r="W247" s="7">
        <f>'pivot times'!F53</f>
        <v>50.554153499999998</v>
      </c>
      <c r="X247" s="7">
        <f>'pivot times'!G53</f>
        <v>3.3197695000000045</v>
      </c>
    </row>
    <row r="248" spans="21:26" x14ac:dyDescent="0.25">
      <c r="U248">
        <v>47</v>
      </c>
      <c r="V248" t="str">
        <f t="shared" si="21"/>
        <v>e1 10000 100 1 1 47</v>
      </c>
      <c r="W248" s="7">
        <f>'pivot times'!F54</f>
        <v>60.965265500000001</v>
      </c>
      <c r="X248" s="7">
        <f>'pivot times'!G54</f>
        <v>0.21106450000009699</v>
      </c>
    </row>
    <row r="249" spans="21:26" x14ac:dyDescent="0.25">
      <c r="U249">
        <v>48</v>
      </c>
      <c r="V249" t="str">
        <f t="shared" si="21"/>
        <v>e1 10000 100 1 1 48</v>
      </c>
      <c r="W249" s="7">
        <f>'pivot times'!F55</f>
        <v>51.194154999999995</v>
      </c>
      <c r="X249" s="7">
        <f>'pivot times'!G55</f>
        <v>0.1540170000015427</v>
      </c>
    </row>
    <row r="250" spans="21:26" x14ac:dyDescent="0.25">
      <c r="U250">
        <v>49</v>
      </c>
      <c r="V250" t="str">
        <f t="shared" si="21"/>
        <v>e1 10000 100 1 1 49</v>
      </c>
      <c r="W250" s="7">
        <f>'pivot times'!F56</f>
        <v>46.568174999999997</v>
      </c>
      <c r="X250" s="7">
        <f>'pivot times'!G56</f>
        <v>2.7140120000000558</v>
      </c>
    </row>
    <row r="251" spans="21:26" x14ac:dyDescent="0.25">
      <c r="U251">
        <v>50</v>
      </c>
      <c r="V251" t="str">
        <f t="shared" si="21"/>
        <v>e1 10000 100 1 1 50</v>
      </c>
      <c r="W251" s="7">
        <f>'pivot times'!F57</f>
        <v>43.7504925</v>
      </c>
      <c r="X251" s="7">
        <f>'pivot times'!G57</f>
        <v>0.65417949999988312</v>
      </c>
    </row>
    <row r="252" spans="21:26" x14ac:dyDescent="0.25">
      <c r="U252">
        <v>51</v>
      </c>
      <c r="V252" t="str">
        <f t="shared" si="21"/>
        <v>e1 10000 100 1 1 51</v>
      </c>
      <c r="W252" s="7">
        <f>'pivot times'!F58</f>
        <v>50.660526500000003</v>
      </c>
      <c r="X252" s="7">
        <f>'pivot times'!G58</f>
        <v>2.8177664999998893</v>
      </c>
    </row>
    <row r="253" spans="21:26" x14ac:dyDescent="0.25">
      <c r="U253">
        <v>52</v>
      </c>
      <c r="V253" t="str">
        <f t="shared" si="21"/>
        <v>e1 10000 100 1 1 52</v>
      </c>
      <c r="W253" s="7">
        <f>'pivot times'!F59</f>
        <v>54.931307000000004</v>
      </c>
      <c r="X253" s="7">
        <f>'pivot times'!G59</f>
        <v>6.9092280000000095</v>
      </c>
      <c r="Z253" s="5" t="s">
        <v>34</v>
      </c>
    </row>
    <row r="254" spans="21:26" x14ac:dyDescent="0.25">
      <c r="U254">
        <v>53</v>
      </c>
      <c r="V254" t="str">
        <f t="shared" si="21"/>
        <v>e1 10000 100 1 1 53</v>
      </c>
      <c r="W254" s="7">
        <f>'pivot times'!F60</f>
        <v>50.342199999999998</v>
      </c>
      <c r="X254" s="7">
        <f>'pivot times'!G60</f>
        <v>3.0587179999999359</v>
      </c>
    </row>
    <row r="255" spans="21:26" x14ac:dyDescent="0.25">
      <c r="U255">
        <v>54</v>
      </c>
      <c r="V255" t="str">
        <f t="shared" si="21"/>
        <v>e1 10000 100 1 1 54</v>
      </c>
      <c r="W255" s="7">
        <f>'pivot times'!F61</f>
        <v>45.252343500000002</v>
      </c>
      <c r="X255" s="7">
        <f>'pivot times'!G61</f>
        <v>2.7004485000000273</v>
      </c>
    </row>
    <row r="256" spans="21:26" x14ac:dyDescent="0.25">
      <c r="U256">
        <v>55</v>
      </c>
      <c r="V256" t="str">
        <f t="shared" si="21"/>
        <v>e1 10000 100 1 1 55</v>
      </c>
      <c r="W256" s="7">
        <f>'pivot times'!F62</f>
        <v>48.569331500000004</v>
      </c>
      <c r="X256" s="7">
        <f>'pivot times'!G62</f>
        <v>2.4109174999999734</v>
      </c>
    </row>
    <row r="257" spans="20:24" x14ac:dyDescent="0.25">
      <c r="U257">
        <v>56</v>
      </c>
      <c r="V257" t="str">
        <f t="shared" si="21"/>
        <v>e1 10000 100 1 1 56</v>
      </c>
      <c r="W257" s="7">
        <f>'pivot times'!F63</f>
        <v>47.890387000000004</v>
      </c>
      <c r="X257" s="7">
        <f>'pivot times'!G63</f>
        <v>3.4956339999999764</v>
      </c>
    </row>
    <row r="258" spans="20:24" x14ac:dyDescent="0.25">
      <c r="U258">
        <v>57</v>
      </c>
      <c r="V258" t="str">
        <f t="shared" si="21"/>
        <v>e1 10000 100 1 1 57</v>
      </c>
      <c r="W258" s="7">
        <f>'pivot times'!F64</f>
        <v>48.927052500000002</v>
      </c>
      <c r="X258" s="7">
        <f>'pivot times'!G64</f>
        <v>9.1614999558751672E-3</v>
      </c>
    </row>
    <row r="259" spans="20:24" x14ac:dyDescent="0.25">
      <c r="U259">
        <v>58</v>
      </c>
      <c r="V259" t="str">
        <f t="shared" si="21"/>
        <v>e1 10000 100 1 1 58</v>
      </c>
      <c r="W259" s="7">
        <f>'pivot times'!F65</f>
        <v>51.852208500000003</v>
      </c>
      <c r="X259" s="7">
        <f>'pivot times'!G65</f>
        <v>4.931397499999937</v>
      </c>
    </row>
    <row r="260" spans="20:24" x14ac:dyDescent="0.25">
      <c r="U260">
        <v>59</v>
      </c>
      <c r="V260" t="str">
        <f t="shared" si="21"/>
        <v>e1 10000 100 1 1 59</v>
      </c>
      <c r="W260" s="7">
        <f>'pivot times'!F66</f>
        <v>46.810681000000002</v>
      </c>
      <c r="X260" s="7">
        <f>'pivot times'!G66</f>
        <v>9.8631010000000039</v>
      </c>
    </row>
    <row r="261" spans="20:24" x14ac:dyDescent="0.25">
      <c r="U261">
        <v>60</v>
      </c>
      <c r="V261" t="str">
        <f t="shared" si="21"/>
        <v>e1 10000 100 1 1 60</v>
      </c>
      <c r="W261" s="7">
        <f>'pivot times'!F67</f>
        <v>47.468882499999999</v>
      </c>
      <c r="X261" s="7">
        <f>'pivot times'!G67</f>
        <v>8.9434205000000198</v>
      </c>
    </row>
    <row r="262" spans="20:24" x14ac:dyDescent="0.25">
      <c r="U262">
        <v>61</v>
      </c>
      <c r="V262" t="str">
        <f t="shared" si="21"/>
        <v>e1 10000 100 1 1 61</v>
      </c>
      <c r="W262" s="7">
        <f>'pivot times'!F68</f>
        <v>45.312976999999997</v>
      </c>
      <c r="X262" s="7">
        <f>'pivot times'!G68</f>
        <v>10.443955999999998</v>
      </c>
    </row>
    <row r="263" spans="20:24" x14ac:dyDescent="0.25">
      <c r="U263">
        <v>62</v>
      </c>
      <c r="V263" t="str">
        <f t="shared" si="21"/>
        <v>e1 10000 100 1 1 62</v>
      </c>
      <c r="W263" s="7">
        <f>'pivot times'!F69</f>
        <v>46.5663105</v>
      </c>
      <c r="X263" s="7">
        <f>'pivot times'!G69</f>
        <v>8.9648595000000011</v>
      </c>
    </row>
    <row r="264" spans="20:24" x14ac:dyDescent="0.25">
      <c r="U264">
        <v>63</v>
      </c>
      <c r="V264" t="str">
        <f t="shared" si="21"/>
        <v>e1 10000 100 1 1 63</v>
      </c>
      <c r="W264" s="7">
        <f>'pivot times'!F70</f>
        <v>46.123927000000002</v>
      </c>
      <c r="X264" s="7">
        <f>'pivot times'!G70</f>
        <v>9.0948509999999985</v>
      </c>
    </row>
    <row r="265" spans="20:24" x14ac:dyDescent="0.25">
      <c r="U265">
        <v>64</v>
      </c>
      <c r="V265" t="str">
        <f t="shared" si="21"/>
        <v>e1 10000 100 1 1 64</v>
      </c>
      <c r="W265" s="7">
        <f>'pivot times'!F71</f>
        <v>50.290246999999994</v>
      </c>
      <c r="X265" s="7">
        <f>'pivot times'!G71</f>
        <v>6.3799460000000652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2083.919367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7">
        <f>'pivot times'!H9</f>
        <v>1033.768284</v>
      </c>
      <c r="X267" s="7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7">
        <f>'pivot times'!H10</f>
        <v>689.58723399999997</v>
      </c>
      <c r="X268" s="7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7">
        <f>'pivot times'!H11</f>
        <v>517.03048899999999</v>
      </c>
      <c r="X269" s="7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7">
        <f>'pivot times'!H12</f>
        <v>414.10621800000001</v>
      </c>
      <c r="X270" s="7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7">
        <f>'pivot times'!H13</f>
        <v>346.274833</v>
      </c>
      <c r="X271" s="7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7">
        <f>'pivot times'!H14</f>
        <v>297.04386299999999</v>
      </c>
      <c r="X272" s="7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7">
        <f>'pivot times'!H15</f>
        <v>260.09294599999998</v>
      </c>
      <c r="X273" s="7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7">
        <f>'pivot times'!H16</f>
        <v>232.02580399999999</v>
      </c>
      <c r="X274" s="7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7">
        <f>'pivot times'!H17</f>
        <v>209.11237700000001</v>
      </c>
      <c r="X275" s="7">
        <f>'pivot times'!I17</f>
        <v>0.13501800000346789</v>
      </c>
    </row>
    <row r="276" spans="21:24" x14ac:dyDescent="0.25">
      <c r="U276">
        <v>11</v>
      </c>
      <c r="V276" t="str">
        <f t="shared" si="22"/>
        <v>e1 10000 100 100000 1 11</v>
      </c>
      <c r="W276" s="7">
        <f>'pivot times'!H18</f>
        <v>190.876362</v>
      </c>
      <c r="X276" s="7">
        <f>'pivot times'!I18</f>
        <v>0.50633999999848645</v>
      </c>
    </row>
    <row r="277" spans="21:24" x14ac:dyDescent="0.25">
      <c r="U277">
        <v>12</v>
      </c>
      <c r="V277" t="str">
        <f t="shared" si="22"/>
        <v>e1 10000 100 100000 1 12</v>
      </c>
      <c r="W277" s="7">
        <f>'pivot times'!H19</f>
        <v>174.82682649999998</v>
      </c>
      <c r="X277" s="7">
        <f>'pivot times'!I19</f>
        <v>5.3027500048680586E-2</v>
      </c>
    </row>
    <row r="278" spans="21:24" x14ac:dyDescent="0.25">
      <c r="U278">
        <v>13</v>
      </c>
      <c r="V278" t="str">
        <f t="shared" si="22"/>
        <v>e1 10000 100 100000 1 13</v>
      </c>
      <c r="W278" s="7">
        <f>'pivot times'!H20</f>
        <v>161.943344</v>
      </c>
      <c r="X278" s="7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7">
        <f>'pivot times'!H21</f>
        <v>150.740375</v>
      </c>
      <c r="X279" s="7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7">
        <f>'pivot times'!H22</f>
        <v>140.79502980000001</v>
      </c>
      <c r="X280" s="7">
        <f>'pivot times'!I22</f>
        <v>6.4130093750900619E-2</v>
      </c>
    </row>
    <row r="281" spans="21:24" x14ac:dyDescent="0.25">
      <c r="U281">
        <v>16</v>
      </c>
      <c r="V281" t="str">
        <f t="shared" si="22"/>
        <v>e1 10000 100 100000 1 16</v>
      </c>
      <c r="W281" s="7">
        <f>'pivot times'!H23</f>
        <v>132.20465999999999</v>
      </c>
      <c r="X281" s="7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7">
        <f>'pivot times'!H24</f>
        <v>124.729928</v>
      </c>
      <c r="X282" s="7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7">
        <f>'pivot times'!H25</f>
        <v>117.95172540000002</v>
      </c>
      <c r="X283" s="7">
        <f>'pivot times'!I25</f>
        <v>0.14477274963067172</v>
      </c>
    </row>
    <row r="284" spans="21:24" x14ac:dyDescent="0.25">
      <c r="U284">
        <v>19</v>
      </c>
      <c r="V284" t="str">
        <f t="shared" si="22"/>
        <v>e1 10000 100 100000 1 19</v>
      </c>
      <c r="W284" s="7">
        <f>'pivot times'!H26</f>
        <v>111.832953</v>
      </c>
      <c r="X284" s="7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7">
        <f>'pivot times'!H27</f>
        <v>106.727441</v>
      </c>
      <c r="X285" s="7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7">
        <f>'pivot times'!H28</f>
        <v>101.562984</v>
      </c>
      <c r="X286" s="7">
        <f>'pivot times'!I28</f>
        <v>6.989149632122392E-2</v>
      </c>
    </row>
    <row r="287" spans="21:24" x14ac:dyDescent="0.25">
      <c r="U287">
        <v>22</v>
      </c>
      <c r="V287" t="str">
        <f t="shared" si="22"/>
        <v>e1 10000 100 100000 1 22</v>
      </c>
      <c r="W287" s="7">
        <f>'pivot times'!H29</f>
        <v>97.226399999999998</v>
      </c>
      <c r="X287" s="7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7">
        <f>'pivot times'!H30</f>
        <v>93.110984000000002</v>
      </c>
      <c r="X288" s="7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7">
        <f>'pivot times'!H31</f>
        <v>89.644526799999994</v>
      </c>
      <c r="X289" s="7">
        <f>'pivot times'!I31</f>
        <v>9.0564284097201603E-2</v>
      </c>
    </row>
    <row r="290" spans="21:24" x14ac:dyDescent="0.25">
      <c r="U290">
        <v>25</v>
      </c>
      <c r="V290" t="str">
        <f t="shared" si="22"/>
        <v>e1 10000 100 100000 1 25</v>
      </c>
      <c r="W290" s="7">
        <f>'pivot times'!H32</f>
        <v>89.725504999999998</v>
      </c>
      <c r="X290" s="7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7">
        <f>'pivot times'!H33</f>
        <v>86.758832999999996</v>
      </c>
      <c r="X291" s="7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7">
        <f>'pivot times'!H34</f>
        <v>84.499865799999995</v>
      </c>
      <c r="X292" s="7">
        <f>'pivot times'!I34</f>
        <v>0.94775888240855077</v>
      </c>
    </row>
    <row r="293" spans="21:24" x14ac:dyDescent="0.25">
      <c r="U293">
        <v>28</v>
      </c>
      <c r="V293" t="str">
        <f t="shared" si="22"/>
        <v>e1 10000 100 100000 1 28</v>
      </c>
      <c r="W293" s="7">
        <f>'pivot times'!H35</f>
        <v>83.684258999999997</v>
      </c>
      <c r="X293" s="7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7">
        <f>'pivot times'!H36</f>
        <v>81.790783000000005</v>
      </c>
      <c r="X294" s="7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7">
        <f>'pivot times'!H37</f>
        <v>83.386357600000011</v>
      </c>
      <c r="X295" s="7">
        <f>'pivot times'!I37</f>
        <v>1.0992753606356498</v>
      </c>
    </row>
    <row r="296" spans="21:24" x14ac:dyDescent="0.25">
      <c r="U296">
        <v>31</v>
      </c>
      <c r="V296" t="str">
        <f t="shared" si="22"/>
        <v>e1 10000 100 100000 1 31</v>
      </c>
      <c r="W296" s="7">
        <f>'pivot times'!H38</f>
        <v>78.830611000000005</v>
      </c>
      <c r="X296" s="7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7">
        <f>'pivot times'!H39</f>
        <v>84.195373000000004</v>
      </c>
      <c r="X297" s="7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7">
        <f>'pivot times'!H40</f>
        <v>76.067917600000015</v>
      </c>
      <c r="X298" s="7">
        <f>'pivot times'!I40</f>
        <v>1.9068478459149669</v>
      </c>
    </row>
    <row r="299" spans="21:24" x14ac:dyDescent="0.25">
      <c r="U299">
        <v>34</v>
      </c>
      <c r="V299" t="str">
        <f t="shared" si="22"/>
        <v>e1 10000 100 100000 1 34</v>
      </c>
      <c r="W299" s="7">
        <f>'pivot times'!H41</f>
        <v>84.318348</v>
      </c>
      <c r="X299" s="7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7">
        <f>'pivot times'!H42</f>
        <v>78.006539000000004</v>
      </c>
      <c r="X300" s="7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7">
        <f>'pivot times'!H43</f>
        <v>81.627290800000011</v>
      </c>
      <c r="X301" s="7">
        <f>'pivot times'!I43</f>
        <v>3.455545971951532</v>
      </c>
    </row>
    <row r="302" spans="21:24" x14ac:dyDescent="0.25">
      <c r="U302">
        <v>37</v>
      </c>
      <c r="V302" t="str">
        <f t="shared" si="22"/>
        <v>e1 10000 100 100000 1 37</v>
      </c>
      <c r="W302" s="7">
        <f>'pivot times'!H44</f>
        <v>78.192927499999996</v>
      </c>
      <c r="X302" s="7">
        <f>'pivot times'!I44</f>
        <v>1.1752695000001139</v>
      </c>
    </row>
    <row r="303" spans="21:24" x14ac:dyDescent="0.25">
      <c r="U303">
        <v>38</v>
      </c>
      <c r="V303" t="str">
        <f t="shared" si="22"/>
        <v>e1 10000 100 100000 1 38</v>
      </c>
      <c r="W303" s="7">
        <f>'pivot times'!H45</f>
        <v>79.841149000000001</v>
      </c>
      <c r="X303" s="7">
        <f>'pivot times'!I45</f>
        <v>4.2893230000000475</v>
      </c>
    </row>
    <row r="304" spans="21:24" x14ac:dyDescent="0.25">
      <c r="U304">
        <v>39</v>
      </c>
      <c r="V304" t="str">
        <f t="shared" si="22"/>
        <v>e1 10000 100 100000 1 39</v>
      </c>
      <c r="W304" s="7">
        <f>'pivot times'!H46</f>
        <v>79.192841166666668</v>
      </c>
      <c r="X304" s="7">
        <f>'pivot times'!I46</f>
        <v>6.4184247343699292</v>
      </c>
    </row>
    <row r="305" spans="21:24" x14ac:dyDescent="0.25">
      <c r="U305">
        <v>40</v>
      </c>
      <c r="V305" t="str">
        <f t="shared" si="22"/>
        <v>e1 10000 100 100000 1 40</v>
      </c>
      <c r="W305" s="7">
        <f>'pivot times'!H47</f>
        <v>71.967419500000005</v>
      </c>
      <c r="X305" s="7">
        <f>'pivot times'!I47</f>
        <v>10.153153499999908</v>
      </c>
    </row>
    <row r="306" spans="21:24" x14ac:dyDescent="0.25">
      <c r="U306">
        <v>41</v>
      </c>
      <c r="V306" t="str">
        <f t="shared" si="22"/>
        <v>e1 10000 100 100000 1 41</v>
      </c>
      <c r="W306" s="7">
        <f>'pivot times'!H48</f>
        <v>71.40949599999999</v>
      </c>
      <c r="X306" s="7">
        <f>'pivot times'!I48</f>
        <v>10.384814000000029</v>
      </c>
    </row>
    <row r="307" spans="21:24" x14ac:dyDescent="0.25">
      <c r="U307">
        <v>42</v>
      </c>
      <c r="V307" t="str">
        <f t="shared" si="22"/>
        <v>e1 10000 100 100000 1 42</v>
      </c>
      <c r="W307" s="7">
        <f>'pivot times'!H49</f>
        <v>74.926300333333344</v>
      </c>
      <c r="X307" s="7">
        <f>'pivot times'!I49</f>
        <v>7.7118208309586107</v>
      </c>
    </row>
    <row r="308" spans="21:24" x14ac:dyDescent="0.25">
      <c r="U308">
        <v>43</v>
      </c>
      <c r="V308" t="str">
        <f t="shared" si="22"/>
        <v>e1 10000 100 100000 1 43</v>
      </c>
      <c r="W308" s="7">
        <f>'pivot times'!H50</f>
        <v>66.753187499999996</v>
      </c>
      <c r="X308" s="7">
        <f>'pivot times'!I50</f>
        <v>5.6613295000000647</v>
      </c>
    </row>
    <row r="309" spans="21:24" x14ac:dyDescent="0.25">
      <c r="U309">
        <v>44</v>
      </c>
      <c r="V309" t="str">
        <f t="shared" si="22"/>
        <v>e1 10000 100 100000 1 44</v>
      </c>
      <c r="W309" s="7">
        <f>'pivot times'!H51</f>
        <v>77.120153500000001</v>
      </c>
      <c r="X309" s="7">
        <f>'pivot times'!I51</f>
        <v>3.7465084999999894</v>
      </c>
    </row>
    <row r="310" spans="21:24" x14ac:dyDescent="0.25">
      <c r="U310">
        <v>45</v>
      </c>
      <c r="V310" t="str">
        <f t="shared" si="22"/>
        <v>e1 10000 100 100000 1 45</v>
      </c>
      <c r="W310" s="7">
        <f>'pivot times'!H52</f>
        <v>77.115810333333329</v>
      </c>
      <c r="X310" s="7">
        <f>'pivot times'!I52</f>
        <v>3.832617475873946</v>
      </c>
    </row>
    <row r="311" spans="21:24" x14ac:dyDescent="0.25">
      <c r="U311">
        <v>46</v>
      </c>
      <c r="V311" t="str">
        <f t="shared" si="22"/>
        <v>e1 10000 100 100000 1 46</v>
      </c>
      <c r="W311" s="7">
        <f>'pivot times'!H53</f>
        <v>68.706393000000006</v>
      </c>
      <c r="X311" s="7">
        <f>'pivot times'!I53</f>
        <v>8.4790459999999541</v>
      </c>
    </row>
    <row r="312" spans="21:24" x14ac:dyDescent="0.25">
      <c r="U312">
        <v>47</v>
      </c>
      <c r="V312" t="str">
        <f t="shared" si="22"/>
        <v>e1 10000 100 100000 1 47</v>
      </c>
      <c r="W312" s="7">
        <f>'pivot times'!H54</f>
        <v>76.872181499999996</v>
      </c>
      <c r="X312" s="7">
        <f>'pivot times'!I54</f>
        <v>1.6119705000001372</v>
      </c>
    </row>
    <row r="313" spans="21:24" x14ac:dyDescent="0.25">
      <c r="U313">
        <v>48</v>
      </c>
      <c r="V313" t="str">
        <f t="shared" si="22"/>
        <v>e1 10000 100 100000 1 48</v>
      </c>
      <c r="W313" s="7">
        <f>'pivot times'!H55</f>
        <v>76.060306666666662</v>
      </c>
      <c r="X313" s="7">
        <f>'pivot times'!I55</f>
        <v>1.8280964848174195</v>
      </c>
    </row>
    <row r="314" spans="21:24" x14ac:dyDescent="0.25">
      <c r="U314">
        <v>49</v>
      </c>
      <c r="V314" t="str">
        <f t="shared" si="22"/>
        <v>e1 10000 100 100000 1 49</v>
      </c>
      <c r="W314" s="7">
        <f>'pivot times'!H56</f>
        <v>76.386009999999999</v>
      </c>
      <c r="X314" s="7">
        <f>'pivot times'!I56</f>
        <v>6.1021000002761186E-2</v>
      </c>
    </row>
    <row r="315" spans="21:24" x14ac:dyDescent="0.25">
      <c r="U315">
        <v>50</v>
      </c>
      <c r="V315" t="str">
        <f t="shared" si="22"/>
        <v>e1 10000 100 100000 1 50</v>
      </c>
      <c r="W315" s="7">
        <f>'pivot times'!H57</f>
        <v>61.225663499999996</v>
      </c>
      <c r="X315" s="7">
        <f>'pivot times'!I57</f>
        <v>4.2239745000000068</v>
      </c>
    </row>
    <row r="316" spans="21:24" x14ac:dyDescent="0.25">
      <c r="U316">
        <v>51</v>
      </c>
      <c r="V316" t="str">
        <f t="shared" si="22"/>
        <v>e1 10000 100 100000 1 51</v>
      </c>
      <c r="W316" s="7">
        <f>'pivot times'!H58</f>
        <v>70.770545285714292</v>
      </c>
      <c r="X316" s="7">
        <f>'pivot times'!I58</f>
        <v>7.0225103166363967</v>
      </c>
    </row>
    <row r="317" spans="21:24" x14ac:dyDescent="0.25">
      <c r="U317">
        <v>52</v>
      </c>
      <c r="V317" t="str">
        <f t="shared" si="22"/>
        <v>e1 10000 100 100000 1 52</v>
      </c>
      <c r="W317" s="7">
        <f>'pivot times'!H59</f>
        <v>60.261414500000001</v>
      </c>
      <c r="X317" s="7">
        <f>'pivot times'!I59</f>
        <v>3.9938224999999243</v>
      </c>
    </row>
    <row r="318" spans="21:24" x14ac:dyDescent="0.25">
      <c r="U318">
        <v>53</v>
      </c>
      <c r="V318" t="str">
        <f t="shared" si="22"/>
        <v>e1 10000 100 100000 1 53</v>
      </c>
      <c r="W318" s="7">
        <f>'pivot times'!H60</f>
        <v>66.929270000000002</v>
      </c>
      <c r="X318" s="7">
        <f>'pivot times'!I60</f>
        <v>9.1470939999999636</v>
      </c>
    </row>
    <row r="319" spans="21:24" x14ac:dyDescent="0.25">
      <c r="U319">
        <v>54</v>
      </c>
      <c r="V319" t="str">
        <f t="shared" si="22"/>
        <v>e1 10000 100 100000 1 54</v>
      </c>
      <c r="W319" s="7">
        <f>'pivot times'!H61</f>
        <v>67.569194428571421</v>
      </c>
      <c r="X319" s="7">
        <f>'pivot times'!I61</f>
        <v>8.6074823360843773</v>
      </c>
    </row>
    <row r="320" spans="21:24" x14ac:dyDescent="0.25">
      <c r="U320">
        <v>55</v>
      </c>
      <c r="V320" t="str">
        <f t="shared" si="22"/>
        <v>e1 10000 100 100000 1 55</v>
      </c>
      <c r="W320" s="7">
        <f>'pivot times'!H62</f>
        <v>68.183681500000006</v>
      </c>
      <c r="X320" s="7">
        <f>'pivot times'!I62</f>
        <v>5.503140500000006</v>
      </c>
    </row>
    <row r="321" spans="20:24" x14ac:dyDescent="0.25">
      <c r="U321">
        <v>56</v>
      </c>
      <c r="V321" t="str">
        <f t="shared" si="22"/>
        <v>e1 10000 100 100000 1 56</v>
      </c>
      <c r="W321" s="7">
        <f>'pivot times'!H63</f>
        <v>68.374039499999995</v>
      </c>
      <c r="X321" s="7">
        <f>'pivot times'!I63</f>
        <v>4.2408984999999664</v>
      </c>
    </row>
    <row r="322" spans="20:24" x14ac:dyDescent="0.25">
      <c r="U322">
        <v>57</v>
      </c>
      <c r="V322" t="str">
        <f t="shared" si="22"/>
        <v>e1 10000 100 100000 1 57</v>
      </c>
      <c r="W322" s="7">
        <f>'pivot times'!H64</f>
        <v>71.605326428571431</v>
      </c>
      <c r="X322" s="7">
        <f>'pivot times'!I64</f>
        <v>2.2741935365786823</v>
      </c>
    </row>
    <row r="323" spans="20:24" x14ac:dyDescent="0.25">
      <c r="U323">
        <v>58</v>
      </c>
      <c r="V323" t="str">
        <f t="shared" si="22"/>
        <v>e1 10000 100 100000 1 58</v>
      </c>
      <c r="W323" s="7">
        <f>'pivot times'!H65</f>
        <v>66.035082000000003</v>
      </c>
      <c r="X323" s="7">
        <f>'pivot times'!I65</f>
        <v>6.0350899999999816</v>
      </c>
    </row>
    <row r="324" spans="20:24" x14ac:dyDescent="0.25">
      <c r="U324">
        <v>59</v>
      </c>
      <c r="V324" t="str">
        <f t="shared" si="22"/>
        <v>e1 10000 100 100000 1 59</v>
      </c>
      <c r="W324" s="7">
        <f>'pivot times'!H66</f>
        <v>55.803689000000006</v>
      </c>
      <c r="X324" s="7">
        <f>'pivot times'!I66</f>
        <v>5.250181999999965</v>
      </c>
    </row>
    <row r="325" spans="20:24" x14ac:dyDescent="0.25">
      <c r="U325">
        <v>60</v>
      </c>
      <c r="V325" t="str">
        <f t="shared" si="22"/>
        <v>e1 10000 100 100000 1 60</v>
      </c>
      <c r="W325" s="7">
        <f>'pivot times'!H67</f>
        <v>62.871661142857143</v>
      </c>
      <c r="X325" s="7">
        <f>'pivot times'!I67</f>
        <v>7.181102345320264</v>
      </c>
    </row>
    <row r="326" spans="20:24" x14ac:dyDescent="0.25">
      <c r="U326">
        <v>61</v>
      </c>
      <c r="V326" t="str">
        <f t="shared" si="22"/>
        <v>e1 10000 100 100000 1 61</v>
      </c>
      <c r="W326" s="7">
        <f>'pivot times'!H68</f>
        <v>56.207155999999998</v>
      </c>
      <c r="X326" s="7">
        <f>'pivot times'!I68</f>
        <v>1.7342149999998473</v>
      </c>
    </row>
    <row r="327" spans="20:24" x14ac:dyDescent="0.25">
      <c r="U327">
        <v>62</v>
      </c>
      <c r="V327" t="str">
        <f t="shared" si="22"/>
        <v>e1 10000 100 100000 1 62</v>
      </c>
      <c r="W327" s="7">
        <f>'pivot times'!H69</f>
        <v>53.947665999999998</v>
      </c>
      <c r="X327" s="7">
        <f>'pivot times'!I69</f>
        <v>3.7814740000000544</v>
      </c>
    </row>
    <row r="328" spans="20:24" x14ac:dyDescent="0.25">
      <c r="U328">
        <v>63</v>
      </c>
      <c r="V328" t="str">
        <f t="shared" si="22"/>
        <v>e1 10000 100 100000 1 63</v>
      </c>
      <c r="W328" s="7">
        <f>'pivot times'!H70</f>
        <v>60.022591999999996</v>
      </c>
      <c r="X328" s="7">
        <f>'pivot times'!I70</f>
        <v>6.7464641756875192</v>
      </c>
    </row>
    <row r="329" spans="20:24" x14ac:dyDescent="0.25">
      <c r="U329">
        <v>64</v>
      </c>
      <c r="V329" t="str">
        <f t="shared" si="22"/>
        <v>e1 10000 100 100000 1 64</v>
      </c>
      <c r="W329" s="7">
        <f>'pivot times'!H71</f>
        <v>49.397883999999998</v>
      </c>
      <c r="X329" s="7">
        <f>'pivot times'!I71</f>
        <v>1.3483200000000721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3008.7228239999999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7">
        <f>'pivot times'!J9</f>
        <v>1489.6998960000001</v>
      </c>
      <c r="X331" s="7">
        <f>'pivot times'!K9</f>
        <v>0.30369299884697243</v>
      </c>
    </row>
    <row r="332" spans="20:24" x14ac:dyDescent="0.25">
      <c r="U332">
        <v>3</v>
      </c>
      <c r="V332" t="str">
        <f t="shared" si="23"/>
        <v>e2 10000 100 1 1 3</v>
      </c>
      <c r="W332" s="7">
        <f>'pivot times'!J10</f>
        <v>991.5649155000001</v>
      </c>
      <c r="X332" s="7">
        <f>'pivot times'!K10</f>
        <v>8.3264976333042879E-3</v>
      </c>
    </row>
    <row r="333" spans="20:24" x14ac:dyDescent="0.25">
      <c r="U333">
        <v>4</v>
      </c>
      <c r="V333" t="str">
        <f t="shared" si="23"/>
        <v>e2 10000 100 1 1 4</v>
      </c>
      <c r="W333" s="7">
        <f>'pivot times'!J11</f>
        <v>745.01235150000002</v>
      </c>
      <c r="X333" s="7">
        <f>'pivot times'!K11</f>
        <v>2.6899501075403086E-2</v>
      </c>
    </row>
    <row r="334" spans="20:24" x14ac:dyDescent="0.25">
      <c r="U334">
        <v>5</v>
      </c>
      <c r="V334" t="str">
        <f t="shared" si="23"/>
        <v>e2 10000 100 1 1 5</v>
      </c>
      <c r="W334" s="7">
        <f>'pivot times'!J12</f>
        <v>596.16499900000008</v>
      </c>
      <c r="X334" s="7">
        <f>'pivot times'!K12</f>
        <v>6.9225999821686993E-2</v>
      </c>
    </row>
    <row r="335" spans="20:24" x14ac:dyDescent="0.25">
      <c r="U335">
        <v>6</v>
      </c>
      <c r="V335" t="str">
        <f t="shared" si="23"/>
        <v>e2 10000 100 1 1 6</v>
      </c>
      <c r="W335" s="7">
        <f>'pivot times'!J13</f>
        <v>496.76903199999998</v>
      </c>
      <c r="X335" s="7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7">
        <f>'pivot times'!J14</f>
        <v>426.45756299999999</v>
      </c>
      <c r="X336" s="7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7">
        <f>'pivot times'!J15</f>
        <v>374.34934800000002</v>
      </c>
      <c r="X337" s="7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7">
        <f>'pivot times'!J16</f>
        <v>333.39829800000001</v>
      </c>
      <c r="X338" s="7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7">
        <f>'pivot times'!J17</f>
        <v>299.678247</v>
      </c>
      <c r="X339" s="7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7">
        <f>'pivot times'!J18</f>
        <v>273.46989000000002</v>
      </c>
      <c r="X340" s="7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7">
        <f>'pivot times'!J19</f>
        <v>250.28523799999999</v>
      </c>
      <c r="X341" s="7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7">
        <f>'pivot times'!J20</f>
        <v>232.60822099999999</v>
      </c>
      <c r="X342" s="7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7">
        <f>'pivot times'!J21</f>
        <v>216.96687600000001</v>
      </c>
      <c r="X343" s="7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7">
        <f>'pivot times'!J22</f>
        <v>202.24915024999999</v>
      </c>
      <c r="X344" s="7">
        <f>'pivot times'!K22</f>
        <v>8.2454222140245434E-2</v>
      </c>
    </row>
    <row r="345" spans="21:24" x14ac:dyDescent="0.25">
      <c r="U345">
        <v>16</v>
      </c>
      <c r="V345" t="str">
        <f t="shared" si="23"/>
        <v>e2 10000 100 1 1 16</v>
      </c>
      <c r="W345" s="7">
        <f>'pivot times'!J23</f>
        <v>189.77555699999999</v>
      </c>
      <c r="X345" s="7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7">
        <f>'pivot times'!J24</f>
        <v>178.82491999999999</v>
      </c>
      <c r="X346" s="7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7">
        <f>'pivot times'!J25</f>
        <v>169.59190374999997</v>
      </c>
      <c r="X347" s="7">
        <f>'pivot times'!K25</f>
        <v>0.46952455989440445</v>
      </c>
    </row>
    <row r="348" spans="21:24" x14ac:dyDescent="0.25">
      <c r="U348">
        <v>19</v>
      </c>
      <c r="V348" t="str">
        <f t="shared" si="23"/>
        <v>e2 10000 100 1 1 19</v>
      </c>
      <c r="W348" s="7">
        <f>'pivot times'!J26</f>
        <v>160.38318200000001</v>
      </c>
      <c r="X348" s="7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7">
        <f>'pivot times'!J27</f>
        <v>152.48086599999999</v>
      </c>
      <c r="X349" s="7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7">
        <f>'pivot times'!J28</f>
        <v>145.83853349999998</v>
      </c>
      <c r="X350" s="7">
        <f>'pivot times'!K28</f>
        <v>2.0880551216801827E-2</v>
      </c>
    </row>
    <row r="351" spans="21:24" x14ac:dyDescent="0.25">
      <c r="U351">
        <v>22</v>
      </c>
      <c r="V351" t="str">
        <f t="shared" si="23"/>
        <v>e2 10000 100 1 1 22</v>
      </c>
      <c r="W351" s="7">
        <f>'pivot times'!J29</f>
        <v>138.74241599999999</v>
      </c>
      <c r="X351" s="7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7">
        <f>'pivot times'!J30</f>
        <v>133.45555899999999</v>
      </c>
      <c r="X352" s="7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7">
        <f>'pivot times'!J31</f>
        <v>128.58352525000001</v>
      </c>
      <c r="X353" s="7">
        <f>'pivot times'!K31</f>
        <v>0.38740986932130339</v>
      </c>
    </row>
    <row r="354" spans="21:24" x14ac:dyDescent="0.25">
      <c r="U354">
        <v>25</v>
      </c>
      <c r="V354" t="str">
        <f t="shared" si="23"/>
        <v>e2 10000 100 1 1 25</v>
      </c>
      <c r="W354" s="7">
        <f>'pivot times'!J32</f>
        <v>126.626953</v>
      </c>
      <c r="X354" s="7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7">
        <f>'pivot times'!J33</f>
        <v>124.125953</v>
      </c>
      <c r="X355" s="7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7">
        <f>'pivot times'!J34</f>
        <v>120.770955</v>
      </c>
      <c r="X356" s="7">
        <f>'pivot times'!K34</f>
        <v>1.1095077488924385</v>
      </c>
    </row>
    <row r="357" spans="21:24" x14ac:dyDescent="0.25">
      <c r="U357">
        <v>28</v>
      </c>
      <c r="V357" t="str">
        <f t="shared" si="23"/>
        <v>e2 10000 100 1 1 28</v>
      </c>
      <c r="W357" s="7">
        <f>'pivot times'!J35</f>
        <v>117.739696</v>
      </c>
      <c r="X357" s="7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7">
        <f>'pivot times'!J36</f>
        <v>121.80685099999999</v>
      </c>
      <c r="X358" s="7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7">
        <f>'pivot times'!J37</f>
        <v>117.60500174999999</v>
      </c>
      <c r="X359" s="7">
        <f>'pivot times'!K37</f>
        <v>3.793477665430355</v>
      </c>
    </row>
    <row r="360" spans="21:24" x14ac:dyDescent="0.25">
      <c r="U360">
        <v>31</v>
      </c>
      <c r="V360" t="str">
        <f t="shared" si="23"/>
        <v>e2 10000 100 1 1 31</v>
      </c>
      <c r="W360" s="7">
        <f>'pivot times'!J38</f>
        <v>113.91307399999999</v>
      </c>
      <c r="X360" s="7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7">
        <f>'pivot times'!J39</f>
        <v>109.55521899999999</v>
      </c>
      <c r="X361" s="7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7">
        <f>'pivot times'!J40</f>
        <v>111.90156875</v>
      </c>
      <c r="X362" s="7">
        <f>'pivot times'!K40</f>
        <v>6.0795336688387485</v>
      </c>
    </row>
    <row r="363" spans="21:24" x14ac:dyDescent="0.25">
      <c r="U363">
        <v>34</v>
      </c>
      <c r="V363" t="str">
        <f t="shared" si="23"/>
        <v>e2 10000 100 1 1 34</v>
      </c>
      <c r="W363" s="7">
        <f>'pivot times'!J41</f>
        <v>106.755137</v>
      </c>
      <c r="X363" s="7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7">
        <f>'pivot times'!J42</f>
        <v>101.626099</v>
      </c>
      <c r="X364" s="7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7">
        <f>'pivot times'!J43</f>
        <v>107.6293115</v>
      </c>
      <c r="X365" s="7">
        <f>'pivot times'!K43</f>
        <v>4.723639058640515</v>
      </c>
    </row>
    <row r="366" spans="21:24" x14ac:dyDescent="0.25">
      <c r="U366">
        <v>37</v>
      </c>
      <c r="V366" t="str">
        <f t="shared" si="23"/>
        <v>e2 10000 100 1 1 37</v>
      </c>
      <c r="W366" s="7">
        <f>'pivot times'!J44</f>
        <v>107.867651</v>
      </c>
      <c r="X366" s="7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7">
        <f>'pivot times'!J45</f>
        <v>97.435497999999995</v>
      </c>
      <c r="X367" s="7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7">
        <f>'pivot times'!J46</f>
        <v>101.90040550000001</v>
      </c>
      <c r="X368" s="7">
        <f>'pivot times'!K46</f>
        <v>5.4976054495070699</v>
      </c>
    </row>
    <row r="369" spans="21:24" x14ac:dyDescent="0.25">
      <c r="U369">
        <v>40</v>
      </c>
      <c r="V369" t="str">
        <f t="shared" si="23"/>
        <v>e2 10000 100 1 1 40</v>
      </c>
      <c r="W369" s="7">
        <f>'pivot times'!J47</f>
        <v>103.221982</v>
      </c>
      <c r="X369" s="7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7">
        <f>'pivot times'!J48</f>
        <v>101.81588499999999</v>
      </c>
      <c r="X370" s="7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7">
        <f>'pivot times'!J49</f>
        <v>101.44924075</v>
      </c>
      <c r="X371" s="7">
        <f>'pivot times'!K49</f>
        <v>3.7631732897322872</v>
      </c>
    </row>
    <row r="372" spans="21:24" x14ac:dyDescent="0.25">
      <c r="U372">
        <v>43</v>
      </c>
      <c r="V372" t="str">
        <f t="shared" si="23"/>
        <v>e2 10000 100 1 1 43</v>
      </c>
      <c r="W372" s="7">
        <f>'pivot times'!J50</f>
        <v>88.537946000000005</v>
      </c>
      <c r="X372" s="7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7">
        <f>'pivot times'!J51</f>
        <v>95.922841000000005</v>
      </c>
      <c r="X373" s="7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7">
        <f>'pivot times'!J52</f>
        <v>99.860044249999987</v>
      </c>
      <c r="X374" s="7">
        <f>'pivot times'!K52</f>
        <v>2.5538823982707264</v>
      </c>
    </row>
    <row r="375" spans="21:24" x14ac:dyDescent="0.25">
      <c r="U375">
        <v>46</v>
      </c>
      <c r="V375" t="str">
        <f t="shared" si="23"/>
        <v>e2 10000 100 1 1 46</v>
      </c>
      <c r="W375" s="7">
        <f>'pivot times'!J53</f>
        <v>96.847545999999994</v>
      </c>
      <c r="X375" s="7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7">
        <f>'pivot times'!J54</f>
        <v>84.768797000000006</v>
      </c>
      <c r="X376" s="7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7">
        <f>'pivot times'!J55</f>
        <v>95.592665249999996</v>
      </c>
      <c r="X377" s="7">
        <f>'pivot times'!K55</f>
        <v>4.1476836948307669</v>
      </c>
    </row>
    <row r="378" spans="21:24" x14ac:dyDescent="0.25">
      <c r="U378">
        <v>49</v>
      </c>
      <c r="V378" t="str">
        <f t="shared" si="23"/>
        <v>e2 10000 100 1 1 49</v>
      </c>
      <c r="W378" s="7">
        <f>'pivot times'!J56</f>
        <v>87.428740000000005</v>
      </c>
      <c r="X378" s="7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7">
        <f>'pivot times'!J57</f>
        <v>82.374166000000002</v>
      </c>
      <c r="X379" s="7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7">
        <f>'pivot times'!J58</f>
        <v>93.982107500000012</v>
      </c>
      <c r="X380" s="7">
        <f>'pivot times'!K58</f>
        <v>0.79070712556728462</v>
      </c>
    </row>
    <row r="381" spans="21:24" x14ac:dyDescent="0.25">
      <c r="U381">
        <v>52</v>
      </c>
      <c r="V381" t="str">
        <f t="shared" si="23"/>
        <v>e2 10000 100 1 1 52</v>
      </c>
      <c r="W381" s="7">
        <f>'pivot times'!J59</f>
        <v>92.73075</v>
      </c>
      <c r="X381" s="7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7">
        <f>'pivot times'!J60</f>
        <v>89.07423</v>
      </c>
      <c r="X382" s="7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7">
        <f>'pivot times'!J61</f>
        <v>90.098741500000003</v>
      </c>
      <c r="X383" s="7">
        <f>'pivot times'!K61</f>
        <v>5.0260686551168767</v>
      </c>
    </row>
    <row r="384" spans="21:24" x14ac:dyDescent="0.25">
      <c r="U384">
        <v>55</v>
      </c>
      <c r="V384" t="str">
        <f t="shared" si="23"/>
        <v>e2 10000 100 1 1 55</v>
      </c>
      <c r="W384" s="7">
        <f>'pivot times'!J62</f>
        <v>84.429963000000001</v>
      </c>
      <c r="X384" s="7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7">
        <f>'pivot times'!J63</f>
        <v>83.925219999999996</v>
      </c>
      <c r="X385" s="7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7">
        <f>'pivot times'!J64</f>
        <v>86.414262799999989</v>
      </c>
      <c r="X386" s="7">
        <f>'pivot times'!K64</f>
        <v>3.2312817900032487</v>
      </c>
    </row>
    <row r="387" spans="20:24" x14ac:dyDescent="0.25">
      <c r="U387">
        <v>58</v>
      </c>
      <c r="V387" t="str">
        <f t="shared" si="23"/>
        <v>e2 10000 100 1 1 58</v>
      </c>
      <c r="W387" s="7">
        <f>'pivot times'!J65</f>
        <v>81.383899999999997</v>
      </c>
      <c r="X387" s="7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7">
        <f>'pivot times'!J66</f>
        <v>80.550257999999999</v>
      </c>
      <c r="X388" s="7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7">
        <f>'pivot times'!J67</f>
        <v>84.650693200000006</v>
      </c>
      <c r="X389" s="7">
        <f>'pivot times'!K67</f>
        <v>2.6077348127636868</v>
      </c>
    </row>
    <row r="390" spans="20:24" x14ac:dyDescent="0.25">
      <c r="U390">
        <v>61</v>
      </c>
      <c r="V390" t="str">
        <f t="shared" si="23"/>
        <v>e2 10000 100 1 1 61</v>
      </c>
      <c r="W390" s="7">
        <f>'pivot times'!J68</f>
        <v>72.263093999999995</v>
      </c>
      <c r="X390" s="7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7">
        <f>'pivot times'!J69</f>
        <v>77.989759000000006</v>
      </c>
      <c r="X391" s="7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7">
        <f>'pivot times'!J70</f>
        <v>78.749997399999998</v>
      </c>
      <c r="X392" s="7">
        <f>'pivot times'!K70</f>
        <v>8.3801004781145068</v>
      </c>
    </row>
    <row r="393" spans="20:24" x14ac:dyDescent="0.25">
      <c r="U393">
        <v>64</v>
      </c>
      <c r="V393" t="str">
        <f t="shared" si="23"/>
        <v>e2 10000 100 1 1 64</v>
      </c>
      <c r="W393" s="7">
        <f>'pivot times'!J71</f>
        <v>71.296051000000006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E921-6833-4ABB-B0A6-D6CDCDCEFCE7}">
  <dimension ref="A1:R78"/>
  <sheetViews>
    <sheetView zoomScale="85" zoomScaleNormal="85" workbookViewId="0">
      <selection activeCell="E43" sqref="E43"/>
    </sheetView>
  </sheetViews>
  <sheetFormatPr defaultRowHeight="15" x14ac:dyDescent="0.25"/>
  <cols>
    <col min="1" max="1" width="13.28515625" bestFit="1" customWidth="1"/>
    <col min="2" max="4" width="8.140625" bestFit="1" customWidth="1"/>
    <col min="5" max="6" width="7.85546875" bestFit="1" customWidth="1"/>
    <col min="7" max="7" width="8.140625" bestFit="1" customWidth="1"/>
    <col min="8" max="9" width="7.85546875" bestFit="1" customWidth="1"/>
    <col min="10" max="10" width="9.28515625" bestFit="1" customWidth="1"/>
    <col min="11" max="14" width="8.7109375" bestFit="1" customWidth="1"/>
    <col min="15" max="15" width="8.28515625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1" spans="1:18" x14ac:dyDescent="0.25">
      <c r="A1" s="1" t="s">
        <v>32</v>
      </c>
      <c r="B1" t="s">
        <v>47</v>
      </c>
    </row>
    <row r="3" spans="1:18" x14ac:dyDescent="0.25">
      <c r="A3" s="1" t="s">
        <v>22</v>
      </c>
      <c r="B3" s="1" t="s">
        <v>20</v>
      </c>
    </row>
    <row r="4" spans="1:18" x14ac:dyDescent="0.25">
      <c r="B4" t="s">
        <v>15</v>
      </c>
    </row>
    <row r="5" spans="1:18" x14ac:dyDescent="0.25">
      <c r="B5">
        <v>30000</v>
      </c>
      <c r="C5">
        <v>25000</v>
      </c>
      <c r="D5">
        <v>20000</v>
      </c>
      <c r="E5">
        <v>15000</v>
      </c>
      <c r="F5">
        <v>10000</v>
      </c>
      <c r="K5" s="10" t="s">
        <v>15</v>
      </c>
      <c r="L5" s="10"/>
      <c r="M5" s="10"/>
      <c r="N5" s="10"/>
      <c r="O5" s="10"/>
      <c r="P5" s="10"/>
      <c r="Q5" s="10"/>
      <c r="R5" s="10"/>
    </row>
    <row r="6" spans="1:18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  <c r="J6" t="s">
        <v>54</v>
      </c>
      <c r="K6" s="11" t="s">
        <v>59</v>
      </c>
      <c r="L6" s="10" t="s">
        <v>58</v>
      </c>
      <c r="M6" s="10" t="s">
        <v>57</v>
      </c>
      <c r="N6" s="10" t="s">
        <v>56</v>
      </c>
      <c r="O6" s="10" t="s">
        <v>55</v>
      </c>
      <c r="P6" s="10"/>
      <c r="Q6" s="11"/>
      <c r="R6" s="11"/>
    </row>
    <row r="7" spans="1:18" x14ac:dyDescent="0.25">
      <c r="A7" s="2">
        <v>1</v>
      </c>
      <c r="B7" s="6">
        <v>3008.7228239999999</v>
      </c>
      <c r="C7" s="6">
        <v>2083.919367</v>
      </c>
      <c r="D7" s="6">
        <v>1327.9632320000001</v>
      </c>
      <c r="E7" s="6">
        <v>748.22622766666666</v>
      </c>
      <c r="F7" s="6">
        <v>333.04949225000001</v>
      </c>
      <c r="J7" s="12">
        <f>A7</f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8" x14ac:dyDescent="0.25">
      <c r="A8" s="2">
        <v>2</v>
      </c>
      <c r="B8" s="6">
        <v>1489.6998960000001</v>
      </c>
      <c r="C8" s="6">
        <v>1033.768284</v>
      </c>
      <c r="D8" s="6">
        <v>661.10367699999995</v>
      </c>
      <c r="E8" s="6">
        <v>372.50587033333335</v>
      </c>
      <c r="F8" s="6">
        <v>166.15454114285714</v>
      </c>
      <c r="J8" s="12">
        <f t="shared" ref="J8:J72" si="0">A8</f>
        <v>2</v>
      </c>
      <c r="K8" s="6">
        <f t="shared" ref="K8:R39" si="1">B$7/B8</f>
        <v>2.0196838518138689</v>
      </c>
      <c r="L8" s="6">
        <f t="shared" ref="L8:O8" si="2">C$7/C8</f>
        <v>2.0158476510196359</v>
      </c>
      <c r="M8" s="6">
        <f t="shared" si="2"/>
        <v>2.0087064679871691</v>
      </c>
      <c r="N8" s="6">
        <f t="shared" si="2"/>
        <v>2.0086293593094884</v>
      </c>
      <c r="O8" s="6">
        <f t="shared" si="2"/>
        <v>2.004456152442136</v>
      </c>
      <c r="P8" s="6"/>
      <c r="Q8" s="6"/>
      <c r="R8" s="6"/>
    </row>
    <row r="9" spans="1:18" x14ac:dyDescent="0.25">
      <c r="A9" s="2">
        <v>3</v>
      </c>
      <c r="B9" s="6">
        <v>991.5649155000001</v>
      </c>
      <c r="C9" s="6">
        <v>689.58723399999997</v>
      </c>
      <c r="D9" s="6">
        <v>440.81368850000001</v>
      </c>
      <c r="E9" s="6">
        <v>248.89264200000002</v>
      </c>
      <c r="F9" s="6">
        <v>111.28643521428572</v>
      </c>
      <c r="J9" s="12">
        <f t="shared" si="0"/>
        <v>3</v>
      </c>
      <c r="K9" s="6">
        <f t="shared" ref="K9:K71" si="3">B$7/B9</f>
        <v>3.0343175489250149</v>
      </c>
      <c r="L9" s="6">
        <f t="shared" ref="L9:L71" si="4">C$7/C9</f>
        <v>3.0219807795919844</v>
      </c>
      <c r="M9" s="6">
        <f t="shared" ref="M9:M71" si="5">D$7/D9</f>
        <v>3.0125272119357067</v>
      </c>
      <c r="N9" s="6">
        <f t="shared" ref="N9:N71" si="6">E$7/E9</f>
        <v>3.0062207611049692</v>
      </c>
      <c r="O9" s="6">
        <f t="shared" ref="O9:O71" si="7">F$7/F9</f>
        <v>2.9927231617106091</v>
      </c>
      <c r="P9" s="6"/>
      <c r="Q9" s="6"/>
      <c r="R9" s="6"/>
    </row>
    <row r="10" spans="1:18" x14ac:dyDescent="0.25">
      <c r="A10" s="2">
        <v>4</v>
      </c>
      <c r="B10" s="6">
        <v>745.01235150000002</v>
      </c>
      <c r="C10" s="6">
        <v>517.03048899999999</v>
      </c>
      <c r="D10" s="6">
        <v>331.66965600000003</v>
      </c>
      <c r="E10" s="6">
        <v>187.03656233333334</v>
      </c>
      <c r="F10" s="6">
        <v>83.86176435714286</v>
      </c>
      <c r="J10" s="12">
        <f t="shared" si="0"/>
        <v>4</v>
      </c>
      <c r="K10" s="6">
        <f t="shared" si="3"/>
        <v>4.0384871713096686</v>
      </c>
      <c r="L10" s="6">
        <f t="shared" si="4"/>
        <v>4.0305541188306986</v>
      </c>
      <c r="M10" s="6">
        <f t="shared" si="5"/>
        <v>4.0038731550407496</v>
      </c>
      <c r="N10" s="6">
        <f t="shared" si="6"/>
        <v>4.0004276080159702</v>
      </c>
      <c r="O10" s="6">
        <f t="shared" si="7"/>
        <v>3.9714105087467408</v>
      </c>
      <c r="P10" s="6"/>
      <c r="Q10" s="6"/>
      <c r="R10" s="6"/>
    </row>
    <row r="11" spans="1:18" x14ac:dyDescent="0.25">
      <c r="A11" s="2">
        <v>5</v>
      </c>
      <c r="B11" s="6">
        <v>596.16499900000008</v>
      </c>
      <c r="C11" s="6">
        <v>414.10621800000001</v>
      </c>
      <c r="D11" s="6">
        <v>265.48188449999998</v>
      </c>
      <c r="E11" s="6">
        <v>149.99934966666669</v>
      </c>
      <c r="F11" s="6">
        <v>67.357719642857134</v>
      </c>
      <c r="J11" s="12">
        <f t="shared" si="0"/>
        <v>5</v>
      </c>
      <c r="K11" s="6">
        <f t="shared" si="3"/>
        <v>5.0467954828726862</v>
      </c>
      <c r="L11" s="6">
        <f t="shared" si="4"/>
        <v>5.0323305384417099</v>
      </c>
      <c r="M11" s="6">
        <f t="shared" si="5"/>
        <v>5.0020860538226302</v>
      </c>
      <c r="N11" s="6">
        <f t="shared" si="6"/>
        <v>4.9881964777140615</v>
      </c>
      <c r="O11" s="6">
        <f t="shared" si="7"/>
        <v>4.944488827945615</v>
      </c>
      <c r="P11" s="6"/>
      <c r="Q11" s="6"/>
      <c r="R11" s="6"/>
    </row>
    <row r="12" spans="1:18" x14ac:dyDescent="0.25">
      <c r="A12" s="2">
        <v>6</v>
      </c>
      <c r="B12" s="6">
        <v>496.76903199999998</v>
      </c>
      <c r="C12" s="6">
        <v>346.274833</v>
      </c>
      <c r="D12" s="6">
        <v>221.577619</v>
      </c>
      <c r="E12" s="6">
        <v>125.29804133333333</v>
      </c>
      <c r="F12" s="6">
        <v>55.933098357142846</v>
      </c>
      <c r="J12" s="12">
        <f t="shared" si="0"/>
        <v>6</v>
      </c>
      <c r="K12" s="6">
        <f t="shared" si="3"/>
        <v>6.0565828990725015</v>
      </c>
      <c r="L12" s="6">
        <f t="shared" si="4"/>
        <v>6.0181080702448853</v>
      </c>
      <c r="M12" s="6">
        <f t="shared" si="5"/>
        <v>5.9932191617240909</v>
      </c>
      <c r="N12" s="6">
        <f t="shared" si="6"/>
        <v>5.9715716199915914</v>
      </c>
      <c r="O12" s="6">
        <f t="shared" si="7"/>
        <v>5.9544259487185816</v>
      </c>
      <c r="P12" s="6"/>
      <c r="Q12" s="6"/>
      <c r="R12" s="6"/>
    </row>
    <row r="13" spans="1:18" x14ac:dyDescent="0.25">
      <c r="A13" s="2">
        <v>7</v>
      </c>
      <c r="B13" s="6">
        <v>426.45756299999999</v>
      </c>
      <c r="C13" s="6">
        <v>297.04386299999999</v>
      </c>
      <c r="D13" s="6">
        <v>190.23516699999999</v>
      </c>
      <c r="E13" s="6">
        <v>107.92060099999999</v>
      </c>
      <c r="F13" s="6">
        <v>48.12476371428572</v>
      </c>
      <c r="J13" s="12">
        <f t="shared" si="0"/>
        <v>7</v>
      </c>
      <c r="K13" s="6">
        <f t="shared" si="3"/>
        <v>7.0551517549238536</v>
      </c>
      <c r="L13" s="6">
        <f t="shared" si="4"/>
        <v>7.015527423975092</v>
      </c>
      <c r="M13" s="6">
        <f t="shared" si="5"/>
        <v>6.980640083229197</v>
      </c>
      <c r="N13" s="6">
        <f t="shared" si="6"/>
        <v>6.9331176877588616</v>
      </c>
      <c r="O13" s="6">
        <f t="shared" si="7"/>
        <v>6.9205429085802468</v>
      </c>
      <c r="P13" s="6"/>
      <c r="Q13" s="6"/>
      <c r="R13" s="6"/>
    </row>
    <row r="14" spans="1:18" x14ac:dyDescent="0.25">
      <c r="A14" s="2">
        <v>8</v>
      </c>
      <c r="B14" s="6">
        <v>374.34934800000002</v>
      </c>
      <c r="C14" s="6">
        <v>260.09294599999998</v>
      </c>
      <c r="D14" s="6">
        <v>166.71203600000001</v>
      </c>
      <c r="E14" s="6">
        <v>94.597121999999999</v>
      </c>
      <c r="F14" s="6">
        <v>42.323093571428572</v>
      </c>
      <c r="J14" s="12">
        <f t="shared" si="0"/>
        <v>8</v>
      </c>
      <c r="K14" s="6">
        <f t="shared" si="3"/>
        <v>8.0372059950802957</v>
      </c>
      <c r="L14" s="6">
        <f t="shared" si="4"/>
        <v>8.0122102465631659</v>
      </c>
      <c r="M14" s="6">
        <f t="shared" si="5"/>
        <v>7.9656110252291557</v>
      </c>
      <c r="N14" s="6">
        <f t="shared" si="6"/>
        <v>7.9096087898600835</v>
      </c>
      <c r="O14" s="6">
        <f t="shared" si="7"/>
        <v>7.8692142786753827</v>
      </c>
      <c r="P14" s="6"/>
      <c r="Q14" s="6"/>
      <c r="R14" s="6"/>
    </row>
    <row r="15" spans="1:18" x14ac:dyDescent="0.25">
      <c r="A15" s="2">
        <v>9</v>
      </c>
      <c r="B15" s="6">
        <v>333.39829800000001</v>
      </c>
      <c r="C15" s="6">
        <v>232.02580399999999</v>
      </c>
      <c r="D15" s="6">
        <v>148.51271850000001</v>
      </c>
      <c r="E15" s="6">
        <v>84.23181799999999</v>
      </c>
      <c r="F15" s="6">
        <v>37.802975000000004</v>
      </c>
      <c r="J15" s="12">
        <f t="shared" si="0"/>
        <v>9</v>
      </c>
      <c r="K15" s="6">
        <f t="shared" si="3"/>
        <v>9.0244096687020274</v>
      </c>
      <c r="L15" s="6">
        <f t="shared" si="4"/>
        <v>8.9814121148352974</v>
      </c>
      <c r="M15" s="6">
        <f t="shared" si="5"/>
        <v>8.9417475177386905</v>
      </c>
      <c r="N15" s="6">
        <f t="shared" si="6"/>
        <v>8.8829405019688252</v>
      </c>
      <c r="O15" s="6">
        <f t="shared" si="7"/>
        <v>8.8101397376793749</v>
      </c>
      <c r="P15" s="6"/>
      <c r="Q15" s="6"/>
      <c r="R15" s="6"/>
    </row>
    <row r="16" spans="1:18" x14ac:dyDescent="0.25">
      <c r="A16" s="2">
        <v>10</v>
      </c>
      <c r="B16" s="6">
        <v>299.678247</v>
      </c>
      <c r="C16" s="6">
        <v>209.11237700000001</v>
      </c>
      <c r="D16" s="6">
        <v>134.1067755</v>
      </c>
      <c r="E16" s="6">
        <v>76.019603000000004</v>
      </c>
      <c r="F16" s="6">
        <v>34.044442857142862</v>
      </c>
      <c r="J16" s="12">
        <f t="shared" si="0"/>
        <v>10</v>
      </c>
      <c r="K16" s="6">
        <f t="shared" si="3"/>
        <v>10.039843912995126</v>
      </c>
      <c r="L16" s="6">
        <f t="shared" si="4"/>
        <v>9.9655476968730543</v>
      </c>
      <c r="M16" s="6">
        <f t="shared" si="5"/>
        <v>9.9022829163467598</v>
      </c>
      <c r="N16" s="6">
        <f t="shared" si="6"/>
        <v>9.8425432143688862</v>
      </c>
      <c r="O16" s="6">
        <f t="shared" si="7"/>
        <v>9.7827858028853871</v>
      </c>
      <c r="P16" s="6"/>
      <c r="Q16" s="6"/>
      <c r="R16" s="6"/>
    </row>
    <row r="17" spans="1:18" x14ac:dyDescent="0.25">
      <c r="A17" s="2">
        <v>11</v>
      </c>
      <c r="B17" s="6">
        <v>273.46989000000002</v>
      </c>
      <c r="C17" s="6">
        <v>190.876362</v>
      </c>
      <c r="D17" s="6">
        <v>122.2412295</v>
      </c>
      <c r="E17" s="6">
        <v>69.312320999999997</v>
      </c>
      <c r="F17" s="6">
        <v>31.03745557142857</v>
      </c>
      <c r="J17" s="12">
        <f t="shared" si="0"/>
        <v>11</v>
      </c>
      <c r="K17" s="6">
        <f t="shared" si="3"/>
        <v>11.002025941503103</v>
      </c>
      <c r="L17" s="6">
        <f t="shared" si="4"/>
        <v>10.917639801831513</v>
      </c>
      <c r="M17" s="6">
        <f t="shared" si="5"/>
        <v>10.86346429458974</v>
      </c>
      <c r="N17" s="6">
        <f t="shared" si="6"/>
        <v>10.79499599597403</v>
      </c>
      <c r="O17" s="6">
        <f t="shared" si="7"/>
        <v>10.730566862464965</v>
      </c>
      <c r="P17" s="6"/>
      <c r="Q17" s="6"/>
      <c r="R17" s="6"/>
    </row>
    <row r="18" spans="1:18" x14ac:dyDescent="0.25">
      <c r="A18" s="2">
        <v>12</v>
      </c>
      <c r="B18" s="6">
        <v>250.28523799999999</v>
      </c>
      <c r="C18" s="6">
        <v>174.82682649999998</v>
      </c>
      <c r="D18" s="6">
        <v>112.1080465</v>
      </c>
      <c r="E18" s="6">
        <v>63.672268250000002</v>
      </c>
      <c r="F18" s="6">
        <v>28.72331785714286</v>
      </c>
      <c r="J18" s="12">
        <f t="shared" si="0"/>
        <v>12</v>
      </c>
      <c r="K18" s="6">
        <f t="shared" si="3"/>
        <v>12.02117571152958</v>
      </c>
      <c r="L18" s="6">
        <f t="shared" si="4"/>
        <v>11.919906164972915</v>
      </c>
      <c r="M18" s="6">
        <f t="shared" si="5"/>
        <v>11.845387315708869</v>
      </c>
      <c r="N18" s="6">
        <f t="shared" si="6"/>
        <v>11.751210507043098</v>
      </c>
      <c r="O18" s="6">
        <f t="shared" si="7"/>
        <v>11.595091274150208</v>
      </c>
      <c r="P18" s="6"/>
      <c r="Q18" s="6"/>
      <c r="R18" s="6"/>
    </row>
    <row r="19" spans="1:18" x14ac:dyDescent="0.25">
      <c r="A19" s="2">
        <v>13</v>
      </c>
      <c r="B19" s="6">
        <v>232.60822099999999</v>
      </c>
      <c r="C19" s="6">
        <v>161.943344</v>
      </c>
      <c r="D19" s="6">
        <v>103.98804200000001</v>
      </c>
      <c r="E19" s="6">
        <v>59.130178666666666</v>
      </c>
      <c r="F19" s="6">
        <v>26.532556499999998</v>
      </c>
      <c r="J19" s="12">
        <f t="shared" si="0"/>
        <v>13</v>
      </c>
      <c r="K19" s="6">
        <f t="shared" si="3"/>
        <v>12.934722646797596</v>
      </c>
      <c r="L19" s="6">
        <f t="shared" si="4"/>
        <v>12.868200171289535</v>
      </c>
      <c r="M19" s="6">
        <f t="shared" si="5"/>
        <v>12.770345574926779</v>
      </c>
      <c r="N19" s="6">
        <f t="shared" si="6"/>
        <v>12.653880717740208</v>
      </c>
      <c r="O19" s="6">
        <f t="shared" si="7"/>
        <v>12.552484049171818</v>
      </c>
      <c r="P19" s="6"/>
      <c r="Q19" s="6"/>
      <c r="R19" s="6"/>
    </row>
    <row r="20" spans="1:18" x14ac:dyDescent="0.25">
      <c r="A20" s="2">
        <v>14</v>
      </c>
      <c r="B20" s="6">
        <v>216.96687600000001</v>
      </c>
      <c r="C20" s="6">
        <v>150.740375</v>
      </c>
      <c r="D20" s="6">
        <v>96.657055499999998</v>
      </c>
      <c r="E20" s="6">
        <v>54.619035666666662</v>
      </c>
      <c r="F20" s="6">
        <v>24.744356</v>
      </c>
      <c r="J20" s="12">
        <f t="shared" si="0"/>
        <v>14</v>
      </c>
      <c r="K20" s="6">
        <f t="shared" si="3"/>
        <v>13.867198899061439</v>
      </c>
      <c r="L20" s="6">
        <f t="shared" si="4"/>
        <v>13.824560055658612</v>
      </c>
      <c r="M20" s="6">
        <f t="shared" si="5"/>
        <v>13.738916679496823</v>
      </c>
      <c r="N20" s="6">
        <f t="shared" si="6"/>
        <v>13.69900106316414</v>
      </c>
      <c r="O20" s="6">
        <f t="shared" si="7"/>
        <v>13.459614477337782</v>
      </c>
      <c r="P20" s="6"/>
      <c r="Q20" s="6"/>
      <c r="R20" s="6"/>
    </row>
    <row r="21" spans="1:18" x14ac:dyDescent="0.25">
      <c r="A21" s="2">
        <v>15</v>
      </c>
      <c r="B21" s="6">
        <v>202.24915024999999</v>
      </c>
      <c r="C21" s="6">
        <v>140.79502980000001</v>
      </c>
      <c r="D21" s="6">
        <v>90.329803999999996</v>
      </c>
      <c r="E21" s="6">
        <v>51.163847999999994</v>
      </c>
      <c r="F21" s="6">
        <v>23.187750166666664</v>
      </c>
      <c r="J21" s="12">
        <f t="shared" si="0"/>
        <v>15</v>
      </c>
      <c r="K21" s="6">
        <f t="shared" si="3"/>
        <v>14.876318739934979</v>
      </c>
      <c r="L21" s="6">
        <f t="shared" si="4"/>
        <v>14.801086160216146</v>
      </c>
      <c r="M21" s="6">
        <f t="shared" si="5"/>
        <v>14.701274365656767</v>
      </c>
      <c r="N21" s="6">
        <f t="shared" si="6"/>
        <v>14.624119508498788</v>
      </c>
      <c r="O21" s="6">
        <f t="shared" si="7"/>
        <v>14.363165458319118</v>
      </c>
      <c r="P21" s="6"/>
      <c r="Q21" s="6"/>
      <c r="R21" s="6"/>
    </row>
    <row r="22" spans="1:18" x14ac:dyDescent="0.25">
      <c r="A22" s="2">
        <v>16</v>
      </c>
      <c r="B22" s="6">
        <v>189.77555699999999</v>
      </c>
      <c r="C22" s="6">
        <v>132.20465999999999</v>
      </c>
      <c r="D22" s="6">
        <v>84.949720999999997</v>
      </c>
      <c r="E22" s="6">
        <v>48.247434333333331</v>
      </c>
      <c r="F22" s="6">
        <v>21.801792666666667</v>
      </c>
      <c r="J22" s="12">
        <f t="shared" si="0"/>
        <v>16</v>
      </c>
      <c r="K22" s="6">
        <f t="shared" si="3"/>
        <v>15.854111412251052</v>
      </c>
      <c r="L22" s="6">
        <f t="shared" si="4"/>
        <v>15.762828382902692</v>
      </c>
      <c r="M22" s="6">
        <f t="shared" si="5"/>
        <v>15.63234365419517</v>
      </c>
      <c r="N22" s="6">
        <f t="shared" si="6"/>
        <v>15.508103964602526</v>
      </c>
      <c r="O22" s="6">
        <f t="shared" si="7"/>
        <v>15.276243442091261</v>
      </c>
      <c r="P22" s="6"/>
      <c r="Q22" s="6"/>
      <c r="R22" s="6"/>
    </row>
    <row r="23" spans="1:18" x14ac:dyDescent="0.25">
      <c r="A23" s="2">
        <v>17</v>
      </c>
      <c r="B23" s="6">
        <v>178.82491999999999</v>
      </c>
      <c r="C23" s="6">
        <v>124.729928</v>
      </c>
      <c r="D23" s="6">
        <v>80.066247500000003</v>
      </c>
      <c r="E23" s="6">
        <v>45.388859333333336</v>
      </c>
      <c r="F23" s="6">
        <v>20.636945666666666</v>
      </c>
      <c r="J23" s="12">
        <f t="shared" si="0"/>
        <v>17</v>
      </c>
      <c r="K23" s="6">
        <f t="shared" si="3"/>
        <v>16.824963903241226</v>
      </c>
      <c r="L23" s="6">
        <f t="shared" si="4"/>
        <v>16.707452657232352</v>
      </c>
      <c r="M23" s="6">
        <f t="shared" si="5"/>
        <v>16.585805797880063</v>
      </c>
      <c r="N23" s="6">
        <f t="shared" si="6"/>
        <v>16.484799103932829</v>
      </c>
      <c r="O23" s="6">
        <f t="shared" si="7"/>
        <v>16.138507007262721</v>
      </c>
      <c r="P23" s="6"/>
      <c r="Q23" s="6"/>
      <c r="R23" s="6"/>
    </row>
    <row r="24" spans="1:18" x14ac:dyDescent="0.25">
      <c r="A24" s="2">
        <v>18</v>
      </c>
      <c r="B24" s="6">
        <v>169.59190374999997</v>
      </c>
      <c r="C24" s="6">
        <v>117.95172540000002</v>
      </c>
      <c r="D24" s="6">
        <v>75.971120500000012</v>
      </c>
      <c r="E24" s="6">
        <v>43.024318000000001</v>
      </c>
      <c r="F24" s="6">
        <v>19.546373333333335</v>
      </c>
      <c r="J24" s="12">
        <f t="shared" si="0"/>
        <v>18</v>
      </c>
      <c r="K24" s="6">
        <f t="shared" si="3"/>
        <v>17.740957896405479</v>
      </c>
      <c r="L24" s="6">
        <f t="shared" si="4"/>
        <v>17.667561537849277</v>
      </c>
      <c r="M24" s="6">
        <f t="shared" si="5"/>
        <v>17.479842646259243</v>
      </c>
      <c r="N24" s="6">
        <f t="shared" si="6"/>
        <v>17.390774855900485</v>
      </c>
      <c r="O24" s="6">
        <f t="shared" si="7"/>
        <v>17.038940501665099</v>
      </c>
      <c r="P24" s="6"/>
      <c r="Q24" s="6"/>
      <c r="R24" s="6"/>
    </row>
    <row r="25" spans="1:18" x14ac:dyDescent="0.25">
      <c r="A25" s="2">
        <v>19</v>
      </c>
      <c r="B25" s="6">
        <v>160.38318200000001</v>
      </c>
      <c r="C25" s="6">
        <v>111.832953</v>
      </c>
      <c r="D25" s="6">
        <v>71.966386999999997</v>
      </c>
      <c r="E25" s="6">
        <v>40.834232999999998</v>
      </c>
      <c r="F25" s="6">
        <v>18.621435333333334</v>
      </c>
      <c r="J25" s="12">
        <f t="shared" si="0"/>
        <v>19</v>
      </c>
      <c r="K25" s="6">
        <f t="shared" si="3"/>
        <v>18.759590541107983</v>
      </c>
      <c r="L25" s="6">
        <f t="shared" si="4"/>
        <v>18.634215685961543</v>
      </c>
      <c r="M25" s="6">
        <f t="shared" si="5"/>
        <v>18.452548298693944</v>
      </c>
      <c r="N25" s="6">
        <f t="shared" si="6"/>
        <v>18.323503900922216</v>
      </c>
      <c r="O25" s="6">
        <f t="shared" si="7"/>
        <v>17.885275022480364</v>
      </c>
      <c r="P25" s="6"/>
      <c r="Q25" s="6"/>
      <c r="R25" s="6"/>
    </row>
    <row r="26" spans="1:18" x14ac:dyDescent="0.25">
      <c r="A26" s="2">
        <v>20</v>
      </c>
      <c r="B26" s="6">
        <v>152.48086599999999</v>
      </c>
      <c r="C26" s="6">
        <v>106.727441</v>
      </c>
      <c r="D26" s="6">
        <v>68.532732999999993</v>
      </c>
      <c r="E26" s="6">
        <v>38.963126333333328</v>
      </c>
      <c r="F26" s="6">
        <v>17.719269333333333</v>
      </c>
      <c r="J26" s="12">
        <f t="shared" si="0"/>
        <v>20</v>
      </c>
      <c r="K26" s="6">
        <f t="shared" si="3"/>
        <v>19.731805720463313</v>
      </c>
      <c r="L26" s="6">
        <f t="shared" si="4"/>
        <v>19.52561916105531</v>
      </c>
      <c r="M26" s="6">
        <f t="shared" si="5"/>
        <v>19.377065146373198</v>
      </c>
      <c r="N26" s="6">
        <f t="shared" si="6"/>
        <v>19.203444335177796</v>
      </c>
      <c r="O26" s="6">
        <f t="shared" si="7"/>
        <v>18.795893102853302</v>
      </c>
      <c r="P26" s="6"/>
      <c r="Q26" s="6"/>
      <c r="R26" s="6"/>
    </row>
    <row r="27" spans="1:18" x14ac:dyDescent="0.25">
      <c r="A27" s="2">
        <v>21</v>
      </c>
      <c r="B27" s="6">
        <v>145.83853349999998</v>
      </c>
      <c r="C27" s="6">
        <v>101.562984</v>
      </c>
      <c r="D27" s="6">
        <v>65.370329499999997</v>
      </c>
      <c r="E27" s="6">
        <v>37.266236333333332</v>
      </c>
      <c r="F27" s="6">
        <v>16.977271666666667</v>
      </c>
      <c r="J27" s="12">
        <f t="shared" si="0"/>
        <v>21</v>
      </c>
      <c r="K27" s="6">
        <f t="shared" si="3"/>
        <v>20.630506573216469</v>
      </c>
      <c r="L27" s="6">
        <f t="shared" si="4"/>
        <v>20.518492908794407</v>
      </c>
      <c r="M27" s="6">
        <f t="shared" si="5"/>
        <v>20.314464408505088</v>
      </c>
      <c r="N27" s="6">
        <f t="shared" si="6"/>
        <v>20.077858707652876</v>
      </c>
      <c r="O27" s="6">
        <f t="shared" si="7"/>
        <v>19.617374263022043</v>
      </c>
      <c r="P27" s="6"/>
      <c r="Q27" s="6"/>
      <c r="R27" s="6"/>
    </row>
    <row r="28" spans="1:18" x14ac:dyDescent="0.25">
      <c r="A28" s="2">
        <v>22</v>
      </c>
      <c r="B28" s="6">
        <v>138.74241599999999</v>
      </c>
      <c r="C28" s="6">
        <v>97.226399999999998</v>
      </c>
      <c r="D28" s="6">
        <v>62.644377500000004</v>
      </c>
      <c r="E28" s="6">
        <v>35.676736333333331</v>
      </c>
      <c r="F28" s="6">
        <v>16.329103833333331</v>
      </c>
      <c r="J28" s="12">
        <f t="shared" si="0"/>
        <v>22</v>
      </c>
      <c r="K28" s="6">
        <f t="shared" si="3"/>
        <v>21.685674148848612</v>
      </c>
      <c r="L28" s="6">
        <f t="shared" si="4"/>
        <v>21.433678167658169</v>
      </c>
      <c r="M28" s="6">
        <f t="shared" si="5"/>
        <v>21.198442461975137</v>
      </c>
      <c r="N28" s="6">
        <f t="shared" si="6"/>
        <v>20.972384376078349</v>
      </c>
      <c r="O28" s="6">
        <f t="shared" si="7"/>
        <v>20.396066780476414</v>
      </c>
      <c r="P28" s="6"/>
      <c r="Q28" s="6"/>
      <c r="R28" s="6"/>
    </row>
    <row r="29" spans="1:18" x14ac:dyDescent="0.25">
      <c r="A29" s="2">
        <v>23</v>
      </c>
      <c r="B29" s="6">
        <v>133.45555899999999</v>
      </c>
      <c r="C29" s="6">
        <v>93.110984000000002</v>
      </c>
      <c r="D29" s="6">
        <v>59.932746999999999</v>
      </c>
      <c r="E29" s="6">
        <v>34.274140333333328</v>
      </c>
      <c r="F29" s="6">
        <v>15.630143166666668</v>
      </c>
      <c r="J29" s="12">
        <f t="shared" si="0"/>
        <v>23</v>
      </c>
      <c r="K29" s="6">
        <f t="shared" si="3"/>
        <v>22.544754572568987</v>
      </c>
      <c r="L29" s="6">
        <f t="shared" si="4"/>
        <v>22.38102614187817</v>
      </c>
      <c r="M29" s="6">
        <f t="shared" si="5"/>
        <v>22.157556569199141</v>
      </c>
      <c r="N29" s="6">
        <f t="shared" si="6"/>
        <v>21.830634419705021</v>
      </c>
      <c r="O29" s="6">
        <f t="shared" si="7"/>
        <v>21.308153655321071</v>
      </c>
      <c r="P29" s="6"/>
      <c r="Q29" s="6"/>
      <c r="R29" s="6"/>
    </row>
    <row r="30" spans="1:18" x14ac:dyDescent="0.25">
      <c r="A30" s="2">
        <v>24</v>
      </c>
      <c r="B30" s="6">
        <v>128.58352525000001</v>
      </c>
      <c r="C30" s="6">
        <v>89.644526799999994</v>
      </c>
      <c r="D30" s="6">
        <v>57.120248500000002</v>
      </c>
      <c r="E30" s="6">
        <v>32.980911333333331</v>
      </c>
      <c r="F30" s="6">
        <v>15.179443333333333</v>
      </c>
      <c r="J30" s="12">
        <f t="shared" si="0"/>
        <v>24</v>
      </c>
      <c r="K30" s="6">
        <f t="shared" si="3"/>
        <v>23.39897602084136</v>
      </c>
      <c r="L30" s="6">
        <f t="shared" si="4"/>
        <v>23.246476292404282</v>
      </c>
      <c r="M30" s="6">
        <f t="shared" si="5"/>
        <v>23.248554879798885</v>
      </c>
      <c r="N30" s="6">
        <f t="shared" si="6"/>
        <v>22.686645014276642</v>
      </c>
      <c r="O30" s="6">
        <f t="shared" si="7"/>
        <v>21.940823845538475</v>
      </c>
      <c r="P30" s="6"/>
      <c r="Q30" s="6"/>
      <c r="R30" s="6"/>
    </row>
    <row r="31" spans="1:18" x14ac:dyDescent="0.25">
      <c r="A31" s="2">
        <v>25</v>
      </c>
      <c r="B31" s="6">
        <v>126.626953</v>
      </c>
      <c r="C31" s="6">
        <v>89.725504999999998</v>
      </c>
      <c r="D31" s="6">
        <v>57.425684500000003</v>
      </c>
      <c r="E31" s="6">
        <v>32.634196000000003</v>
      </c>
      <c r="F31" s="6">
        <v>15.310846500000002</v>
      </c>
      <c r="J31" s="12">
        <f t="shared" si="0"/>
        <v>25</v>
      </c>
      <c r="K31" s="6">
        <f t="shared" si="3"/>
        <v>23.760524538563285</v>
      </c>
      <c r="L31" s="6">
        <f t="shared" si="4"/>
        <v>23.225496106151756</v>
      </c>
      <c r="M31" s="6">
        <f t="shared" si="5"/>
        <v>23.12490035708673</v>
      </c>
      <c r="N31" s="6">
        <f t="shared" si="6"/>
        <v>22.927674628989376</v>
      </c>
      <c r="O31" s="6">
        <f t="shared" si="7"/>
        <v>21.752519839448457</v>
      </c>
      <c r="P31" s="6"/>
      <c r="Q31" s="6"/>
      <c r="R31" s="6"/>
    </row>
    <row r="32" spans="1:18" x14ac:dyDescent="0.25">
      <c r="A32" s="2">
        <v>26</v>
      </c>
      <c r="B32" s="6">
        <v>124.125953</v>
      </c>
      <c r="C32" s="6">
        <v>86.758832999999996</v>
      </c>
      <c r="D32" s="6">
        <v>56.181583500000002</v>
      </c>
      <c r="E32" s="6">
        <v>32.172102000000002</v>
      </c>
      <c r="F32" s="6">
        <v>15.318712666666668</v>
      </c>
      <c r="J32" s="12">
        <f t="shared" si="0"/>
        <v>26</v>
      </c>
      <c r="K32" s="6">
        <f t="shared" si="3"/>
        <v>24.23927270068976</v>
      </c>
      <c r="L32" s="6">
        <f t="shared" si="4"/>
        <v>24.019679552397854</v>
      </c>
      <c r="M32" s="6">
        <f t="shared" si="5"/>
        <v>23.636984742517981</v>
      </c>
      <c r="N32" s="6">
        <f t="shared" si="6"/>
        <v>23.256989166162242</v>
      </c>
      <c r="O32" s="6">
        <f t="shared" si="7"/>
        <v>21.741349909559414</v>
      </c>
      <c r="P32" s="6"/>
      <c r="Q32" s="6"/>
      <c r="R32" s="6"/>
    </row>
    <row r="33" spans="1:18" x14ac:dyDescent="0.25">
      <c r="A33" s="2">
        <v>27</v>
      </c>
      <c r="B33" s="6">
        <v>120.770955</v>
      </c>
      <c r="C33" s="6">
        <v>84.499865799999995</v>
      </c>
      <c r="D33" s="6">
        <v>53.880075500000004</v>
      </c>
      <c r="E33" s="6">
        <v>31.225926000000001</v>
      </c>
      <c r="F33" s="6">
        <v>14.614170499999998</v>
      </c>
      <c r="J33" s="12">
        <f t="shared" si="0"/>
        <v>27</v>
      </c>
      <c r="K33" s="6">
        <f t="shared" si="3"/>
        <v>24.912635856858131</v>
      </c>
      <c r="L33" s="6">
        <f t="shared" si="4"/>
        <v>24.661806823839949</v>
      </c>
      <c r="M33" s="6">
        <f t="shared" si="5"/>
        <v>24.646647571976768</v>
      </c>
      <c r="N33" s="6">
        <f t="shared" si="6"/>
        <v>23.96169861116902</v>
      </c>
      <c r="O33" s="6">
        <f t="shared" si="7"/>
        <v>22.789489985079896</v>
      </c>
      <c r="P33" s="6"/>
      <c r="Q33" s="6"/>
      <c r="R33" s="6"/>
    </row>
    <row r="34" spans="1:18" x14ac:dyDescent="0.25">
      <c r="A34" s="2">
        <v>28</v>
      </c>
      <c r="B34" s="6">
        <v>117.739696</v>
      </c>
      <c r="C34" s="6">
        <v>83.684258999999997</v>
      </c>
      <c r="D34" s="6">
        <v>56.703390999999996</v>
      </c>
      <c r="E34" s="6">
        <v>31.039095000000003</v>
      </c>
      <c r="F34" s="6">
        <v>15.041751833333334</v>
      </c>
      <c r="J34" s="12">
        <f t="shared" si="0"/>
        <v>28</v>
      </c>
      <c r="K34" s="6">
        <f t="shared" si="3"/>
        <v>25.554022357931007</v>
      </c>
      <c r="L34" s="6">
        <f t="shared" si="4"/>
        <v>24.902166690631748</v>
      </c>
      <c r="M34" s="6">
        <f t="shared" si="5"/>
        <v>23.419467664641083</v>
      </c>
      <c r="N34" s="6">
        <f t="shared" si="6"/>
        <v>24.105929237520186</v>
      </c>
      <c r="O34" s="6">
        <f t="shared" si="7"/>
        <v>22.141669131380318</v>
      </c>
      <c r="P34" s="6"/>
      <c r="Q34" s="6"/>
      <c r="R34" s="6"/>
    </row>
    <row r="35" spans="1:18" x14ac:dyDescent="0.25">
      <c r="A35" s="2">
        <v>29</v>
      </c>
      <c r="B35" s="6">
        <v>121.80685099999999</v>
      </c>
      <c r="C35" s="6">
        <v>81.790783000000005</v>
      </c>
      <c r="D35" s="6">
        <v>53.341972999999996</v>
      </c>
      <c r="E35" s="6">
        <v>30.482978666666668</v>
      </c>
      <c r="F35" s="6">
        <v>14.926566166666666</v>
      </c>
      <c r="J35" s="12">
        <f t="shared" si="0"/>
        <v>29</v>
      </c>
      <c r="K35" s="6">
        <f t="shared" si="3"/>
        <v>24.700768464985604</v>
      </c>
      <c r="L35" s="6">
        <f t="shared" si="4"/>
        <v>25.478657748025224</v>
      </c>
      <c r="M35" s="6">
        <f t="shared" si="5"/>
        <v>24.895277720604749</v>
      </c>
      <c r="N35" s="6">
        <f t="shared" si="6"/>
        <v>24.54570584615659</v>
      </c>
      <c r="O35" s="6">
        <f t="shared" si="7"/>
        <v>22.312532469373373</v>
      </c>
      <c r="P35" s="6"/>
      <c r="Q35" s="6"/>
      <c r="R35" s="6"/>
    </row>
    <row r="36" spans="1:18" x14ac:dyDescent="0.25">
      <c r="A36" s="2">
        <v>30</v>
      </c>
      <c r="B36" s="6">
        <v>117.60500174999999</v>
      </c>
      <c r="C36" s="6">
        <v>83.386357600000011</v>
      </c>
      <c r="D36" s="6">
        <v>53.317558499999997</v>
      </c>
      <c r="E36" s="6">
        <v>29.568695666666667</v>
      </c>
      <c r="F36" s="6">
        <v>14.374926</v>
      </c>
      <c r="J36" s="12">
        <f t="shared" si="0"/>
        <v>30</v>
      </c>
      <c r="K36" s="6">
        <f t="shared" si="3"/>
        <v>25.583289649498266</v>
      </c>
      <c r="L36" s="6">
        <f t="shared" si="4"/>
        <v>24.991130767414642</v>
      </c>
      <c r="M36" s="6">
        <f t="shared" si="5"/>
        <v>24.906677450356248</v>
      </c>
      <c r="N36" s="6">
        <f t="shared" si="6"/>
        <v>25.30467478517004</v>
      </c>
      <c r="O36" s="6">
        <f t="shared" si="7"/>
        <v>23.168779599282807</v>
      </c>
      <c r="P36" s="6"/>
      <c r="Q36" s="6"/>
      <c r="R36" s="6"/>
    </row>
    <row r="37" spans="1:18" x14ac:dyDescent="0.25">
      <c r="A37" s="2">
        <v>31</v>
      </c>
      <c r="B37" s="6">
        <v>113.91307399999999</v>
      </c>
      <c r="C37" s="6">
        <v>78.830611000000005</v>
      </c>
      <c r="D37" s="6">
        <v>52.255019000000004</v>
      </c>
      <c r="E37" s="6">
        <v>30.167867666666666</v>
      </c>
      <c r="F37" s="6">
        <v>14.357612500000002</v>
      </c>
      <c r="J37" s="12">
        <f t="shared" si="0"/>
        <v>31</v>
      </c>
      <c r="K37" s="6">
        <f t="shared" si="3"/>
        <v>26.412445194833388</v>
      </c>
      <c r="L37" s="6">
        <f t="shared" si="4"/>
        <v>26.43540802950265</v>
      </c>
      <c r="M37" s="6">
        <f t="shared" si="5"/>
        <v>25.413123129856675</v>
      </c>
      <c r="N37" s="6">
        <f t="shared" si="6"/>
        <v>24.802091945444428</v>
      </c>
      <c r="O37" s="6">
        <f t="shared" si="7"/>
        <v>23.196718274016657</v>
      </c>
      <c r="P37" s="6"/>
      <c r="Q37" s="6"/>
      <c r="R37" s="6"/>
    </row>
    <row r="38" spans="1:18" x14ac:dyDescent="0.25">
      <c r="A38" s="2">
        <v>32</v>
      </c>
      <c r="B38" s="6">
        <v>109.55521899999999</v>
      </c>
      <c r="C38" s="6">
        <v>84.195373000000004</v>
      </c>
      <c r="D38" s="6">
        <v>51.562831000000003</v>
      </c>
      <c r="E38" s="6">
        <v>29.534137666666666</v>
      </c>
      <c r="F38" s="6">
        <v>14.726694166666666</v>
      </c>
      <c r="J38" s="12">
        <f t="shared" si="0"/>
        <v>32</v>
      </c>
      <c r="K38" s="6">
        <f t="shared" si="3"/>
        <v>27.463071604101309</v>
      </c>
      <c r="L38" s="6">
        <f t="shared" si="4"/>
        <v>24.750996316626566</v>
      </c>
      <c r="M38" s="6">
        <f t="shared" si="5"/>
        <v>25.754273111963151</v>
      </c>
      <c r="N38" s="6">
        <f t="shared" si="6"/>
        <v>25.334283875541853</v>
      </c>
      <c r="O38" s="6">
        <f t="shared" si="7"/>
        <v>22.615360139945416</v>
      </c>
      <c r="P38" s="6"/>
      <c r="Q38" s="6"/>
      <c r="R38" s="6"/>
    </row>
    <row r="39" spans="1:18" x14ac:dyDescent="0.25">
      <c r="A39" s="2">
        <v>33</v>
      </c>
      <c r="B39" s="6">
        <v>111.90156875</v>
      </c>
      <c r="C39" s="6">
        <v>76.067917600000015</v>
      </c>
      <c r="D39" s="6">
        <v>52.735141999999996</v>
      </c>
      <c r="E39" s="6">
        <v>30.023329666666669</v>
      </c>
      <c r="F39" s="6">
        <v>14.928044333333332</v>
      </c>
      <c r="J39" s="12">
        <f t="shared" si="0"/>
        <v>33</v>
      </c>
      <c r="K39" s="6">
        <f t="shared" si="3"/>
        <v>26.887226493864503</v>
      </c>
      <c r="L39" s="6">
        <f t="shared" si="4"/>
        <v>27.395509601803528</v>
      </c>
      <c r="M39" s="6">
        <f t="shared" si="5"/>
        <v>25.181751326278786</v>
      </c>
      <c r="N39" s="6">
        <f t="shared" si="6"/>
        <v>24.921493917357974</v>
      </c>
      <c r="O39" s="6">
        <f t="shared" si="7"/>
        <v>22.310323094788952</v>
      </c>
      <c r="P39" s="6"/>
      <c r="Q39" s="6"/>
      <c r="R39" s="6"/>
    </row>
    <row r="40" spans="1:18" x14ac:dyDescent="0.25">
      <c r="A40" s="2">
        <v>34</v>
      </c>
      <c r="B40" s="6">
        <v>106.755137</v>
      </c>
      <c r="C40" s="6">
        <v>84.318348</v>
      </c>
      <c r="D40" s="6">
        <v>54.640861000000001</v>
      </c>
      <c r="E40" s="6">
        <v>28.646060666666667</v>
      </c>
      <c r="F40" s="6">
        <v>14.775562833333332</v>
      </c>
      <c r="J40" s="12">
        <f t="shared" si="0"/>
        <v>34</v>
      </c>
      <c r="K40" s="6">
        <f t="shared" si="3"/>
        <v>28.18340089807575</v>
      </c>
      <c r="L40" s="6">
        <f t="shared" si="4"/>
        <v>24.714897960287363</v>
      </c>
      <c r="M40" s="6">
        <f t="shared" si="5"/>
        <v>24.303482919128964</v>
      </c>
      <c r="N40" s="6">
        <f t="shared" si="6"/>
        <v>26.119690116321056</v>
      </c>
      <c r="O40" s="6">
        <f t="shared" si="7"/>
        <v>22.540562143504136</v>
      </c>
      <c r="P40" s="6"/>
      <c r="Q40" s="6"/>
      <c r="R40" s="6"/>
    </row>
    <row r="41" spans="1:18" x14ac:dyDescent="0.25">
      <c r="A41" s="2">
        <v>35</v>
      </c>
      <c r="B41" s="6">
        <v>101.626099</v>
      </c>
      <c r="C41" s="6">
        <v>78.006539000000004</v>
      </c>
      <c r="D41" s="6">
        <v>52.583441000000001</v>
      </c>
      <c r="E41" s="6">
        <v>29.341284333333334</v>
      </c>
      <c r="F41" s="6">
        <v>13.793865333333335</v>
      </c>
      <c r="J41" s="12">
        <f t="shared" si="0"/>
        <v>35</v>
      </c>
      <c r="K41" s="6">
        <f t="shared" si="3"/>
        <v>29.605808484294965</v>
      </c>
      <c r="L41" s="6">
        <f t="shared" si="4"/>
        <v>26.714675381252331</v>
      </c>
      <c r="M41" s="6">
        <f t="shared" si="5"/>
        <v>25.254399612227736</v>
      </c>
      <c r="N41" s="6">
        <f t="shared" si="6"/>
        <v>25.500800141070851</v>
      </c>
      <c r="O41" s="6">
        <f t="shared" si="7"/>
        <v>24.144754512368252</v>
      </c>
      <c r="P41" s="6"/>
      <c r="Q41" s="6"/>
      <c r="R41" s="6"/>
    </row>
    <row r="42" spans="1:18" x14ac:dyDescent="0.25">
      <c r="A42" s="2">
        <v>36</v>
      </c>
      <c r="B42" s="6">
        <v>107.6293115</v>
      </c>
      <c r="C42" s="6">
        <v>81.627290800000011</v>
      </c>
      <c r="D42" s="6">
        <v>54.842095999999998</v>
      </c>
      <c r="E42" s="6">
        <v>31.235817333333333</v>
      </c>
      <c r="F42" s="6">
        <v>16.386073666666665</v>
      </c>
      <c r="J42" s="12">
        <f t="shared" si="0"/>
        <v>36</v>
      </c>
      <c r="K42" s="6">
        <f t="shared" si="3"/>
        <v>27.954492898526066</v>
      </c>
      <c r="L42" s="6">
        <f t="shared" si="4"/>
        <v>25.529689232317381</v>
      </c>
      <c r="M42" s="6">
        <f t="shared" si="5"/>
        <v>24.214304865372032</v>
      </c>
      <c r="N42" s="6">
        <f t="shared" si="6"/>
        <v>23.954110746709876</v>
      </c>
      <c r="O42" s="6">
        <f t="shared" si="7"/>
        <v>20.325155313289311</v>
      </c>
      <c r="P42" s="6"/>
      <c r="Q42" s="6"/>
      <c r="R42" s="6"/>
    </row>
    <row r="43" spans="1:18" x14ac:dyDescent="0.25">
      <c r="A43" s="2">
        <v>37</v>
      </c>
      <c r="B43" s="6">
        <v>107.867651</v>
      </c>
      <c r="C43" s="6">
        <v>78.192927499999996</v>
      </c>
      <c r="D43" s="6">
        <v>51.119478999999998</v>
      </c>
      <c r="E43" s="6">
        <v>29.179748666666665</v>
      </c>
      <c r="F43" s="6">
        <v>14.828474666666667</v>
      </c>
      <c r="J43" s="12">
        <f t="shared" si="0"/>
        <v>37</v>
      </c>
      <c r="K43" s="6">
        <f t="shared" si="3"/>
        <v>27.892725910940623</v>
      </c>
      <c r="L43" s="6">
        <f t="shared" si="4"/>
        <v>26.650995603150939</v>
      </c>
      <c r="M43" s="6">
        <f t="shared" si="5"/>
        <v>25.97763627442291</v>
      </c>
      <c r="N43" s="6">
        <f t="shared" si="6"/>
        <v>25.64196958013552</v>
      </c>
      <c r="O43" s="6">
        <f t="shared" si="7"/>
        <v>22.460131587146389</v>
      </c>
      <c r="P43" s="6"/>
      <c r="Q43" s="6"/>
      <c r="R43" s="6"/>
    </row>
    <row r="44" spans="1:18" x14ac:dyDescent="0.25">
      <c r="A44" s="2">
        <v>38</v>
      </c>
      <c r="B44" s="6">
        <v>97.435497999999995</v>
      </c>
      <c r="C44" s="6">
        <v>79.841149000000001</v>
      </c>
      <c r="D44" s="6">
        <v>56.011256000000003</v>
      </c>
      <c r="E44" s="6">
        <v>28.39570066666667</v>
      </c>
      <c r="F44" s="6">
        <v>14.622530666666668</v>
      </c>
      <c r="J44" s="12">
        <f t="shared" si="0"/>
        <v>38</v>
      </c>
      <c r="K44" s="6">
        <f t="shared" si="3"/>
        <v>30.879123992366726</v>
      </c>
      <c r="L44" s="6">
        <f t="shared" si="4"/>
        <v>26.100818852193623</v>
      </c>
      <c r="M44" s="6">
        <f t="shared" si="5"/>
        <v>23.70886366126123</v>
      </c>
      <c r="N44" s="6">
        <f t="shared" si="6"/>
        <v>26.349982923471206</v>
      </c>
      <c r="O44" s="6">
        <f t="shared" si="7"/>
        <v>22.776460507565584</v>
      </c>
      <c r="P44" s="6"/>
      <c r="Q44" s="6"/>
      <c r="R44" s="6"/>
    </row>
    <row r="45" spans="1:18" x14ac:dyDescent="0.25">
      <c r="A45" s="2">
        <v>39</v>
      </c>
      <c r="B45" s="6">
        <v>101.90040550000001</v>
      </c>
      <c r="C45" s="6">
        <v>79.192841166666668</v>
      </c>
      <c r="D45" s="6">
        <v>52.752298500000002</v>
      </c>
      <c r="E45" s="6">
        <v>30.155417333333332</v>
      </c>
      <c r="F45" s="6">
        <v>13.900480333333332</v>
      </c>
      <c r="J45" s="12">
        <f t="shared" si="0"/>
        <v>39</v>
      </c>
      <c r="K45" s="6">
        <f t="shared" si="3"/>
        <v>29.526112376461541</v>
      </c>
      <c r="L45" s="6">
        <f t="shared" si="4"/>
        <v>26.314491768444718</v>
      </c>
      <c r="M45" s="6">
        <f t="shared" si="5"/>
        <v>25.173561527371174</v>
      </c>
      <c r="N45" s="6">
        <f t="shared" si="6"/>
        <v>24.812332039576482</v>
      </c>
      <c r="O45" s="6">
        <f t="shared" si="7"/>
        <v>23.9595671705925</v>
      </c>
      <c r="P45" s="6"/>
      <c r="Q45" s="6"/>
      <c r="R45" s="6"/>
    </row>
    <row r="46" spans="1:18" x14ac:dyDescent="0.25">
      <c r="A46" s="2">
        <v>40</v>
      </c>
      <c r="B46" s="6">
        <v>103.221982</v>
      </c>
      <c r="C46" s="6">
        <v>71.967419500000005</v>
      </c>
      <c r="D46" s="6">
        <v>49.211495499999998</v>
      </c>
      <c r="E46" s="6">
        <v>30.027385750000001</v>
      </c>
      <c r="F46" s="6">
        <v>14.420785</v>
      </c>
      <c r="J46" s="12">
        <f t="shared" si="0"/>
        <v>40</v>
      </c>
      <c r="K46" s="6">
        <f t="shared" si="3"/>
        <v>29.148082275730765</v>
      </c>
      <c r="L46" s="6">
        <f t="shared" si="4"/>
        <v>28.956427526208575</v>
      </c>
      <c r="M46" s="6">
        <f t="shared" si="5"/>
        <v>26.984817642861515</v>
      </c>
      <c r="N46" s="6">
        <f t="shared" si="6"/>
        <v>24.918127535183999</v>
      </c>
      <c r="O46" s="6">
        <f t="shared" si="7"/>
        <v>23.09510142825096</v>
      </c>
      <c r="P46" s="6"/>
      <c r="Q46" s="6"/>
      <c r="R46" s="6"/>
    </row>
    <row r="47" spans="1:18" x14ac:dyDescent="0.25">
      <c r="A47" s="2">
        <v>41</v>
      </c>
      <c r="B47" s="6">
        <v>101.81588499999999</v>
      </c>
      <c r="C47" s="6">
        <v>71.40949599999999</v>
      </c>
      <c r="D47" s="6">
        <v>47.655804000000003</v>
      </c>
      <c r="E47" s="6">
        <v>31.074008999999997</v>
      </c>
      <c r="F47" s="6">
        <v>17.789182333333333</v>
      </c>
      <c r="J47" s="12">
        <f t="shared" si="0"/>
        <v>41</v>
      </c>
      <c r="K47" s="6">
        <f t="shared" si="3"/>
        <v>29.550622911149869</v>
      </c>
      <c r="L47" s="6">
        <f t="shared" si="4"/>
        <v>29.182664543662376</v>
      </c>
      <c r="M47" s="6">
        <f t="shared" si="5"/>
        <v>27.865718769533299</v>
      </c>
      <c r="N47" s="6">
        <f t="shared" si="6"/>
        <v>24.0788444022999</v>
      </c>
      <c r="O47" s="6">
        <f t="shared" si="7"/>
        <v>18.722023643882302</v>
      </c>
      <c r="P47" s="6"/>
      <c r="Q47" s="6"/>
      <c r="R47" s="6"/>
    </row>
    <row r="48" spans="1:18" x14ac:dyDescent="0.25">
      <c r="A48" s="2">
        <v>42</v>
      </c>
      <c r="B48" s="6">
        <v>101.44924075</v>
      </c>
      <c r="C48" s="6">
        <v>74.926300333333344</v>
      </c>
      <c r="D48" s="6">
        <v>47.204041500000002</v>
      </c>
      <c r="E48" s="6">
        <v>32.413542249999999</v>
      </c>
      <c r="F48" s="6">
        <v>21.296362166666665</v>
      </c>
      <c r="J48" s="12">
        <f t="shared" si="0"/>
        <v>42</v>
      </c>
      <c r="K48" s="6">
        <f t="shared" si="3"/>
        <v>29.65742081219075</v>
      </c>
      <c r="L48" s="6">
        <f t="shared" si="4"/>
        <v>27.812922268002364</v>
      </c>
      <c r="M48" s="6">
        <f t="shared" si="5"/>
        <v>28.132405400075754</v>
      </c>
      <c r="N48" s="6">
        <f t="shared" si="6"/>
        <v>23.083753756245716</v>
      </c>
      <c r="O48" s="6">
        <f t="shared" si="7"/>
        <v>15.638797351563325</v>
      </c>
      <c r="P48" s="6"/>
      <c r="Q48" s="6"/>
      <c r="R48" s="6"/>
    </row>
    <row r="49" spans="1:18" x14ac:dyDescent="0.25">
      <c r="A49" s="2">
        <v>43</v>
      </c>
      <c r="B49" s="6">
        <v>88.537946000000005</v>
      </c>
      <c r="C49" s="6">
        <v>66.753187499999996</v>
      </c>
      <c r="D49" s="6">
        <v>53.088323500000001</v>
      </c>
      <c r="E49" s="6">
        <v>28.139688000000003</v>
      </c>
      <c r="F49" s="6">
        <v>13.209453333333334</v>
      </c>
      <c r="J49" s="12">
        <f t="shared" si="0"/>
        <v>43</v>
      </c>
      <c r="K49" s="6">
        <f t="shared" si="3"/>
        <v>33.982297533760267</v>
      </c>
      <c r="L49" s="6">
        <f t="shared" si="4"/>
        <v>31.21827503742799</v>
      </c>
      <c r="M49" s="6">
        <f t="shared" si="5"/>
        <v>25.014224304898232</v>
      </c>
      <c r="N49" s="6">
        <f t="shared" si="6"/>
        <v>26.589712994211826</v>
      </c>
      <c r="O49" s="6">
        <f t="shared" si="7"/>
        <v>25.212965581972103</v>
      </c>
      <c r="P49" s="6"/>
      <c r="Q49" s="6"/>
      <c r="R49" s="6"/>
    </row>
    <row r="50" spans="1:18" x14ac:dyDescent="0.25">
      <c r="A50" s="2">
        <v>44</v>
      </c>
      <c r="B50" s="6">
        <v>95.922841000000005</v>
      </c>
      <c r="C50" s="6">
        <v>77.120153500000001</v>
      </c>
      <c r="D50" s="6">
        <v>52.390852500000001</v>
      </c>
      <c r="E50" s="6">
        <v>27.797878749999999</v>
      </c>
      <c r="F50" s="6">
        <v>14.147486333333333</v>
      </c>
      <c r="J50" s="12">
        <f t="shared" si="0"/>
        <v>44</v>
      </c>
      <c r="K50" s="6">
        <f t="shared" si="3"/>
        <v>31.366072904366955</v>
      </c>
      <c r="L50" s="6">
        <f t="shared" si="4"/>
        <v>27.02172224021831</v>
      </c>
      <c r="M50" s="6">
        <f t="shared" si="5"/>
        <v>25.347234653225009</v>
      </c>
      <c r="N50" s="6">
        <f t="shared" si="6"/>
        <v>26.916666354142819</v>
      </c>
      <c r="O50" s="6">
        <f t="shared" si="7"/>
        <v>23.541248558430606</v>
      </c>
      <c r="P50" s="6"/>
      <c r="Q50" s="6"/>
      <c r="R50" s="6"/>
    </row>
    <row r="51" spans="1:18" x14ac:dyDescent="0.25">
      <c r="A51" s="2">
        <v>45</v>
      </c>
      <c r="B51" s="6">
        <v>99.860044249999987</v>
      </c>
      <c r="C51" s="6">
        <v>77.115810333333329</v>
      </c>
      <c r="D51" s="6">
        <v>59.469440000000006</v>
      </c>
      <c r="E51" s="6">
        <v>29.472897750000001</v>
      </c>
      <c r="F51" s="6">
        <v>17.748612333333334</v>
      </c>
      <c r="J51" s="12">
        <f t="shared" si="0"/>
        <v>45</v>
      </c>
      <c r="K51" s="6">
        <f t="shared" si="3"/>
        <v>30.129396062229368</v>
      </c>
      <c r="L51" s="6">
        <f t="shared" si="4"/>
        <v>27.023244105096634</v>
      </c>
      <c r="M51" s="6">
        <f t="shared" si="5"/>
        <v>22.330178861613629</v>
      </c>
      <c r="N51" s="6">
        <f t="shared" si="6"/>
        <v>25.386924421663515</v>
      </c>
      <c r="O51" s="6">
        <f t="shared" si="7"/>
        <v>18.764818679627481</v>
      </c>
      <c r="P51" s="6"/>
      <c r="Q51" s="6"/>
      <c r="R51" s="6"/>
    </row>
    <row r="52" spans="1:18" x14ac:dyDescent="0.25">
      <c r="A52" s="2">
        <v>46</v>
      </c>
      <c r="B52" s="6">
        <v>96.847545999999994</v>
      </c>
      <c r="C52" s="6">
        <v>68.706393000000006</v>
      </c>
      <c r="D52" s="6">
        <v>50.554153499999998</v>
      </c>
      <c r="E52" s="6">
        <v>30.668078000000001</v>
      </c>
      <c r="F52" s="6">
        <v>20.194020333333331</v>
      </c>
      <c r="J52" s="12">
        <f t="shared" si="0"/>
        <v>46</v>
      </c>
      <c r="K52" s="6">
        <f t="shared" si="3"/>
        <v>31.066588140498677</v>
      </c>
      <c r="L52" s="6">
        <f t="shared" si="4"/>
        <v>30.330792754613093</v>
      </c>
      <c r="M52" s="6">
        <f t="shared" si="5"/>
        <v>26.268133082279778</v>
      </c>
      <c r="N52" s="6">
        <f t="shared" si="6"/>
        <v>24.397558518882946</v>
      </c>
      <c r="O52" s="6">
        <f t="shared" si="7"/>
        <v>16.492480781563376</v>
      </c>
      <c r="P52" s="6"/>
      <c r="Q52" s="6"/>
      <c r="R52" s="6"/>
    </row>
    <row r="53" spans="1:18" x14ac:dyDescent="0.25">
      <c r="A53" s="2">
        <v>47</v>
      </c>
      <c r="B53" s="6">
        <v>84.768797000000006</v>
      </c>
      <c r="C53" s="6">
        <v>76.872181499999996</v>
      </c>
      <c r="D53" s="6">
        <v>60.965265500000001</v>
      </c>
      <c r="E53" s="6">
        <v>34.258367999999997</v>
      </c>
      <c r="F53" s="6">
        <v>14.633317333333332</v>
      </c>
      <c r="J53" s="12">
        <f t="shared" si="0"/>
        <v>47</v>
      </c>
      <c r="K53" s="6">
        <f t="shared" si="3"/>
        <v>35.49328208585996</v>
      </c>
      <c r="L53" s="6">
        <f t="shared" si="4"/>
        <v>27.108888109283072</v>
      </c>
      <c r="M53" s="6">
        <f t="shared" si="5"/>
        <v>21.782292279199538</v>
      </c>
      <c r="N53" s="6">
        <f t="shared" si="6"/>
        <v>21.840685104050102</v>
      </c>
      <c r="O53" s="6">
        <f t="shared" si="7"/>
        <v>22.759671280506186</v>
      </c>
      <c r="P53" s="6"/>
      <c r="Q53" s="6"/>
      <c r="R53" s="6"/>
    </row>
    <row r="54" spans="1:18" x14ac:dyDescent="0.25">
      <c r="A54" s="2">
        <v>48</v>
      </c>
      <c r="B54" s="6">
        <v>95.592665249999996</v>
      </c>
      <c r="C54" s="6">
        <v>76.060306666666662</v>
      </c>
      <c r="D54" s="6">
        <v>51.194154999999995</v>
      </c>
      <c r="E54" s="6">
        <v>33.686484</v>
      </c>
      <c r="F54" s="6">
        <v>19.54638233333333</v>
      </c>
      <c r="J54" s="12">
        <f t="shared" si="0"/>
        <v>48</v>
      </c>
      <c r="K54" s="6">
        <f t="shared" si="3"/>
        <v>31.474410888444186</v>
      </c>
      <c r="L54" s="6">
        <f t="shared" si="4"/>
        <v>27.398250918613179</v>
      </c>
      <c r="M54" s="6">
        <f t="shared" si="5"/>
        <v>25.939743160132249</v>
      </c>
      <c r="N54" s="6">
        <f t="shared" si="6"/>
        <v>22.211466998653425</v>
      </c>
      <c r="O54" s="6">
        <f t="shared" si="7"/>
        <v>17.038932656199794</v>
      </c>
      <c r="P54" s="6"/>
      <c r="Q54" s="6"/>
      <c r="R54" s="6"/>
    </row>
    <row r="55" spans="1:18" x14ac:dyDescent="0.25">
      <c r="A55" s="2">
        <v>49</v>
      </c>
      <c r="B55" s="6">
        <v>87.428740000000005</v>
      </c>
      <c r="C55" s="6">
        <v>76.386009999999999</v>
      </c>
      <c r="D55" s="6">
        <v>46.568174999999997</v>
      </c>
      <c r="E55" s="6">
        <v>28.247051500000001</v>
      </c>
      <c r="F55" s="6">
        <v>14.786777000000001</v>
      </c>
      <c r="J55" s="12">
        <f t="shared" si="0"/>
        <v>49</v>
      </c>
      <c r="K55" s="6">
        <f t="shared" si="3"/>
        <v>34.413430000249342</v>
      </c>
      <c r="L55" s="6">
        <f t="shared" si="4"/>
        <v>27.281427148767165</v>
      </c>
      <c r="M55" s="6">
        <f t="shared" si="5"/>
        <v>28.516540147858493</v>
      </c>
      <c r="N55" s="6">
        <f t="shared" si="6"/>
        <v>26.488648830008565</v>
      </c>
      <c r="O55" s="6">
        <f t="shared" si="7"/>
        <v>22.52346757173656</v>
      </c>
      <c r="P55" s="6"/>
      <c r="Q55" s="6"/>
      <c r="R55" s="6"/>
    </row>
    <row r="56" spans="1:18" x14ac:dyDescent="0.25">
      <c r="A56" s="2">
        <v>50</v>
      </c>
      <c r="B56" s="6">
        <v>82.374166000000002</v>
      </c>
      <c r="C56" s="6">
        <v>61.225663499999996</v>
      </c>
      <c r="D56" s="6">
        <v>43.7504925</v>
      </c>
      <c r="E56" s="6">
        <v>28.065273250000001</v>
      </c>
      <c r="F56" s="6">
        <v>19.761842333333334</v>
      </c>
      <c r="J56" s="12">
        <f t="shared" si="0"/>
        <v>50</v>
      </c>
      <c r="K56" s="6">
        <f t="shared" si="3"/>
        <v>36.525077825977625</v>
      </c>
      <c r="L56" s="6">
        <f t="shared" si="4"/>
        <v>34.036697160497084</v>
      </c>
      <c r="M56" s="6">
        <f t="shared" si="5"/>
        <v>30.353103613633607</v>
      </c>
      <c r="N56" s="6">
        <f t="shared" si="6"/>
        <v>26.660215313124258</v>
      </c>
      <c r="O56" s="6">
        <f t="shared" si="7"/>
        <v>16.85316007648882</v>
      </c>
      <c r="P56" s="6"/>
      <c r="Q56" s="6"/>
      <c r="R56" s="6"/>
    </row>
    <row r="57" spans="1:18" x14ac:dyDescent="0.25">
      <c r="A57" s="2">
        <v>51</v>
      </c>
      <c r="B57" s="6">
        <v>93.982107500000012</v>
      </c>
      <c r="C57" s="6">
        <v>70.770545285714292</v>
      </c>
      <c r="D57" s="6">
        <v>50.660526500000003</v>
      </c>
      <c r="E57" s="6">
        <v>28.079385000000002</v>
      </c>
      <c r="F57" s="6">
        <v>12.880716833333333</v>
      </c>
      <c r="J57" s="12">
        <f t="shared" si="0"/>
        <v>51</v>
      </c>
      <c r="K57" s="6">
        <f t="shared" si="3"/>
        <v>32.013783304444409</v>
      </c>
      <c r="L57" s="6">
        <f t="shared" si="4"/>
        <v>29.446139754707513</v>
      </c>
      <c r="M57" s="6">
        <f t="shared" si="5"/>
        <v>26.212977316767521</v>
      </c>
      <c r="N57" s="6">
        <f t="shared" si="6"/>
        <v>26.646816789850156</v>
      </c>
      <c r="O57" s="6">
        <f t="shared" si="7"/>
        <v>25.856440799018163</v>
      </c>
      <c r="P57" s="6"/>
      <c r="Q57" s="6"/>
      <c r="R57" s="6"/>
    </row>
    <row r="58" spans="1:18" x14ac:dyDescent="0.25">
      <c r="A58" s="2">
        <v>52</v>
      </c>
      <c r="B58" s="6">
        <v>92.73075</v>
      </c>
      <c r="C58" s="6">
        <v>60.261414500000001</v>
      </c>
      <c r="D58" s="6">
        <v>54.931307000000004</v>
      </c>
      <c r="E58" s="6">
        <v>26.063100500000001</v>
      </c>
      <c r="F58" s="6">
        <v>13.413809333333335</v>
      </c>
      <c r="J58" s="12">
        <f t="shared" si="0"/>
        <v>52</v>
      </c>
      <c r="K58" s="6">
        <f t="shared" si="3"/>
        <v>32.445794129778953</v>
      </c>
      <c r="L58" s="6">
        <f t="shared" si="4"/>
        <v>34.581321800868118</v>
      </c>
      <c r="M58" s="6">
        <f t="shared" si="5"/>
        <v>24.174979706927417</v>
      </c>
      <c r="N58" s="6">
        <f t="shared" si="6"/>
        <v>28.708258546087663</v>
      </c>
      <c r="O58" s="6">
        <f t="shared" si="7"/>
        <v>24.82885241423341</v>
      </c>
      <c r="P58" s="6"/>
      <c r="Q58" s="6"/>
      <c r="R58" s="6"/>
    </row>
    <row r="59" spans="1:18" x14ac:dyDescent="0.25">
      <c r="A59" s="2">
        <v>53</v>
      </c>
      <c r="B59" s="6">
        <v>89.07423</v>
      </c>
      <c r="C59" s="6">
        <v>66.929270000000002</v>
      </c>
      <c r="D59" s="6">
        <v>50.342199999999998</v>
      </c>
      <c r="E59" s="6">
        <v>29.194639500000001</v>
      </c>
      <c r="F59" s="6">
        <v>16.691537500000003</v>
      </c>
      <c r="J59" s="12">
        <f t="shared" si="0"/>
        <v>53</v>
      </c>
      <c r="K59" s="6">
        <f t="shared" si="3"/>
        <v>33.777702305144821</v>
      </c>
      <c r="L59" s="6">
        <f t="shared" si="4"/>
        <v>31.13614367824421</v>
      </c>
      <c r="M59" s="6">
        <f t="shared" si="5"/>
        <v>26.378728621315716</v>
      </c>
      <c r="N59" s="6">
        <f t="shared" si="6"/>
        <v>25.628890799171081</v>
      </c>
      <c r="O59" s="6">
        <f t="shared" si="7"/>
        <v>19.953194380685421</v>
      </c>
      <c r="P59" s="6"/>
      <c r="Q59" s="6"/>
      <c r="R59" s="6"/>
    </row>
    <row r="60" spans="1:18" x14ac:dyDescent="0.25">
      <c r="A60" s="2">
        <v>54</v>
      </c>
      <c r="B60" s="6">
        <v>90.098741500000003</v>
      </c>
      <c r="C60" s="6">
        <v>67.569194428571421</v>
      </c>
      <c r="D60" s="6">
        <v>45.252343500000002</v>
      </c>
      <c r="E60" s="6">
        <v>27.733059249999997</v>
      </c>
      <c r="F60" s="6">
        <v>18.099508333333329</v>
      </c>
      <c r="J60" s="12">
        <f t="shared" si="0"/>
        <v>54</v>
      </c>
      <c r="K60" s="6">
        <f t="shared" si="3"/>
        <v>33.393616535698222</v>
      </c>
      <c r="L60" s="6">
        <f t="shared" si="4"/>
        <v>30.841264049743078</v>
      </c>
      <c r="M60" s="6">
        <f t="shared" si="5"/>
        <v>29.345733928674875</v>
      </c>
      <c r="N60" s="6">
        <f t="shared" si="6"/>
        <v>26.979577727858018</v>
      </c>
      <c r="O60" s="6">
        <f t="shared" si="7"/>
        <v>18.401024277362971</v>
      </c>
      <c r="P60" s="6"/>
      <c r="Q60" s="6"/>
      <c r="R60" s="6"/>
    </row>
    <row r="61" spans="1:18" x14ac:dyDescent="0.25">
      <c r="A61" s="2">
        <v>55</v>
      </c>
      <c r="B61" s="6">
        <v>84.429963000000001</v>
      </c>
      <c r="C61" s="6">
        <v>68.183681500000006</v>
      </c>
      <c r="D61" s="6">
        <v>48.569331500000004</v>
      </c>
      <c r="E61" s="6">
        <v>28.676919250000001</v>
      </c>
      <c r="F61" s="6">
        <v>22.015960333333336</v>
      </c>
      <c r="J61" s="12">
        <f t="shared" si="0"/>
        <v>55</v>
      </c>
      <c r="K61" s="6">
        <f t="shared" si="3"/>
        <v>35.635723587845227</v>
      </c>
      <c r="L61" s="6">
        <f t="shared" si="4"/>
        <v>30.563315461339524</v>
      </c>
      <c r="M61" s="6">
        <f t="shared" si="5"/>
        <v>27.341599955931038</v>
      </c>
      <c r="N61" s="6">
        <f t="shared" si="6"/>
        <v>26.091583309342639</v>
      </c>
      <c r="O61" s="6">
        <f t="shared" si="7"/>
        <v>15.127638640670394</v>
      </c>
      <c r="P61" s="6"/>
      <c r="Q61" s="6"/>
      <c r="R61" s="6"/>
    </row>
    <row r="62" spans="1:18" x14ac:dyDescent="0.25">
      <c r="A62" s="2">
        <v>56</v>
      </c>
      <c r="B62" s="6">
        <v>83.925219999999996</v>
      </c>
      <c r="C62" s="6">
        <v>68.374039499999995</v>
      </c>
      <c r="D62" s="6">
        <v>47.890387000000004</v>
      </c>
      <c r="E62" s="6">
        <v>26.03369825</v>
      </c>
      <c r="F62" s="6">
        <v>15.854980666666668</v>
      </c>
      <c r="J62" s="12">
        <f t="shared" si="0"/>
        <v>56</v>
      </c>
      <c r="K62" s="6">
        <f t="shared" si="3"/>
        <v>35.850043931967058</v>
      </c>
      <c r="L62" s="6">
        <f t="shared" si="4"/>
        <v>30.478225101794667</v>
      </c>
      <c r="M62" s="6">
        <f t="shared" si="5"/>
        <v>27.72922323638771</v>
      </c>
      <c r="N62" s="6">
        <f t="shared" si="6"/>
        <v>28.740681423034726</v>
      </c>
      <c r="O62" s="6">
        <f t="shared" si="7"/>
        <v>21.005985390458374</v>
      </c>
      <c r="P62" s="6"/>
      <c r="Q62" s="6"/>
      <c r="R62" s="6"/>
    </row>
    <row r="63" spans="1:18" x14ac:dyDescent="0.25">
      <c r="A63" s="2">
        <v>57</v>
      </c>
      <c r="B63" s="6">
        <v>86.414262799999989</v>
      </c>
      <c r="C63" s="6">
        <v>71.605326428571431</v>
      </c>
      <c r="D63" s="6">
        <v>48.927052500000002</v>
      </c>
      <c r="E63" s="6">
        <v>26.595916500000001</v>
      </c>
      <c r="F63" s="6">
        <v>20.326654333333334</v>
      </c>
      <c r="J63" s="12">
        <f t="shared" si="0"/>
        <v>57</v>
      </c>
      <c r="K63" s="6">
        <f t="shared" si="3"/>
        <v>34.817433216591652</v>
      </c>
      <c r="L63" s="6">
        <f t="shared" si="4"/>
        <v>29.102854088358569</v>
      </c>
      <c r="M63" s="6">
        <f t="shared" si="5"/>
        <v>27.141696957935491</v>
      </c>
      <c r="N63" s="6">
        <f t="shared" si="6"/>
        <v>28.133124409029733</v>
      </c>
      <c r="O63" s="6">
        <f t="shared" si="7"/>
        <v>16.38486525073818</v>
      </c>
      <c r="P63" s="6"/>
      <c r="Q63" s="6"/>
      <c r="R63" s="6"/>
    </row>
    <row r="64" spans="1:18" x14ac:dyDescent="0.25">
      <c r="A64" s="2">
        <v>58</v>
      </c>
      <c r="B64" s="6">
        <v>81.383899999999997</v>
      </c>
      <c r="C64" s="6">
        <v>66.035082000000003</v>
      </c>
      <c r="D64" s="6">
        <v>51.852208500000003</v>
      </c>
      <c r="E64" s="6">
        <v>26.4046035</v>
      </c>
      <c r="F64" s="6">
        <v>18.068352166666671</v>
      </c>
      <c r="J64" s="12">
        <f t="shared" si="0"/>
        <v>58</v>
      </c>
      <c r="K64" s="6">
        <f t="shared" si="3"/>
        <v>36.969509006081054</v>
      </c>
      <c r="L64" s="6">
        <f t="shared" si="4"/>
        <v>31.557761478966587</v>
      </c>
      <c r="M64" s="6">
        <f t="shared" si="5"/>
        <v>25.61054331948079</v>
      </c>
      <c r="N64" s="6">
        <f t="shared" si="6"/>
        <v>28.336961305503664</v>
      </c>
      <c r="O64" s="6">
        <f t="shared" si="7"/>
        <v>18.432754087250142</v>
      </c>
      <c r="P64" s="6"/>
      <c r="Q64" s="6"/>
      <c r="R64" s="6"/>
    </row>
    <row r="65" spans="1:18" x14ac:dyDescent="0.25">
      <c r="A65" s="2">
        <v>59</v>
      </c>
      <c r="B65" s="6">
        <v>80.550257999999999</v>
      </c>
      <c r="C65" s="6">
        <v>55.803689000000006</v>
      </c>
      <c r="D65" s="6">
        <v>46.810681000000002</v>
      </c>
      <c r="E65" s="6">
        <v>30.017291250000003</v>
      </c>
      <c r="F65" s="6">
        <v>18.585793833333337</v>
      </c>
      <c r="J65" s="12">
        <f t="shared" si="0"/>
        <v>59</v>
      </c>
      <c r="K65" s="6">
        <f t="shared" si="3"/>
        <v>37.352119021145782</v>
      </c>
      <c r="L65" s="6">
        <f t="shared" si="4"/>
        <v>37.343756377826558</v>
      </c>
      <c r="M65" s="6">
        <f t="shared" si="5"/>
        <v>28.368808221354438</v>
      </c>
      <c r="N65" s="6">
        <f t="shared" si="6"/>
        <v>24.926507239945128</v>
      </c>
      <c r="O65" s="6">
        <f t="shared" si="7"/>
        <v>17.919573155529189</v>
      </c>
      <c r="P65" s="6"/>
      <c r="Q65" s="6"/>
      <c r="R65" s="6"/>
    </row>
    <row r="66" spans="1:18" x14ac:dyDescent="0.25">
      <c r="A66" s="2">
        <v>60</v>
      </c>
      <c r="B66" s="6">
        <v>84.650693200000006</v>
      </c>
      <c r="C66" s="6">
        <v>62.871661142857143</v>
      </c>
      <c r="D66" s="6">
        <v>47.468882499999999</v>
      </c>
      <c r="E66" s="6">
        <v>30.70760525</v>
      </c>
      <c r="F66" s="6">
        <v>20.728350333333331</v>
      </c>
      <c r="J66" s="12">
        <f t="shared" si="0"/>
        <v>60</v>
      </c>
      <c r="K66" s="6">
        <f t="shared" si="3"/>
        <v>35.542801957822597</v>
      </c>
      <c r="L66" s="6">
        <f t="shared" si="4"/>
        <v>33.145606925589469</v>
      </c>
      <c r="M66" s="6">
        <f t="shared" si="5"/>
        <v>27.975447536604641</v>
      </c>
      <c r="N66" s="6">
        <f t="shared" si="6"/>
        <v>24.366153647447536</v>
      </c>
      <c r="O66" s="6">
        <f t="shared" si="7"/>
        <v>16.067341920327447</v>
      </c>
      <c r="P66" s="6"/>
      <c r="Q66" s="6"/>
      <c r="R66" s="6"/>
    </row>
    <row r="67" spans="1:18" x14ac:dyDescent="0.25">
      <c r="A67" s="2">
        <v>61</v>
      </c>
      <c r="B67" s="6">
        <v>72.263093999999995</v>
      </c>
      <c r="C67" s="6">
        <v>56.207155999999998</v>
      </c>
      <c r="D67" s="6">
        <v>45.312976999999997</v>
      </c>
      <c r="E67" s="6">
        <v>27.5975635</v>
      </c>
      <c r="F67" s="6">
        <v>19.171195666666666</v>
      </c>
      <c r="J67" s="12">
        <f t="shared" si="0"/>
        <v>61</v>
      </c>
      <c r="K67" s="6">
        <f t="shared" si="3"/>
        <v>41.635676767452004</v>
      </c>
      <c r="L67" s="6">
        <f t="shared" si="4"/>
        <v>37.07569489906232</v>
      </c>
      <c r="M67" s="6">
        <f t="shared" si="5"/>
        <v>29.306466269033706</v>
      </c>
      <c r="N67" s="6">
        <f t="shared" si="6"/>
        <v>27.112039353280831</v>
      </c>
      <c r="O67" s="6">
        <f t="shared" si="7"/>
        <v>17.372390227547449</v>
      </c>
      <c r="P67" s="6"/>
      <c r="Q67" s="6"/>
      <c r="R67" s="6"/>
    </row>
    <row r="68" spans="1:18" x14ac:dyDescent="0.25">
      <c r="A68" s="2">
        <v>62</v>
      </c>
      <c r="B68" s="6">
        <v>77.989759000000006</v>
      </c>
      <c r="C68" s="6">
        <v>53.947665999999998</v>
      </c>
      <c r="D68" s="6">
        <v>46.5663105</v>
      </c>
      <c r="E68" s="6">
        <v>28.976658999999998</v>
      </c>
      <c r="F68" s="6">
        <v>17.818793833333334</v>
      </c>
      <c r="J68" s="12">
        <f t="shared" si="0"/>
        <v>62</v>
      </c>
      <c r="K68" s="6">
        <f t="shared" si="3"/>
        <v>38.578434689098088</v>
      </c>
      <c r="L68" s="6">
        <f t="shared" si="4"/>
        <v>38.62853616317711</v>
      </c>
      <c r="M68" s="6">
        <f t="shared" si="5"/>
        <v>28.517681940895876</v>
      </c>
      <c r="N68" s="6">
        <f t="shared" si="6"/>
        <v>25.821687298962477</v>
      </c>
      <c r="O68" s="6">
        <f t="shared" si="7"/>
        <v>18.690911145005202</v>
      </c>
      <c r="P68" s="6"/>
      <c r="Q68" s="6"/>
      <c r="R68" s="6"/>
    </row>
    <row r="69" spans="1:18" x14ac:dyDescent="0.25">
      <c r="A69" s="2">
        <v>63</v>
      </c>
      <c r="B69" s="6">
        <v>78.749997399999998</v>
      </c>
      <c r="C69" s="6">
        <v>60.022591999999996</v>
      </c>
      <c r="D69" s="6">
        <v>46.123927000000002</v>
      </c>
      <c r="E69" s="6">
        <v>25.422177500000004</v>
      </c>
      <c r="F69" s="6">
        <v>18.470063666666665</v>
      </c>
      <c r="J69" s="12">
        <f t="shared" si="0"/>
        <v>63</v>
      </c>
      <c r="K69" s="6">
        <f t="shared" si="3"/>
        <v>38.206005375690339</v>
      </c>
      <c r="L69" s="6">
        <f t="shared" si="4"/>
        <v>34.718916620595124</v>
      </c>
      <c r="M69" s="6">
        <f t="shared" si="5"/>
        <v>28.791200541098767</v>
      </c>
      <c r="N69" s="6">
        <f t="shared" si="6"/>
        <v>29.432027514821126</v>
      </c>
      <c r="O69" s="6">
        <f t="shared" si="7"/>
        <v>18.031854045585227</v>
      </c>
      <c r="P69" s="6"/>
      <c r="Q69" s="6"/>
      <c r="R69" s="6"/>
    </row>
    <row r="70" spans="1:18" x14ac:dyDescent="0.25">
      <c r="A70" s="2">
        <v>64</v>
      </c>
      <c r="B70" s="6">
        <v>71.296051000000006</v>
      </c>
      <c r="C70" s="6">
        <v>49.397883999999998</v>
      </c>
      <c r="D70" s="6">
        <v>50.290246999999994</v>
      </c>
      <c r="E70" s="6">
        <v>31.892331249999998</v>
      </c>
      <c r="F70" s="6">
        <v>20.844140333333332</v>
      </c>
      <c r="J70" s="12">
        <f t="shared" si="0"/>
        <v>64</v>
      </c>
      <c r="K70" s="6">
        <f t="shared" si="3"/>
        <v>42.200413372123506</v>
      </c>
      <c r="L70" s="6">
        <f t="shared" si="4"/>
        <v>42.186409583859906</v>
      </c>
      <c r="M70" s="6">
        <f t="shared" si="5"/>
        <v>26.405979513284162</v>
      </c>
      <c r="N70" s="6">
        <f t="shared" si="6"/>
        <v>23.461007657339778</v>
      </c>
      <c r="O70" s="6">
        <f t="shared" si="7"/>
        <v>15.978087218948394</v>
      </c>
      <c r="P70" s="6"/>
      <c r="Q70" s="6"/>
      <c r="R70" s="6"/>
    </row>
    <row r="71" spans="1:18" x14ac:dyDescent="0.25">
      <c r="A71" s="2">
        <v>65</v>
      </c>
      <c r="B71" s="6">
        <v>71.644318499999997</v>
      </c>
      <c r="C71" s="6">
        <v>54.299193500000001</v>
      </c>
      <c r="D71" s="6">
        <v>43.521373499999996</v>
      </c>
      <c r="E71" s="6">
        <v>30.660546749999998</v>
      </c>
      <c r="F71" s="6">
        <v>24.292700166666673</v>
      </c>
      <c r="J71" s="12">
        <f>A71</f>
        <v>65</v>
      </c>
      <c r="K71" s="6">
        <f t="shared" si="3"/>
        <v>41.995274531085116</v>
      </c>
      <c r="L71" s="6">
        <f t="shared" si="4"/>
        <v>38.37845891762646</v>
      </c>
      <c r="M71" s="6">
        <f t="shared" si="5"/>
        <v>30.512898036179859</v>
      </c>
      <c r="N71" s="6">
        <f t="shared" si="6"/>
        <v>24.403551370676933</v>
      </c>
      <c r="O71" s="6">
        <f t="shared" si="7"/>
        <v>13.709858927374208</v>
      </c>
    </row>
    <row r="72" spans="1:18" x14ac:dyDescent="0.25">
      <c r="A72" s="2">
        <v>66</v>
      </c>
      <c r="B72" s="6">
        <v>77.01002716666666</v>
      </c>
      <c r="C72" s="6">
        <v>59.947730999999997</v>
      </c>
      <c r="D72" s="6">
        <v>50.856274499999998</v>
      </c>
      <c r="E72" s="6">
        <v>24.563368500000003</v>
      </c>
      <c r="F72" s="6">
        <v>20.464144666666666</v>
      </c>
      <c r="J72" s="12">
        <f t="shared" si="0"/>
        <v>66</v>
      </c>
      <c r="K72" s="6">
        <f t="shared" ref="K72:K78" si="8">B$7/B72</f>
        <v>39.069234678861505</v>
      </c>
      <c r="L72" s="6">
        <f t="shared" ref="L72:L78" si="9">C$7/C72</f>
        <v>34.762272603778783</v>
      </c>
      <c r="M72" s="6">
        <f t="shared" ref="M72:M78" si="10">D$7/D72</f>
        <v>26.112082433407508</v>
      </c>
      <c r="N72" s="6">
        <f t="shared" ref="N72:N78" si="11">E$7/E72</f>
        <v>30.461059429477945</v>
      </c>
      <c r="O72" s="6">
        <f t="shared" ref="O72:O78" si="12">F$7/F72</f>
        <v>16.274781950329579</v>
      </c>
    </row>
    <row r="73" spans="1:18" x14ac:dyDescent="0.25">
      <c r="A73" s="2">
        <v>67</v>
      </c>
      <c r="B73" s="6">
        <v>70.886656500000001</v>
      </c>
      <c r="C73" s="6">
        <v>49.728168499999995</v>
      </c>
      <c r="D73" s="6">
        <v>46.092860666666667</v>
      </c>
      <c r="E73" s="6">
        <v>36.402515749999999</v>
      </c>
      <c r="F73" s="6">
        <v>20.41756516666667</v>
      </c>
      <c r="J73" s="12">
        <f t="shared" ref="J73:J78" si="13">A73</f>
        <v>67</v>
      </c>
      <c r="K73" s="6">
        <f t="shared" si="8"/>
        <v>42.444135082037619</v>
      </c>
      <c r="L73" s="6">
        <f t="shared" si="9"/>
        <v>41.906215930715412</v>
      </c>
      <c r="M73" s="6">
        <f t="shared" si="10"/>
        <v>28.810605651134029</v>
      </c>
      <c r="N73" s="6">
        <f t="shared" si="11"/>
        <v>20.554245008922678</v>
      </c>
      <c r="O73" s="6">
        <f t="shared" si="12"/>
        <v>16.311910334623558</v>
      </c>
    </row>
    <row r="74" spans="1:18" x14ac:dyDescent="0.25">
      <c r="A74" s="2">
        <v>68</v>
      </c>
      <c r="B74" s="6">
        <v>71.261930000000007</v>
      </c>
      <c r="C74" s="6">
        <v>52.0418825</v>
      </c>
      <c r="D74" s="6">
        <v>43.531885666666675</v>
      </c>
      <c r="E74" s="6">
        <v>31.549033250000001</v>
      </c>
      <c r="F74" s="6">
        <v>21.119853333333335</v>
      </c>
      <c r="J74" s="12">
        <f t="shared" si="13"/>
        <v>68</v>
      </c>
      <c r="K74" s="6">
        <f t="shared" si="8"/>
        <v>42.220619396639968</v>
      </c>
      <c r="L74" s="6">
        <f t="shared" si="9"/>
        <v>40.043120404032273</v>
      </c>
      <c r="M74" s="6">
        <f t="shared" si="10"/>
        <v>30.505529720639942</v>
      </c>
      <c r="N74" s="6">
        <f t="shared" si="11"/>
        <v>23.716296526032746</v>
      </c>
      <c r="O74" s="6">
        <f t="shared" si="12"/>
        <v>15.769498347999891</v>
      </c>
    </row>
    <row r="75" spans="1:18" x14ac:dyDescent="0.25">
      <c r="A75" s="2">
        <v>69</v>
      </c>
      <c r="B75" s="6">
        <v>75.958544500000002</v>
      </c>
      <c r="C75" s="6">
        <v>60.708210000000001</v>
      </c>
      <c r="D75" s="6">
        <v>51.439376666666668</v>
      </c>
      <c r="E75" s="6">
        <v>30.07518425</v>
      </c>
      <c r="F75" s="6">
        <v>26.141769333333333</v>
      </c>
      <c r="J75" s="12">
        <f t="shared" si="13"/>
        <v>69</v>
      </c>
      <c r="K75" s="6">
        <f t="shared" si="8"/>
        <v>39.610064197583455</v>
      </c>
      <c r="L75" s="6">
        <f t="shared" si="9"/>
        <v>34.326812913772287</v>
      </c>
      <c r="M75" s="6">
        <f t="shared" si="10"/>
        <v>25.816083281983783</v>
      </c>
      <c r="N75" s="6">
        <f t="shared" si="11"/>
        <v>24.878525147079245</v>
      </c>
      <c r="O75" s="6">
        <f t="shared" si="12"/>
        <v>12.740128183494033</v>
      </c>
    </row>
    <row r="76" spans="1:18" x14ac:dyDescent="0.25">
      <c r="A76" s="2">
        <v>70</v>
      </c>
      <c r="B76" s="6">
        <v>74.201631000000006</v>
      </c>
      <c r="C76" s="6">
        <v>56.063921999999998</v>
      </c>
      <c r="D76" s="6">
        <v>39.888710666666668</v>
      </c>
      <c r="E76" s="6">
        <v>31.961241000000001</v>
      </c>
      <c r="F76" s="6">
        <v>23.282241000000003</v>
      </c>
      <c r="J76" s="12">
        <f t="shared" si="13"/>
        <v>70</v>
      </c>
      <c r="K76" s="6">
        <f t="shared" si="8"/>
        <v>40.547933831804855</v>
      </c>
      <c r="L76" s="6">
        <f t="shared" si="9"/>
        <v>37.170417135640278</v>
      </c>
      <c r="M76" s="6">
        <f t="shared" si="10"/>
        <v>33.291706094419432</v>
      </c>
      <c r="N76" s="6">
        <f t="shared" si="11"/>
        <v>23.410424759998108</v>
      </c>
      <c r="O76" s="6">
        <f t="shared" si="12"/>
        <v>14.304872638763596</v>
      </c>
    </row>
    <row r="77" spans="1:18" x14ac:dyDescent="0.25">
      <c r="A77" s="2">
        <v>71</v>
      </c>
      <c r="B77" s="6">
        <v>72.95795050000001</v>
      </c>
      <c r="C77" s="6">
        <v>54.173998499999996</v>
      </c>
      <c r="D77" s="6">
        <v>46.386457333333333</v>
      </c>
      <c r="E77" s="6">
        <v>33.12799425</v>
      </c>
      <c r="F77" s="6">
        <v>24.118696</v>
      </c>
      <c r="J77" s="12">
        <f t="shared" si="13"/>
        <v>71</v>
      </c>
      <c r="K77" s="6">
        <f t="shared" si="8"/>
        <v>41.239135740250809</v>
      </c>
      <c r="L77" s="6">
        <f t="shared" si="9"/>
        <v>38.467150749450404</v>
      </c>
      <c r="M77" s="6">
        <f t="shared" si="10"/>
        <v>28.628252907033815</v>
      </c>
      <c r="N77" s="6">
        <f t="shared" si="11"/>
        <v>22.585919993229492</v>
      </c>
      <c r="O77" s="6">
        <f t="shared" si="12"/>
        <v>13.808768610458875</v>
      </c>
    </row>
    <row r="78" spans="1:18" x14ac:dyDescent="0.25">
      <c r="A78" s="2">
        <v>72</v>
      </c>
      <c r="B78" s="6">
        <v>73.659708666666674</v>
      </c>
      <c r="C78" s="6">
        <v>62.229051285714284</v>
      </c>
      <c r="D78" s="6">
        <v>46.016104000000006</v>
      </c>
      <c r="E78" s="6">
        <v>20.653795250000002</v>
      </c>
      <c r="F78" s="6">
        <v>25.236317714285715</v>
      </c>
      <c r="J78" s="12">
        <f t="shared" si="13"/>
        <v>72</v>
      </c>
      <c r="K78" s="6">
        <f t="shared" si="8"/>
        <v>40.846249305918597</v>
      </c>
      <c r="L78" s="6">
        <f t="shared" si="9"/>
        <v>33.487885865912254</v>
      </c>
      <c r="M78" s="6">
        <f t="shared" si="10"/>
        <v>28.858662871589473</v>
      </c>
      <c r="N78" s="6">
        <f t="shared" si="11"/>
        <v>36.22705747829405</v>
      </c>
      <c r="O78" s="6">
        <f t="shared" si="12"/>
        <v>13.197230119728131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0166-4DB2-4012-8CB2-2D8BDBCB791F}">
  <dimension ref="A1:T78"/>
  <sheetViews>
    <sheetView zoomScale="85" zoomScaleNormal="85" workbookViewId="0">
      <selection activeCell="E18" sqref="E18"/>
    </sheetView>
  </sheetViews>
  <sheetFormatPr defaultRowHeight="15" x14ac:dyDescent="0.25"/>
  <cols>
    <col min="1" max="1" width="14.5703125" bestFit="1" customWidth="1"/>
    <col min="2" max="6" width="12.28515625" bestFit="1" customWidth="1"/>
    <col min="7" max="7" width="14.5703125" bestFit="1" customWidth="1"/>
    <col min="8" max="8" width="7.85546875" bestFit="1" customWidth="1"/>
    <col min="9" max="9" width="14.5703125" bestFit="1" customWidth="1"/>
    <col min="10" max="10" width="7.85546875" bestFit="1" customWidth="1"/>
    <col min="11" max="11" width="14.5703125" bestFit="1" customWidth="1"/>
    <col min="12" max="12" width="9.28515625" bestFit="1" customWidth="1"/>
    <col min="13" max="16" width="8.7109375" bestFit="1" customWidth="1"/>
    <col min="17" max="17" width="8.28515625" customWidth="1"/>
    <col min="18" max="18" width="8.14062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" bestFit="1" customWidth="1"/>
    <col min="23" max="23" width="12" bestFit="1" customWidth="1"/>
    <col min="24" max="24" width="7.85546875" bestFit="1" customWidth="1"/>
    <col min="25" max="25" width="12" bestFit="1" customWidth="1"/>
    <col min="26" max="26" width="7" bestFit="1" customWidth="1"/>
    <col min="27" max="27" width="12" bestFit="1" customWidth="1"/>
    <col min="28" max="28" width="7.85546875" bestFit="1" customWidth="1"/>
    <col min="29" max="29" width="12" bestFit="1" customWidth="1"/>
    <col min="30" max="30" width="7" bestFit="1" customWidth="1"/>
    <col min="31" max="31" width="12" bestFit="1" customWidth="1"/>
    <col min="32" max="32" width="9.7109375" bestFit="1" customWidth="1"/>
    <col min="33" max="33" width="14" bestFit="1" customWidth="1"/>
    <col min="34" max="34" width="6.85546875" bestFit="1" customWidth="1"/>
    <col min="35" max="35" width="12" bestFit="1" customWidth="1"/>
    <col min="36" max="36" width="7.85546875" bestFit="1" customWidth="1"/>
    <col min="37" max="37" width="12" bestFit="1" customWidth="1"/>
    <col min="38" max="38" width="9.7109375" bestFit="1" customWidth="1"/>
    <col min="39" max="39" width="14" bestFit="1" customWidth="1"/>
    <col min="40" max="40" width="5.5703125" bestFit="1" customWidth="1"/>
    <col min="41" max="41" width="12" bestFit="1" customWidth="1"/>
    <col min="42" max="42" width="18.5703125" bestFit="1" customWidth="1"/>
    <col min="43" max="43" width="7" bestFit="1" customWidth="1"/>
    <col min="44" max="44" width="12" bestFit="1" customWidth="1"/>
    <col min="45" max="45" width="18.5703125" bestFit="1" customWidth="1"/>
    <col min="46" max="46" width="9.7109375" bestFit="1" customWidth="1"/>
    <col min="47" max="47" width="14" bestFit="1" customWidth="1"/>
    <col min="48" max="48" width="24.140625" bestFit="1" customWidth="1"/>
    <col min="49" max="49" width="6.85546875" bestFit="1" customWidth="1"/>
    <col min="50" max="50" width="12" bestFit="1" customWidth="1"/>
    <col min="51" max="51" width="21.140625" bestFit="1" customWidth="1"/>
    <col min="52" max="52" width="7.85546875" bestFit="1" customWidth="1"/>
    <col min="53" max="53" width="12" bestFit="1" customWidth="1"/>
    <col min="54" max="54" width="18.5703125" bestFit="1" customWidth="1"/>
    <col min="55" max="55" width="9.7109375" bestFit="1" customWidth="1"/>
    <col min="56" max="56" width="14" bestFit="1" customWidth="1"/>
    <col min="57" max="57" width="24.140625" bestFit="1" customWidth="1"/>
    <col min="58" max="58" width="5.5703125" bestFit="1" customWidth="1"/>
    <col min="59" max="59" width="12" bestFit="1" customWidth="1"/>
    <col min="60" max="60" width="19.5703125" bestFit="1" customWidth="1"/>
    <col min="61" max="61" width="14" bestFit="1" customWidth="1"/>
    <col min="62" max="62" width="18.7109375" bestFit="1" customWidth="1"/>
    <col min="63" max="63" width="24.140625" bestFit="1" customWidth="1"/>
    <col min="64" max="64" width="6.85546875" bestFit="1" customWidth="1"/>
    <col min="65" max="65" width="12" bestFit="1" customWidth="1"/>
    <col min="66" max="66" width="15.7109375" bestFit="1" customWidth="1"/>
    <col min="67" max="67" width="21.140625" bestFit="1" customWidth="1"/>
    <col min="68" max="68" width="7.85546875" bestFit="1" customWidth="1"/>
    <col min="69" max="69" width="12" bestFit="1" customWidth="1"/>
    <col min="70" max="70" width="13.140625" bestFit="1" customWidth="1"/>
    <col min="71" max="71" width="18.5703125" bestFit="1" customWidth="1"/>
    <col min="72" max="72" width="9.7109375" bestFit="1" customWidth="1"/>
    <col min="73" max="73" width="14" bestFit="1" customWidth="1"/>
    <col min="74" max="74" width="18.7109375" bestFit="1" customWidth="1"/>
    <col min="75" max="75" width="24.140625" bestFit="1" customWidth="1"/>
    <col min="76" max="76" width="5.5703125" bestFit="1" customWidth="1"/>
    <col min="77" max="77" width="12" bestFit="1" customWidth="1"/>
    <col min="78" max="78" width="14.140625" bestFit="1" customWidth="1"/>
    <col min="79" max="79" width="19.5703125" bestFit="1" customWidth="1"/>
    <col min="80" max="80" width="12" bestFit="1" customWidth="1"/>
    <col min="81" max="81" width="8.42578125" bestFit="1" customWidth="1"/>
    <col min="82" max="82" width="14.140625" bestFit="1" customWidth="1"/>
    <col min="83" max="83" width="21.140625" bestFit="1" customWidth="1"/>
    <col min="84" max="84" width="7.85546875" bestFit="1" customWidth="1"/>
    <col min="85" max="85" width="12" bestFit="1" customWidth="1"/>
    <col min="86" max="86" width="6.5703125" bestFit="1" customWidth="1"/>
    <col min="87" max="87" width="11.42578125" bestFit="1" customWidth="1"/>
    <col min="88" max="88" width="18.5703125" bestFit="1" customWidth="1"/>
    <col min="89" max="89" width="9.7109375" bestFit="1" customWidth="1"/>
    <col min="90" max="90" width="14" bestFit="1" customWidth="1"/>
    <col min="91" max="91" width="11.28515625" bestFit="1" customWidth="1"/>
    <col min="92" max="92" width="17" bestFit="1" customWidth="1"/>
    <col min="93" max="93" width="24.140625" bestFit="1" customWidth="1"/>
    <col min="94" max="94" width="5.5703125" bestFit="1" customWidth="1"/>
    <col min="95" max="95" width="12" bestFit="1" customWidth="1"/>
    <col min="96" max="96" width="6.85546875" bestFit="1" customWidth="1"/>
    <col min="97" max="97" width="12.42578125" bestFit="1" customWidth="1"/>
    <col min="98" max="98" width="19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23.5703125" bestFit="1" customWidth="1"/>
    <col min="133" max="133" width="49.28515625" bestFit="1" customWidth="1"/>
    <col min="134" max="134" width="7.85546875" bestFit="1" customWidth="1"/>
    <col min="135" max="142" width="2" bestFit="1" customWidth="1"/>
    <col min="143" max="197" width="3" bestFit="1" customWidth="1"/>
    <col min="198" max="198" width="10.85546875" bestFit="1" customWidth="1"/>
    <col min="199" max="199" width="11.28515625" bestFit="1" customWidth="1"/>
  </cols>
  <sheetData>
    <row r="1" spans="1:20" x14ac:dyDescent="0.25">
      <c r="A1" s="1" t="s">
        <v>32</v>
      </c>
      <c r="B1" t="s">
        <v>47</v>
      </c>
    </row>
    <row r="3" spans="1:20" x14ac:dyDescent="0.25">
      <c r="A3" s="1" t="s">
        <v>72</v>
      </c>
      <c r="B3" s="1" t="s">
        <v>20</v>
      </c>
    </row>
    <row r="4" spans="1:20" x14ac:dyDescent="0.25">
      <c r="B4" t="s">
        <v>15</v>
      </c>
    </row>
    <row r="5" spans="1:20" x14ac:dyDescent="0.25">
      <c r="B5">
        <v>30000</v>
      </c>
      <c r="C5">
        <v>25000</v>
      </c>
      <c r="D5">
        <v>20000</v>
      </c>
      <c r="E5">
        <v>15000</v>
      </c>
      <c r="F5">
        <v>10000</v>
      </c>
      <c r="M5" s="10" t="s">
        <v>15</v>
      </c>
      <c r="N5" s="10"/>
      <c r="O5" s="10"/>
      <c r="P5" s="10"/>
      <c r="Q5" s="10"/>
      <c r="R5" s="10"/>
      <c r="S5" s="10"/>
      <c r="T5" s="10"/>
    </row>
    <row r="6" spans="1:20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  <c r="L6" t="s">
        <v>54</v>
      </c>
      <c r="M6" s="11" t="s">
        <v>59</v>
      </c>
      <c r="N6" s="10" t="s">
        <v>58</v>
      </c>
      <c r="O6" s="10" t="s">
        <v>57</v>
      </c>
      <c r="P6" s="10" t="s">
        <v>56</v>
      </c>
      <c r="Q6" s="10" t="s">
        <v>55</v>
      </c>
      <c r="R6" s="10"/>
      <c r="S6" s="11"/>
      <c r="T6" s="11"/>
    </row>
    <row r="7" spans="1:20" x14ac:dyDescent="0.25">
      <c r="A7" s="2">
        <v>1</v>
      </c>
      <c r="B7" s="13">
        <v>2.5085839999999999</v>
      </c>
      <c r="C7" s="13">
        <v>1.7890459999999999</v>
      </c>
      <c r="D7" s="13">
        <v>1.044386</v>
      </c>
      <c r="E7" s="13">
        <v>0.78053099999999997</v>
      </c>
      <c r="F7" s="13">
        <v>0.37534316666666667</v>
      </c>
      <c r="L7" s="12">
        <f>A7</f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20" x14ac:dyDescent="0.25">
      <c r="A8" s="2">
        <v>2</v>
      </c>
      <c r="B8" s="13">
        <v>2.7423039999999999</v>
      </c>
      <c r="C8" s="13">
        <v>1.9633769999999999</v>
      </c>
      <c r="D8" s="13">
        <v>1.4071975000000001</v>
      </c>
      <c r="E8" s="13">
        <v>0.85867133333333323</v>
      </c>
      <c r="F8" s="13">
        <v>0.471661</v>
      </c>
      <c r="L8" s="12">
        <f t="shared" ref="L8:L72" si="0">A8</f>
        <v>2</v>
      </c>
      <c r="M8" s="6">
        <f t="shared" ref="M8:Q39" si="1">B$7/B8</f>
        <v>0.91477239576647962</v>
      </c>
      <c r="N8" s="6">
        <f t="shared" si="1"/>
        <v>0.91120859620949002</v>
      </c>
      <c r="O8" s="6">
        <f t="shared" si="1"/>
        <v>0.74217442825189783</v>
      </c>
      <c r="P8" s="6">
        <f t="shared" si="1"/>
        <v>0.9089985535792896</v>
      </c>
      <c r="Q8" s="6">
        <f t="shared" si="1"/>
        <v>0.79579012610045496</v>
      </c>
      <c r="R8" s="6"/>
      <c r="S8" s="6"/>
      <c r="T8" s="6"/>
    </row>
    <row r="9" spans="1:20" x14ac:dyDescent="0.25">
      <c r="A9" s="2">
        <v>3</v>
      </c>
      <c r="B9" s="13">
        <v>2.4383330000000001</v>
      </c>
      <c r="C9" s="13">
        <v>1.8491949999999999</v>
      </c>
      <c r="D9" s="13">
        <v>1.1403975000000002</v>
      </c>
      <c r="E9" s="13">
        <v>0.9056913333333334</v>
      </c>
      <c r="F9" s="13">
        <v>0.39633849999999998</v>
      </c>
      <c r="L9" s="12">
        <f t="shared" si="0"/>
        <v>3</v>
      </c>
      <c r="M9" s="6">
        <f t="shared" si="1"/>
        <v>1.0288110770760186</v>
      </c>
      <c r="N9" s="6">
        <f t="shared" si="1"/>
        <v>0.96747287333136855</v>
      </c>
      <c r="O9" s="6">
        <f t="shared" si="1"/>
        <v>0.91580874212719676</v>
      </c>
      <c r="P9" s="6">
        <f t="shared" si="1"/>
        <v>0.86180685546289859</v>
      </c>
      <c r="Q9" s="6">
        <f t="shared" si="1"/>
        <v>0.94702676289754006</v>
      </c>
      <c r="R9" s="6"/>
      <c r="S9" s="6"/>
      <c r="T9" s="6"/>
    </row>
    <row r="10" spans="1:20" x14ac:dyDescent="0.25">
      <c r="A10" s="2">
        <v>4</v>
      </c>
      <c r="B10" s="13">
        <v>2.4302200000000003</v>
      </c>
      <c r="C10" s="13">
        <v>1.673916</v>
      </c>
      <c r="D10" s="13">
        <v>1.119937</v>
      </c>
      <c r="E10" s="13">
        <v>0.77372466666666673</v>
      </c>
      <c r="F10" s="13">
        <v>0.41808178571428567</v>
      </c>
      <c r="L10" s="12">
        <f t="shared" si="0"/>
        <v>4</v>
      </c>
      <c r="M10" s="6">
        <f t="shared" si="1"/>
        <v>1.0322456403123996</v>
      </c>
      <c r="N10" s="6">
        <f t="shared" si="1"/>
        <v>1.0687788395594522</v>
      </c>
      <c r="O10" s="6">
        <f t="shared" si="1"/>
        <v>0.93253995537248979</v>
      </c>
      <c r="P10" s="6">
        <f t="shared" si="1"/>
        <v>1.00879684159826</v>
      </c>
      <c r="Q10" s="6">
        <f t="shared" si="1"/>
        <v>0.89777450128663039</v>
      </c>
      <c r="R10" s="6"/>
      <c r="S10" s="6"/>
      <c r="T10" s="6"/>
    </row>
    <row r="11" spans="1:20" x14ac:dyDescent="0.25">
      <c r="A11" s="2">
        <v>5</v>
      </c>
      <c r="B11" s="13">
        <v>2.2746985</v>
      </c>
      <c r="C11" s="13">
        <v>1.6587400000000001</v>
      </c>
      <c r="D11" s="13">
        <v>1.136339</v>
      </c>
      <c r="E11" s="13">
        <v>0.83701599999999987</v>
      </c>
      <c r="F11" s="13">
        <v>0.37752907142857145</v>
      </c>
      <c r="L11" s="12">
        <f t="shared" si="0"/>
        <v>5</v>
      </c>
      <c r="M11" s="6">
        <f t="shared" si="1"/>
        <v>1.1028204397198134</v>
      </c>
      <c r="N11" s="6">
        <f t="shared" si="1"/>
        <v>1.0785572181294234</v>
      </c>
      <c r="O11" s="6">
        <f t="shared" si="1"/>
        <v>0.91907960564585045</v>
      </c>
      <c r="P11" s="6">
        <f t="shared" si="1"/>
        <v>0.93251622430156667</v>
      </c>
      <c r="Q11" s="6">
        <f t="shared" si="1"/>
        <v>0.99420996970211251</v>
      </c>
      <c r="R11" s="6"/>
      <c r="S11" s="6"/>
      <c r="T11" s="6"/>
    </row>
    <row r="12" spans="1:20" x14ac:dyDescent="0.25">
      <c r="A12" s="2">
        <v>6</v>
      </c>
      <c r="B12" s="13">
        <v>2.2428629999999998</v>
      </c>
      <c r="C12" s="13">
        <v>1.688963</v>
      </c>
      <c r="D12" s="13">
        <v>1.1023415000000001</v>
      </c>
      <c r="E12" s="13">
        <v>0.80457366666666663</v>
      </c>
      <c r="F12" s="13">
        <v>0.36990664285714286</v>
      </c>
      <c r="L12" s="12">
        <f t="shared" si="0"/>
        <v>6</v>
      </c>
      <c r="M12" s="6">
        <f t="shared" si="1"/>
        <v>1.1184740218194336</v>
      </c>
      <c r="N12" s="6">
        <f t="shared" si="1"/>
        <v>1.0592570707588029</v>
      </c>
      <c r="O12" s="6">
        <f t="shared" si="1"/>
        <v>0.94742509467347458</v>
      </c>
      <c r="P12" s="6">
        <f t="shared" si="1"/>
        <v>0.97011750736725577</v>
      </c>
      <c r="Q12" s="6">
        <f t="shared" si="1"/>
        <v>1.0146970158944222</v>
      </c>
      <c r="R12" s="6"/>
      <c r="S12" s="6"/>
      <c r="T12" s="6"/>
    </row>
    <row r="13" spans="1:20" x14ac:dyDescent="0.25">
      <c r="A13" s="2">
        <v>7</v>
      </c>
      <c r="B13" s="13">
        <v>2.208971</v>
      </c>
      <c r="C13" s="13">
        <v>1.7436739999999999</v>
      </c>
      <c r="D13" s="13">
        <v>1.0912809999999999</v>
      </c>
      <c r="E13" s="13">
        <v>0.88581966666666678</v>
      </c>
      <c r="F13" s="13">
        <v>0.35991849999999992</v>
      </c>
      <c r="L13" s="12">
        <f t="shared" si="0"/>
        <v>7</v>
      </c>
      <c r="M13" s="6">
        <f t="shared" si="1"/>
        <v>1.1356346461768849</v>
      </c>
      <c r="N13" s="6">
        <f t="shared" si="1"/>
        <v>1.0260209190479412</v>
      </c>
      <c r="O13" s="6">
        <f t="shared" si="1"/>
        <v>0.95702756668539091</v>
      </c>
      <c r="P13" s="6">
        <f t="shared" si="1"/>
        <v>0.88113984072755203</v>
      </c>
      <c r="Q13" s="6">
        <f t="shared" si="1"/>
        <v>1.0428559984181607</v>
      </c>
      <c r="R13" s="6"/>
      <c r="S13" s="6"/>
      <c r="T13" s="6"/>
    </row>
    <row r="14" spans="1:20" x14ac:dyDescent="0.25">
      <c r="A14" s="2">
        <v>8</v>
      </c>
      <c r="B14" s="13">
        <v>2.258756</v>
      </c>
      <c r="C14" s="13">
        <v>1.630018</v>
      </c>
      <c r="D14" s="13">
        <v>1.099421</v>
      </c>
      <c r="E14" s="13">
        <v>0.75413266666666667</v>
      </c>
      <c r="F14" s="13">
        <v>0.3924637857142857</v>
      </c>
      <c r="L14" s="12">
        <f t="shared" si="0"/>
        <v>8</v>
      </c>
      <c r="M14" s="6">
        <f t="shared" si="1"/>
        <v>1.1106042441060477</v>
      </c>
      <c r="N14" s="6">
        <f t="shared" si="1"/>
        <v>1.0975621128110242</v>
      </c>
      <c r="O14" s="6">
        <f t="shared" si="1"/>
        <v>0.94994183301938029</v>
      </c>
      <c r="P14" s="6">
        <f t="shared" si="1"/>
        <v>1.0350048930382718</v>
      </c>
      <c r="Q14" s="6">
        <f t="shared" si="1"/>
        <v>0.95637656346697208</v>
      </c>
      <c r="R14" s="6"/>
      <c r="S14" s="6"/>
      <c r="T14" s="6"/>
    </row>
    <row r="15" spans="1:20" x14ac:dyDescent="0.25">
      <c r="A15" s="2">
        <v>9</v>
      </c>
      <c r="B15" s="13">
        <v>2.2549480000000002</v>
      </c>
      <c r="C15" s="13">
        <v>1.71018</v>
      </c>
      <c r="D15" s="13">
        <v>1.1189624999999999</v>
      </c>
      <c r="E15" s="13">
        <v>0.72330533333333336</v>
      </c>
      <c r="F15" s="13">
        <v>0.376004</v>
      </c>
      <c r="L15" s="12">
        <f t="shared" si="0"/>
        <v>9</v>
      </c>
      <c r="M15" s="6">
        <f t="shared" si="1"/>
        <v>1.1124797556307284</v>
      </c>
      <c r="N15" s="6">
        <f t="shared" si="1"/>
        <v>1.0461156135611456</v>
      </c>
      <c r="O15" s="6">
        <f t="shared" si="1"/>
        <v>0.93335210071829944</v>
      </c>
      <c r="P15" s="6">
        <f t="shared" si="1"/>
        <v>1.0791168874739852</v>
      </c>
      <c r="Q15" s="6">
        <f t="shared" si="1"/>
        <v>0.99824248323599396</v>
      </c>
      <c r="R15" s="6"/>
      <c r="S15" s="6"/>
      <c r="T15" s="6"/>
    </row>
    <row r="16" spans="1:20" x14ac:dyDescent="0.25">
      <c r="A16" s="2">
        <v>10</v>
      </c>
      <c r="B16" s="13">
        <v>2.1271770000000001</v>
      </c>
      <c r="C16" s="13">
        <v>1.6587695</v>
      </c>
      <c r="D16" s="13">
        <v>1.1639485000000001</v>
      </c>
      <c r="E16" s="13">
        <v>0.71982133333333331</v>
      </c>
      <c r="F16" s="13">
        <v>0.24001207142857139</v>
      </c>
      <c r="L16" s="12">
        <f t="shared" si="0"/>
        <v>10</v>
      </c>
      <c r="M16" s="6">
        <f t="shared" si="1"/>
        <v>1.1793019574769752</v>
      </c>
      <c r="N16" s="6">
        <f t="shared" si="1"/>
        <v>1.0785380367796731</v>
      </c>
      <c r="O16" s="6">
        <f t="shared" si="1"/>
        <v>0.89727853079410302</v>
      </c>
      <c r="P16" s="6">
        <f t="shared" si="1"/>
        <v>1.084339910274031</v>
      </c>
      <c r="Q16" s="6">
        <f t="shared" si="1"/>
        <v>1.5638512031190497</v>
      </c>
      <c r="R16" s="6"/>
      <c r="S16" s="6"/>
      <c r="T16" s="6"/>
    </row>
    <row r="17" spans="1:20" x14ac:dyDescent="0.25">
      <c r="A17" s="2">
        <v>11</v>
      </c>
      <c r="B17" s="13">
        <v>2.2499720000000001</v>
      </c>
      <c r="C17" s="13">
        <v>2.0840585000000003</v>
      </c>
      <c r="D17" s="13">
        <v>1.2116685</v>
      </c>
      <c r="E17" s="13">
        <v>0.74502424999999994</v>
      </c>
      <c r="F17" s="13">
        <v>0.16128200000000001</v>
      </c>
      <c r="L17" s="12">
        <f t="shared" si="0"/>
        <v>11</v>
      </c>
      <c r="M17" s="6">
        <f t="shared" si="1"/>
        <v>1.1149400970323184</v>
      </c>
      <c r="N17" s="6">
        <f t="shared" si="1"/>
        <v>0.85844327306551116</v>
      </c>
      <c r="O17" s="6">
        <f t="shared" si="1"/>
        <v>0.86194037395541767</v>
      </c>
      <c r="P17" s="6">
        <f t="shared" si="1"/>
        <v>1.0476585158134115</v>
      </c>
      <c r="Q17" s="6">
        <f t="shared" si="1"/>
        <v>2.32724771931565</v>
      </c>
      <c r="R17" s="6"/>
      <c r="S17" s="6"/>
      <c r="T17" s="6"/>
    </row>
    <row r="18" spans="1:20" x14ac:dyDescent="0.25">
      <c r="A18" s="2">
        <v>12</v>
      </c>
      <c r="B18" s="13">
        <v>2.3024140000000002</v>
      </c>
      <c r="C18" s="13">
        <v>1.8105899999999999</v>
      </c>
      <c r="D18" s="13">
        <v>1.0824825</v>
      </c>
      <c r="E18" s="13">
        <v>0.73282000000000003</v>
      </c>
      <c r="F18" s="13">
        <v>0.39564228571428572</v>
      </c>
      <c r="L18" s="12">
        <f t="shared" si="0"/>
        <v>12</v>
      </c>
      <c r="M18" s="6">
        <f t="shared" si="1"/>
        <v>1.0895451469631439</v>
      </c>
      <c r="N18" s="6">
        <f t="shared" si="1"/>
        <v>0.98810111621073793</v>
      </c>
      <c r="O18" s="6">
        <f t="shared" si="1"/>
        <v>0.96480635945615756</v>
      </c>
      <c r="P18" s="6">
        <f t="shared" si="1"/>
        <v>1.0651060287655905</v>
      </c>
      <c r="Q18" s="6">
        <f t="shared" si="1"/>
        <v>0.94869325200927046</v>
      </c>
      <c r="R18" s="6"/>
      <c r="S18" s="6"/>
      <c r="T18" s="6"/>
    </row>
    <row r="19" spans="1:20" x14ac:dyDescent="0.25">
      <c r="A19" s="2">
        <v>13</v>
      </c>
      <c r="B19" s="13">
        <v>2.2996080000000001</v>
      </c>
      <c r="C19" s="13">
        <v>1.7598320000000001</v>
      </c>
      <c r="D19" s="13">
        <v>1.1433244999999999</v>
      </c>
      <c r="E19" s="13">
        <v>0.71886633333333327</v>
      </c>
      <c r="F19" s="13">
        <v>0.16512133333333331</v>
      </c>
      <c r="L19" s="12">
        <f t="shared" si="0"/>
        <v>13</v>
      </c>
      <c r="M19" s="6">
        <f t="shared" si="1"/>
        <v>1.0908746186306535</v>
      </c>
      <c r="N19" s="6">
        <f t="shared" si="1"/>
        <v>1.0166004482246032</v>
      </c>
      <c r="O19" s="6">
        <f t="shared" si="1"/>
        <v>0.91346420023361707</v>
      </c>
      <c r="P19" s="6">
        <f t="shared" si="1"/>
        <v>1.0857804348420825</v>
      </c>
      <c r="Q19" s="6">
        <f t="shared" si="1"/>
        <v>2.2731355124716375</v>
      </c>
      <c r="R19" s="6"/>
      <c r="S19" s="6"/>
      <c r="T19" s="6"/>
    </row>
    <row r="20" spans="1:20" x14ac:dyDescent="0.25">
      <c r="A20" s="2">
        <v>14</v>
      </c>
      <c r="B20" s="13">
        <v>2.7158910000000001</v>
      </c>
      <c r="C20" s="13">
        <v>1.8003690000000001</v>
      </c>
      <c r="D20" s="13">
        <v>1.0662585</v>
      </c>
      <c r="E20" s="13">
        <v>0.70356700000000005</v>
      </c>
      <c r="F20" s="13">
        <v>0.16131616666666668</v>
      </c>
      <c r="L20" s="12">
        <f t="shared" si="0"/>
        <v>14</v>
      </c>
      <c r="M20" s="6">
        <f t="shared" si="1"/>
        <v>0.92366888067304609</v>
      </c>
      <c r="N20" s="6">
        <f t="shared" si="1"/>
        <v>0.99371073374402685</v>
      </c>
      <c r="O20" s="6">
        <f t="shared" si="1"/>
        <v>0.97948668170054454</v>
      </c>
      <c r="P20" s="6">
        <f t="shared" si="1"/>
        <v>1.1093911454061942</v>
      </c>
      <c r="Q20" s="6">
        <f t="shared" si="1"/>
        <v>2.3267548096543331</v>
      </c>
      <c r="R20" s="6"/>
      <c r="S20" s="6"/>
      <c r="T20" s="6"/>
    </row>
    <row r="21" spans="1:20" x14ac:dyDescent="0.25">
      <c r="A21" s="2">
        <v>15</v>
      </c>
      <c r="B21" s="13">
        <v>2.3088662499999999</v>
      </c>
      <c r="C21" s="13">
        <v>1.6090768</v>
      </c>
      <c r="D21" s="13">
        <v>0.98924999999999996</v>
      </c>
      <c r="E21" s="13">
        <v>0.74860000000000004</v>
      </c>
      <c r="F21" s="13">
        <v>0.16486016666666667</v>
      </c>
      <c r="L21" s="12">
        <f t="shared" si="0"/>
        <v>15</v>
      </c>
      <c r="M21" s="6">
        <f t="shared" si="1"/>
        <v>1.0865003548819685</v>
      </c>
      <c r="N21" s="6">
        <f t="shared" si="1"/>
        <v>1.1118462462450518</v>
      </c>
      <c r="O21" s="6">
        <f t="shared" si="1"/>
        <v>1.0557351528936063</v>
      </c>
      <c r="P21" s="6">
        <f t="shared" si="1"/>
        <v>1.0426542880042746</v>
      </c>
      <c r="Q21" s="6">
        <f t="shared" si="1"/>
        <v>2.2767365474376771</v>
      </c>
      <c r="R21" s="6"/>
      <c r="S21" s="6"/>
      <c r="T21" s="6"/>
    </row>
    <row r="22" spans="1:20" x14ac:dyDescent="0.25">
      <c r="A22" s="2">
        <v>16</v>
      </c>
      <c r="B22" s="13">
        <v>2.2969309999999998</v>
      </c>
      <c r="C22" s="13">
        <v>1.7178</v>
      </c>
      <c r="D22" s="13">
        <v>1.0218754999999999</v>
      </c>
      <c r="E22" s="13">
        <v>0.85323433333333343</v>
      </c>
      <c r="F22" s="13">
        <v>0.16033116666666666</v>
      </c>
      <c r="L22" s="12">
        <f t="shared" si="0"/>
        <v>16</v>
      </c>
      <c r="M22" s="6">
        <f t="shared" si="1"/>
        <v>1.0921459982907629</v>
      </c>
      <c r="N22" s="6">
        <f t="shared" si="1"/>
        <v>1.0414751426242868</v>
      </c>
      <c r="O22" s="6">
        <f t="shared" si="1"/>
        <v>1.0220286130746847</v>
      </c>
      <c r="P22" s="6">
        <f t="shared" si="1"/>
        <v>0.91479089566250449</v>
      </c>
      <c r="Q22" s="6">
        <f t="shared" si="1"/>
        <v>2.3410493073191216</v>
      </c>
      <c r="R22" s="6"/>
      <c r="S22" s="6"/>
      <c r="T22" s="6"/>
    </row>
    <row r="23" spans="1:20" x14ac:dyDescent="0.25">
      <c r="A23" s="2">
        <v>17</v>
      </c>
      <c r="B23" s="13">
        <v>2.1877209999999998</v>
      </c>
      <c r="C23" s="13">
        <v>1.624922</v>
      </c>
      <c r="D23" s="13">
        <v>1.0303365</v>
      </c>
      <c r="E23" s="13">
        <v>0.75268166666666669</v>
      </c>
      <c r="F23" s="13">
        <v>0.164076</v>
      </c>
      <c r="L23" s="12">
        <f t="shared" si="0"/>
        <v>17</v>
      </c>
      <c r="M23" s="6">
        <f t="shared" si="1"/>
        <v>1.1466654111744596</v>
      </c>
      <c r="N23" s="6">
        <f t="shared" si="1"/>
        <v>1.1010042328185599</v>
      </c>
      <c r="O23" s="6">
        <f t="shared" si="1"/>
        <v>1.0136358364476072</v>
      </c>
      <c r="P23" s="6">
        <f t="shared" si="1"/>
        <v>1.037000148358425</v>
      </c>
      <c r="Q23" s="6">
        <f t="shared" si="1"/>
        <v>2.2876177299950431</v>
      </c>
      <c r="R23" s="6"/>
      <c r="S23" s="6"/>
      <c r="T23" s="6"/>
    </row>
    <row r="24" spans="1:20" x14ac:dyDescent="0.25">
      <c r="A24" s="2">
        <v>18</v>
      </c>
      <c r="B24" s="13">
        <v>2.5563370000000001</v>
      </c>
      <c r="C24" s="13">
        <v>1.7617309999999999</v>
      </c>
      <c r="D24" s="13">
        <v>1.263644</v>
      </c>
      <c r="E24" s="13">
        <v>0.71643733333333337</v>
      </c>
      <c r="F24" s="13">
        <v>0.16564999999999999</v>
      </c>
      <c r="L24" s="12">
        <f t="shared" si="0"/>
        <v>18</v>
      </c>
      <c r="M24" s="6">
        <f t="shared" si="1"/>
        <v>0.98131975557213302</v>
      </c>
      <c r="N24" s="6">
        <f t="shared" si="1"/>
        <v>1.0155046372005714</v>
      </c>
      <c r="O24" s="6">
        <f t="shared" si="1"/>
        <v>0.82648752338475084</v>
      </c>
      <c r="P24" s="6">
        <f t="shared" si="1"/>
        <v>1.0894616509841288</v>
      </c>
      <c r="Q24" s="6">
        <f t="shared" si="1"/>
        <v>2.2658808733272968</v>
      </c>
      <c r="R24" s="6"/>
      <c r="S24" s="6"/>
      <c r="T24" s="6"/>
    </row>
    <row r="25" spans="1:20" x14ac:dyDescent="0.25">
      <c r="A25" s="2">
        <v>19</v>
      </c>
      <c r="B25" s="13">
        <v>2.1410200000000001</v>
      </c>
      <c r="C25" s="13">
        <v>1.6915009999999999</v>
      </c>
      <c r="D25" s="13">
        <v>1.0284995000000001</v>
      </c>
      <c r="E25" s="13">
        <v>0.75595599999999996</v>
      </c>
      <c r="F25" s="13">
        <v>0.16869766666666666</v>
      </c>
      <c r="L25" s="12">
        <f t="shared" si="0"/>
        <v>19</v>
      </c>
      <c r="M25" s="6">
        <f t="shared" si="1"/>
        <v>1.1716770511251646</v>
      </c>
      <c r="N25" s="6">
        <f t="shared" si="1"/>
        <v>1.0576677164246429</v>
      </c>
      <c r="O25" s="6">
        <f t="shared" si="1"/>
        <v>1.0154462885008695</v>
      </c>
      <c r="P25" s="6">
        <f t="shared" si="1"/>
        <v>1.032508505786051</v>
      </c>
      <c r="Q25" s="6">
        <f t="shared" si="1"/>
        <v>2.2249458103550137</v>
      </c>
      <c r="R25" s="6"/>
      <c r="S25" s="6"/>
      <c r="T25" s="6"/>
    </row>
    <row r="26" spans="1:20" x14ac:dyDescent="0.25">
      <c r="A26" s="2">
        <v>20</v>
      </c>
      <c r="B26" s="13">
        <v>2.213209</v>
      </c>
      <c r="C26" s="13">
        <v>1.9197489999999999</v>
      </c>
      <c r="D26" s="13">
        <v>1.12923</v>
      </c>
      <c r="E26" s="13">
        <v>0.76502066666666657</v>
      </c>
      <c r="F26" s="13">
        <v>0.16727366666666665</v>
      </c>
      <c r="L26" s="12">
        <f t="shared" si="0"/>
        <v>20</v>
      </c>
      <c r="M26" s="6">
        <f t="shared" si="1"/>
        <v>1.1334600573194848</v>
      </c>
      <c r="N26" s="6">
        <f t="shared" si="1"/>
        <v>0.93191662034984779</v>
      </c>
      <c r="O26" s="6">
        <f t="shared" si="1"/>
        <v>0.92486561639347176</v>
      </c>
      <c r="P26" s="6">
        <f t="shared" si="1"/>
        <v>1.0202743978158326</v>
      </c>
      <c r="Q26" s="6">
        <f t="shared" si="1"/>
        <v>2.2438867644040408</v>
      </c>
      <c r="R26" s="6"/>
      <c r="S26" s="6"/>
      <c r="T26" s="6"/>
    </row>
    <row r="27" spans="1:20" x14ac:dyDescent="0.25">
      <c r="A27" s="2">
        <v>21</v>
      </c>
      <c r="B27" s="13">
        <v>2.3215162500000002</v>
      </c>
      <c r="C27" s="13">
        <v>1.6716126</v>
      </c>
      <c r="D27" s="13">
        <v>1.0387014999999999</v>
      </c>
      <c r="E27" s="13">
        <v>0.79306966666666678</v>
      </c>
      <c r="F27" s="13">
        <v>0.17178866666666667</v>
      </c>
      <c r="L27" s="12">
        <f t="shared" si="0"/>
        <v>21</v>
      </c>
      <c r="M27" s="6">
        <f t="shared" si="1"/>
        <v>1.0805799873250941</v>
      </c>
      <c r="N27" s="6">
        <f t="shared" si="1"/>
        <v>1.0702515642679409</v>
      </c>
      <c r="O27" s="6">
        <f t="shared" si="1"/>
        <v>1.0054726983642559</v>
      </c>
      <c r="P27" s="6">
        <f t="shared" si="1"/>
        <v>0.98418970338461209</v>
      </c>
      <c r="Q27" s="6">
        <f t="shared" si="1"/>
        <v>2.184912275935937</v>
      </c>
      <c r="R27" s="6"/>
      <c r="S27" s="6"/>
      <c r="T27" s="6"/>
    </row>
    <row r="28" spans="1:20" x14ac:dyDescent="0.25">
      <c r="A28" s="2">
        <v>22</v>
      </c>
      <c r="B28" s="13">
        <v>2.2198859999999998</v>
      </c>
      <c r="C28" s="13">
        <v>1.657878</v>
      </c>
      <c r="D28" s="13">
        <v>1.0825735000000001</v>
      </c>
      <c r="E28" s="13">
        <v>0.80147433333333329</v>
      </c>
      <c r="F28" s="13">
        <v>0.18027833333333335</v>
      </c>
      <c r="L28" s="12">
        <f t="shared" si="0"/>
        <v>22</v>
      </c>
      <c r="M28" s="6">
        <f t="shared" si="1"/>
        <v>1.1300508224296204</v>
      </c>
      <c r="N28" s="6">
        <f t="shared" si="1"/>
        <v>1.079118005064305</v>
      </c>
      <c r="O28" s="6">
        <f t="shared" si="1"/>
        <v>0.9647252588392381</v>
      </c>
      <c r="P28" s="6">
        <f t="shared" si="1"/>
        <v>0.97386899060606225</v>
      </c>
      <c r="Q28" s="6">
        <f t="shared" si="1"/>
        <v>2.0820203943901556</v>
      </c>
      <c r="R28" s="6"/>
      <c r="S28" s="6"/>
      <c r="T28" s="6"/>
    </row>
    <row r="29" spans="1:20" x14ac:dyDescent="0.25">
      <c r="A29" s="2">
        <v>23</v>
      </c>
      <c r="B29" s="13">
        <v>2.3378760000000001</v>
      </c>
      <c r="C29" s="13">
        <v>1.638101</v>
      </c>
      <c r="D29" s="13">
        <v>1.0889280000000001</v>
      </c>
      <c r="E29" s="13">
        <v>0.76734000000000002</v>
      </c>
      <c r="F29" s="13">
        <v>0.17821383333333332</v>
      </c>
      <c r="L29" s="12">
        <f t="shared" si="0"/>
        <v>23</v>
      </c>
      <c r="M29" s="6">
        <f t="shared" si="1"/>
        <v>1.0730184150057573</v>
      </c>
      <c r="N29" s="6">
        <f t="shared" si="1"/>
        <v>1.0921463328573757</v>
      </c>
      <c r="O29" s="6">
        <f t="shared" si="1"/>
        <v>0.95909555085368359</v>
      </c>
      <c r="P29" s="6">
        <f t="shared" si="1"/>
        <v>1.0171905543826725</v>
      </c>
      <c r="Q29" s="6">
        <f t="shared" si="1"/>
        <v>2.1061393475815104</v>
      </c>
      <c r="R29" s="6"/>
      <c r="S29" s="6"/>
      <c r="T29" s="6"/>
    </row>
    <row r="30" spans="1:20" x14ac:dyDescent="0.25">
      <c r="A30" s="2">
        <v>24</v>
      </c>
      <c r="B30" s="13">
        <v>2.3784219999999996</v>
      </c>
      <c r="C30" s="13">
        <v>1.7081344000000001</v>
      </c>
      <c r="D30" s="13">
        <v>1.0458764999999999</v>
      </c>
      <c r="E30" s="13">
        <v>0.77511999999999992</v>
      </c>
      <c r="F30" s="13">
        <v>0.24303533333333335</v>
      </c>
      <c r="L30" s="12">
        <f t="shared" si="0"/>
        <v>24</v>
      </c>
      <c r="M30" s="6">
        <f t="shared" si="1"/>
        <v>1.0547262008171807</v>
      </c>
      <c r="N30" s="6">
        <f t="shared" si="1"/>
        <v>1.0473684037977338</v>
      </c>
      <c r="O30" s="6">
        <f t="shared" si="1"/>
        <v>0.99857487953883672</v>
      </c>
      <c r="P30" s="6">
        <f t="shared" si="1"/>
        <v>1.0069808545773558</v>
      </c>
      <c r="Q30" s="6">
        <f t="shared" si="1"/>
        <v>1.5443975224452959</v>
      </c>
      <c r="R30" s="6"/>
      <c r="S30" s="6"/>
      <c r="T30" s="6"/>
    </row>
    <row r="31" spans="1:20" x14ac:dyDescent="0.25">
      <c r="A31" s="2">
        <v>25</v>
      </c>
      <c r="B31" s="13">
        <v>4.2941010000000004</v>
      </c>
      <c r="C31" s="13">
        <v>4.2886990000000003</v>
      </c>
      <c r="D31" s="13">
        <v>2.6999645000000001</v>
      </c>
      <c r="E31" s="13">
        <v>1.3561596666666667</v>
      </c>
      <c r="F31" s="13">
        <v>0.7929354999999999</v>
      </c>
      <c r="L31" s="12">
        <f t="shared" si="0"/>
        <v>25</v>
      </c>
      <c r="M31" s="6">
        <f t="shared" si="1"/>
        <v>0.58419305926898313</v>
      </c>
      <c r="N31" s="6">
        <f t="shared" si="1"/>
        <v>0.41715354703139573</v>
      </c>
      <c r="O31" s="6">
        <f t="shared" si="1"/>
        <v>0.38681471552681523</v>
      </c>
      <c r="P31" s="6">
        <f t="shared" si="1"/>
        <v>0.575545062417675</v>
      </c>
      <c r="Q31" s="6">
        <f t="shared" si="1"/>
        <v>0.47335901427879912</v>
      </c>
      <c r="R31" s="6"/>
      <c r="S31" s="6"/>
      <c r="T31" s="6"/>
    </row>
    <row r="32" spans="1:20" x14ac:dyDescent="0.25">
      <c r="A32" s="2">
        <v>26</v>
      </c>
      <c r="B32" s="13">
        <v>6.2843030000000004</v>
      </c>
      <c r="C32" s="13">
        <v>4.7659060000000002</v>
      </c>
      <c r="D32" s="13">
        <v>3.6278250000000001</v>
      </c>
      <c r="E32" s="13">
        <v>2.0466026666666668</v>
      </c>
      <c r="F32" s="13">
        <v>1.3167633333333333</v>
      </c>
      <c r="L32" s="12">
        <f t="shared" si="0"/>
        <v>26</v>
      </c>
      <c r="M32" s="6">
        <f t="shared" si="1"/>
        <v>0.39918253464226655</v>
      </c>
      <c r="N32" s="6">
        <f t="shared" si="1"/>
        <v>0.37538423963880108</v>
      </c>
      <c r="O32" s="6">
        <f t="shared" si="1"/>
        <v>0.28788213323410033</v>
      </c>
      <c r="P32" s="6">
        <f t="shared" si="1"/>
        <v>0.38137886396447573</v>
      </c>
      <c r="Q32" s="6">
        <f t="shared" si="1"/>
        <v>0.28504983178450194</v>
      </c>
      <c r="R32" s="6"/>
      <c r="S32" s="6"/>
      <c r="T32" s="6"/>
    </row>
    <row r="33" spans="1:20" x14ac:dyDescent="0.25">
      <c r="A33" s="2">
        <v>27</v>
      </c>
      <c r="B33" s="13">
        <v>7.98303925</v>
      </c>
      <c r="C33" s="13">
        <v>6.1085940000000001</v>
      </c>
      <c r="D33" s="13">
        <v>3.8543069999999995</v>
      </c>
      <c r="E33" s="13">
        <v>2.3646916666666664</v>
      </c>
      <c r="F33" s="13">
        <v>1.0665406666666668</v>
      </c>
      <c r="L33" s="12">
        <f t="shared" si="0"/>
        <v>27</v>
      </c>
      <c r="M33" s="6">
        <f t="shared" si="1"/>
        <v>0.31423921659911669</v>
      </c>
      <c r="N33" s="6">
        <f t="shared" si="1"/>
        <v>0.29287361379721749</v>
      </c>
      <c r="O33" s="6">
        <f t="shared" si="1"/>
        <v>0.27096596093668723</v>
      </c>
      <c r="P33" s="6">
        <f t="shared" si="1"/>
        <v>0.33007728280290244</v>
      </c>
      <c r="Q33" s="6">
        <f t="shared" si="1"/>
        <v>0.35192578998394181</v>
      </c>
      <c r="R33" s="6"/>
      <c r="S33" s="6"/>
      <c r="T33" s="6"/>
    </row>
    <row r="34" spans="1:20" x14ac:dyDescent="0.25">
      <c r="A34" s="2">
        <v>28</v>
      </c>
      <c r="B34" s="13">
        <v>9.5192320000000006</v>
      </c>
      <c r="C34" s="13">
        <v>7.1317019999999998</v>
      </c>
      <c r="D34" s="13">
        <v>8.1126550000000002</v>
      </c>
      <c r="E34" s="13">
        <v>3.1459759999999997</v>
      </c>
      <c r="F34" s="13">
        <v>2.0678915</v>
      </c>
      <c r="L34" s="12">
        <f t="shared" si="0"/>
        <v>28</v>
      </c>
      <c r="M34" s="6">
        <f t="shared" si="1"/>
        <v>0.26352798208931139</v>
      </c>
      <c r="N34" s="6">
        <f t="shared" si="1"/>
        <v>0.250858210284165</v>
      </c>
      <c r="O34" s="6">
        <f t="shared" si="1"/>
        <v>0.12873541399209013</v>
      </c>
      <c r="P34" s="6">
        <f t="shared" si="1"/>
        <v>0.24810456278115284</v>
      </c>
      <c r="Q34" s="6">
        <f t="shared" si="1"/>
        <v>0.18151008728778403</v>
      </c>
      <c r="R34" s="6"/>
      <c r="S34" s="6"/>
      <c r="T34" s="6"/>
    </row>
    <row r="35" spans="1:20" x14ac:dyDescent="0.25">
      <c r="A35" s="2">
        <v>29</v>
      </c>
      <c r="B35" s="13">
        <v>15.986359999999999</v>
      </c>
      <c r="C35" s="13">
        <v>7.9451770000000002</v>
      </c>
      <c r="D35" s="13">
        <v>6.4239265000000003</v>
      </c>
      <c r="E35" s="13">
        <v>3.2170609999999997</v>
      </c>
      <c r="F35" s="13">
        <v>2.1911013333333336</v>
      </c>
      <c r="L35" s="12">
        <f t="shared" si="0"/>
        <v>29</v>
      </c>
      <c r="M35" s="6">
        <f t="shared" si="1"/>
        <v>0.15692027453404028</v>
      </c>
      <c r="N35" s="6">
        <f t="shared" si="1"/>
        <v>0.22517383816622336</v>
      </c>
      <c r="O35" s="6">
        <f t="shared" si="1"/>
        <v>0.16257751392392175</v>
      </c>
      <c r="P35" s="6">
        <f t="shared" si="1"/>
        <v>0.24262238111120679</v>
      </c>
      <c r="Q35" s="6">
        <f t="shared" si="1"/>
        <v>0.17130342670900356</v>
      </c>
      <c r="R35" s="6"/>
      <c r="S35" s="6"/>
      <c r="T35" s="6"/>
    </row>
    <row r="36" spans="1:20" x14ac:dyDescent="0.25">
      <c r="A36" s="2">
        <v>30</v>
      </c>
      <c r="B36" s="13">
        <v>15.366925000000002</v>
      </c>
      <c r="C36" s="13">
        <v>12.414923400000001</v>
      </c>
      <c r="D36" s="13">
        <v>7.9225124999999998</v>
      </c>
      <c r="E36" s="13">
        <v>3.3263859999999998</v>
      </c>
      <c r="F36" s="13">
        <v>2.1006095</v>
      </c>
      <c r="L36" s="12">
        <f t="shared" si="0"/>
        <v>30</v>
      </c>
      <c r="M36" s="6">
        <f t="shared" si="1"/>
        <v>0.16324567211722577</v>
      </c>
      <c r="N36" s="6">
        <f t="shared" si="1"/>
        <v>0.14410447349195887</v>
      </c>
      <c r="O36" s="6">
        <f t="shared" si="1"/>
        <v>0.13182509967639686</v>
      </c>
      <c r="P36" s="6">
        <f t="shared" si="1"/>
        <v>0.23464835409961443</v>
      </c>
      <c r="Q36" s="6">
        <f t="shared" si="1"/>
        <v>0.17868298066188251</v>
      </c>
      <c r="R36" s="6"/>
      <c r="S36" s="6"/>
      <c r="T36" s="6"/>
    </row>
    <row r="37" spans="1:20" x14ac:dyDescent="0.25">
      <c r="A37" s="2">
        <v>31</v>
      </c>
      <c r="B37" s="13">
        <v>14.865897</v>
      </c>
      <c r="C37" s="13">
        <v>9.7556010000000004</v>
      </c>
      <c r="D37" s="13">
        <v>8.0253374999999991</v>
      </c>
      <c r="E37" s="13">
        <v>4.7731240000000001</v>
      </c>
      <c r="F37" s="13">
        <v>2.3949833333333332</v>
      </c>
      <c r="L37" s="12">
        <f t="shared" si="0"/>
        <v>31</v>
      </c>
      <c r="M37" s="6">
        <f t="shared" si="1"/>
        <v>0.16874757036188262</v>
      </c>
      <c r="N37" s="6">
        <f t="shared" si="1"/>
        <v>0.18338654891687348</v>
      </c>
      <c r="O37" s="6">
        <f t="shared" si="1"/>
        <v>0.13013608461949422</v>
      </c>
      <c r="P37" s="6">
        <f t="shared" si="1"/>
        <v>0.16352623564776442</v>
      </c>
      <c r="Q37" s="6">
        <f t="shared" si="1"/>
        <v>0.15672057564770805</v>
      </c>
      <c r="R37" s="6"/>
      <c r="S37" s="6"/>
      <c r="T37" s="6"/>
    </row>
    <row r="38" spans="1:20" x14ac:dyDescent="0.25">
      <c r="A38" s="2">
        <v>32</v>
      </c>
      <c r="B38" s="13">
        <v>14.727119</v>
      </c>
      <c r="C38" s="13">
        <v>17.185101</v>
      </c>
      <c r="D38" s="13">
        <v>8.8920739999999991</v>
      </c>
      <c r="E38" s="13">
        <v>4.9019399999999997</v>
      </c>
      <c r="F38" s="13">
        <v>3.1335695000000001</v>
      </c>
      <c r="L38" s="12">
        <f t="shared" si="0"/>
        <v>32</v>
      </c>
      <c r="M38" s="6">
        <f t="shared" si="1"/>
        <v>0.17033772864876015</v>
      </c>
      <c r="N38" s="6">
        <f t="shared" si="1"/>
        <v>0.10410447980491938</v>
      </c>
      <c r="O38" s="6">
        <f t="shared" si="1"/>
        <v>0.11745133924886367</v>
      </c>
      <c r="P38" s="6">
        <f t="shared" si="1"/>
        <v>0.15922899913095631</v>
      </c>
      <c r="Q38" s="6">
        <f t="shared" si="1"/>
        <v>0.11978134414017837</v>
      </c>
      <c r="R38" s="6"/>
      <c r="S38" s="6"/>
      <c r="T38" s="6"/>
    </row>
    <row r="39" spans="1:20" x14ac:dyDescent="0.25">
      <c r="A39" s="2">
        <v>33</v>
      </c>
      <c r="B39" s="13">
        <v>19.787368999999998</v>
      </c>
      <c r="C39" s="13">
        <v>11.902816199999998</v>
      </c>
      <c r="D39" s="13">
        <v>11.5319605</v>
      </c>
      <c r="E39" s="13">
        <v>6.3354023333333345</v>
      </c>
      <c r="F39" s="13">
        <v>3.6954396666666667</v>
      </c>
      <c r="L39" s="12">
        <f t="shared" si="0"/>
        <v>33</v>
      </c>
      <c r="M39" s="6">
        <f t="shared" si="1"/>
        <v>0.12677703640135282</v>
      </c>
      <c r="N39" s="6">
        <f t="shared" si="1"/>
        <v>0.15030442963573615</v>
      </c>
      <c r="O39" s="6">
        <f t="shared" si="1"/>
        <v>9.0564479474240303E-2</v>
      </c>
      <c r="P39" s="6">
        <f t="shared" si="1"/>
        <v>0.12320148886098102</v>
      </c>
      <c r="Q39" s="6">
        <f t="shared" si="1"/>
        <v>0.10156928553111272</v>
      </c>
      <c r="R39" s="6"/>
      <c r="S39" s="6"/>
      <c r="T39" s="6"/>
    </row>
    <row r="40" spans="1:20" x14ac:dyDescent="0.25">
      <c r="A40" s="2">
        <v>34</v>
      </c>
      <c r="B40" s="13">
        <v>16.270883999999999</v>
      </c>
      <c r="C40" s="13">
        <v>21.090164999999999</v>
      </c>
      <c r="D40" s="13">
        <v>14.33562</v>
      </c>
      <c r="E40" s="13">
        <v>5.2719066666666663</v>
      </c>
      <c r="F40" s="13">
        <v>3.7815271666666663</v>
      </c>
      <c r="L40" s="12">
        <f t="shared" si="0"/>
        <v>34</v>
      </c>
      <c r="M40" s="6">
        <f t="shared" ref="M40:Q102" si="2">B$7/B40</f>
        <v>0.15417625741785143</v>
      </c>
      <c r="N40" s="6">
        <f t="shared" si="2"/>
        <v>8.4828449658881283E-2</v>
      </c>
      <c r="O40" s="6">
        <f t="shared" si="2"/>
        <v>7.2852517017052629E-2</v>
      </c>
      <c r="P40" s="6">
        <f t="shared" si="2"/>
        <v>0.1480547834685996</v>
      </c>
      <c r="Q40" s="6">
        <f t="shared" si="2"/>
        <v>9.9257032972084519E-2</v>
      </c>
      <c r="R40" s="6"/>
      <c r="S40" s="6"/>
      <c r="T40" s="6"/>
    </row>
    <row r="41" spans="1:20" x14ac:dyDescent="0.25">
      <c r="A41" s="2">
        <v>35</v>
      </c>
      <c r="B41" s="13">
        <v>14.667740999999999</v>
      </c>
      <c r="C41" s="13">
        <v>17.434545</v>
      </c>
      <c r="D41" s="13">
        <v>13.784765499999999</v>
      </c>
      <c r="E41" s="13">
        <v>6.6349500000000008</v>
      </c>
      <c r="F41" s="13">
        <v>3.0367329999999999</v>
      </c>
      <c r="L41" s="12">
        <f t="shared" si="0"/>
        <v>35</v>
      </c>
      <c r="M41" s="6">
        <f t="shared" si="2"/>
        <v>0.17102729043279399</v>
      </c>
      <c r="N41" s="6">
        <f t="shared" si="2"/>
        <v>0.10261500945393183</v>
      </c>
      <c r="O41" s="6">
        <f t="shared" si="2"/>
        <v>7.5763784302315493E-2</v>
      </c>
      <c r="P41" s="6">
        <f t="shared" si="2"/>
        <v>0.11763931906042997</v>
      </c>
      <c r="Q41" s="6">
        <f t="shared" si="2"/>
        <v>0.12360097732222974</v>
      </c>
      <c r="R41" s="6"/>
      <c r="S41" s="6"/>
      <c r="T41" s="6"/>
    </row>
    <row r="42" spans="1:20" x14ac:dyDescent="0.25">
      <c r="A42" s="2">
        <v>36</v>
      </c>
      <c r="B42" s="13">
        <v>22.857540250000003</v>
      </c>
      <c r="C42" s="13">
        <v>22.414475599999999</v>
      </c>
      <c r="D42" s="13">
        <v>16.893031000000001</v>
      </c>
      <c r="E42" s="13">
        <v>9.2416046666666674</v>
      </c>
      <c r="F42" s="13">
        <v>5.9635041666666666</v>
      </c>
      <c r="L42" s="12">
        <f t="shared" si="0"/>
        <v>36</v>
      </c>
      <c r="M42" s="6">
        <f t="shared" si="2"/>
        <v>0.10974864191697091</v>
      </c>
      <c r="N42" s="6">
        <f t="shared" si="2"/>
        <v>7.9816544983100118E-2</v>
      </c>
      <c r="O42" s="6">
        <f t="shared" si="2"/>
        <v>6.1823482121118468E-2</v>
      </c>
      <c r="P42" s="6">
        <f t="shared" si="2"/>
        <v>8.445838446382363E-2</v>
      </c>
      <c r="Q42" s="6">
        <f t="shared" si="2"/>
        <v>6.2940035954811249E-2</v>
      </c>
      <c r="R42" s="6"/>
      <c r="S42" s="6"/>
      <c r="T42" s="6"/>
    </row>
    <row r="43" spans="1:20" x14ac:dyDescent="0.25">
      <c r="A43" s="2">
        <v>37</v>
      </c>
      <c r="B43" s="13">
        <v>25.573340000000002</v>
      </c>
      <c r="C43" s="13">
        <v>20.513232000000002</v>
      </c>
      <c r="D43" s="13">
        <v>13.958985</v>
      </c>
      <c r="E43" s="13">
        <v>7.7887116666666669</v>
      </c>
      <c r="F43" s="13">
        <v>4.5965821666666669</v>
      </c>
      <c r="L43" s="12">
        <f t="shared" si="0"/>
        <v>37</v>
      </c>
      <c r="M43" s="6">
        <f t="shared" si="2"/>
        <v>9.8093717910918157E-2</v>
      </c>
      <c r="N43" s="6">
        <f t="shared" si="2"/>
        <v>8.7214242982285764E-2</v>
      </c>
      <c r="O43" s="6">
        <f t="shared" si="2"/>
        <v>7.481819057761005E-2</v>
      </c>
      <c r="P43" s="6">
        <f t="shared" si="2"/>
        <v>0.10021310755929468</v>
      </c>
      <c r="Q43" s="6">
        <f t="shared" si="2"/>
        <v>8.1657012331589993E-2</v>
      </c>
      <c r="R43" s="6"/>
      <c r="S43" s="6"/>
      <c r="T43" s="6"/>
    </row>
    <row r="44" spans="1:20" x14ac:dyDescent="0.25">
      <c r="A44" s="2">
        <v>38</v>
      </c>
      <c r="B44" s="13">
        <v>16.364899000000001</v>
      </c>
      <c r="C44" s="13">
        <v>23.652224</v>
      </c>
      <c r="D44" s="13">
        <v>19.9442515</v>
      </c>
      <c r="E44" s="13">
        <v>7.5232770000000002</v>
      </c>
      <c r="F44" s="13">
        <v>4.6454589999999998</v>
      </c>
      <c r="L44" s="12">
        <f t="shared" si="0"/>
        <v>38</v>
      </c>
      <c r="M44" s="6">
        <f t="shared" si="2"/>
        <v>0.15329052748813174</v>
      </c>
      <c r="N44" s="6">
        <f t="shared" si="2"/>
        <v>7.563965232191272E-2</v>
      </c>
      <c r="O44" s="6">
        <f t="shared" si="2"/>
        <v>5.2365264246692841E-2</v>
      </c>
      <c r="P44" s="6">
        <f t="shared" si="2"/>
        <v>0.10374880520815596</v>
      </c>
      <c r="Q44" s="6">
        <f t="shared" si="2"/>
        <v>8.0797864466496574E-2</v>
      </c>
      <c r="R44" s="6"/>
      <c r="S44" s="6"/>
      <c r="T44" s="6"/>
    </row>
    <row r="45" spans="1:20" x14ac:dyDescent="0.25">
      <c r="A45" s="2">
        <v>39</v>
      </c>
      <c r="B45" s="13">
        <v>23.237108249999999</v>
      </c>
      <c r="C45" s="13">
        <v>25.039603833333331</v>
      </c>
      <c r="D45" s="13">
        <v>17.5701915</v>
      </c>
      <c r="E45" s="13">
        <v>9.862779333333334</v>
      </c>
      <c r="F45" s="13">
        <v>4.1431706666666663</v>
      </c>
      <c r="L45" s="12">
        <f t="shared" si="0"/>
        <v>39</v>
      </c>
      <c r="M45" s="6">
        <f t="shared" si="2"/>
        <v>0.10795594585225553</v>
      </c>
      <c r="N45" s="6">
        <f t="shared" si="2"/>
        <v>7.1448654376008072E-2</v>
      </c>
      <c r="O45" s="6">
        <f t="shared" si="2"/>
        <v>5.9440786402356519E-2</v>
      </c>
      <c r="P45" s="6">
        <f t="shared" si="2"/>
        <v>7.9139051338402308E-2</v>
      </c>
      <c r="Q45" s="6">
        <f t="shared" si="2"/>
        <v>9.0593218784454296E-2</v>
      </c>
      <c r="R45" s="6"/>
      <c r="S45" s="6"/>
      <c r="T45" s="6"/>
    </row>
    <row r="46" spans="1:20" x14ac:dyDescent="0.25">
      <c r="A46" s="2">
        <v>40</v>
      </c>
      <c r="B46" s="13">
        <v>26.374374</v>
      </c>
      <c r="C46" s="13">
        <v>18.623333500000001</v>
      </c>
      <c r="D46" s="13">
        <v>14.892648999999999</v>
      </c>
      <c r="E46" s="13">
        <v>10.081707</v>
      </c>
      <c r="F46" s="13">
        <v>4.8994748333333336</v>
      </c>
      <c r="L46" s="12">
        <f t="shared" si="0"/>
        <v>40</v>
      </c>
      <c r="M46" s="6">
        <f t="shared" si="2"/>
        <v>9.5114447076544831E-2</v>
      </c>
      <c r="N46" s="6">
        <f t="shared" si="2"/>
        <v>9.6064756612987676E-2</v>
      </c>
      <c r="O46" s="6">
        <f t="shared" si="2"/>
        <v>7.0127617994622721E-2</v>
      </c>
      <c r="P46" s="6">
        <f t="shared" si="2"/>
        <v>7.7420520155961681E-2</v>
      </c>
      <c r="Q46" s="6">
        <f t="shared" si="2"/>
        <v>7.6608856956063551E-2</v>
      </c>
      <c r="R46" s="6"/>
      <c r="S46" s="6"/>
      <c r="T46" s="6"/>
    </row>
    <row r="47" spans="1:20" x14ac:dyDescent="0.25">
      <c r="A47" s="2">
        <v>41</v>
      </c>
      <c r="B47" s="13">
        <v>26.696147</v>
      </c>
      <c r="C47" s="13">
        <v>19.740084500000002</v>
      </c>
      <c r="D47" s="13">
        <v>14.238583500000001</v>
      </c>
      <c r="E47" s="13">
        <v>11.6517695</v>
      </c>
      <c r="F47" s="13">
        <v>8.4970425000000009</v>
      </c>
      <c r="L47" s="12">
        <f t="shared" si="0"/>
        <v>41</v>
      </c>
      <c r="M47" s="6">
        <f t="shared" si="2"/>
        <v>9.3968017182404634E-2</v>
      </c>
      <c r="N47" s="6">
        <f t="shared" si="2"/>
        <v>9.063010849826908E-2</v>
      </c>
      <c r="O47" s="6">
        <f t="shared" si="2"/>
        <v>7.3349009752269254E-2</v>
      </c>
      <c r="P47" s="6">
        <f t="shared" si="2"/>
        <v>6.6988194368245949E-2</v>
      </c>
      <c r="Q47" s="6">
        <f t="shared" si="2"/>
        <v>4.417338934890188E-2</v>
      </c>
      <c r="R47" s="6"/>
      <c r="S47" s="6"/>
      <c r="T47" s="6"/>
    </row>
    <row r="48" spans="1:20" x14ac:dyDescent="0.25">
      <c r="A48" s="2">
        <v>42</v>
      </c>
      <c r="B48" s="13">
        <v>28.464722249999998</v>
      </c>
      <c r="C48" s="13">
        <v>24.245174333333335</v>
      </c>
      <c r="D48" s="13">
        <v>14.228730500000001</v>
      </c>
      <c r="E48" s="13">
        <v>13.340712999999999</v>
      </c>
      <c r="F48" s="13">
        <v>12.18484233333333</v>
      </c>
      <c r="L48" s="12">
        <f t="shared" si="0"/>
        <v>42</v>
      </c>
      <c r="M48" s="6">
        <f t="shared" si="2"/>
        <v>8.8129579412987255E-2</v>
      </c>
      <c r="N48" s="6">
        <f t="shared" si="2"/>
        <v>7.3789776695494441E-2</v>
      </c>
      <c r="O48" s="6">
        <f t="shared" si="2"/>
        <v>7.3399801900809067E-2</v>
      </c>
      <c r="P48" s="6">
        <f t="shared" si="2"/>
        <v>5.8507442593210723E-2</v>
      </c>
      <c r="Q48" s="6">
        <f t="shared" si="2"/>
        <v>3.0804105330100435E-2</v>
      </c>
      <c r="R48" s="6"/>
      <c r="S48" s="6"/>
      <c r="T48" s="6"/>
    </row>
    <row r="49" spans="1:20" x14ac:dyDescent="0.25">
      <c r="A49" s="2">
        <v>43</v>
      </c>
      <c r="B49" s="13">
        <v>16.932939999999999</v>
      </c>
      <c r="C49" s="13">
        <v>17.407671499999999</v>
      </c>
      <c r="D49" s="13">
        <v>20.897148999999999</v>
      </c>
      <c r="E49" s="13">
        <v>9.4719422499999997</v>
      </c>
      <c r="F49" s="13">
        <v>4.2821085000000005</v>
      </c>
      <c r="L49" s="12">
        <f t="shared" si="0"/>
        <v>43</v>
      </c>
      <c r="M49" s="6">
        <f t="shared" si="2"/>
        <v>0.14814816564636737</v>
      </c>
      <c r="N49" s="6">
        <f t="shared" si="2"/>
        <v>0.10277342377468462</v>
      </c>
      <c r="O49" s="6">
        <f t="shared" si="2"/>
        <v>4.9977439506221639E-2</v>
      </c>
      <c r="P49" s="6">
        <f t="shared" si="2"/>
        <v>8.2404535352820593E-2</v>
      </c>
      <c r="Q49" s="6">
        <f t="shared" si="2"/>
        <v>8.7653819763480217E-2</v>
      </c>
      <c r="R49" s="6"/>
      <c r="S49" s="6"/>
      <c r="T49" s="6"/>
    </row>
    <row r="50" spans="1:20" x14ac:dyDescent="0.25">
      <c r="A50" s="2">
        <v>44</v>
      </c>
      <c r="B50" s="13">
        <v>26.393892000000001</v>
      </c>
      <c r="C50" s="13">
        <v>28.701797499999998</v>
      </c>
      <c r="D50" s="13">
        <v>20.942222000000001</v>
      </c>
      <c r="E50" s="13">
        <v>9.5724954999999987</v>
      </c>
      <c r="F50" s="13">
        <v>5.4039763333333326</v>
      </c>
      <c r="L50" s="12">
        <f t="shared" si="0"/>
        <v>44</v>
      </c>
      <c r="M50" s="6">
        <f t="shared" si="2"/>
        <v>9.5044110963248607E-2</v>
      </c>
      <c r="N50" s="6">
        <f t="shared" si="2"/>
        <v>6.2332193654421816E-2</v>
      </c>
      <c r="O50" s="6">
        <f t="shared" si="2"/>
        <v>4.986987531695538E-2</v>
      </c>
      <c r="P50" s="6">
        <f t="shared" si="2"/>
        <v>8.153892576914766E-2</v>
      </c>
      <c r="Q50" s="6">
        <f t="shared" si="2"/>
        <v>6.9456848719236325E-2</v>
      </c>
      <c r="R50" s="6"/>
      <c r="S50" s="6"/>
      <c r="T50" s="6"/>
    </row>
    <row r="51" spans="1:20" x14ac:dyDescent="0.25">
      <c r="A51" s="2">
        <v>45</v>
      </c>
      <c r="B51" s="13">
        <v>31.382158750000002</v>
      </c>
      <c r="C51" s="13">
        <v>29.641641666666668</v>
      </c>
      <c r="D51" s="13">
        <v>28.7795345</v>
      </c>
      <c r="E51" s="13">
        <v>11.6357845</v>
      </c>
      <c r="F51" s="13">
        <v>9.1293666666666677</v>
      </c>
      <c r="L51" s="12">
        <f t="shared" si="0"/>
        <v>45</v>
      </c>
      <c r="M51" s="6">
        <f t="shared" si="2"/>
        <v>7.993662959849758E-2</v>
      </c>
      <c r="N51" s="6">
        <f t="shared" si="2"/>
        <v>6.0355833867726055E-2</v>
      </c>
      <c r="O51" s="6">
        <f t="shared" si="2"/>
        <v>3.6289190153509954E-2</v>
      </c>
      <c r="P51" s="6">
        <f t="shared" si="2"/>
        <v>6.708022136367342E-2</v>
      </c>
      <c r="Q51" s="6">
        <f t="shared" si="2"/>
        <v>4.1113823156772464E-2</v>
      </c>
      <c r="R51" s="6"/>
      <c r="S51" s="6"/>
      <c r="T51" s="6"/>
    </row>
    <row r="52" spans="1:20" x14ac:dyDescent="0.25">
      <c r="A52" s="2">
        <v>46</v>
      </c>
      <c r="B52" s="13">
        <v>29.519556999999999</v>
      </c>
      <c r="C52" s="13">
        <v>22.407314499999998</v>
      </c>
      <c r="D52" s="13">
        <v>20.597205500000001</v>
      </c>
      <c r="E52" s="13">
        <v>13.140269</v>
      </c>
      <c r="F52" s="13">
        <v>11.713617999999999</v>
      </c>
      <c r="L52" s="12">
        <f t="shared" si="0"/>
        <v>46</v>
      </c>
      <c r="M52" s="6">
        <f t="shared" si="2"/>
        <v>8.4980408073197039E-2</v>
      </c>
      <c r="N52" s="6">
        <f t="shared" si="2"/>
        <v>7.9842053361637785E-2</v>
      </c>
      <c r="O52" s="6">
        <f t="shared" si="2"/>
        <v>5.0705227949490526E-2</v>
      </c>
      <c r="P52" s="6">
        <f t="shared" si="2"/>
        <v>5.939992552663876E-2</v>
      </c>
      <c r="Q52" s="6">
        <f t="shared" si="2"/>
        <v>3.2043316306427844E-2</v>
      </c>
      <c r="R52" s="6"/>
      <c r="S52" s="6"/>
      <c r="T52" s="6"/>
    </row>
    <row r="53" spans="1:20" x14ac:dyDescent="0.25">
      <c r="A53" s="2">
        <v>47</v>
      </c>
      <c r="B53" s="13">
        <v>19.142453</v>
      </c>
      <c r="C53" s="13">
        <v>31.263448499999999</v>
      </c>
      <c r="D53" s="13">
        <v>31.519896500000002</v>
      </c>
      <c r="E53" s="13">
        <v>16.962448500000001</v>
      </c>
      <c r="F53" s="13">
        <v>6.2865380000000002</v>
      </c>
      <c r="L53" s="12">
        <f t="shared" si="0"/>
        <v>47</v>
      </c>
      <c r="M53" s="6">
        <f t="shared" si="2"/>
        <v>0.13104819951758534</v>
      </c>
      <c r="N53" s="6">
        <f t="shared" si="2"/>
        <v>5.722484517342992E-2</v>
      </c>
      <c r="O53" s="6">
        <f t="shared" si="2"/>
        <v>3.313418240443778E-2</v>
      </c>
      <c r="P53" s="6">
        <f t="shared" si="2"/>
        <v>4.6015231822221891E-2</v>
      </c>
      <c r="Q53" s="6">
        <f t="shared" si="2"/>
        <v>5.9705861424311231E-2</v>
      </c>
      <c r="R53" s="6"/>
      <c r="S53" s="6"/>
      <c r="T53" s="6"/>
    </row>
    <row r="54" spans="1:20" x14ac:dyDescent="0.25">
      <c r="A54" s="2">
        <v>48</v>
      </c>
      <c r="B54" s="13">
        <v>31.354424000000002</v>
      </c>
      <c r="C54" s="13">
        <v>31.475586000000003</v>
      </c>
      <c r="D54" s="13">
        <v>22.147716500000001</v>
      </c>
      <c r="E54" s="13">
        <v>16.769347250000003</v>
      </c>
      <c r="F54" s="13">
        <v>11.359658166666668</v>
      </c>
      <c r="L54" s="12">
        <f t="shared" si="0"/>
        <v>48</v>
      </c>
      <c r="M54" s="6">
        <f t="shared" si="2"/>
        <v>8.0007338039442211E-2</v>
      </c>
      <c r="N54" s="6">
        <f t="shared" si="2"/>
        <v>5.6839164169969696E-2</v>
      </c>
      <c r="O54" s="6">
        <f t="shared" si="2"/>
        <v>4.7155470858587158E-2</v>
      </c>
      <c r="P54" s="6">
        <f t="shared" si="2"/>
        <v>4.6545103298519852E-2</v>
      </c>
      <c r="Q54" s="6">
        <f t="shared" si="2"/>
        <v>3.3041765972153886E-2</v>
      </c>
      <c r="R54" s="6"/>
      <c r="S54" s="6"/>
      <c r="T54" s="6"/>
    </row>
    <row r="55" spans="1:20" x14ac:dyDescent="0.25">
      <c r="A55" s="2">
        <v>49</v>
      </c>
      <c r="B55" s="13">
        <v>24.260733999999999</v>
      </c>
      <c r="C55" s="13">
        <v>32.534551499999999</v>
      </c>
      <c r="D55" s="13">
        <v>18.1664645</v>
      </c>
      <c r="E55" s="13">
        <v>11.630654499999999</v>
      </c>
      <c r="F55" s="13">
        <v>6.681883833333333</v>
      </c>
      <c r="L55" s="12">
        <f t="shared" si="0"/>
        <v>49</v>
      </c>
      <c r="M55" s="6">
        <f t="shared" si="2"/>
        <v>0.10340099355608943</v>
      </c>
      <c r="N55" s="6">
        <f t="shared" si="2"/>
        <v>5.4989109039969397E-2</v>
      </c>
      <c r="O55" s="6">
        <f t="shared" si="2"/>
        <v>5.7489777386238256E-2</v>
      </c>
      <c r="P55" s="6">
        <f t="shared" si="2"/>
        <v>6.7109808824602268E-2</v>
      </c>
      <c r="Q55" s="6">
        <f t="shared" si="2"/>
        <v>5.6173255331711219E-2</v>
      </c>
      <c r="R55" s="6"/>
      <c r="S55" s="6"/>
      <c r="T55" s="6"/>
    </row>
    <row r="56" spans="1:20" x14ac:dyDescent="0.25">
      <c r="A56" s="2">
        <v>50</v>
      </c>
      <c r="B56" s="13">
        <v>20.824902000000002</v>
      </c>
      <c r="C56" s="13">
        <v>18.177081000000001</v>
      </c>
      <c r="D56" s="13">
        <v>15.3596635</v>
      </c>
      <c r="E56" s="13">
        <v>11.881853750000001</v>
      </c>
      <c r="F56" s="13">
        <v>11.800627499999999</v>
      </c>
      <c r="L56" s="12">
        <f t="shared" si="0"/>
        <v>50</v>
      </c>
      <c r="M56" s="6">
        <f t="shared" si="2"/>
        <v>0.12046078296070732</v>
      </c>
      <c r="N56" s="6">
        <f t="shared" si="2"/>
        <v>9.8423173665782737E-2</v>
      </c>
      <c r="O56" s="6">
        <f t="shared" si="2"/>
        <v>6.7995369820439105E-2</v>
      </c>
      <c r="P56" s="6">
        <f t="shared" si="2"/>
        <v>6.5691012229467979E-2</v>
      </c>
      <c r="Q56" s="6">
        <f t="shared" si="2"/>
        <v>3.1807051503546457E-2</v>
      </c>
      <c r="R56" s="6"/>
      <c r="S56" s="6"/>
      <c r="T56" s="6"/>
    </row>
    <row r="57" spans="1:20" x14ac:dyDescent="0.25">
      <c r="A57" s="2">
        <v>51</v>
      </c>
      <c r="B57" s="13">
        <v>33.741946500000005</v>
      </c>
      <c r="C57" s="13">
        <v>28.799695714285715</v>
      </c>
      <c r="D57" s="13">
        <v>23.340446999999998</v>
      </c>
      <c r="E57" s="13">
        <v>12.14057925</v>
      </c>
      <c r="F57" s="13">
        <v>5.0621318333333338</v>
      </c>
      <c r="L57" s="12">
        <f t="shared" si="0"/>
        <v>51</v>
      </c>
      <c r="M57" s="6">
        <f t="shared" si="2"/>
        <v>7.4346155459644264E-2</v>
      </c>
      <c r="N57" s="6">
        <f t="shared" si="2"/>
        <v>6.2120309108424601E-2</v>
      </c>
      <c r="O57" s="6">
        <f t="shared" si="2"/>
        <v>4.4745758296745569E-2</v>
      </c>
      <c r="P57" s="6">
        <f t="shared" si="2"/>
        <v>6.4291083969490168E-2</v>
      </c>
      <c r="Q57" s="6">
        <f t="shared" si="2"/>
        <v>7.4147252387836204E-2</v>
      </c>
      <c r="R57" s="6"/>
      <c r="S57" s="6"/>
      <c r="T57" s="6"/>
    </row>
    <row r="58" spans="1:20" x14ac:dyDescent="0.25">
      <c r="A58" s="2">
        <v>52</v>
      </c>
      <c r="B58" s="13">
        <v>33.351900000000001</v>
      </c>
      <c r="C58" s="13">
        <v>18.592019999999998</v>
      </c>
      <c r="D58" s="13">
        <v>27.983637000000002</v>
      </c>
      <c r="E58" s="13">
        <v>10.431913750000001</v>
      </c>
      <c r="F58" s="13">
        <v>5.7240448333333331</v>
      </c>
      <c r="L58" s="12">
        <f t="shared" si="0"/>
        <v>52</v>
      </c>
      <c r="M58" s="6">
        <f t="shared" si="2"/>
        <v>7.5215624896932412E-2</v>
      </c>
      <c r="N58" s="6">
        <f t="shared" si="2"/>
        <v>9.6226553112571958E-2</v>
      </c>
      <c r="O58" s="6">
        <f t="shared" si="2"/>
        <v>3.7321310307162715E-2</v>
      </c>
      <c r="P58" s="6">
        <f t="shared" si="2"/>
        <v>7.4821458335005878E-2</v>
      </c>
      <c r="Q58" s="6">
        <f t="shared" si="2"/>
        <v>6.5573065480007742E-2</v>
      </c>
      <c r="R58" s="6"/>
      <c r="S58" s="6"/>
      <c r="T58" s="6"/>
    </row>
    <row r="59" spans="1:20" x14ac:dyDescent="0.25">
      <c r="A59" s="2">
        <v>53</v>
      </c>
      <c r="B59" s="13">
        <v>31.223673999999999</v>
      </c>
      <c r="C59" s="13">
        <v>26.071447499999998</v>
      </c>
      <c r="D59" s="13">
        <v>23.984513999999997</v>
      </c>
      <c r="E59" s="13">
        <v>13.850378750000001</v>
      </c>
      <c r="F59" s="13">
        <v>9.133362</v>
      </c>
      <c r="L59" s="12">
        <f t="shared" si="0"/>
        <v>53</v>
      </c>
      <c r="M59" s="6">
        <f t="shared" si="2"/>
        <v>8.034237098427302E-2</v>
      </c>
      <c r="N59" s="6">
        <f t="shared" si="2"/>
        <v>6.8620892645105347E-2</v>
      </c>
      <c r="O59" s="6">
        <f t="shared" si="2"/>
        <v>4.354418021561747E-2</v>
      </c>
      <c r="P59" s="6">
        <f t="shared" si="2"/>
        <v>5.6354487778899183E-2</v>
      </c>
      <c r="Q59" s="6">
        <f t="shared" si="2"/>
        <v>4.1095838166347362E-2</v>
      </c>
      <c r="R59" s="6"/>
      <c r="S59" s="6"/>
      <c r="T59" s="6"/>
    </row>
    <row r="60" spans="1:20" x14ac:dyDescent="0.25">
      <c r="A60" s="2">
        <v>54</v>
      </c>
      <c r="B60" s="13">
        <v>32.879344250000003</v>
      </c>
      <c r="C60" s="13">
        <v>27.725484999999999</v>
      </c>
      <c r="D60" s="13">
        <v>19.369962999999998</v>
      </c>
      <c r="E60" s="13">
        <v>12.56389025</v>
      </c>
      <c r="F60" s="13">
        <v>10.662706166666668</v>
      </c>
      <c r="L60" s="12">
        <f t="shared" si="0"/>
        <v>54</v>
      </c>
      <c r="M60" s="6">
        <f t="shared" si="2"/>
        <v>7.6296655460213442E-2</v>
      </c>
      <c r="N60" s="6">
        <f t="shared" si="2"/>
        <v>6.4527130905013927E-2</v>
      </c>
      <c r="O60" s="6">
        <f t="shared" si="2"/>
        <v>5.3917810787764545E-2</v>
      </c>
      <c r="P60" s="6">
        <f t="shared" si="2"/>
        <v>6.2124945734861062E-2</v>
      </c>
      <c r="Q60" s="6">
        <f t="shared" si="2"/>
        <v>3.5201492079004269E-2</v>
      </c>
      <c r="R60" s="6"/>
      <c r="S60" s="6"/>
      <c r="T60" s="6"/>
    </row>
    <row r="61" spans="1:20" x14ac:dyDescent="0.25">
      <c r="A61" s="2">
        <v>55</v>
      </c>
      <c r="B61" s="13">
        <v>28.569099000000001</v>
      </c>
      <c r="C61" s="13">
        <v>28.741050999999999</v>
      </c>
      <c r="D61" s="13">
        <v>23.120617500000002</v>
      </c>
      <c r="E61" s="13">
        <v>13.761078250000001</v>
      </c>
      <c r="F61" s="13">
        <v>14.680937499999999</v>
      </c>
      <c r="L61" s="12">
        <f t="shared" si="0"/>
        <v>55</v>
      </c>
      <c r="M61" s="6">
        <f t="shared" si="2"/>
        <v>8.7807599392616467E-2</v>
      </c>
      <c r="N61" s="6">
        <f t="shared" si="2"/>
        <v>6.224706257262478E-2</v>
      </c>
      <c r="O61" s="6">
        <f t="shared" si="2"/>
        <v>4.5171198390354411E-2</v>
      </c>
      <c r="P61" s="6">
        <f t="shared" si="2"/>
        <v>5.6720191966061956E-2</v>
      </c>
      <c r="Q61" s="6">
        <f t="shared" si="2"/>
        <v>2.5566702853047817E-2</v>
      </c>
      <c r="R61" s="6"/>
      <c r="S61" s="6"/>
      <c r="T61" s="6"/>
    </row>
    <row r="62" spans="1:20" x14ac:dyDescent="0.25">
      <c r="A62" s="2">
        <v>56</v>
      </c>
      <c r="B62" s="13">
        <v>28.942063000000001</v>
      </c>
      <c r="C62" s="13">
        <v>29.374549999999999</v>
      </c>
      <c r="D62" s="13">
        <v>22.839745000000001</v>
      </c>
      <c r="E62" s="13">
        <v>11.348870250000001</v>
      </c>
      <c r="F62" s="13">
        <v>8.5789415000000009</v>
      </c>
      <c r="L62" s="12">
        <f t="shared" si="0"/>
        <v>56</v>
      </c>
      <c r="M62" s="6">
        <f t="shared" si="2"/>
        <v>8.6676060376207453E-2</v>
      </c>
      <c r="N62" s="6">
        <f t="shared" si="2"/>
        <v>6.0904626624067433E-2</v>
      </c>
      <c r="O62" s="6">
        <f t="shared" si="2"/>
        <v>4.5726692657908394E-2</v>
      </c>
      <c r="P62" s="6">
        <f t="shared" si="2"/>
        <v>6.8776096898279362E-2</v>
      </c>
      <c r="Q62" s="6">
        <f t="shared" si="2"/>
        <v>4.3751687392514171E-2</v>
      </c>
      <c r="R62" s="6"/>
      <c r="S62" s="6"/>
      <c r="T62" s="6"/>
    </row>
    <row r="63" spans="1:20" x14ac:dyDescent="0.25">
      <c r="A63" s="2">
        <v>57</v>
      </c>
      <c r="B63" s="13">
        <v>32.218473400000008</v>
      </c>
      <c r="C63" s="13">
        <v>33.688032</v>
      </c>
      <c r="D63" s="13">
        <v>24.396201000000001</v>
      </c>
      <c r="E63" s="13">
        <v>12.136070500000001</v>
      </c>
      <c r="F63" s="13">
        <v>13.201725999999999</v>
      </c>
      <c r="L63" s="12">
        <f t="shared" si="0"/>
        <v>57</v>
      </c>
      <c r="M63" s="6">
        <f t="shared" si="2"/>
        <v>7.7861665537511143E-2</v>
      </c>
      <c r="N63" s="6">
        <f t="shared" si="2"/>
        <v>5.3106278217736197E-2</v>
      </c>
      <c r="O63" s="6">
        <f t="shared" si="2"/>
        <v>4.2809370196613808E-2</v>
      </c>
      <c r="P63" s="6">
        <f t="shared" si="2"/>
        <v>6.4314969165678457E-2</v>
      </c>
      <c r="Q63" s="6">
        <f t="shared" si="2"/>
        <v>2.8431370766721465E-2</v>
      </c>
      <c r="R63" s="6"/>
      <c r="S63" s="6"/>
      <c r="T63" s="6"/>
    </row>
    <row r="64" spans="1:20" x14ac:dyDescent="0.25">
      <c r="A64" s="2">
        <v>58</v>
      </c>
      <c r="B64" s="13">
        <v>28.345506</v>
      </c>
      <c r="C64" s="13">
        <v>28.412428500000001</v>
      </c>
      <c r="D64" s="13">
        <v>27.545211000000002</v>
      </c>
      <c r="E64" s="13">
        <v>12.162415999999999</v>
      </c>
      <c r="F64" s="13">
        <v>11.045023833333333</v>
      </c>
      <c r="L64" s="12">
        <f t="shared" si="0"/>
        <v>58</v>
      </c>
      <c r="M64" s="6">
        <f t="shared" si="2"/>
        <v>8.8500237039338792E-2</v>
      </c>
      <c r="N64" s="6">
        <f t="shared" si="2"/>
        <v>6.2967021632804099E-2</v>
      </c>
      <c r="O64" s="6">
        <f t="shared" si="2"/>
        <v>3.7915338531986559E-2</v>
      </c>
      <c r="P64" s="6">
        <f t="shared" si="2"/>
        <v>6.4175653916129824E-2</v>
      </c>
      <c r="Q64" s="6">
        <f t="shared" si="2"/>
        <v>3.3983011022022391E-2</v>
      </c>
      <c r="R64" s="6"/>
      <c r="S64" s="6"/>
      <c r="T64" s="6"/>
    </row>
    <row r="65" spans="1:20" x14ac:dyDescent="0.25">
      <c r="A65" s="2">
        <v>59</v>
      </c>
      <c r="B65" s="13">
        <v>28.444102000000001</v>
      </c>
      <c r="C65" s="13">
        <v>18.762909000000001</v>
      </c>
      <c r="D65" s="13">
        <v>22.908905499999999</v>
      </c>
      <c r="E65" s="13">
        <v>16.027353999999999</v>
      </c>
      <c r="F65" s="13">
        <v>11.680195166666666</v>
      </c>
      <c r="L65" s="12">
        <f t="shared" si="0"/>
        <v>59</v>
      </c>
      <c r="M65" s="6">
        <f t="shared" si="2"/>
        <v>8.8193468016673535E-2</v>
      </c>
      <c r="N65" s="6">
        <f t="shared" si="2"/>
        <v>9.5350140002277886E-2</v>
      </c>
      <c r="O65" s="6">
        <f t="shared" si="2"/>
        <v>4.5588646738273904E-2</v>
      </c>
      <c r="P65" s="6">
        <f t="shared" si="2"/>
        <v>4.8699928884081554E-2</v>
      </c>
      <c r="Q65" s="6">
        <f t="shared" si="2"/>
        <v>3.2135008132212865E-2</v>
      </c>
      <c r="R65" s="6"/>
      <c r="S65" s="6"/>
      <c r="T65" s="6"/>
    </row>
    <row r="66" spans="1:20" x14ac:dyDescent="0.25">
      <c r="A66" s="2">
        <v>60</v>
      </c>
      <c r="B66" s="13">
        <v>33.573256399999998</v>
      </c>
      <c r="C66" s="13">
        <v>27.223368000000001</v>
      </c>
      <c r="D66" s="13">
        <v>24.203423999999998</v>
      </c>
      <c r="E66" s="13">
        <v>17.15777825</v>
      </c>
      <c r="F66" s="13">
        <v>14.056562833333333</v>
      </c>
      <c r="L66" s="12">
        <f t="shared" si="0"/>
        <v>60</v>
      </c>
      <c r="M66" s="6">
        <f t="shared" si="2"/>
        <v>7.4719710537223913E-2</v>
      </c>
      <c r="N66" s="6">
        <f t="shared" si="2"/>
        <v>6.5717291115485785E-2</v>
      </c>
      <c r="O66" s="6">
        <f t="shared" si="2"/>
        <v>4.315034104265579E-2</v>
      </c>
      <c r="P66" s="6">
        <f t="shared" si="2"/>
        <v>4.5491379398145564E-2</v>
      </c>
      <c r="Q66" s="6">
        <f t="shared" si="2"/>
        <v>2.6702343319420063E-2</v>
      </c>
      <c r="R66" s="6"/>
      <c r="S66" s="6"/>
      <c r="T66" s="6"/>
    </row>
    <row r="67" spans="1:20" x14ac:dyDescent="0.25">
      <c r="A67" s="2">
        <v>61</v>
      </c>
      <c r="B67" s="13">
        <v>22.256115999999999</v>
      </c>
      <c r="C67" s="13">
        <v>20.738315499999999</v>
      </c>
      <c r="D67" s="13">
        <v>22.477819</v>
      </c>
      <c r="E67" s="13">
        <v>14.269136249999999</v>
      </c>
      <c r="F67" s="13">
        <v>12.605965000000003</v>
      </c>
      <c r="L67" s="12">
        <f t="shared" si="0"/>
        <v>61</v>
      </c>
      <c r="M67" s="6">
        <f t="shared" si="2"/>
        <v>0.11271436579500214</v>
      </c>
      <c r="N67" s="6">
        <f t="shared" si="2"/>
        <v>8.6267662385597327E-2</v>
      </c>
      <c r="O67" s="6">
        <f t="shared" si="2"/>
        <v>4.6462959773810798E-2</v>
      </c>
      <c r="P67" s="6">
        <f t="shared" si="2"/>
        <v>5.4700648050788642E-2</v>
      </c>
      <c r="Q67" s="6">
        <f t="shared" si="2"/>
        <v>2.9775044327559737E-2</v>
      </c>
      <c r="R67" s="6"/>
      <c r="S67" s="6"/>
      <c r="T67" s="6"/>
    </row>
    <row r="68" spans="1:20" x14ac:dyDescent="0.25">
      <c r="A68" s="2">
        <v>62</v>
      </c>
      <c r="B68" s="13">
        <v>28.824221999999999</v>
      </c>
      <c r="C68" s="13">
        <v>17.705773000000001</v>
      </c>
      <c r="D68" s="13">
        <v>24.0160765</v>
      </c>
      <c r="E68" s="13">
        <v>15.84800925</v>
      </c>
      <c r="F68" s="13">
        <v>11.3219455</v>
      </c>
      <c r="L68" s="12">
        <f t="shared" si="0"/>
        <v>62</v>
      </c>
      <c r="M68" s="6">
        <f t="shared" si="2"/>
        <v>8.703041490590796E-2</v>
      </c>
      <c r="N68" s="6">
        <f t="shared" si="2"/>
        <v>0.10104308916645434</v>
      </c>
      <c r="O68" s="6">
        <f t="shared" si="2"/>
        <v>4.3486953416391722E-2</v>
      </c>
      <c r="P68" s="6">
        <f t="shared" si="2"/>
        <v>4.9251043944210211E-2</v>
      </c>
      <c r="Q68" s="6">
        <f t="shared" si="2"/>
        <v>3.3151825953116158E-2</v>
      </c>
      <c r="R68" s="6"/>
      <c r="S68" s="6"/>
      <c r="T68" s="6"/>
    </row>
    <row r="69" spans="1:20" x14ac:dyDescent="0.25">
      <c r="A69" s="2">
        <v>63</v>
      </c>
      <c r="B69" s="13">
        <v>29.607100000000003</v>
      </c>
      <c r="C69" s="13">
        <v>26.065249857142856</v>
      </c>
      <c r="D69" s="13">
        <v>24.0514005</v>
      </c>
      <c r="E69" s="13">
        <v>12.507063749999999</v>
      </c>
      <c r="F69" s="13">
        <v>12.075694333333333</v>
      </c>
      <c r="L69" s="12">
        <f t="shared" si="0"/>
        <v>63</v>
      </c>
      <c r="M69" s="6">
        <f t="shared" si="2"/>
        <v>8.4729135916722667E-2</v>
      </c>
      <c r="N69" s="6">
        <f t="shared" si="2"/>
        <v>6.863720892012605E-2</v>
      </c>
      <c r="O69" s="6">
        <f t="shared" si="2"/>
        <v>4.3423084655714747E-2</v>
      </c>
      <c r="P69" s="6">
        <f t="shared" si="2"/>
        <v>6.240721368354743E-2</v>
      </c>
      <c r="Q69" s="6">
        <f t="shared" si="2"/>
        <v>3.1082532921571412E-2</v>
      </c>
      <c r="R69" s="6"/>
      <c r="S69" s="6"/>
      <c r="T69" s="6"/>
    </row>
    <row r="70" spans="1:20" x14ac:dyDescent="0.25">
      <c r="A70" s="2">
        <v>64</v>
      </c>
      <c r="B70" s="13">
        <v>23.326339000000001</v>
      </c>
      <c r="C70" s="13">
        <v>15.632415</v>
      </c>
      <c r="D70" s="13">
        <v>28.507697999999998</v>
      </c>
      <c r="E70" s="13">
        <v>19.131113249999999</v>
      </c>
      <c r="F70" s="13">
        <v>14.531202333333333</v>
      </c>
      <c r="L70" s="12">
        <f t="shared" si="0"/>
        <v>64</v>
      </c>
      <c r="M70" s="6">
        <f t="shared" si="2"/>
        <v>0.10754297963345212</v>
      </c>
      <c r="N70" s="6">
        <f t="shared" si="2"/>
        <v>0.11444463315489001</v>
      </c>
      <c r="O70" s="6">
        <f t="shared" si="2"/>
        <v>3.6635227439269218E-2</v>
      </c>
      <c r="P70" s="6">
        <f t="shared" si="2"/>
        <v>4.0799037139148189E-2</v>
      </c>
      <c r="Q70" s="6">
        <f t="shared" si="2"/>
        <v>2.5830152113817974E-2</v>
      </c>
      <c r="R70" s="6"/>
      <c r="S70" s="6"/>
      <c r="T70" s="6"/>
    </row>
    <row r="71" spans="1:20" x14ac:dyDescent="0.25">
      <c r="A71" s="2">
        <v>65</v>
      </c>
      <c r="B71" s="13">
        <v>24.698751999999999</v>
      </c>
      <c r="C71" s="13">
        <v>20.996437999999998</v>
      </c>
      <c r="D71" s="13">
        <v>22.140084999999999</v>
      </c>
      <c r="E71" s="13">
        <v>18.0736135</v>
      </c>
      <c r="F71" s="13">
        <v>18.049464166666667</v>
      </c>
      <c r="L71" s="12">
        <f>A71</f>
        <v>65</v>
      </c>
      <c r="M71" s="6">
        <f t="shared" si="2"/>
        <v>0.10156723708145254</v>
      </c>
      <c r="N71" s="6">
        <f t="shared" si="2"/>
        <v>8.5207119417112565E-2</v>
      </c>
      <c r="O71" s="6">
        <f t="shared" si="2"/>
        <v>4.7171724950468799E-2</v>
      </c>
      <c r="P71" s="6">
        <f t="shared" si="2"/>
        <v>4.3186217299600878E-2</v>
      </c>
      <c r="Q71" s="6">
        <f t="shared" si="2"/>
        <v>2.0795252601450726E-2</v>
      </c>
    </row>
    <row r="72" spans="1:20" x14ac:dyDescent="0.25">
      <c r="A72" s="2">
        <v>66</v>
      </c>
      <c r="B72" s="13">
        <v>30.227617333333331</v>
      </c>
      <c r="C72" s="13">
        <v>27.442869714285713</v>
      </c>
      <c r="D72" s="13">
        <v>29.722766499999999</v>
      </c>
      <c r="E72" s="13">
        <v>12.172533250000001</v>
      </c>
      <c r="F72" s="13">
        <v>14.311271499999998</v>
      </c>
      <c r="L72" s="12">
        <f t="shared" si="0"/>
        <v>66</v>
      </c>
      <c r="M72" s="6">
        <f t="shared" si="2"/>
        <v>8.2989802746830238E-2</v>
      </c>
      <c r="N72" s="6">
        <f t="shared" si="2"/>
        <v>6.5191651551976385E-2</v>
      </c>
      <c r="O72" s="6">
        <f t="shared" si="2"/>
        <v>3.5137577116181297E-2</v>
      </c>
      <c r="P72" s="6">
        <f t="shared" si="2"/>
        <v>6.4122314063097749E-2</v>
      </c>
      <c r="Q72" s="6">
        <f t="shared" si="2"/>
        <v>2.6227101251392423E-2</v>
      </c>
    </row>
    <row r="73" spans="1:20" x14ac:dyDescent="0.25">
      <c r="A73" s="2">
        <v>67</v>
      </c>
      <c r="B73" s="13">
        <v>25.4001035</v>
      </c>
      <c r="C73" s="13">
        <v>17.395661</v>
      </c>
      <c r="D73" s="13">
        <v>25.285291666666666</v>
      </c>
      <c r="E73" s="13">
        <v>24.186740499999999</v>
      </c>
      <c r="F73" s="13">
        <v>14.346102666666665</v>
      </c>
      <c r="L73" s="12">
        <f t="shared" ref="L73:L78" si="3">A73</f>
        <v>67</v>
      </c>
      <c r="M73" s="6">
        <f t="shared" si="2"/>
        <v>9.8762747167545989E-2</v>
      </c>
      <c r="N73" s="6">
        <f t="shared" si="2"/>
        <v>0.10284438171104851</v>
      </c>
      <c r="O73" s="6">
        <f t="shared" si="2"/>
        <v>4.1304091476105184E-2</v>
      </c>
      <c r="P73" s="6">
        <f t="shared" si="2"/>
        <v>3.2271028830858792E-2</v>
      </c>
      <c r="Q73" s="6">
        <f t="shared" si="2"/>
        <v>2.6163423989623388E-2</v>
      </c>
    </row>
    <row r="74" spans="1:20" x14ac:dyDescent="0.25">
      <c r="A74" s="2">
        <v>68</v>
      </c>
      <c r="B74" s="13">
        <v>26.326211000000001</v>
      </c>
      <c r="C74" s="13">
        <v>20.253397499999998</v>
      </c>
      <c r="D74" s="13">
        <v>23.018777666666665</v>
      </c>
      <c r="E74" s="13">
        <v>19.476260500000002</v>
      </c>
      <c r="F74" s="13">
        <v>15.088610833333334</v>
      </c>
      <c r="L74" s="12">
        <f t="shared" si="3"/>
        <v>68</v>
      </c>
      <c r="M74" s="6">
        <f t="shared" si="2"/>
        <v>9.5288456056209531E-2</v>
      </c>
      <c r="N74" s="6">
        <f t="shared" si="2"/>
        <v>8.8333130280981262E-2</v>
      </c>
      <c r="O74" s="6">
        <f t="shared" si="2"/>
        <v>4.5371045114718157E-2</v>
      </c>
      <c r="P74" s="6">
        <f t="shared" si="2"/>
        <v>4.0076019726682129E-2</v>
      </c>
      <c r="Q74" s="6">
        <f t="shared" si="2"/>
        <v>2.4875926008872142E-2</v>
      </c>
    </row>
    <row r="75" spans="1:20" x14ac:dyDescent="0.25">
      <c r="A75" s="2">
        <v>69</v>
      </c>
      <c r="B75" s="13">
        <v>31.086003166666671</v>
      </c>
      <c r="C75" s="13">
        <v>29.487239428571431</v>
      </c>
      <c r="D75" s="13">
        <v>30.441680666666667</v>
      </c>
      <c r="E75" s="13">
        <v>18.11619275</v>
      </c>
      <c r="F75" s="13">
        <v>20.235090833333334</v>
      </c>
      <c r="L75" s="12">
        <f t="shared" si="3"/>
        <v>69</v>
      </c>
      <c r="M75" s="6">
        <f t="shared" si="2"/>
        <v>8.0698183891647388E-2</v>
      </c>
      <c r="N75" s="6">
        <f t="shared" si="2"/>
        <v>6.0671871449129881E-2</v>
      </c>
      <c r="O75" s="6">
        <f t="shared" si="2"/>
        <v>3.4307764128923147E-2</v>
      </c>
      <c r="P75" s="6">
        <f t="shared" si="2"/>
        <v>4.3084714916162503E-2</v>
      </c>
      <c r="Q75" s="6">
        <f t="shared" si="2"/>
        <v>1.8549121906997451E-2</v>
      </c>
    </row>
    <row r="76" spans="1:20" x14ac:dyDescent="0.25">
      <c r="A76" s="2">
        <v>70</v>
      </c>
      <c r="B76" s="13">
        <v>30.480069</v>
      </c>
      <c r="C76" s="13">
        <v>24.610690999999999</v>
      </c>
      <c r="D76" s="13">
        <v>19.584745666666667</v>
      </c>
      <c r="E76" s="13">
        <v>20.177372499999997</v>
      </c>
      <c r="F76" s="13">
        <v>17.423830833333334</v>
      </c>
      <c r="L76" s="12">
        <f t="shared" si="3"/>
        <v>70</v>
      </c>
      <c r="M76" s="6">
        <f t="shared" si="2"/>
        <v>8.2302438357340982E-2</v>
      </c>
      <c r="N76" s="6">
        <f t="shared" si="2"/>
        <v>7.2693854877947148E-2</v>
      </c>
      <c r="O76" s="6">
        <f t="shared" si="2"/>
        <v>5.3326503074152765E-2</v>
      </c>
      <c r="P76" s="6">
        <f t="shared" si="2"/>
        <v>3.8683480715836521E-2</v>
      </c>
      <c r="Q76" s="6">
        <f t="shared" si="2"/>
        <v>2.1541942771195983E-2</v>
      </c>
    </row>
    <row r="77" spans="1:20" x14ac:dyDescent="0.25">
      <c r="A77" s="2">
        <v>71</v>
      </c>
      <c r="B77" s="13">
        <v>29.788691999999998</v>
      </c>
      <c r="C77" s="13">
        <v>23.174248499999997</v>
      </c>
      <c r="D77" s="13">
        <v>26.540451333333333</v>
      </c>
      <c r="E77" s="13">
        <v>21.501544500000001</v>
      </c>
      <c r="F77" s="13">
        <v>18.29535266666667</v>
      </c>
      <c r="L77" s="12">
        <f t="shared" si="3"/>
        <v>71</v>
      </c>
      <c r="M77" s="6">
        <f t="shared" si="2"/>
        <v>8.4212626724261677E-2</v>
      </c>
      <c r="N77" s="6">
        <f t="shared" si="2"/>
        <v>7.719974177371923E-2</v>
      </c>
      <c r="O77" s="6">
        <f t="shared" si="2"/>
        <v>3.9350724932409466E-2</v>
      </c>
      <c r="P77" s="6">
        <f t="shared" si="2"/>
        <v>3.6301159667855486E-2</v>
      </c>
      <c r="Q77" s="6">
        <f t="shared" si="2"/>
        <v>2.0515765588412269E-2</v>
      </c>
    </row>
    <row r="78" spans="1:20" x14ac:dyDescent="0.25">
      <c r="A78" s="2">
        <v>72</v>
      </c>
      <c r="B78" s="13">
        <v>30.251114166666667</v>
      </c>
      <c r="C78" s="13">
        <v>32.120441428571432</v>
      </c>
      <c r="D78" s="13">
        <v>26.458212666666668</v>
      </c>
      <c r="E78" s="13">
        <v>9.058774249999999</v>
      </c>
      <c r="F78" s="13">
        <v>19.418478999999998</v>
      </c>
      <c r="L78" s="12">
        <f t="shared" si="3"/>
        <v>72</v>
      </c>
      <c r="M78" s="6">
        <f t="shared" si="2"/>
        <v>8.292534239165901E-2</v>
      </c>
      <c r="N78" s="6">
        <f t="shared" si="2"/>
        <v>5.5698051472251153E-2</v>
      </c>
      <c r="O78" s="6">
        <f t="shared" si="2"/>
        <v>3.9473036714825709E-2</v>
      </c>
      <c r="P78" s="6">
        <f t="shared" si="2"/>
        <v>8.6162981708038489E-2</v>
      </c>
      <c r="Q78" s="6">
        <f t="shared" si="2"/>
        <v>1.93291743738872E-2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mpi</vt:lpstr>
      <vt:lpstr>pivot</vt:lpstr>
      <vt:lpstr>pivot times</vt:lpstr>
      <vt:lpstr>pivot times IO</vt:lpstr>
      <vt:lpstr>pivot calc</vt:lpstr>
      <vt:lpstr>speed-up</vt:lpstr>
      <vt:lpstr>speed-up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2023-06-26T05:43:39Z</dcterms:modified>
</cp:coreProperties>
</file>