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eorge Brown\Business Research\Deliverable B\"/>
    </mc:Choice>
  </mc:AlternateContent>
  <xr:revisionPtr revIDLastSave="0" documentId="13_ncr:1_{AB8E384C-09AC-4C2A-A990-D3DFFB400D3E}" xr6:coauthVersionLast="47" xr6:coauthVersionMax="47" xr10:uidLastSave="{00000000-0000-0000-0000-000000000000}"/>
  <bookViews>
    <workbookView xWindow="28680" yWindow="-120" windowWidth="29040" windowHeight="15840" tabRatio="815" xr2:uid="{C5AFE2B9-F235-4F7A-A4E7-6B124548377A}"/>
  </bookViews>
  <sheets>
    <sheet name="TRM ticket sales data" sheetId="17" r:id="rId1"/>
    <sheet name="2017 Bluejays Attendance" sheetId="1" r:id="rId2"/>
    <sheet name="2017 Pivot" sheetId="12" r:id="rId3"/>
    <sheet name="2018 Bluejays Attendance" sheetId="3" r:id="rId4"/>
    <sheet name="2018 Pivot" sheetId="14" r:id="rId5"/>
    <sheet name="2019 Bluejays Attendance" sheetId="4" r:id="rId6"/>
    <sheet name="2019 Pivot" sheetId="15" r:id="rId7"/>
    <sheet name="% Changes" sheetId="16" r:id="rId8"/>
    <sheet name="Presentation" sheetId="18" r:id="rId9"/>
  </sheets>
  <calcPr calcId="18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F4" i="4"/>
  <c r="K165" i="3"/>
  <c r="E5" i="16" s="1"/>
  <c r="H168" i="1"/>
  <c r="E4" i="16" s="1"/>
  <c r="H5" i="16"/>
  <c r="E6" i="16"/>
  <c r="H6" i="16" l="1"/>
  <c r="F5" i="16"/>
  <c r="F6" i="16"/>
  <c r="L166" i="4"/>
  <c r="M166" i="4"/>
  <c r="N166" i="4"/>
  <c r="O166" i="4"/>
  <c r="K166" i="4"/>
  <c r="F166" i="4"/>
  <c r="L165" i="3"/>
  <c r="M165" i="3"/>
  <c r="N165" i="3"/>
  <c r="O165" i="3"/>
  <c r="F165" i="3"/>
  <c r="I168" i="1"/>
  <c r="J168" i="1"/>
  <c r="K168" i="1"/>
  <c r="L168" i="1"/>
  <c r="F168" i="1"/>
  <c r="F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3" i="3"/>
  <c r="O4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L1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</calcChain>
</file>

<file path=xl/sharedStrings.xml><?xml version="1.0" encoding="utf-8"?>
<sst xmlns="http://schemas.openxmlformats.org/spreadsheetml/2006/main" count="2805" uniqueCount="1907">
  <si>
    <t>DATE</t>
  </si>
  <si>
    <t>OPPONENT</t>
  </si>
  <si>
    <t>RESULT</t>
  </si>
  <si>
    <t>W-L</t>
  </si>
  <si>
    <t>WIN</t>
  </si>
  <si>
    <t>LOSS</t>
  </si>
  <si>
    <t>SAVE</t>
  </si>
  <si>
    <t>Mon, Apr 3</t>
  </si>
  <si>
    <t>L3-2 F/11</t>
  </si>
  <si>
    <t>0-1</t>
  </si>
  <si>
    <t>Wed, Apr 5</t>
  </si>
  <si>
    <t>L3-1</t>
  </si>
  <si>
    <t>0-2</t>
  </si>
  <si>
    <t>Happ 0-1</t>
  </si>
  <si>
    <t>Thu, Apr 6</t>
  </si>
  <si>
    <t>W5-2</t>
  </si>
  <si>
    <t>Fri, Apr 7</t>
  </si>
  <si>
    <t>L10-8</t>
  </si>
  <si>
    <t>Sat, Apr 8</t>
  </si>
  <si>
    <t>Sun, Apr 9</t>
  </si>
  <si>
    <t>L7-2</t>
  </si>
  <si>
    <t>Tue, Apr 11</t>
  </si>
  <si>
    <t>L4-3</t>
  </si>
  <si>
    <t>Wed, Apr 12</t>
  </si>
  <si>
    <t>L2-0</t>
  </si>
  <si>
    <t>Thu, Apr 13</t>
  </si>
  <si>
    <t>L2-1</t>
  </si>
  <si>
    <t>Fri, Apr 14</t>
  </si>
  <si>
    <t>L6-4</t>
  </si>
  <si>
    <t>Sanchez 0-1</t>
  </si>
  <si>
    <t>Sat, Apr 15</t>
  </si>
  <si>
    <t>W2-1</t>
  </si>
  <si>
    <t>Sun, Apr 16</t>
  </si>
  <si>
    <t>L11-4</t>
  </si>
  <si>
    <t>Tue, Apr 18</t>
  </si>
  <si>
    <t>L8-7</t>
  </si>
  <si>
    <t>Wed, Apr 19</t>
  </si>
  <si>
    <t>W3-0</t>
  </si>
  <si>
    <t>Osuna 1</t>
  </si>
  <si>
    <t>Thu, Apr 20</t>
  </si>
  <si>
    <t>L4-1 F/10</t>
  </si>
  <si>
    <t>Fri, Apr 21</t>
  </si>
  <si>
    <t>W8-7 F/13</t>
  </si>
  <si>
    <t>Tepera 1-0</t>
  </si>
  <si>
    <t>Biagini 1</t>
  </si>
  <si>
    <t>Sat, Apr 22</t>
  </si>
  <si>
    <t>L5-4</t>
  </si>
  <si>
    <t>Sun, Apr 23</t>
  </si>
  <si>
    <t>W6-2</t>
  </si>
  <si>
    <t>Mon, Apr 24</t>
  </si>
  <si>
    <t>Tue, Apr 25</t>
  </si>
  <si>
    <t>W6-5 F/11</t>
  </si>
  <si>
    <t>Tepera 1</t>
  </si>
  <si>
    <t>Wed, Apr 26</t>
  </si>
  <si>
    <t>POSTPONED</t>
  </si>
  <si>
    <t>Thu, Apr 27</t>
  </si>
  <si>
    <t>L8-4 F/11</t>
  </si>
  <si>
    <t>Tepera 1-1</t>
  </si>
  <si>
    <t>Fri, Apr 28</t>
  </si>
  <si>
    <t>L7-4</t>
  </si>
  <si>
    <t>Sat, Apr 29</t>
  </si>
  <si>
    <t>W4-1</t>
  </si>
  <si>
    <t>Osuna 2</t>
  </si>
  <si>
    <t>Sun, Apr 30</t>
  </si>
  <si>
    <t>W3-1</t>
  </si>
  <si>
    <t>Osuna 3</t>
  </si>
  <si>
    <t>Mon, May 1</t>
  </si>
  <si>
    <t>W7-1</t>
  </si>
  <si>
    <t>Estrada 1-1</t>
  </si>
  <si>
    <t>Tue, May 2</t>
  </si>
  <si>
    <t>L11-5</t>
  </si>
  <si>
    <t>Wed, May 3</t>
  </si>
  <si>
    <t>L8-6</t>
  </si>
  <si>
    <t>Biagini 0-1</t>
  </si>
  <si>
    <t>Fri, May 5</t>
  </si>
  <si>
    <t>W8-4</t>
  </si>
  <si>
    <t>Sat, May 6</t>
  </si>
  <si>
    <t>L6-1</t>
  </si>
  <si>
    <t>Sun, May 7</t>
  </si>
  <si>
    <t>Tepera 2-1</t>
  </si>
  <si>
    <t>Osuna 4</t>
  </si>
  <si>
    <t>Mon, May 8</t>
  </si>
  <si>
    <t>W4-2</t>
  </si>
  <si>
    <t>Osuna 5</t>
  </si>
  <si>
    <t>Tue, May 9</t>
  </si>
  <si>
    <t>L6-0</t>
  </si>
  <si>
    <t>Wed, May 10</t>
  </si>
  <si>
    <t>W8-7</t>
  </si>
  <si>
    <t>13-21</t>
  </si>
  <si>
    <t>Thu, May 11</t>
  </si>
  <si>
    <t>W7-2</t>
  </si>
  <si>
    <t>14-21</t>
  </si>
  <si>
    <t>Estrada 2-2</t>
  </si>
  <si>
    <t>Fri, May 12</t>
  </si>
  <si>
    <t>W4-0</t>
  </si>
  <si>
    <t>15-21</t>
  </si>
  <si>
    <t>Biagini 1-1</t>
  </si>
  <si>
    <t>Sat, May 13</t>
  </si>
  <si>
    <t>16-21</t>
  </si>
  <si>
    <t>Sun, May 14</t>
  </si>
  <si>
    <t>W3-2</t>
  </si>
  <si>
    <t>17-21</t>
  </si>
  <si>
    <t>Tepera 3-1</t>
  </si>
  <si>
    <t>Mon, May 15</t>
  </si>
  <si>
    <t>L10-6</t>
  </si>
  <si>
    <t>17-22</t>
  </si>
  <si>
    <t>Tue, May 16</t>
  </si>
  <si>
    <t>L9-5</t>
  </si>
  <si>
    <t>17-23</t>
  </si>
  <si>
    <t>Wed, May 17</t>
  </si>
  <si>
    <t>L8-4</t>
  </si>
  <si>
    <t>17-24</t>
  </si>
  <si>
    <t>Thu, May 18</t>
  </si>
  <si>
    <t>W9-0</t>
  </si>
  <si>
    <t>18-24</t>
  </si>
  <si>
    <t>Fri, May 19</t>
  </si>
  <si>
    <t>L5-3 F/10</t>
  </si>
  <si>
    <t>18-25</t>
  </si>
  <si>
    <t>Sat, May 20</t>
  </si>
  <si>
    <t>L7-5</t>
  </si>
  <si>
    <t>18-26</t>
  </si>
  <si>
    <t>Sun, May 21</t>
  </si>
  <si>
    <t>19-26</t>
  </si>
  <si>
    <t>Osuna 6</t>
  </si>
  <si>
    <t>Tue, May 23</t>
  </si>
  <si>
    <t>W4-3</t>
  </si>
  <si>
    <t>20-26</t>
  </si>
  <si>
    <t>Osuna 7</t>
  </si>
  <si>
    <t>Wed, May 24</t>
  </si>
  <si>
    <t>21-26</t>
  </si>
  <si>
    <t>Fri, May 26</t>
  </si>
  <si>
    <t>W7-6</t>
  </si>
  <si>
    <t>22-26</t>
  </si>
  <si>
    <t>Osuna 8</t>
  </si>
  <si>
    <t>Sat, May 27</t>
  </si>
  <si>
    <t>23-26</t>
  </si>
  <si>
    <t>Osuna 9</t>
  </si>
  <si>
    <t>Sun, May 28</t>
  </si>
  <si>
    <t>23-27</t>
  </si>
  <si>
    <t>Mon, May 29</t>
  </si>
  <si>
    <t>W17-2</t>
  </si>
  <si>
    <t>24-27</t>
  </si>
  <si>
    <t>Tue, May 30</t>
  </si>
  <si>
    <t>W6-4</t>
  </si>
  <si>
    <t>25-27</t>
  </si>
  <si>
    <t>Wed, May 31</t>
  </si>
  <si>
    <t>W5-4</t>
  </si>
  <si>
    <t>26-27</t>
  </si>
  <si>
    <t>Thu, Jun 1</t>
  </si>
  <si>
    <t>L12-2</t>
  </si>
  <si>
    <t>26-28</t>
  </si>
  <si>
    <t>Fri, Jun 2</t>
  </si>
  <si>
    <t>W7-5</t>
  </si>
  <si>
    <t>27-28</t>
  </si>
  <si>
    <t>Sat, Jun 3</t>
  </si>
  <si>
    <t>L7-0</t>
  </si>
  <si>
    <t>27-29</t>
  </si>
  <si>
    <t>Sun, Jun 4</t>
  </si>
  <si>
    <t>28-29</t>
  </si>
  <si>
    <t>Mon, Jun 5</t>
  </si>
  <si>
    <t>L5-3</t>
  </si>
  <si>
    <t>28-30</t>
  </si>
  <si>
    <t>Tue, Jun 6</t>
  </si>
  <si>
    <t>L4-1</t>
  </si>
  <si>
    <t>28-31</t>
  </si>
  <si>
    <t>Wed, Jun 7</t>
  </si>
  <si>
    <t>W7-5 F/10</t>
  </si>
  <si>
    <t>29-31</t>
  </si>
  <si>
    <t>Fri, Jun 9</t>
  </si>
  <si>
    <t>L4-2</t>
  </si>
  <si>
    <t>29-32</t>
  </si>
  <si>
    <t>Biagini 1-5</t>
  </si>
  <si>
    <t>Sat, Jun 10</t>
  </si>
  <si>
    <t>30-32</t>
  </si>
  <si>
    <t>Sun, Jun 11</t>
  </si>
  <si>
    <t>31-32</t>
  </si>
  <si>
    <t>Tue, Jun 13</t>
  </si>
  <si>
    <t>L8-1</t>
  </si>
  <si>
    <t>31-33</t>
  </si>
  <si>
    <t>Wed, Jun 14</t>
  </si>
  <si>
    <t>32-33</t>
  </si>
  <si>
    <t>Fri, Jun 16</t>
  </si>
  <si>
    <t>32-34</t>
  </si>
  <si>
    <t>Biagini 1-6</t>
  </si>
  <si>
    <t>Sat, Jun 17</t>
  </si>
  <si>
    <t>L5-2</t>
  </si>
  <si>
    <t>32-35</t>
  </si>
  <si>
    <t>Sun, Jun 18</t>
  </si>
  <si>
    <t>W7-3</t>
  </si>
  <si>
    <t>33-35</t>
  </si>
  <si>
    <t>Mon, Jun 19</t>
  </si>
  <si>
    <t>34-35</t>
  </si>
  <si>
    <t>Tue, Jun 20</t>
  </si>
  <si>
    <t>34-36</t>
  </si>
  <si>
    <t>Wed, Jun 21</t>
  </si>
  <si>
    <t>35-36</t>
  </si>
  <si>
    <t>Osuna 19</t>
  </si>
  <si>
    <t>Thu, Jun 22</t>
  </si>
  <si>
    <t>35-37</t>
  </si>
  <si>
    <t>Fri, Jun 23</t>
  </si>
  <si>
    <t>35-38</t>
  </si>
  <si>
    <t>Sat, Jun 24</t>
  </si>
  <si>
    <t>L3-2</t>
  </si>
  <si>
    <t>35-39</t>
  </si>
  <si>
    <t>Estrada 4-6</t>
  </si>
  <si>
    <t>Sun, Jun 25</t>
  </si>
  <si>
    <t>W8-2</t>
  </si>
  <si>
    <t>36-39</t>
  </si>
  <si>
    <t>Tue, Jun 27</t>
  </si>
  <si>
    <t>36-40</t>
  </si>
  <si>
    <t>Biagini 2-7</t>
  </si>
  <si>
    <t>Wed, Jun 28</t>
  </si>
  <si>
    <t>37-40</t>
  </si>
  <si>
    <t>Thu, Jun 29</t>
  </si>
  <si>
    <t>37-41</t>
  </si>
  <si>
    <t>Fri, Jun 30</t>
  </si>
  <si>
    <t>L7-4 F/11</t>
  </si>
  <si>
    <t>37-42</t>
  </si>
  <si>
    <t>Sat, Jul 1</t>
  </si>
  <si>
    <t>L7-1</t>
  </si>
  <si>
    <t>37-43</t>
  </si>
  <si>
    <t>Sun, Jul 2</t>
  </si>
  <si>
    <t>L15-1</t>
  </si>
  <si>
    <t>37-44</t>
  </si>
  <si>
    <t>Mon, Jul 3</t>
  </si>
  <si>
    <t>L6-3</t>
  </si>
  <si>
    <t>37-45</t>
  </si>
  <si>
    <t>Tue, Jul 4</t>
  </si>
  <si>
    <t>38-45</t>
  </si>
  <si>
    <t>Osuna 20</t>
  </si>
  <si>
    <t>Wed, Jul 5</t>
  </si>
  <si>
    <t>39-45</t>
  </si>
  <si>
    <t>Barnes 2-2</t>
  </si>
  <si>
    <t>Thu, Jul 6</t>
  </si>
  <si>
    <t>W7-4</t>
  </si>
  <si>
    <t>40-45</t>
  </si>
  <si>
    <t>Fri, Jul 7</t>
  </si>
  <si>
    <t>40-46</t>
  </si>
  <si>
    <t>Sat, Jul 8</t>
  </si>
  <si>
    <t>41-46</t>
  </si>
  <si>
    <t>Sun, Jul 9</t>
  </si>
  <si>
    <t>L19-1</t>
  </si>
  <si>
    <t>41-47</t>
  </si>
  <si>
    <t>@BaltimoreBaltimore</t>
  </si>
  <si>
    <t>@Tampa BayTampa Bay</t>
  </si>
  <si>
    <t>vsMilwaukeeMilwaukee</t>
  </si>
  <si>
    <t>vsBaltimoreBaltimore</t>
  </si>
  <si>
    <t>vsBostonBoston</t>
  </si>
  <si>
    <t>@Los AngelesLos Angeles</t>
  </si>
  <si>
    <t>@St. LouisSt. Louis</t>
  </si>
  <si>
    <t>vsTampa BayTampa Bay</t>
  </si>
  <si>
    <t>@New YorkNew York</t>
  </si>
  <si>
    <t>vsClevelandCleveland</t>
  </si>
  <si>
    <t>vsSeattleSeattle</t>
  </si>
  <si>
    <t>vsAtlantaAtlanta</t>
  </si>
  <si>
    <t>@AtlantaAtlanta</t>
  </si>
  <si>
    <t>@MilwaukeeMilwaukee</t>
  </si>
  <si>
    <t>vsTexasTexas</t>
  </si>
  <si>
    <t>vsCincinnatiCincinnati</t>
  </si>
  <si>
    <t>vsNew YorkNew York</t>
  </si>
  <si>
    <t>@OaklandOakland</t>
  </si>
  <si>
    <t>@SeattleSeattle</t>
  </si>
  <si>
    <t>vsChicagoChicago</t>
  </si>
  <si>
    <t>@TexasTexas</t>
  </si>
  <si>
    <t>@Kansas CityKansas City</t>
  </si>
  <si>
    <t>vsHoustonHouston</t>
  </si>
  <si>
    <t>Fri, Jul 14</t>
  </si>
  <si>
    <t>42-47</t>
  </si>
  <si>
    <t>Sanchez 1-2</t>
  </si>
  <si>
    <t>Sat, Jul 15</t>
  </si>
  <si>
    <t>L11-1</t>
  </si>
  <si>
    <t>42-48</t>
  </si>
  <si>
    <t>Sun, Jul 16</t>
  </si>
  <si>
    <t>L6-5 F/11</t>
  </si>
  <si>
    <t>42-49</t>
  </si>
  <si>
    <t>Mon, Jul 17</t>
  </si>
  <si>
    <t>43-49</t>
  </si>
  <si>
    <t>Tue, Jul 18</t>
  </si>
  <si>
    <t>L5-4 F/15</t>
  </si>
  <si>
    <t>43-50</t>
  </si>
  <si>
    <t>Wed, Jul 19</t>
  </si>
  <si>
    <t>L5-1</t>
  </si>
  <si>
    <t>43-51</t>
  </si>
  <si>
    <t>Thu, Jul 20</t>
  </si>
  <si>
    <t>W8-6</t>
  </si>
  <si>
    <t>44-51</t>
  </si>
  <si>
    <t>Fri, Jul 21</t>
  </si>
  <si>
    <t>L13-3</t>
  </si>
  <si>
    <t>44-52</t>
  </si>
  <si>
    <t>Estrada 4-7</t>
  </si>
  <si>
    <t>Sat, Jul 22</t>
  </si>
  <si>
    <t>L2-1 F/10</t>
  </si>
  <si>
    <t>44-53</t>
  </si>
  <si>
    <t>Sun, Jul 23</t>
  </si>
  <si>
    <t>44-54</t>
  </si>
  <si>
    <t>Mon, Jul 24</t>
  </si>
  <si>
    <t>45-54</t>
  </si>
  <si>
    <t>Tue, Jul 25</t>
  </si>
  <si>
    <t>46-54</t>
  </si>
  <si>
    <t>Wed, Jul 26</t>
  </si>
  <si>
    <t>47-54</t>
  </si>
  <si>
    <t>Thu, Jul 27</t>
  </si>
  <si>
    <t>W8-4 F/10</t>
  </si>
  <si>
    <t>48-54</t>
  </si>
  <si>
    <t>Fri, Jul 28</t>
  </si>
  <si>
    <t>48-55</t>
  </si>
  <si>
    <t>Sat, Jul 29</t>
  </si>
  <si>
    <t>L6-5</t>
  </si>
  <si>
    <t>48-56</t>
  </si>
  <si>
    <t>Sun, Jul 30</t>
  </si>
  <si>
    <t>W11-10</t>
  </si>
  <si>
    <t>49-56</t>
  </si>
  <si>
    <t>Mon, Jul 31</t>
  </si>
  <si>
    <t>L7-6</t>
  </si>
  <si>
    <t>49-57</t>
  </si>
  <si>
    <t>Tue, Aug 1</t>
  </si>
  <si>
    <t>50-57</t>
  </si>
  <si>
    <t>Wed, Aug 2</t>
  </si>
  <si>
    <t>W5-1</t>
  </si>
  <si>
    <t>51-57</t>
  </si>
  <si>
    <t>Fri, Aug 4</t>
  </si>
  <si>
    <t>L16-7</t>
  </si>
  <si>
    <t>51-58</t>
  </si>
  <si>
    <t>Sat, Aug 5</t>
  </si>
  <si>
    <t>W4-3 F/10</t>
  </si>
  <si>
    <t>52-58</t>
  </si>
  <si>
    <t>Sun, Aug 6</t>
  </si>
  <si>
    <t>52-59</t>
  </si>
  <si>
    <t>Tue, Aug 8</t>
  </si>
  <si>
    <t>53-59</t>
  </si>
  <si>
    <t>Wed, Aug 9</t>
  </si>
  <si>
    <t>53-60</t>
  </si>
  <si>
    <t>Thu, Aug 10</t>
  </si>
  <si>
    <t>54-60</t>
  </si>
  <si>
    <t>Fri, Aug 11</t>
  </si>
  <si>
    <t>54-61</t>
  </si>
  <si>
    <t>Sat, Aug 12</t>
  </si>
  <si>
    <t>55-61</t>
  </si>
  <si>
    <t>Sun, Aug 13</t>
  </si>
  <si>
    <t>56-61</t>
  </si>
  <si>
    <t>Mon, Aug 14</t>
  </si>
  <si>
    <t>57-61</t>
  </si>
  <si>
    <t>Tue, Aug 15</t>
  </si>
  <si>
    <t>57-62</t>
  </si>
  <si>
    <t>Estrada 5-8</t>
  </si>
  <si>
    <t>Wed, Aug 16</t>
  </si>
  <si>
    <t>58-62</t>
  </si>
  <si>
    <t>Thu, Aug 17</t>
  </si>
  <si>
    <t>W5-3</t>
  </si>
  <si>
    <t>59-62</t>
  </si>
  <si>
    <t>Fri, Aug 18</t>
  </si>
  <si>
    <t>59-63</t>
  </si>
  <si>
    <t>Sat, Aug 19</t>
  </si>
  <si>
    <t>59-64</t>
  </si>
  <si>
    <t>Sun, Aug 20</t>
  </si>
  <si>
    <t>L6-5 F/10</t>
  </si>
  <si>
    <t>59-65</t>
  </si>
  <si>
    <t>Tue, Aug 22</t>
  </si>
  <si>
    <t>59-66</t>
  </si>
  <si>
    <t>Wed, Aug 23</t>
  </si>
  <si>
    <t>60-66</t>
  </si>
  <si>
    <t>Thu, Aug 24</t>
  </si>
  <si>
    <t>60-67</t>
  </si>
  <si>
    <t>Fri, Aug 25</t>
  </si>
  <si>
    <t>60-68</t>
  </si>
  <si>
    <t>Sat, Aug 26</t>
  </si>
  <si>
    <t>W10-9</t>
  </si>
  <si>
    <t>61-68</t>
  </si>
  <si>
    <t>Sun, Aug 27</t>
  </si>
  <si>
    <t>61-69</t>
  </si>
  <si>
    <t>Mon, Aug 28</t>
  </si>
  <si>
    <t>61-70</t>
  </si>
  <si>
    <t>Kimbrel 30</t>
  </si>
  <si>
    <t>Tue, Aug 29</t>
  </si>
  <si>
    <t>L3-0</t>
  </si>
  <si>
    <t>61-71</t>
  </si>
  <si>
    <t>Wed, Aug 30</t>
  </si>
  <si>
    <t>61-72</t>
  </si>
  <si>
    <t>Thu, Aug 31</t>
  </si>
  <si>
    <t>W11-8</t>
  </si>
  <si>
    <t>62-72</t>
  </si>
  <si>
    <t>Fri, Sep 1</t>
  </si>
  <si>
    <t>L1-0 F/13</t>
  </si>
  <si>
    <t>62-73</t>
  </si>
  <si>
    <t>Sat, Sep 2</t>
  </si>
  <si>
    <t>63-73</t>
  </si>
  <si>
    <t>Sun, Sep 3</t>
  </si>
  <si>
    <t>L5-4 F/12</t>
  </si>
  <si>
    <t>63-74</t>
  </si>
  <si>
    <t>Mon, Sep 4</t>
  </si>
  <si>
    <t>W10-4</t>
  </si>
  <si>
    <t>64-74</t>
  </si>
  <si>
    <t>Tue, Sep 5</t>
  </si>
  <si>
    <t>L3-2 F/19</t>
  </si>
  <si>
    <t>64-75</t>
  </si>
  <si>
    <t>Wed, Sep 6</t>
  </si>
  <si>
    <t>64-76</t>
  </si>
  <si>
    <t>Fri, Sep 8</t>
  </si>
  <si>
    <t>64-77</t>
  </si>
  <si>
    <t>Sat, Sep 9</t>
  </si>
  <si>
    <t>65-77</t>
  </si>
  <si>
    <t>Anderson 1-1</t>
  </si>
  <si>
    <t>Tepera 2</t>
  </si>
  <si>
    <t>Sun, Sep 10</t>
  </si>
  <si>
    <t>66-77</t>
  </si>
  <si>
    <t>Sanchez 3-4</t>
  </si>
  <si>
    <t>Mon, Sep 11</t>
  </si>
  <si>
    <t>67-77</t>
  </si>
  <si>
    <t>Tue, Sep 12</t>
  </si>
  <si>
    <t>68-77</t>
  </si>
  <si>
    <t>Mayza 1-0</t>
  </si>
  <si>
    <t>Britton 2-1</t>
  </si>
  <si>
    <t>Wed, Sep 13</t>
  </si>
  <si>
    <t>68-78</t>
  </si>
  <si>
    <t>Thu, Sep 14</t>
  </si>
  <si>
    <t>L3-2 F/10</t>
  </si>
  <si>
    <t>68-79</t>
  </si>
  <si>
    <t>Santos 0-1</t>
  </si>
  <si>
    <t>Fri, Sep 15</t>
  </si>
  <si>
    <t>69-79</t>
  </si>
  <si>
    <t>Sat, Sep 16</t>
  </si>
  <si>
    <t>70-79</t>
  </si>
  <si>
    <t>Sun, Sep 17</t>
  </si>
  <si>
    <t>L13-7</t>
  </si>
  <si>
    <t>70-80</t>
  </si>
  <si>
    <t>Tue, Sep 19</t>
  </si>
  <si>
    <t>71-80</t>
  </si>
  <si>
    <t>Wed, Sep 20</t>
  </si>
  <si>
    <t>L15-5</t>
  </si>
  <si>
    <t>71-81</t>
  </si>
  <si>
    <t>Anderson 1-2</t>
  </si>
  <si>
    <t>Thu, Sep 21</t>
  </si>
  <si>
    <t>L1-0</t>
  </si>
  <si>
    <t>71-82</t>
  </si>
  <si>
    <t>Fri, Sep 22</t>
  </si>
  <si>
    <t>W8-1</t>
  </si>
  <si>
    <t>72-82</t>
  </si>
  <si>
    <t>Sat, Sep 23</t>
  </si>
  <si>
    <t>72-83</t>
  </si>
  <si>
    <t>Sun, Sep 24</t>
  </si>
  <si>
    <t>W9-5</t>
  </si>
  <si>
    <t>73-83</t>
  </si>
  <si>
    <t>Mon, Sep 25</t>
  </si>
  <si>
    <t>74-83</t>
  </si>
  <si>
    <t>Tue, Sep 26</t>
  </si>
  <si>
    <t>W9-4</t>
  </si>
  <si>
    <t>75-83</t>
  </si>
  <si>
    <t>Wed, Sep 27</t>
  </si>
  <si>
    <t>L10-7</t>
  </si>
  <si>
    <t>75-84</t>
  </si>
  <si>
    <t>Fri, Sep 29</t>
  </si>
  <si>
    <t>L4-0</t>
  </si>
  <si>
    <t>75-85</t>
  </si>
  <si>
    <t>Sat, Sep 30</t>
  </si>
  <si>
    <t>75-86</t>
  </si>
  <si>
    <t>Chapman 22</t>
  </si>
  <si>
    <t>Sun, Oct 1</t>
  </si>
  <si>
    <t>76-86</t>
  </si>
  <si>
    <t>German 0-1</t>
  </si>
  <si>
    <t>@DetroitDetroit</t>
  </si>
  <si>
    <t>@BostonBoston</t>
  </si>
  <si>
    <t>@ClevelandCleveland</t>
  </si>
  <si>
    <t>vsOaklandOakland</t>
  </si>
  <si>
    <t>vsLos AngelesLos Angeles</t>
  </si>
  <si>
    <t>@ChicagoChicago</t>
  </si>
  <si>
    <t>@HoustonHouston</t>
  </si>
  <si>
    <t>vsPittsburghPittsburgh</t>
  </si>
  <si>
    <t>vsMinnesotaMinnesota</t>
  </si>
  <si>
    <t>vsDetroitDetroit</t>
  </si>
  <si>
    <t>@MinnesotaMinnesota</t>
  </si>
  <si>
    <t>vsKansas CityKansas City</t>
  </si>
  <si>
    <t>Thu, Mar 29</t>
  </si>
  <si>
    <t>Severino 1-0</t>
  </si>
  <si>
    <t>Fri, Mar 30</t>
  </si>
  <si>
    <t>Tanaka 1-0</t>
  </si>
  <si>
    <t>Chapman 1</t>
  </si>
  <si>
    <t>Sat, Mar 31</t>
  </si>
  <si>
    <t>Betances 0-1</t>
  </si>
  <si>
    <t>Sun, Apr 1</t>
  </si>
  <si>
    <t>Clippard 1-0</t>
  </si>
  <si>
    <t>Robertson 0-1</t>
  </si>
  <si>
    <t>Oh 1</t>
  </si>
  <si>
    <t>Mon, Apr 2</t>
  </si>
  <si>
    <t>Oh 1-0</t>
  </si>
  <si>
    <t>Farquhar 1-1</t>
  </si>
  <si>
    <t>Tue, Apr 3</t>
  </si>
  <si>
    <t>W14-5</t>
  </si>
  <si>
    <t>Happ 1-1</t>
  </si>
  <si>
    <t>Gonzalez 0-1</t>
  </si>
  <si>
    <t>Wed, Apr 4</t>
  </si>
  <si>
    <t>Jones 1-0</t>
  </si>
  <si>
    <t>Soria 2</t>
  </si>
  <si>
    <t>Fri, Apr 6</t>
  </si>
  <si>
    <t>W8-5</t>
  </si>
  <si>
    <t>Estrada 1-0</t>
  </si>
  <si>
    <t>Moore 0-2</t>
  </si>
  <si>
    <t>Sat, Apr 7</t>
  </si>
  <si>
    <t>Minor 1-1</t>
  </si>
  <si>
    <t>Stroman 0-1</t>
  </si>
  <si>
    <t>Sun, Apr 8</t>
  </si>
  <si>
    <t>Garcia 1-0</t>
  </si>
  <si>
    <t>Hamels 1-2</t>
  </si>
  <si>
    <t>Mon, Apr 9</t>
  </si>
  <si>
    <t>Happ 2-1</t>
  </si>
  <si>
    <t>Bundy 0-1</t>
  </si>
  <si>
    <t>Tue, Apr 10</t>
  </si>
  <si>
    <t>Sanchez 1-1</t>
  </si>
  <si>
    <t>O'Day 0-1</t>
  </si>
  <si>
    <t>Wed, Apr 11</t>
  </si>
  <si>
    <t>Gausman 1-1</t>
  </si>
  <si>
    <t>Brach 3</t>
  </si>
  <si>
    <t>Fri, Apr 13</t>
  </si>
  <si>
    <t>Barnes 1-0</t>
  </si>
  <si>
    <t>McAllister 0-2</t>
  </si>
  <si>
    <t>Tue, Apr 17</t>
  </si>
  <si>
    <t>W11-3</t>
  </si>
  <si>
    <t>Garcia 2-0</t>
  </si>
  <si>
    <t>Skoglund 0-2</t>
  </si>
  <si>
    <t>W5-4 F/10</t>
  </si>
  <si>
    <t>Clippard 2-0</t>
  </si>
  <si>
    <t>Flynn 0-1</t>
  </si>
  <si>
    <t>Wed, Apr 18</t>
  </si>
  <si>
    <t>W15-5</t>
  </si>
  <si>
    <t>Happ 3-1</t>
  </si>
  <si>
    <t>Kennedy 1-2</t>
  </si>
  <si>
    <t>Thu, Apr 19</t>
  </si>
  <si>
    <t>Green 1-0</t>
  </si>
  <si>
    <t>Chapman 3</t>
  </si>
  <si>
    <t>Fri, Apr 20</t>
  </si>
  <si>
    <t>13-6</t>
  </si>
  <si>
    <t>Estrada 2-1</t>
  </si>
  <si>
    <t>Sat, Apr 21</t>
  </si>
  <si>
    <t>L9-1</t>
  </si>
  <si>
    <t>13-7</t>
  </si>
  <si>
    <t>Montgomery 2-0</t>
  </si>
  <si>
    <t>Stroman 0-2</t>
  </si>
  <si>
    <t>Sun, Apr 22</t>
  </si>
  <si>
    <t>13-8</t>
  </si>
  <si>
    <t>Severino 4-1</t>
  </si>
  <si>
    <t>Garcia 2-1</t>
  </si>
  <si>
    <t>Tue, Apr 24</t>
  </si>
  <si>
    <t>14-8</t>
  </si>
  <si>
    <t>Clippard 3-0</t>
  </si>
  <si>
    <t>Kimbrel 0-1</t>
  </si>
  <si>
    <t>Wed, Apr 25</t>
  </si>
  <si>
    <t>14-9</t>
  </si>
  <si>
    <t>Rodriguez 3-0</t>
  </si>
  <si>
    <t>Barnes 1-1</t>
  </si>
  <si>
    <t>Kimbrel 6</t>
  </si>
  <si>
    <t>Thu, Apr 26</t>
  </si>
  <si>
    <t>14-10</t>
  </si>
  <si>
    <t>Sale 2-1</t>
  </si>
  <si>
    <t>Kimbrel 7</t>
  </si>
  <si>
    <t>Fri, Apr 27</t>
  </si>
  <si>
    <t>14-11</t>
  </si>
  <si>
    <t>Minor 2-1</t>
  </si>
  <si>
    <t>Stroman 0-3</t>
  </si>
  <si>
    <t>Kela 5</t>
  </si>
  <si>
    <t>Sat, Apr 28</t>
  </si>
  <si>
    <t>14-12</t>
  </si>
  <si>
    <t>Colon 1-0</t>
  </si>
  <si>
    <t>Garcia 2-2</t>
  </si>
  <si>
    <t>Kela 6</t>
  </si>
  <si>
    <t>Sun, Apr 29</t>
  </si>
  <si>
    <t>15-12</t>
  </si>
  <si>
    <t>Happ 4-1</t>
  </si>
  <si>
    <t>Perez 2-3</t>
  </si>
  <si>
    <t>Mon, Apr 30</t>
  </si>
  <si>
    <t>16-12</t>
  </si>
  <si>
    <t>Sanchez 2-2</t>
  </si>
  <si>
    <t>Lynn 0-3</t>
  </si>
  <si>
    <t>Tue, May 1</t>
  </si>
  <si>
    <t>W7-4 F/10</t>
  </si>
  <si>
    <t>17-12</t>
  </si>
  <si>
    <t>Clippard 4-0</t>
  </si>
  <si>
    <t>Curtiss 0-1</t>
  </si>
  <si>
    <t>Wed, May 2</t>
  </si>
  <si>
    <t>17-13</t>
  </si>
  <si>
    <t>Romero 1-0</t>
  </si>
  <si>
    <t>Stroman 0-4</t>
  </si>
  <si>
    <t>Thu, May 3</t>
  </si>
  <si>
    <t>W13-11 F/11</t>
  </si>
  <si>
    <t>18-13</t>
  </si>
  <si>
    <t>Olson 0-1</t>
  </si>
  <si>
    <t>L13-4</t>
  </si>
  <si>
    <t>18-14</t>
  </si>
  <si>
    <t>Plutko 1-0</t>
  </si>
  <si>
    <t>Fri, May 4</t>
  </si>
  <si>
    <t>L6-2</t>
  </si>
  <si>
    <t>18-15</t>
  </si>
  <si>
    <t>Yarbrough 2-1</t>
  </si>
  <si>
    <t>Happ 4-2</t>
  </si>
  <si>
    <t>Sat, May 5</t>
  </si>
  <si>
    <t>18-16</t>
  </si>
  <si>
    <t>Faria 3-1</t>
  </si>
  <si>
    <t>Sanchez 2-3</t>
  </si>
  <si>
    <t>Colome 6</t>
  </si>
  <si>
    <t>Sun, May 6</t>
  </si>
  <si>
    <t>19-16</t>
  </si>
  <si>
    <t>Colome 2-4</t>
  </si>
  <si>
    <t>Tue, May 8</t>
  </si>
  <si>
    <t>L5-0</t>
  </si>
  <si>
    <t>19-17</t>
  </si>
  <si>
    <t>Paxton 2-1</t>
  </si>
  <si>
    <t>Stroman 0-5</t>
  </si>
  <si>
    <t>Wed, May 9</t>
  </si>
  <si>
    <t>20-17</t>
  </si>
  <si>
    <t>Nicasio 1-1</t>
  </si>
  <si>
    <t>Clippard 1</t>
  </si>
  <si>
    <t>Thu, May 10</t>
  </si>
  <si>
    <t>L9-3</t>
  </si>
  <si>
    <t>20-18</t>
  </si>
  <si>
    <t>Leake 4-3</t>
  </si>
  <si>
    <t>Happ 4-3</t>
  </si>
  <si>
    <t>Fri, May 11</t>
  </si>
  <si>
    <t>W5-3 F/12</t>
  </si>
  <si>
    <t>21-18</t>
  </si>
  <si>
    <t>Gaviglio 1-0</t>
  </si>
  <si>
    <t>Johnson 1-2</t>
  </si>
  <si>
    <t>Sat, May 12</t>
  </si>
  <si>
    <t>21-19</t>
  </si>
  <si>
    <t>Price 3-4</t>
  </si>
  <si>
    <t>Estrada 2-3</t>
  </si>
  <si>
    <t>Kimbrel 11</t>
  </si>
  <si>
    <t>Sun, May 13</t>
  </si>
  <si>
    <t>21-20</t>
  </si>
  <si>
    <t>Velazquez 5-0</t>
  </si>
  <si>
    <t>Biagini 0-2</t>
  </si>
  <si>
    <t>Kelly 2</t>
  </si>
  <si>
    <t>Tue, May 15</t>
  </si>
  <si>
    <t>21-21</t>
  </si>
  <si>
    <t>Syndergaard 3-1</t>
  </si>
  <si>
    <t>Garcia 2-3</t>
  </si>
  <si>
    <t>Wed, May 16</t>
  </si>
  <si>
    <t>W12-1</t>
  </si>
  <si>
    <t>22-21</t>
  </si>
  <si>
    <t>Happ 5-3</t>
  </si>
  <si>
    <t>Wheeler 2-3</t>
  </si>
  <si>
    <t>Thu, May 17</t>
  </si>
  <si>
    <t>L10-5</t>
  </si>
  <si>
    <t>22-22</t>
  </si>
  <si>
    <t>Petit 1-0</t>
  </si>
  <si>
    <t>Sanchez 2-4</t>
  </si>
  <si>
    <t>Fri, May 18</t>
  </si>
  <si>
    <t>22-23</t>
  </si>
  <si>
    <t>Coulombe 1-1</t>
  </si>
  <si>
    <t>Estrada 2-4</t>
  </si>
  <si>
    <t>Treinen 9</t>
  </si>
  <si>
    <t>Sat, May 19</t>
  </si>
  <si>
    <t>22-24</t>
  </si>
  <si>
    <t>Pagan 1-0</t>
  </si>
  <si>
    <t>Clippard 4-1</t>
  </si>
  <si>
    <t>Treinen 10</t>
  </si>
  <si>
    <t>Sun, May 20</t>
  </si>
  <si>
    <t>L9-2</t>
  </si>
  <si>
    <t>22-25</t>
  </si>
  <si>
    <t>Mengden 4-4</t>
  </si>
  <si>
    <t>Biagini 0-3</t>
  </si>
  <si>
    <t>Tue, May 22</t>
  </si>
  <si>
    <t>23-25</t>
  </si>
  <si>
    <t>Happ 6-3</t>
  </si>
  <si>
    <t>Richards 4-3</t>
  </si>
  <si>
    <t>Clippard 2</t>
  </si>
  <si>
    <t>Wed, May 23</t>
  </si>
  <si>
    <t>Clippard 4-2</t>
  </si>
  <si>
    <t>Parker 3</t>
  </si>
  <si>
    <t>Thu, May 24</t>
  </si>
  <si>
    <t>Tropeano 2-3</t>
  </si>
  <si>
    <t>Estrada 2-5</t>
  </si>
  <si>
    <t>Fri, May 25</t>
  </si>
  <si>
    <t>@PhiladelphiaPhiladelphia</t>
  </si>
  <si>
    <t>W6-5</t>
  </si>
  <si>
    <t>Gaviglio 2-0</t>
  </si>
  <si>
    <t>Eflin 1-1</t>
  </si>
  <si>
    <t>Sat, May 26</t>
  </si>
  <si>
    <t>24-28</t>
  </si>
  <si>
    <t>Dominguez 1-0</t>
  </si>
  <si>
    <t>Biagini 0-4</t>
  </si>
  <si>
    <t>Garcia 1</t>
  </si>
  <si>
    <t>Sun, May 27</t>
  </si>
  <si>
    <t>25-28</t>
  </si>
  <si>
    <t>Happ 7-3</t>
  </si>
  <si>
    <t>Pivetta 4-3</t>
  </si>
  <si>
    <t>Mon, May 28</t>
  </si>
  <si>
    <t>L8-3</t>
  </si>
  <si>
    <t>25-29</t>
  </si>
  <si>
    <t>Price 5-4</t>
  </si>
  <si>
    <t>Sanchez 2-5</t>
  </si>
  <si>
    <t>Tue, May 29</t>
  </si>
  <si>
    <t>25-30</t>
  </si>
  <si>
    <t>Porcello 7-2</t>
  </si>
  <si>
    <t>Estrada 2-6</t>
  </si>
  <si>
    <t>Kimbrel 17</t>
  </si>
  <si>
    <t>Wed, May 30</t>
  </si>
  <si>
    <t>25-31</t>
  </si>
  <si>
    <t>Rodriguez 6-1</t>
  </si>
  <si>
    <t>Gaviglio 2-1</t>
  </si>
  <si>
    <t>Kimbrel 18</t>
  </si>
  <si>
    <t>Fri, Jun 1</t>
  </si>
  <si>
    <t>25-32</t>
  </si>
  <si>
    <t>Hardy 2-0</t>
  </si>
  <si>
    <t>Garcia 2-4</t>
  </si>
  <si>
    <t>Greene 14</t>
  </si>
  <si>
    <t>Sat, Jun 2</t>
  </si>
  <si>
    <t>25-33</t>
  </si>
  <si>
    <t>Coleman 3-0</t>
  </si>
  <si>
    <t>Oh 1-1</t>
  </si>
  <si>
    <t>Jimenez 1</t>
  </si>
  <si>
    <t>Sun, Jun 3</t>
  </si>
  <si>
    <t>26-33</t>
  </si>
  <si>
    <t>Sanchez 3-5</t>
  </si>
  <si>
    <t>Fulmer 2-5</t>
  </si>
  <si>
    <t>Tue, Jun 5</t>
  </si>
  <si>
    <t>26-34</t>
  </si>
  <si>
    <t>Sabathia 3-1</t>
  </si>
  <si>
    <t>Oh 1-2</t>
  </si>
  <si>
    <t>Wed, Jun 6</t>
  </si>
  <si>
    <t>L3-0 F/13</t>
  </si>
  <si>
    <t>26-35</t>
  </si>
  <si>
    <t>Robertson 4-2</t>
  </si>
  <si>
    <t>Biagini 0-5</t>
  </si>
  <si>
    <t>Chapman 15</t>
  </si>
  <si>
    <t>Thu, Jun 7</t>
  </si>
  <si>
    <t>27-35</t>
  </si>
  <si>
    <t>Barnes 2-1</t>
  </si>
  <si>
    <t>Castro 1-2</t>
  </si>
  <si>
    <t>Fri, Jun 8</t>
  </si>
  <si>
    <t>28-35</t>
  </si>
  <si>
    <t>Happ 8-3</t>
  </si>
  <si>
    <t>Cashner 2-8</t>
  </si>
  <si>
    <t>Tepera 3</t>
  </si>
  <si>
    <t>Sat, Jun 9</t>
  </si>
  <si>
    <t>29-35</t>
  </si>
  <si>
    <t>Axford 1-0</t>
  </si>
  <si>
    <t>Givens 0-2</t>
  </si>
  <si>
    <t>Sun, Jun 10</t>
  </si>
  <si>
    <t>W13-3</t>
  </si>
  <si>
    <t>30-35</t>
  </si>
  <si>
    <t>Estrada 3-6</t>
  </si>
  <si>
    <t>Cobb 2-8</t>
  </si>
  <si>
    <t>Mon, Jun 11</t>
  </si>
  <si>
    <t>30-36</t>
  </si>
  <si>
    <t>Yarbrough 5-2</t>
  </si>
  <si>
    <t>Gaviglio 2-2</t>
  </si>
  <si>
    <t>Tue, Jun 12</t>
  </si>
  <si>
    <t>30-37</t>
  </si>
  <si>
    <t>Pruitt 2-3</t>
  </si>
  <si>
    <t>Garcia 2-5</t>
  </si>
  <si>
    <t>Romo 2</t>
  </si>
  <si>
    <t>Wed, Jun 13</t>
  </si>
  <si>
    <t>30-38</t>
  </si>
  <si>
    <t>Castillo 1-0</t>
  </si>
  <si>
    <t>Tepera 3-2</t>
  </si>
  <si>
    <t>Fri, Jun 15</t>
  </si>
  <si>
    <t>vsWashingtonWashington</t>
  </si>
  <si>
    <t>31-38</t>
  </si>
  <si>
    <t>Oh 2-2</t>
  </si>
  <si>
    <t>Gonzalez 6-3</t>
  </si>
  <si>
    <t>Tepera 4</t>
  </si>
  <si>
    <t>Sat, Jun 16</t>
  </si>
  <si>
    <t>W2-0</t>
  </si>
  <si>
    <t>32-38</t>
  </si>
  <si>
    <t>Scherzer 10-3</t>
  </si>
  <si>
    <t>Clippard 3</t>
  </si>
  <si>
    <t>Sun, Jun 17</t>
  </si>
  <si>
    <t>33-38</t>
  </si>
  <si>
    <t>Tepera 4-2</t>
  </si>
  <si>
    <t>Madson 1-3</t>
  </si>
  <si>
    <t>Tue, Jun 19</t>
  </si>
  <si>
    <t>33-39</t>
  </si>
  <si>
    <t>Freeman 2-3</t>
  </si>
  <si>
    <t>Garcia 2-6</t>
  </si>
  <si>
    <t>Wed, Jun 20</t>
  </si>
  <si>
    <t>34-39</t>
  </si>
  <si>
    <t>Happ 9-3</t>
  </si>
  <si>
    <t>Sanchez 3-1</t>
  </si>
  <si>
    <t>Tepera 5</t>
  </si>
  <si>
    <t>Thu, Jun 21</t>
  </si>
  <si>
    <t>L8-5</t>
  </si>
  <si>
    <t>34-40</t>
  </si>
  <si>
    <t>Ramirez 3-3</t>
  </si>
  <si>
    <t>Axford 1-1</t>
  </si>
  <si>
    <t>Anderson 3</t>
  </si>
  <si>
    <t>Fri, Jun 22</t>
  </si>
  <si>
    <t>34-41</t>
  </si>
  <si>
    <t>Heaney 4-5</t>
  </si>
  <si>
    <t>Parker 9</t>
  </si>
  <si>
    <t>Sat, Jun 23</t>
  </si>
  <si>
    <t>35-41</t>
  </si>
  <si>
    <t>Oh 3-2</t>
  </si>
  <si>
    <t>Tepera 6</t>
  </si>
  <si>
    <t>Sun, Jun 24</t>
  </si>
  <si>
    <t>W7-6 F/10</t>
  </si>
  <si>
    <t>36-41</t>
  </si>
  <si>
    <t>Tepera 5-2</t>
  </si>
  <si>
    <t>Robles 0-1</t>
  </si>
  <si>
    <t>Clippard 4</t>
  </si>
  <si>
    <t>Mon, Jun 25</t>
  </si>
  <si>
    <t>W6-3</t>
  </si>
  <si>
    <t>Happ 10-3</t>
  </si>
  <si>
    <t>Verlander 9-3</t>
  </si>
  <si>
    <t>Oh 2</t>
  </si>
  <si>
    <t>Tue, Jun 26</t>
  </si>
  <si>
    <t>Morton 10-1</t>
  </si>
  <si>
    <t>Borucki 0-1</t>
  </si>
  <si>
    <t>Wed, Jun 27</t>
  </si>
  <si>
    <t>Harris 3-3</t>
  </si>
  <si>
    <t>Tepera 5-3</t>
  </si>
  <si>
    <t>Fri, Jun 29</t>
  </si>
  <si>
    <t>38-43</t>
  </si>
  <si>
    <t>Stroman 1-5</t>
  </si>
  <si>
    <t>Liriano 3-4</t>
  </si>
  <si>
    <t>Clippard 5</t>
  </si>
  <si>
    <t>Sat, Jun 30</t>
  </si>
  <si>
    <t>39-43</t>
  </si>
  <si>
    <t>Oh 4-2</t>
  </si>
  <si>
    <t>Jimenez 3-1</t>
  </si>
  <si>
    <t>Sun, Jul 1</t>
  </si>
  <si>
    <t>39-44</t>
  </si>
  <si>
    <t>Zimmermann 3-0</t>
  </si>
  <si>
    <t>Happ 10-4</t>
  </si>
  <si>
    <t>Mon, Jul 2</t>
  </si>
  <si>
    <t>Jimenez 4-1</t>
  </si>
  <si>
    <t>Oh 4-3</t>
  </si>
  <si>
    <t>Hardy 1</t>
  </si>
  <si>
    <t>Tue, Jul 3</t>
  </si>
  <si>
    <t>Axford 2-1</t>
  </si>
  <si>
    <t>Peterson 1-1</t>
  </si>
  <si>
    <t>Clippard 6</t>
  </si>
  <si>
    <t>Wed, Jul 4</t>
  </si>
  <si>
    <t>Lugo 3-3</t>
  </si>
  <si>
    <t>Stroman 1-6</t>
  </si>
  <si>
    <t>Familia 16</t>
  </si>
  <si>
    <t>Fri, Jul 6</t>
  </si>
  <si>
    <t>Gray 5-7</t>
  </si>
  <si>
    <t>Sat, Jul 7</t>
  </si>
  <si>
    <t>Severino 14-2</t>
  </si>
  <si>
    <t>Happ 10-5</t>
  </si>
  <si>
    <t>Sun, Jul 8</t>
  </si>
  <si>
    <t>41-48</t>
  </si>
  <si>
    <t>Green 5-1</t>
  </si>
  <si>
    <t>Clippard 4-3</t>
  </si>
  <si>
    <t>Robertson 2</t>
  </si>
  <si>
    <t>Tue, Jul 10</t>
  </si>
  <si>
    <t>Stroman 2-6</t>
  </si>
  <si>
    <t>Minter 3-2</t>
  </si>
  <si>
    <t>Wed, Jul 11</t>
  </si>
  <si>
    <t>Foltynewicz 7-5</t>
  </si>
  <si>
    <t>Gaviglio 2-3</t>
  </si>
  <si>
    <t>Thu, Jul 12</t>
  </si>
  <si>
    <t>42-50</t>
  </si>
  <si>
    <t>Price 10-6</t>
  </si>
  <si>
    <t>Happ 10-6</t>
  </si>
  <si>
    <t>Kimbrel 29</t>
  </si>
  <si>
    <t>Fri, Jul 13</t>
  </si>
  <si>
    <t>W13-7</t>
  </si>
  <si>
    <t>Petricka 1-0</t>
  </si>
  <si>
    <t>Porcello 11-4</t>
  </si>
  <si>
    <t>Sat, Jul 14</t>
  </si>
  <si>
    <t>L6-2 F/10</t>
  </si>
  <si>
    <t>Kimbrel 2-1</t>
  </si>
  <si>
    <t>Rowley 0-1</t>
  </si>
  <si>
    <t>Sun, Jul 15</t>
  </si>
  <si>
    <t>43-52</t>
  </si>
  <si>
    <t>Workman 2-0</t>
  </si>
  <si>
    <t>Stroman 2-7</t>
  </si>
  <si>
    <t>Fri, Jul 20</t>
  </si>
  <si>
    <t>W8-7 F/10</t>
  </si>
  <si>
    <t>Axford 3-1</t>
  </si>
  <si>
    <t>Fry 0-1</t>
  </si>
  <si>
    <t>Sat, Jul 21</t>
  </si>
  <si>
    <t>45-52</t>
  </si>
  <si>
    <t>Stroman 3-7</t>
  </si>
  <si>
    <t>Cobb 2-13</t>
  </si>
  <si>
    <t>Tepera 7</t>
  </si>
  <si>
    <t>Sun, Jul 22</t>
  </si>
  <si>
    <t>46-52</t>
  </si>
  <si>
    <t>Axford 4-1</t>
  </si>
  <si>
    <t>Scott 1-2</t>
  </si>
  <si>
    <t>Clippard 7</t>
  </si>
  <si>
    <t>Mon, Jul 23</t>
  </si>
  <si>
    <t>46-53</t>
  </si>
  <si>
    <t>Mejia 1-0</t>
  </si>
  <si>
    <t>Tue, Jul 24</t>
  </si>
  <si>
    <t>Berrios 10-7</t>
  </si>
  <si>
    <t>Borucki 0-2</t>
  </si>
  <si>
    <t>Wed, Jul 25</t>
  </si>
  <si>
    <t>L12-6 F/11</t>
  </si>
  <si>
    <t>46-55</t>
  </si>
  <si>
    <t>Belisle 1-0</t>
  </si>
  <si>
    <t>Petricka 1-1</t>
  </si>
  <si>
    <t>Fri, Jul 27</t>
  </si>
  <si>
    <t>W10-5</t>
  </si>
  <si>
    <t>47-55</t>
  </si>
  <si>
    <t>Stroman 4-7</t>
  </si>
  <si>
    <t>Lopez 4-9</t>
  </si>
  <si>
    <t>Sat, Jul 28</t>
  </si>
  <si>
    <t>47-56</t>
  </si>
  <si>
    <t>Minaya 1-2</t>
  </si>
  <si>
    <t>Tepera 5-4</t>
  </si>
  <si>
    <t>Sun, Jul 29</t>
  </si>
  <si>
    <t>Santos 1-1</t>
  </si>
  <si>
    <t>Fry 0-2</t>
  </si>
  <si>
    <t>Mon, Jul 30</t>
  </si>
  <si>
    <t>L10-1</t>
  </si>
  <si>
    <t>48-57</t>
  </si>
  <si>
    <t>Jackson 2-2</t>
  </si>
  <si>
    <t>Estrada 4-8</t>
  </si>
  <si>
    <t>Tue, Jul 31</t>
  </si>
  <si>
    <t>48-58</t>
  </si>
  <si>
    <t>Cahill 3-2</t>
  </si>
  <si>
    <t>Gaviglio 2-4</t>
  </si>
  <si>
    <t>Wed, Aug 1</t>
  </si>
  <si>
    <t>48-59</t>
  </si>
  <si>
    <t>Manaea 10-7</t>
  </si>
  <si>
    <t>Stroman 4-8</t>
  </si>
  <si>
    <t>Thu, Aug 2</t>
  </si>
  <si>
    <t>49-59</t>
  </si>
  <si>
    <t>Hauschild 1-0</t>
  </si>
  <si>
    <t>Nicasio 1-6</t>
  </si>
  <si>
    <t>Fri, Aug 3</t>
  </si>
  <si>
    <t>50-59</t>
  </si>
  <si>
    <t>Borucki 1-2</t>
  </si>
  <si>
    <t>Gonzales 12-6</t>
  </si>
  <si>
    <t>Sat, Aug 4</t>
  </si>
  <si>
    <t>51-59</t>
  </si>
  <si>
    <t>Paxton 9-5</t>
  </si>
  <si>
    <t>Sun, Aug 5</t>
  </si>
  <si>
    <t>51-60</t>
  </si>
  <si>
    <t>Duke 4-4</t>
  </si>
  <si>
    <t>Diaz 41</t>
  </si>
  <si>
    <t>Tue, Aug 7</t>
  </si>
  <si>
    <t>L10-7 F/10</t>
  </si>
  <si>
    <t>51-61</t>
  </si>
  <si>
    <t>Kimbrel 3-1</t>
  </si>
  <si>
    <t>Giles 0-3</t>
  </si>
  <si>
    <t>Wed, Aug 8</t>
  </si>
  <si>
    <t>51-62</t>
  </si>
  <si>
    <t>Johnson 3-3</t>
  </si>
  <si>
    <t>Hauschild 1-1</t>
  </si>
  <si>
    <t>Thu, Aug 9</t>
  </si>
  <si>
    <t>52-62</t>
  </si>
  <si>
    <t>Borucki 2-2</t>
  </si>
  <si>
    <t>Porcello 14-5</t>
  </si>
  <si>
    <t>Fri, Aug 10</t>
  </si>
  <si>
    <t>52-63</t>
  </si>
  <si>
    <t>Snell 13-5</t>
  </si>
  <si>
    <t>Estrada 5-9</t>
  </si>
  <si>
    <t>Sat, Aug 11</t>
  </si>
  <si>
    <t>52-64</t>
  </si>
  <si>
    <t>Castillo 3-2</t>
  </si>
  <si>
    <t>Gaviglio 2-5</t>
  </si>
  <si>
    <t>Romo 15</t>
  </si>
  <si>
    <t>Sun, Aug 12</t>
  </si>
  <si>
    <t>53-64</t>
  </si>
  <si>
    <t>Garcia 3-6</t>
  </si>
  <si>
    <t>Alvarado 1-5</t>
  </si>
  <si>
    <t>Giles 13</t>
  </si>
  <si>
    <t>Mon, Aug 13</t>
  </si>
  <si>
    <t>53-65</t>
  </si>
  <si>
    <t>Keller 5-5</t>
  </si>
  <si>
    <t>Reid-Foley 0-1</t>
  </si>
  <si>
    <t>Peralta 7</t>
  </si>
  <si>
    <t>Tue, Aug 14</t>
  </si>
  <si>
    <t>54-65</t>
  </si>
  <si>
    <t>Petricka 2-1</t>
  </si>
  <si>
    <t>Boyer 2-1</t>
  </si>
  <si>
    <t>Giles 14</t>
  </si>
  <si>
    <t>Wed, Aug 15</t>
  </si>
  <si>
    <t>55-65</t>
  </si>
  <si>
    <t>Estrada 6-9</t>
  </si>
  <si>
    <t>Lopez 0-1</t>
  </si>
  <si>
    <t>Giles 15</t>
  </si>
  <si>
    <t>Thu, Aug 16</t>
  </si>
  <si>
    <t>55-66</t>
  </si>
  <si>
    <t>Flynn 3-3</t>
  </si>
  <si>
    <t>Gaviglio 2-6</t>
  </si>
  <si>
    <t>Fri, Aug 17</t>
  </si>
  <si>
    <t>L7-5 F/7</t>
  </si>
  <si>
    <t>55-67</t>
  </si>
  <si>
    <t>Green 6-2</t>
  </si>
  <si>
    <t>Biagini 1-7</t>
  </si>
  <si>
    <t>Robertson 3</t>
  </si>
  <si>
    <t>Sat, Aug 18</t>
  </si>
  <si>
    <t>L11-6</t>
  </si>
  <si>
    <t>55-68</t>
  </si>
  <si>
    <t>Severino 16-6</t>
  </si>
  <si>
    <t>Reid-Foley 0-2</t>
  </si>
  <si>
    <t>Sun, Aug 19</t>
  </si>
  <si>
    <t>L10-2</t>
  </si>
  <si>
    <t>55-69</t>
  </si>
  <si>
    <t>Happ 14-6</t>
  </si>
  <si>
    <t>Borucki 2-3</t>
  </si>
  <si>
    <t>Mon, Aug 20</t>
  </si>
  <si>
    <t>56-69</t>
  </si>
  <si>
    <t>Estrada 7-9</t>
  </si>
  <si>
    <t>Cashner 4-11</t>
  </si>
  <si>
    <t>Giles 16</t>
  </si>
  <si>
    <t>Tue, Aug 21</t>
  </si>
  <si>
    <t>57-69</t>
  </si>
  <si>
    <t>Gaviglio 3-6</t>
  </si>
  <si>
    <t>Bundy 7-12</t>
  </si>
  <si>
    <t>Wed, Aug 22</t>
  </si>
  <si>
    <t>W6-0</t>
  </si>
  <si>
    <t>58-69</t>
  </si>
  <si>
    <t>Pannone 1-0</t>
  </si>
  <si>
    <t>Hess 2-8</t>
  </si>
  <si>
    <t>Fri, Aug 24</t>
  </si>
  <si>
    <t>vsPhiladelphiaPhiladelphia</t>
  </si>
  <si>
    <t>59-69</t>
  </si>
  <si>
    <t>Borucki 3-3</t>
  </si>
  <si>
    <t>Arrieta 9-9</t>
  </si>
  <si>
    <t>Giles 17</t>
  </si>
  <si>
    <t>Sat, Aug 25</t>
  </si>
  <si>
    <t>60-69</t>
  </si>
  <si>
    <t>Dominguez 1-5</t>
  </si>
  <si>
    <t>Giles 18</t>
  </si>
  <si>
    <t>Sun, Aug 26</t>
  </si>
  <si>
    <t>60-70</t>
  </si>
  <si>
    <t>Velasquez 9-9</t>
  </si>
  <si>
    <t>Estrada 7-10</t>
  </si>
  <si>
    <t>Mon, Aug 27</t>
  </si>
  <si>
    <t>60-71</t>
  </si>
  <si>
    <t>Hess 3-8</t>
  </si>
  <si>
    <t>Gaviglio 3-7</t>
  </si>
  <si>
    <t>Tue, Aug 28</t>
  </si>
  <si>
    <t>L12-5</t>
  </si>
  <si>
    <t>60-72</t>
  </si>
  <si>
    <t>Rogers 1-0</t>
  </si>
  <si>
    <t>Pannone 1-1</t>
  </si>
  <si>
    <t>Wed, Aug 29</t>
  </si>
  <si>
    <t>60-73</t>
  </si>
  <si>
    <t>Gilmartin 1-0</t>
  </si>
  <si>
    <t>Givens 5</t>
  </si>
  <si>
    <t>Fri, Aug 31</t>
  </si>
  <si>
    <t>@MiamiMiami</t>
  </si>
  <si>
    <t>61-73</t>
  </si>
  <si>
    <t>Biagini 3-7</t>
  </si>
  <si>
    <t>Steckenrider 4-4</t>
  </si>
  <si>
    <t>Giles 19</t>
  </si>
  <si>
    <t>Sat, Sep 1</t>
  </si>
  <si>
    <t>61-74</t>
  </si>
  <si>
    <t>Chen 6-9</t>
  </si>
  <si>
    <t>Estrada 7-11</t>
  </si>
  <si>
    <t>Sun, Sep 2</t>
  </si>
  <si>
    <t>W6-1</t>
  </si>
  <si>
    <t>62-74</t>
  </si>
  <si>
    <t>Reid-Foley 1-2</t>
  </si>
  <si>
    <t>Brigham 0-1</t>
  </si>
  <si>
    <t>Mon, Sep 3</t>
  </si>
  <si>
    <t>62-75</t>
  </si>
  <si>
    <t>Chirinos 3-5</t>
  </si>
  <si>
    <t>Stroman 4-9</t>
  </si>
  <si>
    <t>Tue, Sep 4</t>
  </si>
  <si>
    <t>62-76</t>
  </si>
  <si>
    <t>Wood 1-1</t>
  </si>
  <si>
    <t>Borucki 3-4</t>
  </si>
  <si>
    <t>Romo 19</t>
  </si>
  <si>
    <t>Wed, Sep 5</t>
  </si>
  <si>
    <t>W10-3</t>
  </si>
  <si>
    <t>63-76</t>
  </si>
  <si>
    <t>Sanchez 4-5</t>
  </si>
  <si>
    <t>Glasnow 0-3</t>
  </si>
  <si>
    <t>Thu, Sep 6</t>
  </si>
  <si>
    <t>L9-4</t>
  </si>
  <si>
    <t>63-77</t>
  </si>
  <si>
    <t>Bieber 9-3</t>
  </si>
  <si>
    <t>Gaviglio 3-8</t>
  </si>
  <si>
    <t>Fri, Sep 7</t>
  </si>
  <si>
    <t>W3-2 F/11</t>
  </si>
  <si>
    <t>Barnes 3-2</t>
  </si>
  <si>
    <t>Cimber 0-1</t>
  </si>
  <si>
    <t>Sat, Sep 8</t>
  </si>
  <si>
    <t>L9-8</t>
  </si>
  <si>
    <t>64-78</t>
  </si>
  <si>
    <t>Tomlin 1-5</t>
  </si>
  <si>
    <t>Reid-Foley 1-3</t>
  </si>
  <si>
    <t>Allen 26</t>
  </si>
  <si>
    <t>Sun, Sep 9</t>
  </si>
  <si>
    <t>65-78</t>
  </si>
  <si>
    <t>Pannone 2-1</t>
  </si>
  <si>
    <t>Clevinger 11-8</t>
  </si>
  <si>
    <t>Giles 20</t>
  </si>
  <si>
    <t>Tue, Sep 11</t>
  </si>
  <si>
    <t>65-79</t>
  </si>
  <si>
    <t>Brasier 2-0</t>
  </si>
  <si>
    <t>Tepera 5-5</t>
  </si>
  <si>
    <t>Wed, Sep 12</t>
  </si>
  <si>
    <t>65-80</t>
  </si>
  <si>
    <t>Price 15-6</t>
  </si>
  <si>
    <t>Sanchez 4-6</t>
  </si>
  <si>
    <t>Kimbrel 39</t>
  </si>
  <si>
    <t>Thu, Sep 13</t>
  </si>
  <si>
    <t>65-81</t>
  </si>
  <si>
    <t>Workman 5-0</t>
  </si>
  <si>
    <t>Barnes 3-3</t>
  </si>
  <si>
    <t>Kimbrel 40</t>
  </si>
  <si>
    <t>Fri, Sep 14</t>
  </si>
  <si>
    <t>L11-0</t>
  </si>
  <si>
    <t>65-82</t>
  </si>
  <si>
    <t>Tanaka 12-5</t>
  </si>
  <si>
    <t>Estrada 7-12</t>
  </si>
  <si>
    <t>Cessa 2</t>
  </si>
  <si>
    <t>Sat, Sep 15</t>
  </si>
  <si>
    <t>66-82</t>
  </si>
  <si>
    <t>Reid-Foley 2-3</t>
  </si>
  <si>
    <t>Sabathia 7-7</t>
  </si>
  <si>
    <t>Giles 21</t>
  </si>
  <si>
    <t>Sun, Sep 16</t>
  </si>
  <si>
    <t>67-82</t>
  </si>
  <si>
    <t>Pannone 3-1</t>
  </si>
  <si>
    <t>Betances 4-6</t>
  </si>
  <si>
    <t>Giles 22</t>
  </si>
  <si>
    <t>Mon, Sep 17</t>
  </si>
  <si>
    <t>W5-0</t>
  </si>
  <si>
    <t>68-82</t>
  </si>
  <si>
    <t>Borucki 4-4</t>
  </si>
  <si>
    <t>Phillips 0-1</t>
  </si>
  <si>
    <t>Tue, Sep 18</t>
  </si>
  <si>
    <t>69-82</t>
  </si>
  <si>
    <t>Petricka 3-1</t>
  </si>
  <si>
    <t>Bundy 8-15</t>
  </si>
  <si>
    <t>Giles 23</t>
  </si>
  <si>
    <t>Wed, Sep 19</t>
  </si>
  <si>
    <t>69-83</t>
  </si>
  <si>
    <t>Wright 4-2</t>
  </si>
  <si>
    <t>Estrada 7-13</t>
  </si>
  <si>
    <t>Givens 8</t>
  </si>
  <si>
    <t>Thu, Sep 20</t>
  </si>
  <si>
    <t>W9-8</t>
  </si>
  <si>
    <t>70-83</t>
  </si>
  <si>
    <t>Paulino 1-0</t>
  </si>
  <si>
    <t>Romo 3-4</t>
  </si>
  <si>
    <t>Fri, Sep 21</t>
  </si>
  <si>
    <t>L11-3</t>
  </si>
  <si>
    <t>70-84</t>
  </si>
  <si>
    <t>Beeks 5-1</t>
  </si>
  <si>
    <t>Reid-Foley 2-4</t>
  </si>
  <si>
    <t>Pruitt 3</t>
  </si>
  <si>
    <t>Sat, Sep 22</t>
  </si>
  <si>
    <t>71-84</t>
  </si>
  <si>
    <t>Pannone 4-1</t>
  </si>
  <si>
    <t>Glasnow 1-5</t>
  </si>
  <si>
    <t>Giles 24</t>
  </si>
  <si>
    <t>Sun, Sep 23</t>
  </si>
  <si>
    <t>71-85</t>
  </si>
  <si>
    <t>Snell 21-5</t>
  </si>
  <si>
    <t>Borucki 4-5</t>
  </si>
  <si>
    <t>Romo 23</t>
  </si>
  <si>
    <t>Mon, Sep 24</t>
  </si>
  <si>
    <t>71-86</t>
  </si>
  <si>
    <t>Keuchel 12-11</t>
  </si>
  <si>
    <t>Estrada 7-14</t>
  </si>
  <si>
    <t>Tue, Sep 25</t>
  </si>
  <si>
    <t>71-87</t>
  </si>
  <si>
    <t>James 2-0</t>
  </si>
  <si>
    <t>Gaviglio 3-9</t>
  </si>
  <si>
    <t>Wed, Sep 26</t>
  </si>
  <si>
    <t>72-87</t>
  </si>
  <si>
    <t>Biagini 4-7</t>
  </si>
  <si>
    <t>Devenski 2-3</t>
  </si>
  <si>
    <t>Giles 25</t>
  </si>
  <si>
    <t>Fri, Sep 28</t>
  </si>
  <si>
    <t>73-87</t>
  </si>
  <si>
    <t>Mayza 2-0</t>
  </si>
  <si>
    <t>Alvarado 1-6</t>
  </si>
  <si>
    <t>Giles 26</t>
  </si>
  <si>
    <t>Sat, Sep 29</t>
  </si>
  <si>
    <t>73-88</t>
  </si>
  <si>
    <t>Castillo 4-2</t>
  </si>
  <si>
    <t>Borucki 4-6</t>
  </si>
  <si>
    <t>Romo 25</t>
  </si>
  <si>
    <t>Sun, Sep 30</t>
  </si>
  <si>
    <t>73-89</t>
  </si>
  <si>
    <t>Yarbrough 16-6</t>
  </si>
  <si>
    <t>Gaviglio 3-10</t>
  </si>
  <si>
    <t>Pruitt 4</t>
  </si>
  <si>
    <t>Thu, Mar 28</t>
  </si>
  <si>
    <t>L2-0 F/10</t>
  </si>
  <si>
    <t>Alcantara 1-0</t>
  </si>
  <si>
    <t>Hudson 0-1</t>
  </si>
  <si>
    <t>Greene 1</t>
  </si>
  <si>
    <t>Fri, Mar 29</t>
  </si>
  <si>
    <t>Shoemaker 1-0</t>
  </si>
  <si>
    <t>Boyd 0-1</t>
  </si>
  <si>
    <t>Sat, Mar 30</t>
  </si>
  <si>
    <t>Sanchez 1-0</t>
  </si>
  <si>
    <t>Turnbull 0-1</t>
  </si>
  <si>
    <t>Giles 1</t>
  </si>
  <si>
    <t>Sun, Mar 31</t>
  </si>
  <si>
    <t>L4-3 F/11</t>
  </si>
  <si>
    <t>Stumpf 1-0</t>
  </si>
  <si>
    <t>Pannone 0-1</t>
  </si>
  <si>
    <t>Greene 2</t>
  </si>
  <si>
    <t>Mon, Apr 1</t>
  </si>
  <si>
    <t>Hess 1-0</t>
  </si>
  <si>
    <t>Bleier 1</t>
  </si>
  <si>
    <t>Tue, Apr 2</t>
  </si>
  <si>
    <t>Cashner 1-1</t>
  </si>
  <si>
    <t>Castro 1</t>
  </si>
  <si>
    <t>Wed, Apr 3</t>
  </si>
  <si>
    <t>Shoemaker 2-0</t>
  </si>
  <si>
    <t>Karns 0-1</t>
  </si>
  <si>
    <t>Giles 2</t>
  </si>
  <si>
    <t>Thu, Apr 4</t>
  </si>
  <si>
    <t>Bauer 1-0</t>
  </si>
  <si>
    <t>Hand 3</t>
  </si>
  <si>
    <t>Fri, Apr 5</t>
  </si>
  <si>
    <t>Cimber 1-0</t>
  </si>
  <si>
    <t>Sat, Apr 6</t>
  </si>
  <si>
    <t>Carrasco 1-1</t>
  </si>
  <si>
    <t>Pannone 0-2</t>
  </si>
  <si>
    <t>Sun, Apr 7</t>
  </si>
  <si>
    <t>Clevinger 1-0</t>
  </si>
  <si>
    <t>Hand 4</t>
  </si>
  <si>
    <t>Tue, Apr 9</t>
  </si>
  <si>
    <t>Shoemaker 3-0</t>
  </si>
  <si>
    <t>Sale 0-3</t>
  </si>
  <si>
    <t>Giles 3</t>
  </si>
  <si>
    <t>Thu, Apr 11</t>
  </si>
  <si>
    <t>Walden 2-0</t>
  </si>
  <si>
    <t>Giles 0-1</t>
  </si>
  <si>
    <t>Fri, Apr 12</t>
  </si>
  <si>
    <t>L11-7</t>
  </si>
  <si>
    <t>Thornton 0-1</t>
  </si>
  <si>
    <t>Sat, Apr 13</t>
  </si>
  <si>
    <t>Pannone 1-2</t>
  </si>
  <si>
    <t>Roe 0-2</t>
  </si>
  <si>
    <t>Giles 4</t>
  </si>
  <si>
    <t>Sun, Apr 14</t>
  </si>
  <si>
    <t>Kolarek 1-0</t>
  </si>
  <si>
    <t>Mon, Apr 15</t>
  </si>
  <si>
    <t>Mejia 0-1</t>
  </si>
  <si>
    <t>Tue, Apr 16</t>
  </si>
  <si>
    <t>Sanchez 2-1</t>
  </si>
  <si>
    <t>May 1-1</t>
  </si>
  <si>
    <t>Giles 5</t>
  </si>
  <si>
    <t>Wed, Apr 17</t>
  </si>
  <si>
    <t>Odorizzi 1-2</t>
  </si>
  <si>
    <t>Thornton 0-2</t>
  </si>
  <si>
    <t>Parker 4</t>
  </si>
  <si>
    <t>Thu, Apr 18</t>
  </si>
  <si>
    <t>Pineda 2-1</t>
  </si>
  <si>
    <t>Giles 6</t>
  </si>
  <si>
    <t>Fri, Apr 19</t>
  </si>
  <si>
    <t>Stroman 1-3</t>
  </si>
  <si>
    <t>Brooks 2-2</t>
  </si>
  <si>
    <t>Sat, Apr 20</t>
  </si>
  <si>
    <t>W10-1</t>
  </si>
  <si>
    <t>Fiers 2-2</t>
  </si>
  <si>
    <t>Sun, Apr 21</t>
  </si>
  <si>
    <t>Hudson 1-1</t>
  </si>
  <si>
    <t>Anderson 3-1</t>
  </si>
  <si>
    <t>Giles 7</t>
  </si>
  <si>
    <t>Tue, Apr 23</t>
  </si>
  <si>
    <t>vsSan FranciscoSan Francisco</t>
  </si>
  <si>
    <t>Samardzija 2-1</t>
  </si>
  <si>
    <t>Thornton 0-3</t>
  </si>
  <si>
    <t>Smith 6</t>
  </si>
  <si>
    <t>Wed, Apr 24</t>
  </si>
  <si>
    <t>Pomeranz 1-2</t>
  </si>
  <si>
    <t>Buchholz 0-1</t>
  </si>
  <si>
    <t>Fri, Apr 26</t>
  </si>
  <si>
    <t>Giles 1-1</t>
  </si>
  <si>
    <t>Petit 0-1</t>
  </si>
  <si>
    <t>Sat, Apr 27</t>
  </si>
  <si>
    <t>13-14</t>
  </si>
  <si>
    <t>Anderson 3-2</t>
  </si>
  <si>
    <t>Sun, Apr 28</t>
  </si>
  <si>
    <t>W5-4 F/11</t>
  </si>
  <si>
    <t>14-14</t>
  </si>
  <si>
    <t>Luciano 1-0</t>
  </si>
  <si>
    <t>Treinen 1-2</t>
  </si>
  <si>
    <t>Tue, Apr 30</t>
  </si>
  <si>
    <t>14-15</t>
  </si>
  <si>
    <t>Buttrey 2-1</t>
  </si>
  <si>
    <t>Tepera 0-1</t>
  </si>
  <si>
    <t>Robles 2</t>
  </si>
  <si>
    <t>Wed, May 1</t>
  </si>
  <si>
    <t>14-16</t>
  </si>
  <si>
    <t>Pena 1-1</t>
  </si>
  <si>
    <t>Stroman 1-4</t>
  </si>
  <si>
    <t>Buttrey 1</t>
  </si>
  <si>
    <t>Thu, May 2</t>
  </si>
  <si>
    <t>14-17</t>
  </si>
  <si>
    <t>Skaggs 3-2</t>
  </si>
  <si>
    <t>Sanchez 3-2</t>
  </si>
  <si>
    <t>Fri, May 3</t>
  </si>
  <si>
    <t>W1-0 F/12</t>
  </si>
  <si>
    <t>15-17</t>
  </si>
  <si>
    <t>Hudson 2-1</t>
  </si>
  <si>
    <t>Jurado 0-1</t>
  </si>
  <si>
    <t>Giles 8</t>
  </si>
  <si>
    <t>Sat, May 4</t>
  </si>
  <si>
    <t>15-18</t>
  </si>
  <si>
    <t>Lynn 4-2</t>
  </si>
  <si>
    <t>Pannone 1-3</t>
  </si>
  <si>
    <t>Kelley 2</t>
  </si>
  <si>
    <t>Sun, May 5</t>
  </si>
  <si>
    <t>15-19</t>
  </si>
  <si>
    <t>Dowdy 2-1</t>
  </si>
  <si>
    <t>Buchholz 0-2</t>
  </si>
  <si>
    <t>Mon, May 6</t>
  </si>
  <si>
    <t>L8-0</t>
  </si>
  <si>
    <t>15-20</t>
  </si>
  <si>
    <t>Perez 5-0</t>
  </si>
  <si>
    <t>Tue, May 7</t>
  </si>
  <si>
    <t>Berrios 6-1</t>
  </si>
  <si>
    <t>Sanchez 3-3</t>
  </si>
  <si>
    <t>Rogers 4</t>
  </si>
  <si>
    <t>Wed, May 8</t>
  </si>
  <si>
    <t>15-22</t>
  </si>
  <si>
    <t>Gibson 3-1</t>
  </si>
  <si>
    <t>Thornton 0-4</t>
  </si>
  <si>
    <t>Fri, May 10</t>
  </si>
  <si>
    <t>16-22</t>
  </si>
  <si>
    <t>Biagini 2-1</t>
  </si>
  <si>
    <t>Covey 0-2</t>
  </si>
  <si>
    <t>Giles 9</t>
  </si>
  <si>
    <t>Sat, May 11</t>
  </si>
  <si>
    <t>16-23</t>
  </si>
  <si>
    <t>Nova 2-3</t>
  </si>
  <si>
    <t>Sun, May 12</t>
  </si>
  <si>
    <t>16-24</t>
  </si>
  <si>
    <t>Giolito 4-1</t>
  </si>
  <si>
    <t>Tue, May 14</t>
  </si>
  <si>
    <t>@San FranciscoSan Francisco</t>
  </si>
  <si>
    <t>Thornton 1-4</t>
  </si>
  <si>
    <t>Vincent 0-2</t>
  </si>
  <si>
    <t>Wed, May 15</t>
  </si>
  <si>
    <t>17-25</t>
  </si>
  <si>
    <t>Melancon 1-0</t>
  </si>
  <si>
    <t>Tepera 0-2</t>
  </si>
  <si>
    <t>Smith 11</t>
  </si>
  <si>
    <t>Thu, May 16</t>
  </si>
  <si>
    <t>17-26</t>
  </si>
  <si>
    <t>Herrera 1-2</t>
  </si>
  <si>
    <t>Law 0-1</t>
  </si>
  <si>
    <t>Colome 9</t>
  </si>
  <si>
    <t>Fri, May 17</t>
  </si>
  <si>
    <t>W10-2</t>
  </si>
  <si>
    <t>Gaviglio 3-0</t>
  </si>
  <si>
    <t>Nova 2-4</t>
  </si>
  <si>
    <t>Guerra 1</t>
  </si>
  <si>
    <t>Sat, May 18</t>
  </si>
  <si>
    <t>L4-1 F/5</t>
  </si>
  <si>
    <t>18-27</t>
  </si>
  <si>
    <t>Giolito 5-1</t>
  </si>
  <si>
    <t>Feierabend 0-1</t>
  </si>
  <si>
    <t>Sun, May 19</t>
  </si>
  <si>
    <t>19-27</t>
  </si>
  <si>
    <t>Hudson 3-1</t>
  </si>
  <si>
    <t>Herrera 1-3</t>
  </si>
  <si>
    <t>Giles 10</t>
  </si>
  <si>
    <t>Mon, May 20</t>
  </si>
  <si>
    <t>19-28</t>
  </si>
  <si>
    <t>Price 2-2</t>
  </si>
  <si>
    <t>Jackson 0-1</t>
  </si>
  <si>
    <t>Tue, May 21</t>
  </si>
  <si>
    <t>20-28</t>
  </si>
  <si>
    <t>Rodriguez 4-3</t>
  </si>
  <si>
    <t>Wed, May 22</t>
  </si>
  <si>
    <t>L6-5 F/13</t>
  </si>
  <si>
    <t>20-29</t>
  </si>
  <si>
    <t>Hembree 1-0</t>
  </si>
  <si>
    <t>Cordero 0-1</t>
  </si>
  <si>
    <t>Thu, May 23</t>
  </si>
  <si>
    <t>L8-2</t>
  </si>
  <si>
    <t>20-30</t>
  </si>
  <si>
    <t>Weber 1-0</t>
  </si>
  <si>
    <t>Gaviglio 3-1</t>
  </si>
  <si>
    <t>Fri, May 24</t>
  </si>
  <si>
    <t>vsSan DiegoSan Diego</t>
  </si>
  <si>
    <t>20-31</t>
  </si>
  <si>
    <t>Wisler 2-1</t>
  </si>
  <si>
    <t>Hudson 3-2</t>
  </si>
  <si>
    <t>Stammen 2</t>
  </si>
  <si>
    <t>Sat, May 25</t>
  </si>
  <si>
    <t>L19-4</t>
  </si>
  <si>
    <t>20-32</t>
  </si>
  <si>
    <t>Quantrill 1-2</t>
  </si>
  <si>
    <t>Jackson 0-2</t>
  </si>
  <si>
    <t>Sun, May 26</t>
  </si>
  <si>
    <t>21-32</t>
  </si>
  <si>
    <t>Stroman 3-6</t>
  </si>
  <si>
    <t>Erlin 0-1</t>
  </si>
  <si>
    <t>Mon, May 27</t>
  </si>
  <si>
    <t>21-33</t>
  </si>
  <si>
    <t>Chirinos 6-1</t>
  </si>
  <si>
    <t>Tue, May 28</t>
  </si>
  <si>
    <t>21-34</t>
  </si>
  <si>
    <t>Yarbrough 4-1</t>
  </si>
  <si>
    <t>Richard 0-1</t>
  </si>
  <si>
    <t>Castillo 6</t>
  </si>
  <si>
    <t>Wed, May 29</t>
  </si>
  <si>
    <t>21-35</t>
  </si>
  <si>
    <t>Castillo 1-3</t>
  </si>
  <si>
    <t>Shafer 0-1</t>
  </si>
  <si>
    <t>Fri, May 31</t>
  </si>
  <si>
    <t>@ColoradoColorado</t>
  </si>
  <si>
    <t>L13-6</t>
  </si>
  <si>
    <t>21-36</t>
  </si>
  <si>
    <t>Marquez 6-2</t>
  </si>
  <si>
    <t>Jackson 0-3</t>
  </si>
  <si>
    <t>Sat, Jun 1</t>
  </si>
  <si>
    <t>21-37</t>
  </si>
  <si>
    <t>Gray 5-4</t>
  </si>
  <si>
    <t>Oberg 2</t>
  </si>
  <si>
    <t>Sun, Jun 2</t>
  </si>
  <si>
    <t>21-38</t>
  </si>
  <si>
    <t>Senzatela 4-4</t>
  </si>
  <si>
    <t>Sanchez 3-6</t>
  </si>
  <si>
    <t>Tue, Jun 4</t>
  </si>
  <si>
    <t>22-38</t>
  </si>
  <si>
    <t>Pannone 2-3</t>
  </si>
  <si>
    <t>Tanaka 3-5</t>
  </si>
  <si>
    <t>Giles 11</t>
  </si>
  <si>
    <t>Wed, Jun 5</t>
  </si>
  <si>
    <t>W11-7</t>
  </si>
  <si>
    <t>23-38</t>
  </si>
  <si>
    <t>Gaviglio 4-1</t>
  </si>
  <si>
    <t>Thu, Jun 6</t>
  </si>
  <si>
    <t>23-39</t>
  </si>
  <si>
    <t>Jackson 0-4</t>
  </si>
  <si>
    <t>Chapman 18</t>
  </si>
  <si>
    <t>Fri, Jun 7</t>
  </si>
  <si>
    <t>vsArizonaArizona</t>
  </si>
  <si>
    <t>23-40</t>
  </si>
  <si>
    <t>Kelly 6-6</t>
  </si>
  <si>
    <t>Stroman 3-8</t>
  </si>
  <si>
    <t>Sat, Jun 8</t>
  </si>
  <si>
    <t>23-41</t>
  </si>
  <si>
    <t>Greinke 7-2</t>
  </si>
  <si>
    <t>Sanchez 3-7</t>
  </si>
  <si>
    <t>Sun, Jun 9</t>
  </si>
  <si>
    <t>23-42</t>
  </si>
  <si>
    <t>Ray 5-3</t>
  </si>
  <si>
    <t>Richard 0-2</t>
  </si>
  <si>
    <t>Tue, Jun 11</t>
  </si>
  <si>
    <t>23-43</t>
  </si>
  <si>
    <t>Means 6-4</t>
  </si>
  <si>
    <t>Thornton 1-5</t>
  </si>
  <si>
    <t>Givens 6</t>
  </si>
  <si>
    <t>Wed, Jun 12</t>
  </si>
  <si>
    <t>24-43</t>
  </si>
  <si>
    <t>Jackson 1-4</t>
  </si>
  <si>
    <t>Hess 1-9</t>
  </si>
  <si>
    <t>Hudson 1</t>
  </si>
  <si>
    <t>Thu, Jun 13</t>
  </si>
  <si>
    <t>W12-3</t>
  </si>
  <si>
    <t>25-43</t>
  </si>
  <si>
    <t>Ynoa 0-3</t>
  </si>
  <si>
    <t>Fri, Jun 14</t>
  </si>
  <si>
    <t>L15-2</t>
  </si>
  <si>
    <t>25-44</t>
  </si>
  <si>
    <t>Cole 6-5</t>
  </si>
  <si>
    <t>Sanchez 3-8</t>
  </si>
  <si>
    <t>Armenteros 1</t>
  </si>
  <si>
    <t>Sat, Jun 15</t>
  </si>
  <si>
    <t>25-45</t>
  </si>
  <si>
    <t>Valdez 3-2</t>
  </si>
  <si>
    <t>Richard 0-3</t>
  </si>
  <si>
    <t>Sun, Jun 16</t>
  </si>
  <si>
    <t>W12-0</t>
  </si>
  <si>
    <t>26-45</t>
  </si>
  <si>
    <t>Thornton 2-5</t>
  </si>
  <si>
    <t>Peacock 6-4</t>
  </si>
  <si>
    <t>Mon, Jun 17</t>
  </si>
  <si>
    <t>26-46</t>
  </si>
  <si>
    <t>Pena 5-1</t>
  </si>
  <si>
    <t>Jackson 1-5</t>
  </si>
  <si>
    <t>Tue, Jun 18</t>
  </si>
  <si>
    <t>26-47</t>
  </si>
  <si>
    <t>Skaggs 6-6</t>
  </si>
  <si>
    <t>Robles 11</t>
  </si>
  <si>
    <t>Wed, Jun 19</t>
  </si>
  <si>
    <t>26-48</t>
  </si>
  <si>
    <t>Ramirez 3-0</t>
  </si>
  <si>
    <t>Sanchez 3-9</t>
  </si>
  <si>
    <t>Thu, Jun 20</t>
  </si>
  <si>
    <t>27-48</t>
  </si>
  <si>
    <t>Kingham 1-0</t>
  </si>
  <si>
    <t>Buttrey 4-4</t>
  </si>
  <si>
    <t>Fri, Jun 21</t>
  </si>
  <si>
    <t>L7-5 F/10</t>
  </si>
  <si>
    <t>27-49</t>
  </si>
  <si>
    <t>Workman 6-1</t>
  </si>
  <si>
    <t>Romano 0-1</t>
  </si>
  <si>
    <t>Sat, Jun 22</t>
  </si>
  <si>
    <t>28-49</t>
  </si>
  <si>
    <t>Kingham 2-0</t>
  </si>
  <si>
    <t>Giles 12</t>
  </si>
  <si>
    <t>Sun, Jun 23</t>
  </si>
  <si>
    <t>29-49</t>
  </si>
  <si>
    <t>Stroman 5-9</t>
  </si>
  <si>
    <t>Porcello 5-7</t>
  </si>
  <si>
    <t>Mon, Jun 24</t>
  </si>
  <si>
    <t>29-50</t>
  </si>
  <si>
    <t>Sabathia 5-4</t>
  </si>
  <si>
    <t>Sanchez 3-10</t>
  </si>
  <si>
    <t>Tue, Jun 25</t>
  </si>
  <si>
    <t>29-51</t>
  </si>
  <si>
    <t>Cortes Jr. 3-0</t>
  </si>
  <si>
    <t>Richard 0-4</t>
  </si>
  <si>
    <t>Chapman 23</t>
  </si>
  <si>
    <t>Wed, Jun 26</t>
  </si>
  <si>
    <t>29-52</t>
  </si>
  <si>
    <t>Britton 3-1</t>
  </si>
  <si>
    <t>Kingham 2-1</t>
  </si>
  <si>
    <t>Fri, Jun 28</t>
  </si>
  <si>
    <t>30-52</t>
  </si>
  <si>
    <t>Hudson 4-2</t>
  </si>
  <si>
    <t>Duffy 3-4</t>
  </si>
  <si>
    <t>Sat, Jun 29</t>
  </si>
  <si>
    <t>31-52</t>
  </si>
  <si>
    <t>Hudson 5-2</t>
  </si>
  <si>
    <t>Barlow 2-3</t>
  </si>
  <si>
    <t>Sun, Jun 30</t>
  </si>
  <si>
    <t>31-53</t>
  </si>
  <si>
    <t>Keller 4-9</t>
  </si>
  <si>
    <t>Sanchez 3-11</t>
  </si>
  <si>
    <t>Kennedy 11</t>
  </si>
  <si>
    <t>Mon, Jul 1</t>
  </si>
  <si>
    <t>W11-4</t>
  </si>
  <si>
    <t>32-53</t>
  </si>
  <si>
    <t>Richard 1-4</t>
  </si>
  <si>
    <t>Sparkman 2-4</t>
  </si>
  <si>
    <t>Tue, Jul 2</t>
  </si>
  <si>
    <t>32-54</t>
  </si>
  <si>
    <t>Price 6-2</t>
  </si>
  <si>
    <t>Thornton 2-6</t>
  </si>
  <si>
    <t>Wed, Jul 3</t>
  </si>
  <si>
    <t>33-54</t>
  </si>
  <si>
    <t>Waguespack 1-0</t>
  </si>
  <si>
    <t>Sale 3-8</t>
  </si>
  <si>
    <t>Thu, Jul 4</t>
  </si>
  <si>
    <t>33-55</t>
  </si>
  <si>
    <t>Workman 8-1</t>
  </si>
  <si>
    <t>Giles 1-2</t>
  </si>
  <si>
    <t>Fri, Jul 5</t>
  </si>
  <si>
    <t>33-56</t>
  </si>
  <si>
    <t>Bundy 4-10</t>
  </si>
  <si>
    <t>Sanchez 3-12</t>
  </si>
  <si>
    <t>Fry 2</t>
  </si>
  <si>
    <t>Sat, Jul 6</t>
  </si>
  <si>
    <t>33-57</t>
  </si>
  <si>
    <t>Cashner 9-3</t>
  </si>
  <si>
    <t>Richard 1-5</t>
  </si>
  <si>
    <t>Sun, Jul 7</t>
  </si>
  <si>
    <t>34-57</t>
  </si>
  <si>
    <t>Thornton 3-6</t>
  </si>
  <si>
    <t>Wojciechowski 0-2</t>
  </si>
  <si>
    <t>Fri, Jul 12</t>
  </si>
  <si>
    <t>34-58</t>
  </si>
  <si>
    <t>German 11-2</t>
  </si>
  <si>
    <t>Sanchez 3-13</t>
  </si>
  <si>
    <t>Sat, Jul 13</t>
  </si>
  <si>
    <t>35-58</t>
  </si>
  <si>
    <t>Biagini 3-1</t>
  </si>
  <si>
    <t>Happ 7-5</t>
  </si>
  <si>
    <t>Hudson 2</t>
  </si>
  <si>
    <t>Sun, Jul 14</t>
  </si>
  <si>
    <t>35-59</t>
  </si>
  <si>
    <t>Tanaka 6-5</t>
  </si>
  <si>
    <t>Stroman 5-10</t>
  </si>
  <si>
    <t>Chapman 25</t>
  </si>
  <si>
    <t>Mon, Jul 15</t>
  </si>
  <si>
    <t>35-60</t>
  </si>
  <si>
    <t>Porcello 7-7</t>
  </si>
  <si>
    <t>Thornton 3-7</t>
  </si>
  <si>
    <t>Workman 4</t>
  </si>
  <si>
    <t>Tue, Jul 16</t>
  </si>
  <si>
    <t>36-60</t>
  </si>
  <si>
    <t>Shafer 1-1</t>
  </si>
  <si>
    <t>Cashner 9-4</t>
  </si>
  <si>
    <t>Wed, Jul 17</t>
  </si>
  <si>
    <t>36-61</t>
  </si>
  <si>
    <t>Rodriguez 11-4</t>
  </si>
  <si>
    <t>Sanchez 3-14</t>
  </si>
  <si>
    <t>Workman 5</t>
  </si>
  <si>
    <t>Thu, Jul 18</t>
  </si>
  <si>
    <t>36-62</t>
  </si>
  <si>
    <t>Sale 4-9</t>
  </si>
  <si>
    <t>Pannone 2-4</t>
  </si>
  <si>
    <t>Fri, Jul 19</t>
  </si>
  <si>
    <t>37-62</t>
  </si>
  <si>
    <t>Stroman 6-10</t>
  </si>
  <si>
    <t>Zimmermann 0-7</t>
  </si>
  <si>
    <t>Sat, Jul 20</t>
  </si>
  <si>
    <t>38-62</t>
  </si>
  <si>
    <t>Font 2-0</t>
  </si>
  <si>
    <t>Soto 0-4</t>
  </si>
  <si>
    <t>Sun, Jul 21</t>
  </si>
  <si>
    <t>L4-3 F/10</t>
  </si>
  <si>
    <t>38-63</t>
  </si>
  <si>
    <t>Ramirez 5-3</t>
  </si>
  <si>
    <t>Mayza 0-1</t>
  </si>
  <si>
    <t>Mon, Jul 22</t>
  </si>
  <si>
    <t>L7-3</t>
  </si>
  <si>
    <t>38-64</t>
  </si>
  <si>
    <t>Clevinger 4-2</t>
  </si>
  <si>
    <t>Tue, Jul 23</t>
  </si>
  <si>
    <t>W2-1 F/10</t>
  </si>
  <si>
    <t>39-64</t>
  </si>
  <si>
    <t>Giles 2-2</t>
  </si>
  <si>
    <t>Olson 1-1</t>
  </si>
  <si>
    <t>Wed, Jul 24</t>
  </si>
  <si>
    <t>39-65</t>
  </si>
  <si>
    <t>Bieber 10-3</t>
  </si>
  <si>
    <t>Stroman 6-11</t>
  </si>
  <si>
    <t>Fri, Jul 26</t>
  </si>
  <si>
    <t>39-66</t>
  </si>
  <si>
    <t>Yarbrough 9-3</t>
  </si>
  <si>
    <t>Waguespack 1-1</t>
  </si>
  <si>
    <t>Poche 1</t>
  </si>
  <si>
    <t>Sat, Jul 27</t>
  </si>
  <si>
    <t>W10-9 F/12</t>
  </si>
  <si>
    <t>40-66</t>
  </si>
  <si>
    <t>Hudson 6-2</t>
  </si>
  <si>
    <t>Pagan 2-2</t>
  </si>
  <si>
    <t>Sun, Jul 28</t>
  </si>
  <si>
    <t>L10-9</t>
  </si>
  <si>
    <t>40-67</t>
  </si>
  <si>
    <t>Roe 1-3</t>
  </si>
  <si>
    <t>Hudson 6-3</t>
  </si>
  <si>
    <t>Castillo 8</t>
  </si>
  <si>
    <t>Mon, Jul 29</t>
  </si>
  <si>
    <t>41-67</t>
  </si>
  <si>
    <t>Mayza 1-1</t>
  </si>
  <si>
    <t>Keller 7-10</t>
  </si>
  <si>
    <t>Tue, Jul 30</t>
  </si>
  <si>
    <t>W9-2</t>
  </si>
  <si>
    <t>42-67</t>
  </si>
  <si>
    <t>Reid-Foley 1-1</t>
  </si>
  <si>
    <t>Montgomery 0-2</t>
  </si>
  <si>
    <t>Wed, Jul 31</t>
  </si>
  <si>
    <t>43-67</t>
  </si>
  <si>
    <t>Waguespack 2-1</t>
  </si>
  <si>
    <t>Junis 6-10</t>
  </si>
  <si>
    <t>Shafer 1</t>
  </si>
  <si>
    <t>Thu, Aug 1</t>
  </si>
  <si>
    <t>W11-2</t>
  </si>
  <si>
    <t>44-67</t>
  </si>
  <si>
    <t>Thornton 4-7</t>
  </si>
  <si>
    <t>Wojciechowski 2-4</t>
  </si>
  <si>
    <t>Fri, Aug 2</t>
  </si>
  <si>
    <t>45-67</t>
  </si>
  <si>
    <t>Kingham 3-1</t>
  </si>
  <si>
    <t>Brooks 2-5</t>
  </si>
  <si>
    <t>Law 1</t>
  </si>
  <si>
    <t>Sat, Aug 3</t>
  </si>
  <si>
    <t>45-68</t>
  </si>
  <si>
    <t>Givens 2-5</t>
  </si>
  <si>
    <t>Boshers 0-1</t>
  </si>
  <si>
    <t>Fry 3</t>
  </si>
  <si>
    <t>Sun, Aug 4</t>
  </si>
  <si>
    <t>45-69</t>
  </si>
  <si>
    <t>Eshelman 1-2</t>
  </si>
  <si>
    <t>Armstrong 4</t>
  </si>
  <si>
    <t>Mon, Aug 5</t>
  </si>
  <si>
    <t>46-69</t>
  </si>
  <si>
    <t>Waguespack 3-1</t>
  </si>
  <si>
    <t>Morton 12-4</t>
  </si>
  <si>
    <t>Law 2</t>
  </si>
  <si>
    <t>Tue, Aug 6</t>
  </si>
  <si>
    <t>L7-6 F/10</t>
  </si>
  <si>
    <t>46-70</t>
  </si>
  <si>
    <t>Castillo 2-6</t>
  </si>
  <si>
    <t>Boshers 0-2</t>
  </si>
  <si>
    <t>Wed, Aug 7</t>
  </si>
  <si>
    <t>47-70</t>
  </si>
  <si>
    <t>Stewart 1-0</t>
  </si>
  <si>
    <t>McKay 2-2</t>
  </si>
  <si>
    <t>Thu, Aug 8</t>
  </si>
  <si>
    <t>L12-6</t>
  </si>
  <si>
    <t>47-71</t>
  </si>
  <si>
    <t>German 15-2</t>
  </si>
  <si>
    <t>Pannone 2-5</t>
  </si>
  <si>
    <t>Cessa 1</t>
  </si>
  <si>
    <t>Fri, Aug 9</t>
  </si>
  <si>
    <t>48-71</t>
  </si>
  <si>
    <t>Reid-Foley 2-2</t>
  </si>
  <si>
    <t>Happ 9-7</t>
  </si>
  <si>
    <t>Sat, Aug 10</t>
  </si>
  <si>
    <t>49-71</t>
  </si>
  <si>
    <t>Adam 1-0</t>
  </si>
  <si>
    <t>Ottavino 5-4</t>
  </si>
  <si>
    <t>Law 3</t>
  </si>
  <si>
    <t>Sun, Aug 11</t>
  </si>
  <si>
    <t>49-72</t>
  </si>
  <si>
    <t>Tanaka 8-6</t>
  </si>
  <si>
    <t>Thornton 4-8</t>
  </si>
  <si>
    <t>Chapman 31</t>
  </si>
  <si>
    <t>Mon, Aug 12</t>
  </si>
  <si>
    <t>W19-4</t>
  </si>
  <si>
    <t>50-72</t>
  </si>
  <si>
    <t>Stewart 2-0</t>
  </si>
  <si>
    <t>Jurado 6-8</t>
  </si>
  <si>
    <t>Tue, Aug 13</t>
  </si>
  <si>
    <t>51-72</t>
  </si>
  <si>
    <t>Pannone 3-5</t>
  </si>
  <si>
    <t>Lynn 14-8</t>
  </si>
  <si>
    <t>Wed, Aug 14</t>
  </si>
  <si>
    <t>51-73</t>
  </si>
  <si>
    <t>Allard 1-0</t>
  </si>
  <si>
    <t>Fri, Aug 16</t>
  </si>
  <si>
    <t>52-73</t>
  </si>
  <si>
    <t>Waguespack 4-1</t>
  </si>
  <si>
    <t>LeBlanc 6-7</t>
  </si>
  <si>
    <t>Sat, Aug 17</t>
  </si>
  <si>
    <t>52-74</t>
  </si>
  <si>
    <t>Bass 2-4</t>
  </si>
  <si>
    <t>Mayza 1-2</t>
  </si>
  <si>
    <t>Magill 1</t>
  </si>
  <si>
    <t>Sun, Aug 18</t>
  </si>
  <si>
    <t>52-75</t>
  </si>
  <si>
    <t>Kikuchi 5-8</t>
  </si>
  <si>
    <t>Font 2-1</t>
  </si>
  <si>
    <t>Tue, Aug 20</t>
  </si>
  <si>
    <t>L16-3</t>
  </si>
  <si>
    <t>52-76</t>
  </si>
  <si>
    <t>Kershaw 13-2</t>
  </si>
  <si>
    <t>Wed, Aug 21</t>
  </si>
  <si>
    <t>52-77</t>
  </si>
  <si>
    <t>Baez 7-2</t>
  </si>
  <si>
    <t>Mayza 1-3</t>
  </si>
  <si>
    <t>Thu, Aug 22</t>
  </si>
  <si>
    <t>52-78</t>
  </si>
  <si>
    <t>Sadler 3-0</t>
  </si>
  <si>
    <t>Law 0-2</t>
  </si>
  <si>
    <t>Fri, Aug 23</t>
  </si>
  <si>
    <t>52-79</t>
  </si>
  <si>
    <t>Wisler 1-0</t>
  </si>
  <si>
    <t>Gaviglio 4-2</t>
  </si>
  <si>
    <t>Magill 3</t>
  </si>
  <si>
    <t>Sat, Aug 24</t>
  </si>
  <si>
    <t>53-79</t>
  </si>
  <si>
    <t>Stewart 3-0</t>
  </si>
  <si>
    <t>McClain 0-1</t>
  </si>
  <si>
    <t>Law 4</t>
  </si>
  <si>
    <t>Sun, Aug 25</t>
  </si>
  <si>
    <t>53-80</t>
  </si>
  <si>
    <t>Gonzales 14-10</t>
  </si>
  <si>
    <t>Buchholz 0-3</t>
  </si>
  <si>
    <t>Magill 4</t>
  </si>
  <si>
    <t>Tue, Aug 27</t>
  </si>
  <si>
    <t>54-80</t>
  </si>
  <si>
    <t>Godley 1-0</t>
  </si>
  <si>
    <t>Soroka 10-3</t>
  </si>
  <si>
    <t>Wed, Aug 28</t>
  </si>
  <si>
    <t>54-81</t>
  </si>
  <si>
    <t>Jackson 8-2</t>
  </si>
  <si>
    <t>Waguespack 4-2</t>
  </si>
  <si>
    <t>Fri, Aug 30</t>
  </si>
  <si>
    <t>54-82</t>
  </si>
  <si>
    <t>McHugh 4-5</t>
  </si>
  <si>
    <t>Thornton 4-9</t>
  </si>
  <si>
    <t>Sat, Aug 31</t>
  </si>
  <si>
    <t>55-82</t>
  </si>
  <si>
    <t>Buchholz 1-3</t>
  </si>
  <si>
    <t>Valdez 4-7</t>
  </si>
  <si>
    <t>Sun, Sep 1</t>
  </si>
  <si>
    <t>55-83</t>
  </si>
  <si>
    <t>Verlander 17-5</t>
  </si>
  <si>
    <t>Giles 2-3</t>
  </si>
  <si>
    <t>Mon, Sep 2</t>
  </si>
  <si>
    <t>55-84</t>
  </si>
  <si>
    <t>Soroka 11-3</t>
  </si>
  <si>
    <t>Waguespack 4-3</t>
  </si>
  <si>
    <t>Melancon 9</t>
  </si>
  <si>
    <t>Tue, Sep 3</t>
  </si>
  <si>
    <t>55-85</t>
  </si>
  <si>
    <t>Foltynewicz 5-5</t>
  </si>
  <si>
    <t>Font 2-2</t>
  </si>
  <si>
    <t>Thu, Sep 5</t>
  </si>
  <si>
    <t>55-86</t>
  </si>
  <si>
    <t>Drake 4-2</t>
  </si>
  <si>
    <t>Boshers 0-3</t>
  </si>
  <si>
    <t>Pagan 18</t>
  </si>
  <si>
    <t>Fri, Sep 6</t>
  </si>
  <si>
    <t>55-87</t>
  </si>
  <si>
    <t>Fairbanks 1-2</t>
  </si>
  <si>
    <t>Buchholz 1-4</t>
  </si>
  <si>
    <t>Pagan 19</t>
  </si>
  <si>
    <t>Sat, Sep 7</t>
  </si>
  <si>
    <t>55-88</t>
  </si>
  <si>
    <t>Anderson 3-0</t>
  </si>
  <si>
    <t>Romano 0-2</t>
  </si>
  <si>
    <t>Drake 2</t>
  </si>
  <si>
    <t>Sun, Sep 8</t>
  </si>
  <si>
    <t>55-89</t>
  </si>
  <si>
    <t>Richards 2-0</t>
  </si>
  <si>
    <t>Waguespack 4-4</t>
  </si>
  <si>
    <t>Tue, Sep 10</t>
  </si>
  <si>
    <t>56-89</t>
  </si>
  <si>
    <t>Shafer 2-1</t>
  </si>
  <si>
    <t>Taylor 1-2</t>
  </si>
  <si>
    <t>Wed, Sep 11</t>
  </si>
  <si>
    <t>W8-0</t>
  </si>
  <si>
    <t>57-89</t>
  </si>
  <si>
    <t>Thornton 5-9</t>
  </si>
  <si>
    <t>Kelley 0-1</t>
  </si>
  <si>
    <t>Thu, Sep 12</t>
  </si>
  <si>
    <t>57-90</t>
  </si>
  <si>
    <t>Taylor 2-2</t>
  </si>
  <si>
    <t>Buchholz 1-5</t>
  </si>
  <si>
    <t>Workman 12</t>
  </si>
  <si>
    <t>Fri, Sep 13</t>
  </si>
  <si>
    <t>W6-5 F/12</t>
  </si>
  <si>
    <t>58-90</t>
  </si>
  <si>
    <t>Font 3-2</t>
  </si>
  <si>
    <t>Lyons 0-1</t>
  </si>
  <si>
    <t>Sat, Sep 14</t>
  </si>
  <si>
    <t>58-91</t>
  </si>
  <si>
    <t>Paxton 14-6</t>
  </si>
  <si>
    <t>Waguespack 4-5</t>
  </si>
  <si>
    <t>Sun, Sep 15</t>
  </si>
  <si>
    <t>59-91</t>
  </si>
  <si>
    <t>Zeuch 1-0</t>
  </si>
  <si>
    <t>Cortes Jr. 5-1</t>
  </si>
  <si>
    <t>Tue, Sep 17</t>
  </si>
  <si>
    <t>60-91</t>
  </si>
  <si>
    <t>Law 1-2</t>
  </si>
  <si>
    <t>Givens 2-6</t>
  </si>
  <si>
    <t>Wed, Sep 18</t>
  </si>
  <si>
    <t>61-91</t>
  </si>
  <si>
    <t>Stewart 4-0</t>
  </si>
  <si>
    <t>Castro 1-3</t>
  </si>
  <si>
    <t>Law 5</t>
  </si>
  <si>
    <t>Thu, Sep 19</t>
  </si>
  <si>
    <t>62-91</t>
  </si>
  <si>
    <t>Kay 1-0</t>
  </si>
  <si>
    <t>Ynoa 1-9</t>
  </si>
  <si>
    <t>Fri, Sep 20</t>
  </si>
  <si>
    <t>63-91</t>
  </si>
  <si>
    <t>Adam 2-0</t>
  </si>
  <si>
    <t>Kahnle 3-2</t>
  </si>
  <si>
    <t>Sat, Sep 21</t>
  </si>
  <si>
    <t>63-92</t>
  </si>
  <si>
    <t>Paxton 15-6</t>
  </si>
  <si>
    <t>Zeuch 1-1</t>
  </si>
  <si>
    <t>Sun, Sep 22</t>
  </si>
  <si>
    <t>63-93</t>
  </si>
  <si>
    <t>Font 3-3</t>
  </si>
  <si>
    <t>Mon, Sep 23</t>
  </si>
  <si>
    <t>W11-10 F/15</t>
  </si>
  <si>
    <t>64-93</t>
  </si>
  <si>
    <t>Adam 3-0</t>
  </si>
  <si>
    <t>Eades 0-1</t>
  </si>
  <si>
    <t>Tue, Sep 24</t>
  </si>
  <si>
    <t>64-94</t>
  </si>
  <si>
    <t>Bundy 7-14</t>
  </si>
  <si>
    <t>Pannone 3-6</t>
  </si>
  <si>
    <t>Wed, Sep 25</t>
  </si>
  <si>
    <t>65-94</t>
  </si>
  <si>
    <t>Waguespack 5-5</t>
  </si>
  <si>
    <t>Ynoa 1-10</t>
  </si>
  <si>
    <t>Fri, Sep 27</t>
  </si>
  <si>
    <t>65-95</t>
  </si>
  <si>
    <t>Drake 5-2</t>
  </si>
  <si>
    <t>Zeuch 1-2</t>
  </si>
  <si>
    <t>Sat, Sep 28</t>
  </si>
  <si>
    <t>66-95</t>
  </si>
  <si>
    <t>Thornton 6-9</t>
  </si>
  <si>
    <t>Yarbrough 11-6</t>
  </si>
  <si>
    <t>Sun, Sep 29</t>
  </si>
  <si>
    <t>W8-3</t>
  </si>
  <si>
    <t>67-95</t>
  </si>
  <si>
    <t>Buchholz 2-5</t>
  </si>
  <si>
    <t>Snell 6-8</t>
  </si>
  <si>
    <t>https://www.espn.com/mlb/team/schedule/_/name/tor/season/2019/seasontype/2/half/2</t>
  </si>
  <si>
    <t>TRM 
Adult Tickets</t>
  </si>
  <si>
    <t>TRM 
Senior Tickets</t>
  </si>
  <si>
    <t>TRM 
Child Tickets</t>
  </si>
  <si>
    <t>Total TRM Tickets</t>
  </si>
  <si>
    <t>W/L</t>
  </si>
  <si>
    <t>Grand Total</t>
  </si>
  <si>
    <t>W-L Record</t>
  </si>
  <si>
    <t>Loss</t>
  </si>
  <si>
    <t>Win</t>
  </si>
  <si>
    <t>Game Date</t>
  </si>
  <si>
    <t>Game date</t>
  </si>
  <si>
    <t>Apr</t>
  </si>
  <si>
    <t>May</t>
  </si>
  <si>
    <t>Jun</t>
  </si>
  <si>
    <t>Jul</t>
  </si>
  <si>
    <t>Aug</t>
  </si>
  <si>
    <t>Sep</t>
  </si>
  <si>
    <t>Blue Jays 
Game Result</t>
  </si>
  <si>
    <t>2017 TRM Tickets 
Sold by Day vs. Blue Jays Game Result</t>
  </si>
  <si>
    <t>Mar</t>
  </si>
  <si>
    <t>2018 TRM Tickets 
Sold by Day vs. Blue Jays Game Result</t>
  </si>
  <si>
    <t>2019 TRM Tickets 
Sold by Day vs. Blue Jays Game Result</t>
  </si>
  <si>
    <t>Year</t>
  </si>
  <si>
    <t>Attendance</t>
  </si>
  <si>
    <t>Averages</t>
  </si>
  <si>
    <t>2017 Blue Jays &amp; TRM  Data</t>
  </si>
  <si>
    <t>2018 Blue Jays &amp; TRM Data</t>
  </si>
  <si>
    <t>Total TRM 
Tickets</t>
  </si>
  <si>
    <t>2019 Blue Jays and TRM Data</t>
  </si>
  <si>
    <t>Avg. attendance of 
Blue Jays games</t>
  </si>
  <si>
    <t>-</t>
  </si>
  <si>
    <t>YoY% Change 
in Attendance</t>
  </si>
  <si>
    <t>YoY% Change 
in Ticket Sales</t>
  </si>
  <si>
    <t>Avg. Daily TRM 
Ticket sales</t>
  </si>
  <si>
    <t>Source:</t>
  </si>
  <si>
    <t xml:space="preserve">Toronto Railway Museum Ticket Sales by month by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</si>
</sst>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2E74B5"/>
      <name val="Calibri Light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1C36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/>
    <xf numFmtId="0" fontId="6" fillId="2" borderId="0" xfId="0" applyFont="1" applyFill="1" applyBorder="1"/>
    <xf numFmtId="0" fontId="7" fillId="3" borderId="1" xfId="0" applyFont="1" applyFill="1" applyBorder="1"/>
    <xf numFmtId="3" fontId="7" fillId="3" borderId="1" xfId="0" applyNumberFormat="1" applyFont="1" applyFill="1" applyBorder="1"/>
    <xf numFmtId="0" fontId="7" fillId="4" borderId="1" xfId="0" applyFont="1" applyFill="1" applyBorder="1"/>
    <xf numFmtId="3" fontId="7" fillId="4" borderId="1" xfId="0" applyNumberFormat="1" applyFont="1" applyFill="1" applyBorder="1"/>
    <xf numFmtId="16" fontId="7" fillId="3" borderId="1" xfId="0" applyNumberFormat="1" applyFont="1" applyFill="1" applyBorder="1"/>
    <xf numFmtId="16" fontId="7" fillId="4" borderId="1" xfId="0" applyNumberFormat="1" applyFont="1" applyFill="1" applyBorder="1"/>
    <xf numFmtId="0" fontId="5" fillId="0" borderId="0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164" fontId="7" fillId="3" borderId="1" xfId="0" applyNumberFormat="1" applyFont="1" applyFill="1" applyBorder="1"/>
    <xf numFmtId="164" fontId="7" fillId="4" borderId="1" xfId="0" applyNumberFormat="1" applyFont="1" applyFill="1" applyBorder="1"/>
    <xf numFmtId="0" fontId="3" fillId="0" borderId="0" xfId="0" pivotButton="1" applyFont="1" applyAlignment="1">
      <alignment vertical="top" wrapText="1"/>
    </xf>
    <xf numFmtId="0" fontId="0" fillId="4" borderId="1" xfId="0" applyFont="1" applyFill="1" applyBorder="1"/>
    <xf numFmtId="3" fontId="0" fillId="4" borderId="1" xfId="0" applyNumberFormat="1" applyFont="1" applyFill="1" applyBorder="1"/>
    <xf numFmtId="16" fontId="0" fillId="4" borderId="1" xfId="0" applyNumberFormat="1" applyFont="1" applyFill="1" applyBorder="1"/>
    <xf numFmtId="164" fontId="0" fillId="4" borderId="1" xfId="0" applyNumberFormat="1" applyFont="1" applyFill="1" applyBorder="1"/>
    <xf numFmtId="0" fontId="0" fillId="4" borderId="0" xfId="0" applyFont="1" applyFill="1" applyBorder="1"/>
    <xf numFmtId="0" fontId="3" fillId="0" borderId="0" xfId="0" pivotButton="1" applyFont="1" applyAlignment="1">
      <alignment wrapText="1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wrapText="1"/>
    </xf>
    <xf numFmtId="0" fontId="4" fillId="7" borderId="0" xfId="0" applyFont="1" applyFill="1"/>
    <xf numFmtId="0" fontId="7" fillId="7" borderId="1" xfId="0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164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3" fontId="6" fillId="6" borderId="0" xfId="0" applyNumberFormat="1" applyFont="1" applyFill="1" applyBorder="1" applyAlignment="1">
      <alignment horizontal="center"/>
    </xf>
    <xf numFmtId="1" fontId="6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6" fillId="6" borderId="0" xfId="0" applyFont="1" applyFill="1" applyBorder="1" applyAlignment="1">
      <alignment horizontal="left"/>
    </xf>
    <xf numFmtId="0" fontId="8" fillId="5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0" fillId="8" borderId="0" xfId="0" applyFill="1"/>
    <xf numFmtId="0" fontId="0" fillId="9" borderId="5" xfId="0" applyFill="1" applyBorder="1" applyAlignment="1">
      <alignment horizontal="left"/>
    </xf>
    <xf numFmtId="0" fontId="0" fillId="9" borderId="0" xfId="0" applyNumberFormat="1" applyFill="1" applyBorder="1" applyAlignment="1">
      <alignment horizontal="center"/>
    </xf>
    <xf numFmtId="0" fontId="0" fillId="9" borderId="6" xfId="0" applyNumberFormat="1" applyFill="1" applyBorder="1" applyAlignment="1">
      <alignment horizontal="center"/>
    </xf>
    <xf numFmtId="0" fontId="3" fillId="10" borderId="2" xfId="0" applyFont="1" applyFill="1" applyBorder="1" applyAlignment="1">
      <alignment vertical="top" wrapText="1"/>
    </xf>
    <xf numFmtId="0" fontId="0" fillId="10" borderId="3" xfId="0" applyFill="1" applyBorder="1" applyAlignment="1">
      <alignment wrapText="1"/>
    </xf>
    <xf numFmtId="0" fontId="0" fillId="10" borderId="4" xfId="0" applyFill="1" applyBorder="1"/>
    <xf numFmtId="0" fontId="3" fillId="10" borderId="2" xfId="0" applyFont="1" applyFill="1" applyBorder="1" applyAlignment="1">
      <alignment wrapText="1"/>
    </xf>
    <xf numFmtId="0" fontId="0" fillId="10" borderId="7" xfId="0" applyFill="1" applyBorder="1" applyAlignment="1">
      <alignment horizontal="left"/>
    </xf>
    <xf numFmtId="0" fontId="0" fillId="10" borderId="8" xfId="0" applyNumberFormat="1" applyFill="1" applyBorder="1" applyAlignment="1">
      <alignment horizontal="center"/>
    </xf>
    <xf numFmtId="0" fontId="0" fillId="10" borderId="9" xfId="0" applyNumberFormat="1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80"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fill>
        <patternFill>
          <bgColor theme="9" tint="0.59999389629810485"/>
        </patternFill>
      </fill>
    </dxf>
    <dxf>
      <fill>
        <patternFill>
          <bgColor rgb="FF91C36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rgb="FF6D6B95"/>
        </patternFill>
      </fill>
    </dxf>
    <dxf>
      <fill>
        <patternFill>
          <bgColor theme="9" tint="0.599993896298104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alignment wrapText="1"/>
    </dxf>
    <dxf>
      <font>
        <color rgb="FFFF0000"/>
      </font>
    </dxf>
    <dxf>
      <alignment wrapText="1"/>
    </dxf>
    <dxf>
      <alignment horizontal="center"/>
    </dxf>
    <dxf>
      <alignment horizontal="center"/>
    </dxf>
    <dxf>
      <alignment wrapText="1"/>
    </dxf>
    <dxf>
      <font>
        <color rgb="FFFF0000"/>
      </font>
    </dxf>
    <dxf>
      <alignment wrapText="1"/>
    </dxf>
    <dxf>
      <alignment horizontal="center"/>
    </dxf>
    <dxf>
      <alignment horizontal="center"/>
    </dxf>
    <dxf>
      <alignment vertical="top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top"/>
    </dxf>
    <dxf>
      <alignment horizontal="center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top"/>
    </dxf>
    <dxf>
      <alignment horizontal="center"/>
    </dxf>
    <dxf>
      <font>
        <color rgb="FFFF0000"/>
      </font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/>
    </dxf>
    <dxf>
      <alignment horizontal="center"/>
    </dxf>
    <dxf>
      <alignment wrapText="1"/>
    </dxf>
    <dxf>
      <font>
        <color rgb="FFFF0000"/>
      </font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mmmm\ d\,\ yyyy;@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rgb="FFDDEBF7"/>
          <bgColor rgb="FF0000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alignment vertical="top"/>
    </dxf>
    <dxf>
      <alignment horizontal="center"/>
    </dxf>
    <dxf>
      <alignment horizontal="center"/>
    </dxf>
    <dxf>
      <alignment wrapText="1"/>
    </dxf>
    <dxf>
      <font>
        <color rgb="FFFF0000"/>
      </font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mmmm\ d\,\ yyyy;@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rgb="FFDDEBF7"/>
          <bgColor rgb="FF0000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alignment horizontal="center"/>
    </dxf>
    <dxf>
      <alignment horizontal="center"/>
    </dxf>
    <dxf>
      <font>
        <color rgb="FFFF0000"/>
      </font>
    </dxf>
    <dxf>
      <alignment horizontal="center"/>
    </dxf>
    <dxf>
      <alignment vertical="top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rgb="FFDDEBF7"/>
          <bgColor rgb="FFD9E1F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1C36F"/>
      <color rgb="FF6D6B95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2017-2019.xlsx]2017 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TRM Ticket Sales vs. Blue Jays 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'2017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Pivot'!$A$5:$A$7</c:f>
              <c:strCache>
                <c:ptCount val="2"/>
                <c:pt idx="0">
                  <c:v>Aug</c:v>
                </c:pt>
                <c:pt idx="1">
                  <c:v>Sep</c:v>
                </c:pt>
              </c:strCache>
            </c:strRef>
          </c:cat>
          <c:val>
            <c:numRef>
              <c:f>'2017 Pivot'!$B$5:$B$7</c:f>
              <c:numCache>
                <c:formatCode>General</c:formatCode>
                <c:ptCount val="2"/>
                <c:pt idx="0">
                  <c:v>291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5-4B5C-97D7-4CD2BBA81C2C}"/>
            </c:ext>
          </c:extLst>
        </c:ser>
        <c:ser>
          <c:idx val="1"/>
          <c:order val="1"/>
          <c:tx>
            <c:strRef>
              <c:f>'2017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Pivot'!$A$5:$A$7</c:f>
              <c:strCache>
                <c:ptCount val="2"/>
                <c:pt idx="0">
                  <c:v>Aug</c:v>
                </c:pt>
                <c:pt idx="1">
                  <c:v>Sep</c:v>
                </c:pt>
              </c:strCache>
            </c:strRef>
          </c:cat>
          <c:val>
            <c:numRef>
              <c:f>'2017 Pivot'!$C$5:$C$7</c:f>
              <c:numCache>
                <c:formatCode>General</c:formatCode>
                <c:ptCount val="2"/>
                <c:pt idx="0">
                  <c:v>227</c:v>
                </c:pt>
                <c:pt idx="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5-4B5C-97D7-4CD2BBA81C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4591744"/>
        <c:axId val="1978811120"/>
      </c:barChart>
      <c:catAx>
        <c:axId val="166459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1120"/>
        <c:crosses val="autoZero"/>
        <c:auto val="1"/>
        <c:lblAlgn val="ctr"/>
        <c:lblOffset val="100"/>
        <c:noMultiLvlLbl val="0"/>
      </c:catAx>
      <c:valAx>
        <c:axId val="197881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2017-2019.xlsx]2018 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TRM Ticket Sales vs. Blue Jays 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'2018 Pivot'!$B$5:$B$12</c:f>
              <c:numCache>
                <c:formatCode>General</c:formatCode>
                <c:ptCount val="7"/>
                <c:pt idx="0">
                  <c:v>133</c:v>
                </c:pt>
                <c:pt idx="1">
                  <c:v>222</c:v>
                </c:pt>
                <c:pt idx="2">
                  <c:v>475</c:v>
                </c:pt>
                <c:pt idx="3">
                  <c:v>144</c:v>
                </c:pt>
                <c:pt idx="4">
                  <c:v>1353</c:v>
                </c:pt>
                <c:pt idx="5">
                  <c:v>828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837-91A8-CAFBD63A1B72}"/>
            </c:ext>
          </c:extLst>
        </c:ser>
        <c:ser>
          <c:idx val="1"/>
          <c:order val="1"/>
          <c:tx>
            <c:strRef>
              <c:f>'2018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'2018 Pivot'!$C$5:$C$12</c:f>
              <c:numCache>
                <c:formatCode>General</c:formatCode>
                <c:ptCount val="7"/>
                <c:pt idx="0">
                  <c:v>159</c:v>
                </c:pt>
                <c:pt idx="1">
                  <c:v>157</c:v>
                </c:pt>
                <c:pt idx="2">
                  <c:v>97</c:v>
                </c:pt>
                <c:pt idx="3">
                  <c:v>957</c:v>
                </c:pt>
                <c:pt idx="4">
                  <c:v>835</c:v>
                </c:pt>
                <c:pt idx="5">
                  <c:v>1013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4837-91A8-CAFBD63A1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8384912"/>
        <c:axId val="1773530208"/>
      </c:barChart>
      <c:catAx>
        <c:axId val="165838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0208"/>
        <c:crosses val="autoZero"/>
        <c:auto val="1"/>
        <c:lblAlgn val="ctr"/>
        <c:lblOffset val="100"/>
        <c:noMultiLvlLbl val="0"/>
      </c:catAx>
      <c:valAx>
        <c:axId val="177353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2017-2019.xlsx]2019 Pivot!PivotTable11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2019 TRM Ticket Sales vs. Blue Jays Game Result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'2019 Pivot'!$B$5:$B$12</c:f>
              <c:numCache>
                <c:formatCode>General</c:formatCode>
                <c:ptCount val="7"/>
                <c:pt idx="0">
                  <c:v>89</c:v>
                </c:pt>
                <c:pt idx="1">
                  <c:v>99</c:v>
                </c:pt>
                <c:pt idx="2">
                  <c:v>330</c:v>
                </c:pt>
                <c:pt idx="3">
                  <c:v>695</c:v>
                </c:pt>
                <c:pt idx="4">
                  <c:v>1473</c:v>
                </c:pt>
                <c:pt idx="5">
                  <c:v>1079</c:v>
                </c:pt>
                <c:pt idx="6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E03-8DE5-38499CEE31EF}"/>
            </c:ext>
          </c:extLst>
        </c:ser>
        <c:ser>
          <c:idx val="1"/>
          <c:order val="1"/>
          <c:tx>
            <c:strRef>
              <c:f>'2019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'2019 Pivot'!$C$5:$C$12</c:f>
              <c:numCache>
                <c:formatCode>General</c:formatCode>
                <c:ptCount val="7"/>
                <c:pt idx="0">
                  <c:v>133</c:v>
                </c:pt>
                <c:pt idx="1">
                  <c:v>303</c:v>
                </c:pt>
                <c:pt idx="2">
                  <c:v>52</c:v>
                </c:pt>
                <c:pt idx="3">
                  <c:v>503</c:v>
                </c:pt>
                <c:pt idx="4">
                  <c:v>762</c:v>
                </c:pt>
                <c:pt idx="5">
                  <c:v>1128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E03-8DE5-38499CEE31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4202096"/>
        <c:axId val="1773558912"/>
      </c:barChart>
      <c:catAx>
        <c:axId val="183420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58912"/>
        <c:crosses val="autoZero"/>
        <c:auto val="1"/>
        <c:lblAlgn val="ctr"/>
        <c:lblOffset val="100"/>
        <c:noMultiLvlLbl val="0"/>
      </c:catAx>
      <c:valAx>
        <c:axId val="177355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2017-2019.xlsx]2017 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TRM Ticket Sales vs. Blue Jays 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'2017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Pivot'!$A$5:$A$7</c:f>
              <c:strCache>
                <c:ptCount val="2"/>
                <c:pt idx="0">
                  <c:v>Aug</c:v>
                </c:pt>
                <c:pt idx="1">
                  <c:v>Sep</c:v>
                </c:pt>
              </c:strCache>
            </c:strRef>
          </c:cat>
          <c:val>
            <c:numRef>
              <c:f>'2017 Pivot'!$B$5:$B$7</c:f>
              <c:numCache>
                <c:formatCode>General</c:formatCode>
                <c:ptCount val="2"/>
                <c:pt idx="0">
                  <c:v>291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0-42C6-A3CD-9E3B9EEEFA43}"/>
            </c:ext>
          </c:extLst>
        </c:ser>
        <c:ser>
          <c:idx val="1"/>
          <c:order val="1"/>
          <c:tx>
            <c:strRef>
              <c:f>'2017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Pivot'!$A$5:$A$7</c:f>
              <c:strCache>
                <c:ptCount val="2"/>
                <c:pt idx="0">
                  <c:v>Aug</c:v>
                </c:pt>
                <c:pt idx="1">
                  <c:v>Sep</c:v>
                </c:pt>
              </c:strCache>
            </c:strRef>
          </c:cat>
          <c:val>
            <c:numRef>
              <c:f>'2017 Pivot'!$C$5:$C$7</c:f>
              <c:numCache>
                <c:formatCode>General</c:formatCode>
                <c:ptCount val="2"/>
                <c:pt idx="0">
                  <c:v>227</c:v>
                </c:pt>
                <c:pt idx="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0-42C6-A3CD-9E3B9EEEFA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4591744"/>
        <c:axId val="1978811120"/>
      </c:barChart>
      <c:catAx>
        <c:axId val="166459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1120"/>
        <c:crosses val="autoZero"/>
        <c:auto val="1"/>
        <c:lblAlgn val="ctr"/>
        <c:lblOffset val="100"/>
        <c:noMultiLvlLbl val="0"/>
      </c:catAx>
      <c:valAx>
        <c:axId val="197881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2017-2019.xlsx]2018 Pivot!PivotTable10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TRM Ticket Sales vs. Blue Jays 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'2018 Pivot'!$B$5:$B$12</c:f>
              <c:numCache>
                <c:formatCode>General</c:formatCode>
                <c:ptCount val="7"/>
                <c:pt idx="0">
                  <c:v>133</c:v>
                </c:pt>
                <c:pt idx="1">
                  <c:v>222</c:v>
                </c:pt>
                <c:pt idx="2">
                  <c:v>475</c:v>
                </c:pt>
                <c:pt idx="3">
                  <c:v>144</c:v>
                </c:pt>
                <c:pt idx="4">
                  <c:v>1353</c:v>
                </c:pt>
                <c:pt idx="5">
                  <c:v>828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2-4C21-BB3E-B724FD8BCE06}"/>
            </c:ext>
          </c:extLst>
        </c:ser>
        <c:ser>
          <c:idx val="1"/>
          <c:order val="1"/>
          <c:tx>
            <c:strRef>
              <c:f>'2018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'2018 Pivot'!$C$5:$C$12</c:f>
              <c:numCache>
                <c:formatCode>General</c:formatCode>
                <c:ptCount val="7"/>
                <c:pt idx="0">
                  <c:v>159</c:v>
                </c:pt>
                <c:pt idx="1">
                  <c:v>157</c:v>
                </c:pt>
                <c:pt idx="2">
                  <c:v>97</c:v>
                </c:pt>
                <c:pt idx="3">
                  <c:v>957</c:v>
                </c:pt>
                <c:pt idx="4">
                  <c:v>835</c:v>
                </c:pt>
                <c:pt idx="5">
                  <c:v>1013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2-4C21-BB3E-B724FD8BCE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8384912"/>
        <c:axId val="1773530208"/>
      </c:barChart>
      <c:catAx>
        <c:axId val="165838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0208"/>
        <c:crosses val="autoZero"/>
        <c:auto val="1"/>
        <c:lblAlgn val="ctr"/>
        <c:lblOffset val="100"/>
        <c:noMultiLvlLbl val="0"/>
      </c:catAx>
      <c:valAx>
        <c:axId val="177353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[BlueJays attendance vs. TRM ticket sales  2017-2019.xlsx]2019 Pivot!PivotTable11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2019 TRM Ticket Sales vs. Blue Jays Game Result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 Pivot'!$B$3:$B$4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'2019 Pivot'!$B$5:$B$12</c:f>
              <c:numCache>
                <c:formatCode>General</c:formatCode>
                <c:ptCount val="7"/>
                <c:pt idx="0">
                  <c:v>89</c:v>
                </c:pt>
                <c:pt idx="1">
                  <c:v>99</c:v>
                </c:pt>
                <c:pt idx="2">
                  <c:v>330</c:v>
                </c:pt>
                <c:pt idx="3">
                  <c:v>695</c:v>
                </c:pt>
                <c:pt idx="4">
                  <c:v>1473</c:v>
                </c:pt>
                <c:pt idx="5">
                  <c:v>1079</c:v>
                </c:pt>
                <c:pt idx="6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7-40E3-9F4B-D88CBBF87A14}"/>
            </c:ext>
          </c:extLst>
        </c:ser>
        <c:ser>
          <c:idx val="1"/>
          <c:order val="1"/>
          <c:tx>
            <c:strRef>
              <c:f>'2019 Pivot'!$C$3:$C$4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 Pivot'!$A$5:$A$12</c:f>
              <c:strCache>
                <c:ptCount val="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</c:strCache>
            </c:strRef>
          </c:cat>
          <c:val>
            <c:numRef>
              <c:f>'2019 Pivot'!$C$5:$C$12</c:f>
              <c:numCache>
                <c:formatCode>General</c:formatCode>
                <c:ptCount val="7"/>
                <c:pt idx="0">
                  <c:v>133</c:v>
                </c:pt>
                <c:pt idx="1">
                  <c:v>303</c:v>
                </c:pt>
                <c:pt idx="2">
                  <c:v>52</c:v>
                </c:pt>
                <c:pt idx="3">
                  <c:v>503</c:v>
                </c:pt>
                <c:pt idx="4">
                  <c:v>762</c:v>
                </c:pt>
                <c:pt idx="5">
                  <c:v>1128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7-40E3-9F4B-D88CBBF87A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34202096"/>
        <c:axId val="1773558912"/>
      </c:barChart>
      <c:catAx>
        <c:axId val="183420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58912"/>
        <c:crosses val="autoZero"/>
        <c:auto val="1"/>
        <c:lblAlgn val="ctr"/>
        <c:lblOffset val="100"/>
        <c:noMultiLvlLbl val="0"/>
      </c:catAx>
      <c:valAx>
        <c:axId val="177355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Ticket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3</xdr:row>
          <xdr:rowOff>57150</xdr:rowOff>
        </xdr:from>
        <xdr:to>
          <xdr:col>14</xdr:col>
          <xdr:colOff>314325</xdr:colOff>
          <xdr:row>19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1F6D98F-8B24-FD6D-B0F7-AB49AEB54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71437</xdr:rowOff>
    </xdr:from>
    <xdr:to>
      <xdr:col>6</xdr:col>
      <xdr:colOff>28575</xdr:colOff>
      <xdr:row>12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02778-55B6-48D6-97E0-15A852DC6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176212</xdr:rowOff>
    </xdr:from>
    <xdr:to>
      <xdr:col>10</xdr:col>
      <xdr:colOff>209550</xdr:colOff>
      <xdr:row>13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891BA-61B4-420A-B05C-AADAB02C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185736</xdr:rowOff>
    </xdr:from>
    <xdr:to>
      <xdr:col>9</xdr:col>
      <xdr:colOff>514350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D9BEB-271C-4FAE-930B-FD01953AA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47624</xdr:rowOff>
    </xdr:from>
    <xdr:to>
      <xdr:col>4</xdr:col>
      <xdr:colOff>396240</xdr:colOff>
      <xdr:row>16</xdr:row>
      <xdr:rowOff>23240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B2156-B06A-4C80-8897-7B79D9B3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2</xdr:row>
      <xdr:rowOff>47624</xdr:rowOff>
    </xdr:from>
    <xdr:to>
      <xdr:col>14</xdr:col>
      <xdr:colOff>62864</xdr:colOff>
      <xdr:row>16</xdr:row>
      <xdr:rowOff>23240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2E633-619A-4114-AF98-A23D11725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2</xdr:row>
      <xdr:rowOff>57149</xdr:rowOff>
    </xdr:from>
    <xdr:to>
      <xdr:col>19</xdr:col>
      <xdr:colOff>415290</xdr:colOff>
      <xdr:row>16</xdr:row>
      <xdr:rowOff>32765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C23B6-F2EB-48E6-857E-E0CF75E61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3797.655246759263" createdVersion="6" refreshedVersion="6" minRefreshableVersion="3" recordCount="164" xr:uid="{4D88BD9F-2F50-4E7B-AAC7-CCC4529A8FAE}">
  <cacheSource type="worksheet">
    <worksheetSource name="Table6"/>
  </cacheSource>
  <cacheFields count="12">
    <cacheField name="DATE" numFmtId="0">
      <sharedItems containsBlank="1"/>
    </cacheField>
    <cacheField name="Game date" numFmtId="0">
      <sharedItems containsNonDate="0" containsDate="1" containsString="0" containsBlank="1" minDate="2017-04-03T00:00:00" maxDate="2017-10-02T00:00:00" count="163">
        <d v="2017-04-03T00:00:00"/>
        <d v="2017-04-05T00:00:00"/>
        <d v="2017-04-06T00:00:00"/>
        <d v="2017-04-07T00:00:00"/>
        <d v="2017-04-08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3T00:00:00"/>
        <d v="2017-05-24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9T00:00:00"/>
        <d v="2017-06-10T00:00:00"/>
        <d v="2017-06-11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4T00:00:00"/>
        <d v="2017-08-05T00:00:00"/>
        <d v="2017-08-06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m/>
      </sharedItems>
      <fieldGroup par="11" base="1">
        <rangePr groupBy="days" startDate="2017-04-03T00:00:00" endDate="2017-10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/2017"/>
        </groupItems>
      </fieldGroup>
    </cacheField>
    <cacheField name="OPPONENT" numFmtId="0">
      <sharedItems containsBlank="1"/>
    </cacheField>
    <cacheField name="RESULT" numFmtId="0">
      <sharedItems containsBlank="1"/>
    </cacheField>
    <cacheField name="W/L" numFmtId="0">
      <sharedItems count="4">
        <s v="L"/>
        <s v="W"/>
        <s v="P"/>
        <s v=""/>
      </sharedItems>
    </cacheField>
    <cacheField name="W-L Record" numFmtId="0">
      <sharedItems containsDate="1" containsBlank="1" containsMixedTypes="1" minDate="2019-01-02T00:00:00" maxDate="2019-12-22T00:00:00"/>
    </cacheField>
    <cacheField name="ATT" numFmtId="0">
      <sharedItems containsString="0" containsBlank="1" containsNumber="1" containsInteger="1" minValue="8264" maxValue="48456" count="163">
        <n v="45667"/>
        <n v="16086"/>
        <n v="12678"/>
        <n v="12842"/>
        <n v="21838"/>
        <n v="15341"/>
        <n v="48456"/>
        <n v="29919"/>
        <n v="32957"/>
        <n v="39547"/>
        <n v="40743"/>
        <n v="38188"/>
        <n v="29281"/>
        <n v="30842"/>
        <n v="44283"/>
        <n v="40176"/>
        <n v="41345"/>
        <n v="35034"/>
        <n v="25304"/>
        <n v="40223"/>
        <m/>
        <n v="40099"/>
        <n v="40035"/>
        <n v="36256"/>
        <n v="42419"/>
        <n v="42986"/>
        <n v="25566"/>
        <n v="30058"/>
        <n v="35559"/>
        <n v="12461"/>
        <n v="12035"/>
        <n v="15068"/>
        <n v="40014"/>
        <n v="32688"/>
        <n v="35115"/>
        <n v="29120"/>
        <n v="32865"/>
        <n v="42346"/>
        <n v="42030"/>
        <n v="29766"/>
        <n v="34431"/>
        <n v="28293"/>
        <n v="25419"/>
        <n v="31916"/>
        <n v="45416"/>
        <n v="36632"/>
        <n v="30742"/>
        <n v="26607"/>
        <n v="40754"/>
        <n v="46825"/>
        <n v="46188"/>
        <n v="29844"/>
        <n v="32747"/>
        <n v="44058"/>
        <n v="37722"/>
        <n v="44261"/>
        <n v="47226"/>
        <n v="46782"/>
        <n v="12890"/>
        <n v="16643"/>
        <n v="15076"/>
        <n v="33518"/>
        <n v="45480"/>
        <n v="41137"/>
        <n v="39404"/>
        <n v="37734"/>
        <n v="39071"/>
        <n v="47171"/>
        <n v="46599"/>
        <n v="25115"/>
        <n v="24169"/>
        <n v="28376"/>
        <n v="26764"/>
        <n v="38848"/>
        <n v="26938"/>
        <n v="37182"/>
        <n v="40606"/>
        <n v="38847"/>
        <n v="37291"/>
        <n v="41357"/>
        <n v="46672"/>
        <n v="46696"/>
        <n v="46616"/>
        <n v="44018"/>
        <n v="38691"/>
        <n v="40949"/>
        <n v="37332"/>
        <n v="46659"/>
        <n v="46622"/>
        <n v="37879"/>
        <n v="40036"/>
        <n v="37173"/>
        <n v="36144"/>
        <n v="36488"/>
        <n v="37360"/>
        <n v="37094"/>
        <n v="34284"/>
        <n v="34569"/>
        <n v="30701"/>
        <n v="39613"/>
        <n v="40624"/>
        <n v="41984"/>
        <n v="47484"/>
        <n v="39828"/>
        <n v="46502"/>
        <n v="46852"/>
        <n v="13023"/>
        <n v="14622"/>
        <n v="20878"/>
        <n v="39287"/>
        <n v="41950"/>
        <n v="36300"/>
        <n v="41596"/>
        <n v="39554"/>
        <n v="43212"/>
        <n v="35965"/>
        <n v="46179"/>
        <n v="43618"/>
        <n v="32151"/>
        <n v="33718"/>
        <n v="36784"/>
        <n v="46855"/>
        <n v="41814"/>
        <n v="41558"/>
        <n v="41459"/>
        <n v="11948"/>
        <n v="8264"/>
        <n v="10133"/>
        <n v="37525"/>
        <n v="45591"/>
        <n v="42478"/>
        <n v="35630"/>
        <n v="34674"/>
        <n v="37693"/>
        <n v="13802"/>
        <n v="16627"/>
        <n v="14815"/>
        <n v="27231"/>
        <n v="34311"/>
        <n v="33009"/>
        <n v="33190"/>
        <n v="31961"/>
        <n v="44218"/>
        <n v="39797"/>
        <n v="28401"/>
        <n v="29055"/>
        <n v="31714"/>
        <n v="22664"/>
        <n v="27902"/>
        <n v="29917"/>
        <n v="27572"/>
        <n v="33554"/>
        <n v="33050"/>
        <n v="35861"/>
        <n v="42153"/>
        <n v="46949"/>
        <n v="47394"/>
        <n v="33940"/>
        <n v="33999"/>
        <n v="34445"/>
        <n v="35735"/>
        <n v="39457"/>
        <n v="37428"/>
      </sharedItems>
    </cacheField>
    <cacheField name="TRM _x000a_Adult Tickets" numFmtId="0">
      <sharedItems containsString="0" containsBlank="1" containsNumber="1" containsInteger="1" minValue="44" maxValue="152"/>
    </cacheField>
    <cacheField name="TRM _x000a_Senior Tickets" numFmtId="0">
      <sharedItems containsString="0" containsBlank="1" containsNumber="1" containsInteger="1" minValue="6" maxValue="25"/>
    </cacheField>
    <cacheField name="TRM _x000a_Child Tickets" numFmtId="0">
      <sharedItems containsString="0" containsBlank="1" containsNumber="1" containsInteger="1" minValue="2" maxValue="56"/>
    </cacheField>
    <cacheField name="Total TRM Tickets" numFmtId="0">
      <sharedItems containsSemiMixedTypes="0" containsString="0" containsNumber="1" containsInteger="1" minValue="0" maxValue="227"/>
    </cacheField>
    <cacheField name="Months" numFmtId="0" databaseField="0">
      <fieldGroup base="1">
        <rangePr groupBy="months" startDate="2017-04-03T00:00:00" endDate="2017-10-02T00:00:00"/>
        <groupItems count="14">
          <s v="&lt;4/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3797.702448032411" createdVersion="6" refreshedVersion="6" minRefreshableVersion="3" recordCount="162" xr:uid="{405F864D-6CB6-48A4-973D-CFCA968AE3E5}">
  <cacheSource type="worksheet">
    <worksheetSource name="Table7"/>
  </cacheSource>
  <cacheFields count="15">
    <cacheField name="DATE" numFmtId="0">
      <sharedItems/>
    </cacheField>
    <cacheField name="Game Date" numFmtId="164">
      <sharedItems containsSemiMixedTypes="0" containsNonDate="0" containsDate="1" containsString="0" minDate="2018-03-29T00:00:00" maxDate="2018-10-01T00:00:00" count="160"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6T00:00:00"/>
        <d v="2018-04-07T00:00:00"/>
        <d v="2018-04-08T00:00:00"/>
        <d v="2018-04-09T00:00:00"/>
        <d v="2018-04-10T00:00:00"/>
        <d v="2018-04-11T00:00:00"/>
        <d v="2018-04-13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8T00:00:00"/>
        <d v="2018-05-09T00:00:00"/>
        <d v="2018-05-10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1T00:00:00"/>
        <d v="2018-06-02T00:00:00"/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5T00:00:00"/>
        <d v="2018-06-16T00:00:00"/>
        <d v="2018-06-17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9T00:00:00"/>
        <d v="2018-06-30T00:00:00"/>
        <d v="2018-07-01T00:00:00"/>
        <d v="2018-07-02T00:00:00"/>
        <d v="2018-07-03T00:00:00"/>
        <d v="2018-07-04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20T00:00:00"/>
        <d v="2018-07-21T00:00:00"/>
        <d v="2018-07-22T00:00:00"/>
        <d v="2018-07-23T00:00:00"/>
        <d v="2018-07-24T00:00:00"/>
        <d v="2018-07-25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8T00:00:00"/>
        <d v="2018-09-29T00:00:00"/>
        <d v="2018-09-30T00:00:00"/>
      </sharedItems>
      <fieldGroup par="14" base="1">
        <rangePr groupBy="days" startDate="2018-03-29T00:00:00" endDate="2018-10-01T00:00:00"/>
        <groupItems count="368">
          <s v="&lt;3/29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18"/>
        </groupItems>
      </fieldGroup>
    </cacheField>
    <cacheField name="OPPONENT" numFmtId="0">
      <sharedItems/>
    </cacheField>
    <cacheField name="RESULT" numFmtId="0">
      <sharedItems/>
    </cacheField>
    <cacheField name="W/L" numFmtId="0">
      <sharedItems count="2">
        <s v="L"/>
        <s v="W"/>
      </sharedItems>
    </cacheField>
    <cacheField name="W-L" numFmtId="0">
      <sharedItems containsDate="1" containsMixedTypes="1" minDate="2019-01-02T00:00:00" maxDate="2019-12-07T00:00:00"/>
    </cacheField>
    <cacheField name="WIN" numFmtId="0">
      <sharedItems/>
    </cacheField>
    <cacheField name="LOSS" numFmtId="0">
      <sharedItems/>
    </cacheField>
    <cacheField name="SAVE" numFmtId="0">
      <sharedItems containsBlank="1"/>
    </cacheField>
    <cacheField name="ATT" numFmtId="0">
      <sharedItems containsSemiMixedTypes="0" containsString="0" containsNumber="1" containsInteger="1" minValue="0" maxValue="48115"/>
    </cacheField>
    <cacheField name="TRM _x000a_Adult Tickets" numFmtId="0">
      <sharedItems containsString="0" containsBlank="1" containsNumber="1" containsInteger="1" minValue="15" maxValue="172"/>
    </cacheField>
    <cacheField name="TRM _x000a_Senior Tickets" numFmtId="0">
      <sharedItems containsString="0" containsBlank="1" containsNumber="1" containsInteger="1" minValue="3" maxValue="28"/>
    </cacheField>
    <cacheField name="TRM _x000a_Child Tickets" numFmtId="0">
      <sharedItems containsString="0" containsBlank="1" containsNumber="1" containsInteger="1" minValue="0" maxValue="95"/>
    </cacheField>
    <cacheField name="Total TRM Tickets" numFmtId="0">
      <sharedItems containsSemiMixedTypes="0" containsString="0" containsNumber="1" containsInteger="1" minValue="0" maxValue="280"/>
    </cacheField>
    <cacheField name="Months" numFmtId="0" databaseField="0">
      <fieldGroup base="1">
        <rangePr groupBy="months" startDate="2018-03-29T00:00:00" endDate="2018-10-01T00:00:00"/>
        <groupItems count="14">
          <s v="&lt;3/29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3797.719334837966" createdVersion="6" refreshedVersion="6" minRefreshableVersion="3" recordCount="163" xr:uid="{40D168BE-5A3E-4D89-93F6-9E84125C6A4D}">
  <cacheSource type="worksheet">
    <worksheetSource name="Table8"/>
  </cacheSource>
  <cacheFields count="15">
    <cacheField name="DATE" numFmtId="0">
      <sharedItems containsBlank="1"/>
    </cacheField>
    <cacheField name="Game Date" numFmtId="0">
      <sharedItems containsNonDate="0" containsDate="1" containsString="0" containsBlank="1" minDate="2019-03-28T00:00:00" maxDate="2019-09-30T00:00:00" count="163"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9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4T00:00:00"/>
        <d v="2019-04-26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09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6T00:00:00"/>
        <d v="2019-08-17T00:00:00"/>
        <d v="2019-08-18T00:00:00"/>
        <d v="2019-08-20T00:00:00"/>
        <d v="2019-08-21T00:00:00"/>
        <d v="2019-08-22T00:00:00"/>
        <d v="2019-08-23T00:00:00"/>
        <d v="2019-08-24T00:00:00"/>
        <d v="2019-08-25T00:00:00"/>
        <d v="2019-08-27T00:00:00"/>
        <d v="2019-08-28T00:00:00"/>
        <d v="2019-08-30T00:00:00"/>
        <d v="2019-08-31T00:00:00"/>
        <d v="2019-09-01T00:00:00"/>
        <d v="2019-09-02T00:00:00"/>
        <d v="2019-09-03T00:00:00"/>
        <d v="2019-09-05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7T00:00:00"/>
        <d v="2019-09-28T00:00:00"/>
        <d v="2019-09-29T00:00:00"/>
        <m/>
      </sharedItems>
      <fieldGroup par="14" base="1">
        <rangePr groupBy="days" startDate="2019-03-28T00:00:00" endDate="2019-09-3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19"/>
        </groupItems>
      </fieldGroup>
    </cacheField>
    <cacheField name="OPPONENT" numFmtId="0">
      <sharedItems containsBlank="1"/>
    </cacheField>
    <cacheField name="RESULT" numFmtId="0">
      <sharedItems containsBlank="1"/>
    </cacheField>
    <cacheField name="W/L" numFmtId="0">
      <sharedItems count="3">
        <s v="L"/>
        <s v="W"/>
        <s v=""/>
      </sharedItems>
    </cacheField>
    <cacheField name="W-L" numFmtId="0">
      <sharedItems containsDate="1" containsBlank="1" containsMixedTypes="1" minDate="2019-01-01T00:00:00" maxDate="2019-12-15T00:00:00"/>
    </cacheField>
    <cacheField name="WIN" numFmtId="0">
      <sharedItems containsBlank="1"/>
    </cacheField>
    <cacheField name="LOSS" numFmtId="0">
      <sharedItems containsBlank="1"/>
    </cacheField>
    <cacheField name="SAVE" numFmtId="0">
      <sharedItems containsBlank="1"/>
    </cacheField>
    <cacheField name="ATT" numFmtId="3">
      <sharedItems containsString="0" containsBlank="1" containsNumber="1" containsInteger="1" minValue="5786" maxValue="52030"/>
    </cacheField>
    <cacheField name="TRM _x000a_Adult Tickets" numFmtId="3">
      <sharedItems containsString="0" containsBlank="1" containsNumber="1" containsInteger="1" minValue="9" maxValue="191"/>
    </cacheField>
    <cacheField name="TRM _x000a_Senior Tickets" numFmtId="3">
      <sharedItems containsString="0" containsBlank="1" containsNumber="1" containsInteger="1" minValue="0" maxValue="69"/>
    </cacheField>
    <cacheField name="TRM _x000a_Child Tickets" numFmtId="3">
      <sharedItems containsString="0" containsBlank="1" containsNumber="1" containsInteger="1" minValue="1" maxValue="173"/>
    </cacheField>
    <cacheField name="Total TRM Tickets" numFmtId="3">
      <sharedItems containsSemiMixedTypes="0" containsString="0" containsNumber="1" containsInteger="1" minValue="0" maxValue="325"/>
    </cacheField>
    <cacheField name="Months" numFmtId="0" databaseField="0">
      <fieldGroup base="1">
        <rangePr groupBy="months" startDate="2019-03-28T00:00:00" endDate="2019-09-30T00:00:00"/>
        <groupItems count="14">
          <s v="&lt;3/28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Mon, Apr 3"/>
    <x v="0"/>
    <s v="@BaltimoreBaltimore"/>
    <s v="L3-2 F/11"/>
    <x v="0"/>
    <s v="0-1"/>
    <x v="0"/>
    <m/>
    <m/>
    <m/>
    <n v="0"/>
  </r>
  <r>
    <s v="Wed, Apr 5"/>
    <x v="1"/>
    <s v="@BaltimoreBaltimore"/>
    <s v="L3-1"/>
    <x v="0"/>
    <s v="0-2"/>
    <x v="1"/>
    <m/>
    <m/>
    <m/>
    <n v="0"/>
  </r>
  <r>
    <s v="Thu, Apr 6"/>
    <x v="2"/>
    <s v="@Tampa BayTampa Bay"/>
    <s v="W5-2"/>
    <x v="1"/>
    <d v="2019-01-02T00:00:00"/>
    <x v="2"/>
    <m/>
    <m/>
    <m/>
    <n v="0"/>
  </r>
  <r>
    <s v="Fri, Apr 7"/>
    <x v="3"/>
    <s v="@Tampa BayTampa Bay"/>
    <s v="L10-8"/>
    <x v="0"/>
    <d v="2019-01-03T00:00:00"/>
    <x v="3"/>
    <m/>
    <m/>
    <m/>
    <n v="0"/>
  </r>
  <r>
    <s v="Sat, Apr 8"/>
    <x v="4"/>
    <s v="@Tampa BayTampa Bay"/>
    <s v="L3-2 F/11"/>
    <x v="0"/>
    <d v="2019-01-04T00:00:00"/>
    <x v="4"/>
    <m/>
    <m/>
    <m/>
    <n v="0"/>
  </r>
  <r>
    <s v="Sun, Apr 9"/>
    <x v="5"/>
    <s v="@Tampa BayTampa Bay"/>
    <s v="L7-2"/>
    <x v="0"/>
    <d v="2019-01-05T00:00:00"/>
    <x v="5"/>
    <m/>
    <m/>
    <m/>
    <n v="0"/>
  </r>
  <r>
    <s v="Tue, Apr 11"/>
    <x v="6"/>
    <s v="vsMilwaukeeMilwaukee"/>
    <s v="L4-3"/>
    <x v="0"/>
    <d v="2019-01-06T00:00:00"/>
    <x v="6"/>
    <m/>
    <m/>
    <m/>
    <n v="0"/>
  </r>
  <r>
    <s v="Wed, Apr 12"/>
    <x v="7"/>
    <s v="vsMilwaukeeMilwaukee"/>
    <s v="L2-0"/>
    <x v="0"/>
    <d v="2019-01-07T00:00:00"/>
    <x v="7"/>
    <m/>
    <m/>
    <m/>
    <n v="0"/>
  </r>
  <r>
    <s v="Thu, Apr 13"/>
    <x v="8"/>
    <s v="vsBaltimoreBaltimore"/>
    <s v="L2-1"/>
    <x v="0"/>
    <d v="2019-01-08T00:00:00"/>
    <x v="8"/>
    <m/>
    <m/>
    <m/>
    <n v="0"/>
  </r>
  <r>
    <s v="Fri, Apr 14"/>
    <x v="9"/>
    <s v="vsBaltimoreBaltimore"/>
    <s v="L6-4"/>
    <x v="0"/>
    <d v="2019-01-09T00:00:00"/>
    <x v="9"/>
    <m/>
    <m/>
    <m/>
    <n v="0"/>
  </r>
  <r>
    <s v="Sat, Apr 15"/>
    <x v="10"/>
    <s v="vsBaltimoreBaltimore"/>
    <s v="W2-1"/>
    <x v="1"/>
    <d v="2019-02-09T00:00:00"/>
    <x v="10"/>
    <m/>
    <m/>
    <m/>
    <n v="0"/>
  </r>
  <r>
    <s v="Sun, Apr 16"/>
    <x v="11"/>
    <s v="vsBaltimoreBaltimore"/>
    <s v="L11-4"/>
    <x v="0"/>
    <d v="2019-02-10T00:00:00"/>
    <x v="11"/>
    <m/>
    <m/>
    <m/>
    <n v="0"/>
  </r>
  <r>
    <s v="Tue, Apr 18"/>
    <x v="12"/>
    <s v="vsBostonBoston"/>
    <s v="L8-7"/>
    <x v="0"/>
    <d v="2019-02-11T00:00:00"/>
    <x v="12"/>
    <m/>
    <m/>
    <m/>
    <n v="0"/>
  </r>
  <r>
    <s v="Wed, Apr 19"/>
    <x v="13"/>
    <s v="vsBostonBoston"/>
    <s v="W3-0"/>
    <x v="1"/>
    <d v="2019-03-11T00:00:00"/>
    <x v="13"/>
    <m/>
    <m/>
    <m/>
    <n v="0"/>
  </r>
  <r>
    <s v="Thu, Apr 20"/>
    <x v="14"/>
    <s v="vsBostonBoston"/>
    <s v="L4-1 F/10"/>
    <x v="0"/>
    <d v="2019-03-12T00:00:00"/>
    <x v="14"/>
    <m/>
    <m/>
    <m/>
    <n v="0"/>
  </r>
  <r>
    <s v="Fri, Apr 21"/>
    <x v="15"/>
    <s v="@Los AngelesLos Angeles"/>
    <s v="W8-7 F/13"/>
    <x v="1"/>
    <d v="2019-04-12T00:00:00"/>
    <x v="15"/>
    <m/>
    <m/>
    <m/>
    <n v="0"/>
  </r>
  <r>
    <s v="Sat, Apr 22"/>
    <x v="16"/>
    <s v="@Los AngelesLos Angeles"/>
    <s v="L5-4"/>
    <x v="0"/>
    <d v="2019-04-13T00:00:00"/>
    <x v="16"/>
    <m/>
    <m/>
    <m/>
    <n v="0"/>
  </r>
  <r>
    <s v="Sun, Apr 23"/>
    <x v="17"/>
    <s v="@Los AngelesLos Angeles"/>
    <s v="W6-2"/>
    <x v="1"/>
    <d v="2019-05-13T00:00:00"/>
    <x v="17"/>
    <m/>
    <m/>
    <m/>
    <n v="0"/>
  </r>
  <r>
    <s v="Mon, Apr 24"/>
    <x v="18"/>
    <s v="@Los AngelesLos Angeles"/>
    <s v="L2-1"/>
    <x v="0"/>
    <d v="2019-05-14T00:00:00"/>
    <x v="18"/>
    <m/>
    <m/>
    <m/>
    <n v="0"/>
  </r>
  <r>
    <s v="Tue, Apr 25"/>
    <x v="19"/>
    <s v="@St. LouisSt. Louis"/>
    <s v="W6-5 F/11"/>
    <x v="1"/>
    <d v="2019-06-14T00:00:00"/>
    <x v="19"/>
    <m/>
    <m/>
    <m/>
    <n v="0"/>
  </r>
  <r>
    <s v="Wed, Apr 26"/>
    <x v="20"/>
    <s v="@St. LouisSt. Louis"/>
    <s v="POSTPONED"/>
    <x v="2"/>
    <m/>
    <x v="20"/>
    <m/>
    <m/>
    <m/>
    <n v="0"/>
  </r>
  <r>
    <s v="Thu, Apr 27"/>
    <x v="21"/>
    <s v="@St. LouisSt. Louis"/>
    <s v="L8-4 F/11"/>
    <x v="0"/>
    <d v="2019-06-15T00:00:00"/>
    <x v="21"/>
    <m/>
    <m/>
    <m/>
    <n v="0"/>
  </r>
  <r>
    <s v="Thu, Apr 27"/>
    <x v="21"/>
    <s v="@St. LouisSt. Louis"/>
    <s v="L6-4"/>
    <x v="0"/>
    <d v="2019-06-16T00:00:00"/>
    <x v="22"/>
    <m/>
    <m/>
    <m/>
    <n v="0"/>
  </r>
  <r>
    <s v="Fri, Apr 28"/>
    <x v="22"/>
    <s v="vsTampa BayTampa Bay"/>
    <s v="L7-4"/>
    <x v="0"/>
    <d v="2019-06-17T00:00:00"/>
    <x v="23"/>
    <m/>
    <m/>
    <m/>
    <n v="0"/>
  </r>
  <r>
    <s v="Sat, Apr 29"/>
    <x v="23"/>
    <s v="vsTampa BayTampa Bay"/>
    <s v="W4-1"/>
    <x v="1"/>
    <d v="2019-07-17T00:00:00"/>
    <x v="24"/>
    <m/>
    <m/>
    <m/>
    <n v="0"/>
  </r>
  <r>
    <s v="Sun, Apr 30"/>
    <x v="24"/>
    <s v="vsTampa BayTampa Bay"/>
    <s v="W3-1"/>
    <x v="1"/>
    <d v="2019-08-17T00:00:00"/>
    <x v="25"/>
    <m/>
    <m/>
    <m/>
    <n v="0"/>
  </r>
  <r>
    <s v="Mon, May 1"/>
    <x v="25"/>
    <s v="@New YorkNew York"/>
    <s v="W7-1"/>
    <x v="1"/>
    <d v="2019-09-17T00:00:00"/>
    <x v="26"/>
    <m/>
    <m/>
    <m/>
    <n v="0"/>
  </r>
  <r>
    <s v="Tue, May 2"/>
    <x v="26"/>
    <s v="@New YorkNew York"/>
    <s v="L11-5"/>
    <x v="0"/>
    <d v="2019-09-18T00:00:00"/>
    <x v="27"/>
    <m/>
    <m/>
    <m/>
    <n v="0"/>
  </r>
  <r>
    <s v="Wed, May 3"/>
    <x v="27"/>
    <s v="@New YorkNew York"/>
    <s v="L8-6"/>
    <x v="0"/>
    <d v="2019-09-19T00:00:00"/>
    <x v="28"/>
    <m/>
    <m/>
    <m/>
    <n v="0"/>
  </r>
  <r>
    <s v="Fri, May 5"/>
    <x v="28"/>
    <s v="@Tampa BayTampa Bay"/>
    <s v="W8-4"/>
    <x v="1"/>
    <d v="2019-10-19T00:00:00"/>
    <x v="29"/>
    <m/>
    <m/>
    <m/>
    <n v="0"/>
  </r>
  <r>
    <s v="Sat, May 6"/>
    <x v="29"/>
    <s v="@Tampa BayTampa Bay"/>
    <s v="L6-1"/>
    <x v="0"/>
    <d v="2019-10-20T00:00:00"/>
    <x v="30"/>
    <m/>
    <m/>
    <m/>
    <n v="0"/>
  </r>
  <r>
    <s v="Sun, May 7"/>
    <x v="30"/>
    <s v="@Tampa BayTampa Bay"/>
    <s v="W2-1"/>
    <x v="1"/>
    <d v="2019-11-20T00:00:00"/>
    <x v="31"/>
    <m/>
    <m/>
    <m/>
    <n v="0"/>
  </r>
  <r>
    <s v="Mon, May 8"/>
    <x v="31"/>
    <s v="vsClevelandCleveland"/>
    <s v="W4-2"/>
    <x v="1"/>
    <d v="2019-12-20T00:00:00"/>
    <x v="32"/>
    <m/>
    <m/>
    <m/>
    <n v="0"/>
  </r>
  <r>
    <s v="Tue, May 9"/>
    <x v="32"/>
    <s v="vsClevelandCleveland"/>
    <s v="L6-0"/>
    <x v="0"/>
    <d v="2019-12-21T00:00:00"/>
    <x v="33"/>
    <m/>
    <m/>
    <m/>
    <n v="0"/>
  </r>
  <r>
    <s v="Wed, May 10"/>
    <x v="33"/>
    <s v="vsClevelandCleveland"/>
    <s v="W8-7"/>
    <x v="1"/>
    <s v="13-21"/>
    <x v="34"/>
    <m/>
    <m/>
    <m/>
    <n v="0"/>
  </r>
  <r>
    <s v="Thu, May 11"/>
    <x v="34"/>
    <s v="vsSeattleSeattle"/>
    <s v="W7-2"/>
    <x v="1"/>
    <s v="14-21"/>
    <x v="35"/>
    <m/>
    <m/>
    <m/>
    <n v="0"/>
  </r>
  <r>
    <s v="Fri, May 12"/>
    <x v="35"/>
    <s v="vsSeattleSeattle"/>
    <s v="W4-0"/>
    <x v="1"/>
    <s v="15-21"/>
    <x v="36"/>
    <m/>
    <m/>
    <m/>
    <n v="0"/>
  </r>
  <r>
    <s v="Sat, May 13"/>
    <x v="36"/>
    <s v="vsSeattleSeattle"/>
    <s v="W7-2"/>
    <x v="1"/>
    <s v="16-21"/>
    <x v="37"/>
    <m/>
    <m/>
    <m/>
    <n v="0"/>
  </r>
  <r>
    <s v="Sun, May 14"/>
    <x v="37"/>
    <s v="vsSeattleSeattle"/>
    <s v="W3-2"/>
    <x v="1"/>
    <s v="17-21"/>
    <x v="38"/>
    <m/>
    <m/>
    <m/>
    <n v="0"/>
  </r>
  <r>
    <s v="Mon, May 15"/>
    <x v="38"/>
    <s v="vsAtlantaAtlanta"/>
    <s v="L10-6"/>
    <x v="0"/>
    <s v="17-22"/>
    <x v="39"/>
    <m/>
    <m/>
    <m/>
    <n v="0"/>
  </r>
  <r>
    <s v="Tue, May 16"/>
    <x v="39"/>
    <s v="vsAtlantaAtlanta"/>
    <s v="L9-5"/>
    <x v="0"/>
    <s v="17-23"/>
    <x v="40"/>
    <m/>
    <m/>
    <m/>
    <n v="0"/>
  </r>
  <r>
    <s v="Wed, May 17"/>
    <x v="40"/>
    <s v="@AtlantaAtlanta"/>
    <s v="L8-4"/>
    <x v="0"/>
    <s v="17-24"/>
    <x v="41"/>
    <m/>
    <m/>
    <m/>
    <n v="0"/>
  </r>
  <r>
    <s v="Thu, May 18"/>
    <x v="41"/>
    <s v="@AtlantaAtlanta"/>
    <s v="W9-0"/>
    <x v="1"/>
    <s v="18-24"/>
    <x v="42"/>
    <m/>
    <m/>
    <m/>
    <n v="0"/>
  </r>
  <r>
    <s v="Fri, May 19"/>
    <x v="42"/>
    <s v="@BaltimoreBaltimore"/>
    <s v="L5-3 F/10"/>
    <x v="0"/>
    <s v="18-25"/>
    <x v="43"/>
    <m/>
    <m/>
    <m/>
    <n v="0"/>
  </r>
  <r>
    <s v="Sat, May 20"/>
    <x v="43"/>
    <s v="@BaltimoreBaltimore"/>
    <s v="L7-5"/>
    <x v="0"/>
    <s v="18-26"/>
    <x v="44"/>
    <m/>
    <m/>
    <m/>
    <n v="0"/>
  </r>
  <r>
    <s v="Sun, May 21"/>
    <x v="44"/>
    <s v="@BaltimoreBaltimore"/>
    <s v="W3-1"/>
    <x v="1"/>
    <s v="19-26"/>
    <x v="45"/>
    <m/>
    <m/>
    <m/>
    <n v="0"/>
  </r>
  <r>
    <s v="Tue, May 23"/>
    <x v="45"/>
    <s v="@MilwaukeeMilwaukee"/>
    <s v="W4-3"/>
    <x v="1"/>
    <s v="20-26"/>
    <x v="46"/>
    <m/>
    <m/>
    <m/>
    <n v="0"/>
  </r>
  <r>
    <s v="Wed, May 24"/>
    <x v="46"/>
    <s v="@MilwaukeeMilwaukee"/>
    <s v="W8-4"/>
    <x v="1"/>
    <s v="21-26"/>
    <x v="47"/>
    <m/>
    <m/>
    <m/>
    <n v="0"/>
  </r>
  <r>
    <s v="Fri, May 26"/>
    <x v="47"/>
    <s v="vsTexasTexas"/>
    <s v="W7-6"/>
    <x v="1"/>
    <s v="22-26"/>
    <x v="48"/>
    <m/>
    <m/>
    <m/>
    <n v="0"/>
  </r>
  <r>
    <s v="Sat, May 27"/>
    <x v="48"/>
    <s v="vsTexasTexas"/>
    <s v="W3-1"/>
    <x v="1"/>
    <s v="23-26"/>
    <x v="49"/>
    <m/>
    <m/>
    <m/>
    <n v="0"/>
  </r>
  <r>
    <s v="Sun, May 28"/>
    <x v="49"/>
    <s v="vsTexasTexas"/>
    <s v="L3-1"/>
    <x v="0"/>
    <s v="23-27"/>
    <x v="50"/>
    <m/>
    <m/>
    <m/>
    <n v="0"/>
  </r>
  <r>
    <s v="Mon, May 29"/>
    <x v="50"/>
    <s v="vsCincinnatiCincinnati"/>
    <s v="W17-2"/>
    <x v="1"/>
    <s v="24-27"/>
    <x v="51"/>
    <m/>
    <m/>
    <m/>
    <n v="0"/>
  </r>
  <r>
    <s v="Tue, May 30"/>
    <x v="51"/>
    <s v="vsCincinnatiCincinnati"/>
    <s v="W6-4"/>
    <x v="1"/>
    <s v="25-27"/>
    <x v="52"/>
    <m/>
    <m/>
    <m/>
    <n v="0"/>
  </r>
  <r>
    <s v="Wed, May 31"/>
    <x v="52"/>
    <s v="vsCincinnatiCincinnati"/>
    <s v="W5-4"/>
    <x v="1"/>
    <s v="26-27"/>
    <x v="53"/>
    <m/>
    <m/>
    <m/>
    <n v="0"/>
  </r>
  <r>
    <s v="Thu, Jun 1"/>
    <x v="53"/>
    <s v="vsNew YorkNew York"/>
    <s v="L12-2"/>
    <x v="0"/>
    <s v="26-28"/>
    <x v="54"/>
    <m/>
    <m/>
    <m/>
    <n v="0"/>
  </r>
  <r>
    <s v="Fri, Jun 2"/>
    <x v="54"/>
    <s v="vsNew YorkNew York"/>
    <s v="W7-5"/>
    <x v="1"/>
    <s v="27-28"/>
    <x v="55"/>
    <m/>
    <m/>
    <m/>
    <n v="0"/>
  </r>
  <r>
    <s v="Sat, Jun 3"/>
    <x v="55"/>
    <s v="vsNew YorkNew York"/>
    <s v="L7-0"/>
    <x v="0"/>
    <s v="27-29"/>
    <x v="56"/>
    <m/>
    <m/>
    <m/>
    <n v="0"/>
  </r>
  <r>
    <s v="Sun, Jun 4"/>
    <x v="56"/>
    <s v="vsNew YorkNew York"/>
    <s v="W3-2"/>
    <x v="1"/>
    <s v="28-29"/>
    <x v="57"/>
    <m/>
    <m/>
    <m/>
    <n v="0"/>
  </r>
  <r>
    <s v="Mon, Jun 5"/>
    <x v="57"/>
    <s v="@OaklandOakland"/>
    <s v="L5-3"/>
    <x v="0"/>
    <s v="28-30"/>
    <x v="58"/>
    <m/>
    <m/>
    <m/>
    <n v="0"/>
  </r>
  <r>
    <s v="Tue, Jun 6"/>
    <x v="58"/>
    <s v="@OaklandOakland"/>
    <s v="L4-1"/>
    <x v="0"/>
    <s v="28-31"/>
    <x v="59"/>
    <m/>
    <m/>
    <m/>
    <n v="0"/>
  </r>
  <r>
    <s v="Wed, Jun 7"/>
    <x v="59"/>
    <s v="@OaklandOakland"/>
    <s v="W7-5 F/10"/>
    <x v="1"/>
    <s v="29-31"/>
    <x v="60"/>
    <m/>
    <m/>
    <m/>
    <n v="0"/>
  </r>
  <r>
    <s v="Fri, Jun 9"/>
    <x v="60"/>
    <s v="@SeattleSeattle"/>
    <s v="L4-2"/>
    <x v="0"/>
    <s v="29-32"/>
    <x v="61"/>
    <m/>
    <m/>
    <m/>
    <n v="0"/>
  </r>
  <r>
    <s v="Sat, Jun 10"/>
    <x v="61"/>
    <s v="@SeattleSeattle"/>
    <s v="W4-2"/>
    <x v="1"/>
    <s v="30-32"/>
    <x v="62"/>
    <m/>
    <m/>
    <m/>
    <n v="0"/>
  </r>
  <r>
    <s v="Sun, Jun 11"/>
    <x v="62"/>
    <s v="@SeattleSeattle"/>
    <s v="W4-0"/>
    <x v="1"/>
    <s v="31-32"/>
    <x v="63"/>
    <m/>
    <m/>
    <m/>
    <n v="0"/>
  </r>
  <r>
    <s v="Tue, Jun 13"/>
    <x v="63"/>
    <s v="vsTampa BayTampa Bay"/>
    <s v="L8-1"/>
    <x v="0"/>
    <s v="31-33"/>
    <x v="64"/>
    <m/>
    <m/>
    <m/>
    <n v="0"/>
  </r>
  <r>
    <s v="Wed, Jun 14"/>
    <x v="64"/>
    <s v="vsTampa BayTampa Bay"/>
    <s v="W7-6"/>
    <x v="1"/>
    <s v="32-33"/>
    <x v="65"/>
    <m/>
    <m/>
    <m/>
    <n v="0"/>
  </r>
  <r>
    <s v="Fri, Jun 16"/>
    <x v="65"/>
    <s v="vsChicagoChicago"/>
    <s v="L11-4"/>
    <x v="0"/>
    <s v="32-34"/>
    <x v="66"/>
    <m/>
    <m/>
    <m/>
    <n v="0"/>
  </r>
  <r>
    <s v="Sat, Jun 17"/>
    <x v="66"/>
    <s v="vsChicagoChicago"/>
    <s v="L5-2"/>
    <x v="0"/>
    <s v="32-35"/>
    <x v="67"/>
    <m/>
    <m/>
    <m/>
    <n v="0"/>
  </r>
  <r>
    <s v="Sun, Jun 18"/>
    <x v="67"/>
    <s v="vsChicagoChicago"/>
    <s v="W7-3"/>
    <x v="1"/>
    <s v="33-35"/>
    <x v="68"/>
    <m/>
    <m/>
    <m/>
    <n v="0"/>
  </r>
  <r>
    <s v="Mon, Jun 19"/>
    <x v="68"/>
    <s v="@TexasTexas"/>
    <s v="W7-6"/>
    <x v="1"/>
    <s v="34-35"/>
    <x v="69"/>
    <m/>
    <m/>
    <m/>
    <n v="0"/>
  </r>
  <r>
    <s v="Tue, Jun 20"/>
    <x v="69"/>
    <s v="@TexasTexas"/>
    <s v="L6-1"/>
    <x v="0"/>
    <s v="34-36"/>
    <x v="70"/>
    <m/>
    <m/>
    <m/>
    <n v="0"/>
  </r>
  <r>
    <s v="Wed, Jun 21"/>
    <x v="70"/>
    <s v="@TexasTexas"/>
    <s v="W7-5"/>
    <x v="1"/>
    <s v="35-36"/>
    <x v="71"/>
    <m/>
    <m/>
    <m/>
    <n v="0"/>
  </r>
  <r>
    <s v="Thu, Jun 22"/>
    <x v="71"/>
    <s v="@TexasTexas"/>
    <s v="L11-4"/>
    <x v="0"/>
    <s v="35-37"/>
    <x v="72"/>
    <m/>
    <m/>
    <m/>
    <n v="0"/>
  </r>
  <r>
    <s v="Fri, Jun 23"/>
    <x v="72"/>
    <s v="@Kansas CityKansas City"/>
    <s v="L5-4"/>
    <x v="0"/>
    <s v="35-38"/>
    <x v="73"/>
    <m/>
    <m/>
    <m/>
    <n v="0"/>
  </r>
  <r>
    <s v="Sat, Jun 24"/>
    <x v="73"/>
    <s v="@Kansas CityKansas City"/>
    <s v="L3-2"/>
    <x v="0"/>
    <s v="35-39"/>
    <x v="74"/>
    <m/>
    <m/>
    <m/>
    <n v="0"/>
  </r>
  <r>
    <s v="Sun, Jun 25"/>
    <x v="74"/>
    <s v="@Kansas CityKansas City"/>
    <s v="W8-2"/>
    <x v="1"/>
    <s v="36-39"/>
    <x v="75"/>
    <m/>
    <m/>
    <m/>
    <n v="0"/>
  </r>
  <r>
    <s v="Tue, Jun 27"/>
    <x v="75"/>
    <s v="vsBaltimoreBaltimore"/>
    <s v="L3-1"/>
    <x v="0"/>
    <s v="36-40"/>
    <x v="76"/>
    <m/>
    <m/>
    <m/>
    <n v="0"/>
  </r>
  <r>
    <s v="Wed, Jun 28"/>
    <x v="76"/>
    <s v="vsBaltimoreBaltimore"/>
    <s v="W4-0"/>
    <x v="1"/>
    <s v="37-40"/>
    <x v="77"/>
    <m/>
    <m/>
    <m/>
    <n v="0"/>
  </r>
  <r>
    <s v="Thu, Jun 29"/>
    <x v="77"/>
    <s v="vsBaltimoreBaltimore"/>
    <s v="L2-0"/>
    <x v="0"/>
    <s v="37-41"/>
    <x v="78"/>
    <m/>
    <m/>
    <m/>
    <n v="0"/>
  </r>
  <r>
    <s v="Fri, Jun 30"/>
    <x v="78"/>
    <s v="vsBostonBoston"/>
    <s v="L7-4 F/11"/>
    <x v="0"/>
    <s v="37-42"/>
    <x v="79"/>
    <m/>
    <m/>
    <m/>
    <n v="0"/>
  </r>
  <r>
    <s v="Sat, Jul 1"/>
    <x v="79"/>
    <s v="vsBostonBoston"/>
    <s v="L7-1"/>
    <x v="0"/>
    <s v="37-43"/>
    <x v="80"/>
    <m/>
    <m/>
    <m/>
    <n v="0"/>
  </r>
  <r>
    <s v="Sun, Jul 2"/>
    <x v="80"/>
    <s v="vsBostonBoston"/>
    <s v="L15-1"/>
    <x v="0"/>
    <s v="37-44"/>
    <x v="81"/>
    <m/>
    <m/>
    <m/>
    <n v="0"/>
  </r>
  <r>
    <s v="Mon, Jul 3"/>
    <x v="81"/>
    <s v="@New YorkNew York"/>
    <s v="L6-3"/>
    <x v="0"/>
    <s v="37-45"/>
    <x v="82"/>
    <m/>
    <m/>
    <m/>
    <n v="0"/>
  </r>
  <r>
    <s v="Tue, Jul 4"/>
    <x v="82"/>
    <s v="@New YorkNew York"/>
    <s v="W4-1"/>
    <x v="1"/>
    <s v="38-45"/>
    <x v="83"/>
    <m/>
    <m/>
    <m/>
    <n v="0"/>
  </r>
  <r>
    <s v="Wed, Jul 5"/>
    <x v="83"/>
    <s v="@New YorkNew York"/>
    <s v="W7-6"/>
    <x v="1"/>
    <s v="39-45"/>
    <x v="84"/>
    <m/>
    <m/>
    <m/>
    <n v="0"/>
  </r>
  <r>
    <s v="Thu, Jul 6"/>
    <x v="84"/>
    <s v="vsHoustonHouston"/>
    <s v="W7-4"/>
    <x v="1"/>
    <s v="40-45"/>
    <x v="85"/>
    <m/>
    <m/>
    <m/>
    <n v="0"/>
  </r>
  <r>
    <s v="Fri, Jul 7"/>
    <x v="85"/>
    <s v="vsHoustonHouston"/>
    <s v="L12-2"/>
    <x v="0"/>
    <s v="40-46"/>
    <x v="86"/>
    <m/>
    <m/>
    <m/>
    <n v="0"/>
  </r>
  <r>
    <s v="Sat, Jul 8"/>
    <x v="86"/>
    <s v="vsHoustonHouston"/>
    <s v="W7-2"/>
    <x v="1"/>
    <s v="41-46"/>
    <x v="87"/>
    <m/>
    <m/>
    <m/>
    <n v="0"/>
  </r>
  <r>
    <s v="Sun, Jul 9"/>
    <x v="87"/>
    <s v="vsHoustonHouston"/>
    <s v="L19-1"/>
    <x v="0"/>
    <s v="41-47"/>
    <x v="88"/>
    <m/>
    <m/>
    <m/>
    <n v="0"/>
  </r>
  <r>
    <s v="Fri, Jul 14"/>
    <x v="88"/>
    <s v="@DetroitDetroit"/>
    <s v="W7-2"/>
    <x v="1"/>
    <s v="42-47"/>
    <x v="89"/>
    <m/>
    <m/>
    <m/>
    <n v="0"/>
  </r>
  <r>
    <s v="Sat, Jul 15"/>
    <x v="89"/>
    <s v="@DetroitDetroit"/>
    <s v="L11-1"/>
    <x v="0"/>
    <s v="42-48"/>
    <x v="90"/>
    <m/>
    <m/>
    <m/>
    <n v="0"/>
  </r>
  <r>
    <s v="Sun, Jul 16"/>
    <x v="90"/>
    <s v="@DetroitDetroit"/>
    <s v="L6-5 F/11"/>
    <x v="0"/>
    <s v="42-49"/>
    <x v="91"/>
    <m/>
    <m/>
    <m/>
    <n v="0"/>
  </r>
  <r>
    <s v="Mon, Jul 17"/>
    <x v="91"/>
    <s v="@BostonBoston"/>
    <s v="W4-3"/>
    <x v="1"/>
    <s v="43-49"/>
    <x v="92"/>
    <m/>
    <m/>
    <m/>
    <n v="0"/>
  </r>
  <r>
    <s v="Tue, Jul 18"/>
    <x v="92"/>
    <s v="@BostonBoston"/>
    <s v="L5-4 F/15"/>
    <x v="0"/>
    <s v="43-50"/>
    <x v="93"/>
    <m/>
    <m/>
    <m/>
    <n v="0"/>
  </r>
  <r>
    <s v="Wed, Jul 19"/>
    <x v="93"/>
    <s v="@BostonBoston"/>
    <s v="L5-1"/>
    <x v="0"/>
    <s v="43-51"/>
    <x v="94"/>
    <m/>
    <m/>
    <m/>
    <n v="0"/>
  </r>
  <r>
    <s v="Thu, Jul 20"/>
    <x v="94"/>
    <s v="@BostonBoston"/>
    <s v="W8-6"/>
    <x v="1"/>
    <s v="44-51"/>
    <x v="95"/>
    <m/>
    <m/>
    <m/>
    <n v="0"/>
  </r>
  <r>
    <s v="Fri, Jul 21"/>
    <x v="95"/>
    <s v="@ClevelandCleveland"/>
    <s v="L13-3"/>
    <x v="0"/>
    <s v="44-52"/>
    <x v="96"/>
    <m/>
    <m/>
    <m/>
    <n v="0"/>
  </r>
  <r>
    <s v="Sat, Jul 22"/>
    <x v="96"/>
    <s v="@ClevelandCleveland"/>
    <s v="L2-1 F/10"/>
    <x v="0"/>
    <s v="44-53"/>
    <x v="97"/>
    <m/>
    <m/>
    <m/>
    <n v="0"/>
  </r>
  <r>
    <s v="Sun, Jul 23"/>
    <x v="97"/>
    <s v="@ClevelandCleveland"/>
    <s v="L8-1"/>
    <x v="0"/>
    <s v="44-54"/>
    <x v="98"/>
    <m/>
    <m/>
    <m/>
    <n v="0"/>
  </r>
  <r>
    <s v="Mon, Jul 24"/>
    <x v="98"/>
    <s v="vsOaklandOakland"/>
    <s v="W4-2"/>
    <x v="1"/>
    <s v="45-54"/>
    <x v="99"/>
    <m/>
    <m/>
    <m/>
    <n v="0"/>
  </r>
  <r>
    <s v="Tue, Jul 25"/>
    <x v="99"/>
    <s v="vsOaklandOakland"/>
    <s v="W4-1"/>
    <x v="1"/>
    <s v="46-54"/>
    <x v="100"/>
    <m/>
    <m/>
    <m/>
    <n v="0"/>
  </r>
  <r>
    <s v="Wed, Jul 26"/>
    <x v="100"/>
    <s v="vsOaklandOakland"/>
    <s v="W3-2"/>
    <x v="1"/>
    <s v="47-54"/>
    <x v="101"/>
    <m/>
    <m/>
    <m/>
    <n v="0"/>
  </r>
  <r>
    <s v="Thu, Jul 27"/>
    <x v="101"/>
    <s v="vsOaklandOakland"/>
    <s v="W8-4 F/10"/>
    <x v="1"/>
    <s v="48-54"/>
    <x v="102"/>
    <m/>
    <m/>
    <m/>
    <n v="0"/>
  </r>
  <r>
    <s v="Fri, Jul 28"/>
    <x v="102"/>
    <s v="vsLos AngelesLos Angeles"/>
    <s v="L7-2"/>
    <x v="0"/>
    <s v="48-55"/>
    <x v="103"/>
    <m/>
    <m/>
    <m/>
    <n v="0"/>
  </r>
  <r>
    <s v="Sat, Jul 29"/>
    <x v="103"/>
    <s v="vsLos AngelesLos Angeles"/>
    <s v="L6-5"/>
    <x v="0"/>
    <s v="48-56"/>
    <x v="104"/>
    <m/>
    <m/>
    <m/>
    <n v="0"/>
  </r>
  <r>
    <s v="Sun, Jul 30"/>
    <x v="104"/>
    <s v="vsLos AngelesLos Angeles"/>
    <s v="W11-10"/>
    <x v="1"/>
    <s v="49-56"/>
    <x v="105"/>
    <m/>
    <m/>
    <m/>
    <n v="0"/>
  </r>
  <r>
    <s v="Mon, Jul 31"/>
    <x v="105"/>
    <s v="@ChicagoChicago"/>
    <s v="L7-6"/>
    <x v="0"/>
    <s v="49-57"/>
    <x v="106"/>
    <m/>
    <m/>
    <m/>
    <n v="0"/>
  </r>
  <r>
    <s v="Tue, Aug 1"/>
    <x v="106"/>
    <s v="@ChicagoChicago"/>
    <s v="W8-4"/>
    <x v="1"/>
    <s v="50-57"/>
    <x v="107"/>
    <m/>
    <m/>
    <m/>
    <n v="0"/>
  </r>
  <r>
    <s v="Wed, Aug 2"/>
    <x v="107"/>
    <s v="@ChicagoChicago"/>
    <s v="W5-1"/>
    <x v="1"/>
    <s v="51-57"/>
    <x v="108"/>
    <m/>
    <m/>
    <m/>
    <n v="0"/>
  </r>
  <r>
    <s v="Fri, Aug 4"/>
    <x v="108"/>
    <s v="@HoustonHouston"/>
    <s v="L16-7"/>
    <x v="0"/>
    <s v="51-58"/>
    <x v="109"/>
    <m/>
    <m/>
    <m/>
    <n v="0"/>
  </r>
  <r>
    <s v="Sat, Aug 5"/>
    <x v="109"/>
    <s v="@HoustonHouston"/>
    <s v="W4-3 F/10"/>
    <x v="1"/>
    <s v="52-58"/>
    <x v="110"/>
    <m/>
    <m/>
    <m/>
    <n v="0"/>
  </r>
  <r>
    <s v="Sun, Aug 6"/>
    <x v="110"/>
    <s v="@HoustonHouston"/>
    <s v="L7-6"/>
    <x v="0"/>
    <s v="52-59"/>
    <x v="111"/>
    <m/>
    <m/>
    <m/>
    <n v="0"/>
  </r>
  <r>
    <s v="Tue, Aug 8"/>
    <x v="111"/>
    <s v="vsNew YorkNew York"/>
    <s v="W4-2"/>
    <x v="1"/>
    <s v="53-59"/>
    <x v="112"/>
    <m/>
    <m/>
    <m/>
    <n v="0"/>
  </r>
  <r>
    <s v="Wed, Aug 9"/>
    <x v="112"/>
    <s v="vsNew YorkNew York"/>
    <s v="L11-5"/>
    <x v="0"/>
    <s v="53-60"/>
    <x v="113"/>
    <m/>
    <m/>
    <m/>
    <n v="0"/>
  </r>
  <r>
    <s v="Thu, Aug 10"/>
    <x v="113"/>
    <s v="vsNew YorkNew York"/>
    <s v="W4-0"/>
    <x v="1"/>
    <s v="54-60"/>
    <x v="114"/>
    <m/>
    <m/>
    <m/>
    <n v="0"/>
  </r>
  <r>
    <s v="Fri, Aug 11"/>
    <x v="114"/>
    <s v="vsPittsburghPittsburgh"/>
    <s v="L4-2"/>
    <x v="0"/>
    <s v="54-61"/>
    <x v="115"/>
    <m/>
    <m/>
    <m/>
    <n v="0"/>
  </r>
  <r>
    <s v="Sat, Aug 12"/>
    <x v="115"/>
    <s v="vsPittsburghPittsburgh"/>
    <s v="W7-2"/>
    <x v="1"/>
    <s v="55-61"/>
    <x v="116"/>
    <m/>
    <m/>
    <m/>
    <n v="0"/>
  </r>
  <r>
    <s v="Sun, Aug 13"/>
    <x v="116"/>
    <s v="vsPittsburghPittsburgh"/>
    <s v="W7-1"/>
    <x v="1"/>
    <s v="56-61"/>
    <x v="117"/>
    <m/>
    <m/>
    <m/>
    <n v="0"/>
  </r>
  <r>
    <s v="Mon, Aug 14"/>
    <x v="117"/>
    <s v="vsTampa BayTampa Bay"/>
    <s v="W2-1"/>
    <x v="1"/>
    <s v="57-61"/>
    <x v="118"/>
    <m/>
    <m/>
    <m/>
    <n v="0"/>
  </r>
  <r>
    <s v="Tue, Aug 15"/>
    <x v="118"/>
    <s v="vsTampa BayTampa Bay"/>
    <s v="L6-4"/>
    <x v="0"/>
    <s v="57-62"/>
    <x v="119"/>
    <m/>
    <m/>
    <m/>
    <n v="0"/>
  </r>
  <r>
    <s v="Wed, Aug 16"/>
    <x v="119"/>
    <s v="vsTampa BayTampa Bay"/>
    <s v="W3-2"/>
    <x v="1"/>
    <s v="58-62"/>
    <x v="120"/>
    <m/>
    <m/>
    <m/>
    <n v="0"/>
  </r>
  <r>
    <s v="Thu, Aug 17"/>
    <x v="120"/>
    <s v="vsTampa BayTampa Bay"/>
    <s v="W5-3"/>
    <x v="1"/>
    <s v="59-62"/>
    <x v="121"/>
    <m/>
    <m/>
    <m/>
    <n v="0"/>
  </r>
  <r>
    <s v="Fri, Aug 18"/>
    <x v="121"/>
    <s v="@ChicagoChicago"/>
    <s v="L7-4"/>
    <x v="0"/>
    <s v="59-63"/>
    <x v="122"/>
    <m/>
    <m/>
    <m/>
    <n v="0"/>
  </r>
  <r>
    <s v="Sat, Aug 19"/>
    <x v="122"/>
    <s v="@ChicagoChicago"/>
    <s v="L4-3"/>
    <x v="0"/>
    <s v="59-64"/>
    <x v="123"/>
    <m/>
    <m/>
    <m/>
    <n v="0"/>
  </r>
  <r>
    <s v="Sun, Aug 20"/>
    <x v="123"/>
    <s v="@ChicagoChicago"/>
    <s v="L6-5 F/10"/>
    <x v="0"/>
    <s v="59-65"/>
    <x v="124"/>
    <m/>
    <m/>
    <m/>
    <n v="0"/>
  </r>
  <r>
    <s v="Tue, Aug 22"/>
    <x v="124"/>
    <s v="@Tampa BayTampa Bay"/>
    <s v="L6-5"/>
    <x v="0"/>
    <s v="59-66"/>
    <x v="125"/>
    <m/>
    <m/>
    <m/>
    <n v="0"/>
  </r>
  <r>
    <s v="Wed, Aug 23"/>
    <x v="125"/>
    <s v="@Tampa BayTampa Bay"/>
    <s v="W7-6"/>
    <x v="1"/>
    <s v="60-66"/>
    <x v="126"/>
    <m/>
    <m/>
    <m/>
    <n v="0"/>
  </r>
  <r>
    <s v="Thu, Aug 24"/>
    <x v="126"/>
    <s v="@Tampa BayTampa Bay"/>
    <s v="L2-0"/>
    <x v="0"/>
    <s v="60-67"/>
    <x v="127"/>
    <m/>
    <m/>
    <m/>
    <n v="0"/>
  </r>
  <r>
    <s v="Fri, Aug 25"/>
    <x v="127"/>
    <s v="vsMinnesotaMinnesota"/>
    <s v="L6-1"/>
    <x v="0"/>
    <s v="60-68"/>
    <x v="128"/>
    <n v="99"/>
    <n v="6"/>
    <n v="28"/>
    <n v="133"/>
  </r>
  <r>
    <s v="Sat, Aug 26"/>
    <x v="128"/>
    <s v="vsMinnesotaMinnesota"/>
    <s v="W10-9"/>
    <x v="1"/>
    <s v="61-68"/>
    <x v="129"/>
    <n v="152"/>
    <n v="19"/>
    <n v="56"/>
    <n v="227"/>
  </r>
  <r>
    <s v="Sun, Aug 27"/>
    <x v="129"/>
    <s v="vsMinnesotaMinnesota"/>
    <s v="L7-2"/>
    <x v="0"/>
    <s v="61-69"/>
    <x v="130"/>
    <n v="106"/>
    <n v="10"/>
    <n v="42"/>
    <n v="158"/>
  </r>
  <r>
    <s v="Mon, Aug 28"/>
    <x v="130"/>
    <s v="vsBostonBoston"/>
    <s v="L6-5"/>
    <x v="0"/>
    <s v="61-70"/>
    <x v="131"/>
    <m/>
    <m/>
    <m/>
    <n v="0"/>
  </r>
  <r>
    <s v="Tue, Aug 29"/>
    <x v="131"/>
    <s v="vsBostonBoston"/>
    <s v="L3-0"/>
    <x v="0"/>
    <s v="61-71"/>
    <x v="132"/>
    <m/>
    <m/>
    <m/>
    <n v="0"/>
  </r>
  <r>
    <s v="Wed, Aug 30"/>
    <x v="132"/>
    <s v="vsBostonBoston"/>
    <s v="L7-1"/>
    <x v="0"/>
    <s v="61-72"/>
    <x v="133"/>
    <m/>
    <m/>
    <m/>
    <n v="0"/>
  </r>
  <r>
    <s v="Thu, Aug 31"/>
    <x v="133"/>
    <s v="@BaltimoreBaltimore"/>
    <s v="W11-8"/>
    <x v="1"/>
    <s v="62-72"/>
    <x v="134"/>
    <m/>
    <m/>
    <m/>
    <n v="0"/>
  </r>
  <r>
    <s v="Fri, Sep 1"/>
    <x v="134"/>
    <s v="@BaltimoreBaltimore"/>
    <s v="L1-0 F/13"/>
    <x v="0"/>
    <s v="62-73"/>
    <x v="135"/>
    <m/>
    <m/>
    <m/>
    <n v="0"/>
  </r>
  <r>
    <s v="Sat, Sep 2"/>
    <x v="135"/>
    <s v="@BaltimoreBaltimore"/>
    <s v="W7-2"/>
    <x v="1"/>
    <s v="63-73"/>
    <x v="136"/>
    <m/>
    <m/>
    <m/>
    <n v="0"/>
  </r>
  <r>
    <s v="Sun, Sep 3"/>
    <x v="136"/>
    <s v="@BaltimoreBaltimore"/>
    <s v="L5-4 F/12"/>
    <x v="0"/>
    <s v="63-74"/>
    <x v="137"/>
    <m/>
    <m/>
    <m/>
    <n v="0"/>
  </r>
  <r>
    <s v="Mon, Sep 4"/>
    <x v="137"/>
    <s v="@BostonBoston"/>
    <s v="W10-4"/>
    <x v="1"/>
    <s v="64-74"/>
    <x v="138"/>
    <m/>
    <m/>
    <m/>
    <n v="0"/>
  </r>
  <r>
    <s v="Tue, Sep 5"/>
    <x v="138"/>
    <s v="@BostonBoston"/>
    <s v="L3-2 F/19"/>
    <x v="0"/>
    <s v="64-75"/>
    <x v="139"/>
    <m/>
    <m/>
    <m/>
    <n v="0"/>
  </r>
  <r>
    <s v="Wed, Sep 6"/>
    <x v="139"/>
    <s v="@BostonBoston"/>
    <s v="L6-1"/>
    <x v="0"/>
    <s v="64-76"/>
    <x v="140"/>
    <m/>
    <m/>
    <m/>
    <n v="0"/>
  </r>
  <r>
    <s v="Fri, Sep 8"/>
    <x v="140"/>
    <s v="vsDetroitDetroit"/>
    <s v="L5-4"/>
    <x v="0"/>
    <s v="64-77"/>
    <x v="141"/>
    <n v="50"/>
    <n v="19"/>
    <n v="4"/>
    <n v="73"/>
  </r>
  <r>
    <s v="Sat, Sep 9"/>
    <x v="141"/>
    <s v="vsDetroitDetroit"/>
    <s v="W5-4"/>
    <x v="1"/>
    <s v="65-77"/>
    <x v="142"/>
    <n v="116"/>
    <n v="24"/>
    <n v="29"/>
    <n v="169"/>
  </r>
  <r>
    <s v="Sun, Sep 10"/>
    <x v="142"/>
    <s v="vsDetroitDetroit"/>
    <s v="W8-2"/>
    <x v="1"/>
    <s v="66-77"/>
    <x v="143"/>
    <n v="78"/>
    <n v="15"/>
    <n v="20"/>
    <n v="113"/>
  </r>
  <r>
    <s v="Mon, Sep 11"/>
    <x v="143"/>
    <s v="vsBaltimoreBaltimore"/>
    <s v="W4-3"/>
    <x v="1"/>
    <s v="67-77"/>
    <x v="144"/>
    <m/>
    <m/>
    <m/>
    <n v="0"/>
  </r>
  <r>
    <s v="Tue, Sep 12"/>
    <x v="144"/>
    <s v="vsBaltimoreBaltimore"/>
    <s v="W3-2"/>
    <x v="1"/>
    <s v="68-77"/>
    <x v="145"/>
    <m/>
    <m/>
    <m/>
    <n v="0"/>
  </r>
  <r>
    <s v="Wed, Sep 13"/>
    <x v="145"/>
    <s v="vsBaltimoreBaltimore"/>
    <s v="L2-1"/>
    <x v="0"/>
    <s v="68-78"/>
    <x v="146"/>
    <n v="66"/>
    <n v="14"/>
    <n v="2"/>
    <n v="82"/>
  </r>
  <r>
    <s v="Thu, Sep 14"/>
    <x v="146"/>
    <s v="@MinnesotaMinnesota"/>
    <s v="L3-2 F/10"/>
    <x v="0"/>
    <s v="68-79"/>
    <x v="147"/>
    <m/>
    <m/>
    <m/>
    <n v="0"/>
  </r>
  <r>
    <s v="Fri, Sep 15"/>
    <x v="147"/>
    <s v="@MinnesotaMinnesota"/>
    <s v="W4-3"/>
    <x v="1"/>
    <s v="69-79"/>
    <x v="148"/>
    <m/>
    <m/>
    <m/>
    <n v="0"/>
  </r>
  <r>
    <s v="Sat, Sep 16"/>
    <x v="148"/>
    <s v="@MinnesotaMinnesota"/>
    <s v="W7-2"/>
    <x v="1"/>
    <s v="70-79"/>
    <x v="149"/>
    <m/>
    <m/>
    <m/>
    <n v="0"/>
  </r>
  <r>
    <s v="Sun, Sep 17"/>
    <x v="149"/>
    <s v="@MinnesotaMinnesota"/>
    <s v="L13-7"/>
    <x v="0"/>
    <s v="70-80"/>
    <x v="150"/>
    <m/>
    <m/>
    <m/>
    <n v="0"/>
  </r>
  <r>
    <s v="Tue, Sep 19"/>
    <x v="150"/>
    <s v="vsKansas CityKansas City"/>
    <s v="W5-2"/>
    <x v="1"/>
    <s v="71-80"/>
    <x v="151"/>
    <m/>
    <m/>
    <m/>
    <n v="0"/>
  </r>
  <r>
    <s v="Wed, Sep 20"/>
    <x v="151"/>
    <s v="vsKansas CityKansas City"/>
    <s v="L15-5"/>
    <x v="0"/>
    <s v="71-81"/>
    <x v="152"/>
    <n v="44"/>
    <n v="15"/>
    <n v="4"/>
    <n v="63"/>
  </r>
  <r>
    <s v="Thu, Sep 21"/>
    <x v="152"/>
    <s v="vsKansas CityKansas City"/>
    <s v="L1-0"/>
    <x v="0"/>
    <s v="71-82"/>
    <x v="153"/>
    <n v="48"/>
    <n v="17"/>
    <n v="2"/>
    <n v="67"/>
  </r>
  <r>
    <s v="Fri, Sep 22"/>
    <x v="153"/>
    <s v="vsNew YorkNew York"/>
    <s v="W8-1"/>
    <x v="1"/>
    <s v="72-82"/>
    <x v="154"/>
    <n v="51"/>
    <n v="19"/>
    <n v="4"/>
    <n v="74"/>
  </r>
  <r>
    <s v="Sat, Sep 23"/>
    <x v="154"/>
    <s v="vsNew YorkNew York"/>
    <s v="L5-1"/>
    <x v="0"/>
    <s v="72-83"/>
    <x v="155"/>
    <n v="117"/>
    <n v="25"/>
    <n v="22"/>
    <n v="164"/>
  </r>
  <r>
    <s v="Sun, Sep 24"/>
    <x v="155"/>
    <s v="vsNew YorkNew York"/>
    <s v="W9-5"/>
    <x v="1"/>
    <s v="73-83"/>
    <x v="156"/>
    <n v="57"/>
    <n v="21"/>
    <n v="10"/>
    <n v="88"/>
  </r>
  <r>
    <s v="Mon, Sep 25"/>
    <x v="156"/>
    <s v="@BostonBoston"/>
    <s v="W6-4"/>
    <x v="1"/>
    <s v="74-83"/>
    <x v="157"/>
    <m/>
    <m/>
    <m/>
    <n v="0"/>
  </r>
  <r>
    <s v="Tue, Sep 26"/>
    <x v="157"/>
    <s v="@BostonBoston"/>
    <s v="W9-4"/>
    <x v="1"/>
    <s v="75-83"/>
    <x v="158"/>
    <m/>
    <m/>
    <m/>
    <n v="0"/>
  </r>
  <r>
    <s v="Wed, Sep 27"/>
    <x v="158"/>
    <s v="@BostonBoston"/>
    <s v="L10-7"/>
    <x v="0"/>
    <s v="75-84"/>
    <x v="159"/>
    <m/>
    <m/>
    <m/>
    <n v="0"/>
  </r>
  <r>
    <s v="Fri, Sep 29"/>
    <x v="159"/>
    <s v="@New YorkNew York"/>
    <s v="L4-0"/>
    <x v="0"/>
    <s v="75-85"/>
    <x v="160"/>
    <m/>
    <m/>
    <m/>
    <n v="0"/>
  </r>
  <r>
    <s v="Sat, Sep 30"/>
    <x v="160"/>
    <s v="@New YorkNew York"/>
    <s v="L2-1"/>
    <x v="0"/>
    <s v="75-86"/>
    <x v="161"/>
    <m/>
    <m/>
    <m/>
    <n v="0"/>
  </r>
  <r>
    <s v="Sun, Oct 1"/>
    <x v="161"/>
    <s v="@New YorkNew York"/>
    <s v="W2-1"/>
    <x v="1"/>
    <s v="76-86"/>
    <x v="162"/>
    <m/>
    <m/>
    <m/>
    <n v="0"/>
  </r>
  <r>
    <m/>
    <x v="162"/>
    <m/>
    <m/>
    <x v="3"/>
    <m/>
    <x v="20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Thu, Mar 29"/>
    <x v="0"/>
    <s v="vsNew YorkNew York"/>
    <s v="L6-1"/>
    <x v="0"/>
    <s v="0-1"/>
    <s v="Severino 1-0"/>
    <s v="Happ 0-1"/>
    <m/>
    <n v="48115"/>
    <n v="15"/>
    <n v="3"/>
    <n v="6"/>
    <n v="24"/>
  </r>
  <r>
    <s v="Fri, Mar 30"/>
    <x v="1"/>
    <s v="vsNew YorkNew York"/>
    <s v="L4-2"/>
    <x v="0"/>
    <s v="0-2"/>
    <s v="Tanaka 1-0"/>
    <s v="Sanchez 0-1"/>
    <s v="Chapman 1"/>
    <n v="33716"/>
    <n v="88"/>
    <n v="3"/>
    <n v="18"/>
    <n v="109"/>
  </r>
  <r>
    <s v="Sat, Mar 31"/>
    <x v="2"/>
    <s v="vsNew YorkNew York"/>
    <s v="W5-3"/>
    <x v="1"/>
    <d v="2019-01-02T00:00:00"/>
    <s v="Tepera 1-0"/>
    <s v="Betances 0-1"/>
    <s v="Osuna 1"/>
    <n v="37692"/>
    <n v="106"/>
    <n v="18"/>
    <n v="35"/>
    <n v="159"/>
  </r>
  <r>
    <s v="Sun, Apr 1"/>
    <x v="3"/>
    <s v="vsNew YorkNew York"/>
    <s v="W7-4"/>
    <x v="1"/>
    <d v="2019-02-02T00:00:00"/>
    <s v="Clippard 1-0"/>
    <s v="Robertson 0-1"/>
    <s v="Oh 1"/>
    <n v="29091"/>
    <n v="62"/>
    <n v="6"/>
    <n v="21"/>
    <n v="89"/>
  </r>
  <r>
    <s v="Mon, Apr 2"/>
    <x v="4"/>
    <s v="vsChicagoChicago"/>
    <s v="W4-2"/>
    <x v="1"/>
    <d v="2019-03-02T00:00:00"/>
    <s v="Oh 1-0"/>
    <s v="Farquhar 1-1"/>
    <s v="Osuna 2"/>
    <n v="16629"/>
    <m/>
    <m/>
    <m/>
    <n v="0"/>
  </r>
  <r>
    <s v="Tue, Apr 3"/>
    <x v="5"/>
    <s v="vsChicagoChicago"/>
    <s v="W14-5"/>
    <x v="1"/>
    <d v="2019-04-02T00:00:00"/>
    <s v="Happ 1-1"/>
    <s v="Gonzalez 0-1"/>
    <m/>
    <n v="17451"/>
    <m/>
    <m/>
    <m/>
    <n v="0"/>
  </r>
  <r>
    <s v="Wed, Apr 4"/>
    <x v="6"/>
    <s v="vsChicagoChicago"/>
    <s v="L4-3"/>
    <x v="0"/>
    <d v="2019-04-03T00:00:00"/>
    <s v="Jones 1-0"/>
    <s v="Tepera 1-1"/>
    <s v="Soria 2"/>
    <n v="17268"/>
    <m/>
    <m/>
    <m/>
    <n v="0"/>
  </r>
  <r>
    <s v="Fri, Apr 6"/>
    <x v="7"/>
    <s v="@TexasTexas"/>
    <s v="W8-5"/>
    <x v="1"/>
    <d v="2019-05-03T00:00:00"/>
    <s v="Estrada 1-0"/>
    <s v="Moore 0-2"/>
    <s v="Osuna 3"/>
    <n v="21670"/>
    <m/>
    <m/>
    <m/>
    <n v="0"/>
  </r>
  <r>
    <s v="Sat, Apr 7"/>
    <x v="8"/>
    <s v="@TexasTexas"/>
    <s v="L5-1"/>
    <x v="0"/>
    <d v="2019-05-04T00:00:00"/>
    <s v="Minor 1-1"/>
    <s v="Stroman 0-1"/>
    <m/>
    <n v="26229"/>
    <m/>
    <m/>
    <m/>
    <n v="0"/>
  </r>
  <r>
    <s v="Sun, Apr 8"/>
    <x v="9"/>
    <s v="@TexasTexas"/>
    <s v="W7-4"/>
    <x v="1"/>
    <d v="2019-06-04T00:00:00"/>
    <s v="Garcia 1-0"/>
    <s v="Hamels 1-2"/>
    <s v="Osuna 4"/>
    <n v="26902"/>
    <m/>
    <m/>
    <m/>
    <n v="0"/>
  </r>
  <r>
    <s v="Mon, Apr 9"/>
    <x v="10"/>
    <s v="@BaltimoreBaltimore"/>
    <s v="W7-1"/>
    <x v="1"/>
    <d v="2019-07-04T00:00:00"/>
    <s v="Happ 2-1"/>
    <s v="Bundy 0-1"/>
    <m/>
    <n v="7915"/>
    <m/>
    <m/>
    <m/>
    <n v="0"/>
  </r>
  <r>
    <s v="Tue, Apr 10"/>
    <x v="11"/>
    <s v="@BaltimoreBaltimore"/>
    <s v="W2-1"/>
    <x v="1"/>
    <d v="2019-08-04T00:00:00"/>
    <s v="Sanchez 1-1"/>
    <s v="O'Day 0-1"/>
    <s v="Osuna 5"/>
    <n v="8640"/>
    <m/>
    <m/>
    <m/>
    <n v="0"/>
  </r>
  <r>
    <s v="Wed, Apr 11"/>
    <x v="12"/>
    <s v="@BaltimoreBaltimore"/>
    <s v="L5-3"/>
    <x v="0"/>
    <d v="2019-08-05T00:00:00"/>
    <s v="Gausman 1-1"/>
    <s v="Estrada 1-1"/>
    <s v="Brach 3"/>
    <n v="10399"/>
    <m/>
    <m/>
    <m/>
    <n v="0"/>
  </r>
  <r>
    <s v="Fri, Apr 13"/>
    <x v="13"/>
    <s v="@ClevelandCleveland"/>
    <s v="W8-4"/>
    <x v="1"/>
    <d v="2019-09-05T00:00:00"/>
    <s v="Barnes 1-0"/>
    <s v="McAllister 0-2"/>
    <m/>
    <n v="25592"/>
    <m/>
    <m/>
    <m/>
    <n v="0"/>
  </r>
  <r>
    <s v="Tue, Apr 17"/>
    <x v="14"/>
    <s v="vsKansas CityKansas City"/>
    <s v="W11-3"/>
    <x v="1"/>
    <d v="2019-10-05T00:00:00"/>
    <s v="Garcia 2-0"/>
    <s v="Skoglund 0-2"/>
    <m/>
    <n v="0"/>
    <m/>
    <m/>
    <m/>
    <n v="0"/>
  </r>
  <r>
    <s v="Tue, Apr 17"/>
    <x v="14"/>
    <s v="vsKansas CityKansas City"/>
    <s v="W5-4 F/10"/>
    <x v="1"/>
    <d v="2019-11-05T00:00:00"/>
    <s v="Clippard 2-0"/>
    <s v="Flynn 0-1"/>
    <m/>
    <n v="18645"/>
    <m/>
    <m/>
    <m/>
    <n v="0"/>
  </r>
  <r>
    <s v="Wed, Apr 18"/>
    <x v="15"/>
    <s v="vsKansas CityKansas City"/>
    <s v="W15-5"/>
    <x v="1"/>
    <d v="2019-12-05T00:00:00"/>
    <s v="Happ 3-1"/>
    <s v="Kennedy 1-2"/>
    <m/>
    <n v="28803"/>
    <m/>
    <m/>
    <m/>
    <n v="0"/>
  </r>
  <r>
    <s v="Thu, Apr 19"/>
    <x v="16"/>
    <s v="@New YorkNew York"/>
    <s v="L4-3"/>
    <x v="0"/>
    <d v="2019-12-06T00:00:00"/>
    <s v="Green 1-0"/>
    <s v="Sanchez 1-2"/>
    <s v="Chapman 3"/>
    <n v="36665"/>
    <m/>
    <m/>
    <m/>
    <n v="0"/>
  </r>
  <r>
    <s v="Fri, Apr 20"/>
    <x v="17"/>
    <s v="@New YorkNew York"/>
    <s v="W8-5"/>
    <x v="1"/>
    <s v="13-6"/>
    <s v="Estrada 2-1"/>
    <s v="German 0-1"/>
    <s v="Osuna 6"/>
    <n v="39197"/>
    <m/>
    <m/>
    <m/>
    <n v="0"/>
  </r>
  <r>
    <s v="Sat, Apr 21"/>
    <x v="18"/>
    <s v="@New YorkNew York"/>
    <s v="L9-1"/>
    <x v="0"/>
    <s v="13-7"/>
    <s v="Montgomery 2-0"/>
    <s v="Stroman 0-2"/>
    <m/>
    <n v="40986"/>
    <m/>
    <m/>
    <m/>
    <n v="0"/>
  </r>
  <r>
    <s v="Sun, Apr 22"/>
    <x v="19"/>
    <s v="@New YorkNew York"/>
    <s v="L5-1"/>
    <x v="0"/>
    <s v="13-8"/>
    <s v="Severino 4-1"/>
    <s v="Garcia 2-1"/>
    <m/>
    <n v="43628"/>
    <m/>
    <m/>
    <m/>
    <n v="0"/>
  </r>
  <r>
    <s v="Tue, Apr 24"/>
    <x v="20"/>
    <s v="vsBostonBoston"/>
    <s v="W4-3 F/10"/>
    <x v="1"/>
    <s v="14-8"/>
    <s v="Clippard 3-0"/>
    <s v="Kimbrel 0-1"/>
    <m/>
    <n v="20070"/>
    <m/>
    <m/>
    <m/>
    <n v="0"/>
  </r>
  <r>
    <s v="Wed, Apr 25"/>
    <x v="21"/>
    <s v="vsBostonBoston"/>
    <s v="L4-3"/>
    <x v="0"/>
    <s v="14-9"/>
    <s v="Rodriguez 3-0"/>
    <s v="Barnes 1-1"/>
    <s v="Kimbrel 6"/>
    <n v="18914"/>
    <n v="17"/>
    <n v="5"/>
    <n v="5"/>
    <n v="27"/>
  </r>
  <r>
    <s v="Thu, Apr 26"/>
    <x v="22"/>
    <s v="vsBostonBoston"/>
    <s v="L5-4"/>
    <x v="0"/>
    <s v="14-10"/>
    <s v="Sale 2-1"/>
    <s v="Estrada 2-2"/>
    <s v="Kimbrel 7"/>
    <n v="23571"/>
    <n v="38"/>
    <n v="4"/>
    <n v="6"/>
    <n v="48"/>
  </r>
  <r>
    <s v="Fri, Apr 27"/>
    <x v="23"/>
    <s v="vsTexasTexas"/>
    <s v="L6-4"/>
    <x v="0"/>
    <s v="14-11"/>
    <s v="Minor 2-1"/>
    <s v="Stroman 0-3"/>
    <s v="Kela 5"/>
    <n v="26312"/>
    <n v="48"/>
    <n v="11"/>
    <n v="13"/>
    <n v="72"/>
  </r>
  <r>
    <s v="Sat, Apr 28"/>
    <x v="24"/>
    <s v="vsTexasTexas"/>
    <s v="L7-4"/>
    <x v="0"/>
    <s v="14-12"/>
    <s v="Colon 1-0"/>
    <s v="Garcia 2-2"/>
    <s v="Kela 6"/>
    <n v="39176"/>
    <n v="64"/>
    <n v="5"/>
    <n v="6"/>
    <n v="75"/>
  </r>
  <r>
    <s v="Sun, Apr 29"/>
    <x v="25"/>
    <s v="vsTexasTexas"/>
    <s v="W7-2"/>
    <x v="1"/>
    <s v="15-12"/>
    <s v="Happ 4-1"/>
    <s v="Perez 2-3"/>
    <m/>
    <n v="31669"/>
    <n v="52"/>
    <n v="6"/>
    <n v="10"/>
    <n v="68"/>
  </r>
  <r>
    <s v="Mon, Apr 30"/>
    <x v="26"/>
    <s v="@MinnesotaMinnesota"/>
    <s v="W7-5"/>
    <x v="1"/>
    <s v="16-12"/>
    <s v="Sanchez 2-2"/>
    <s v="Lynn 0-3"/>
    <s v="Osuna 7"/>
    <n v="16456"/>
    <m/>
    <m/>
    <m/>
    <n v="0"/>
  </r>
  <r>
    <s v="Tue, May 1"/>
    <x v="27"/>
    <s v="@MinnesotaMinnesota"/>
    <s v="W7-4 F/10"/>
    <x v="1"/>
    <s v="17-12"/>
    <s v="Clippard 4-0"/>
    <s v="Curtiss 0-1"/>
    <s v="Osuna 8"/>
    <n v="16245"/>
    <m/>
    <m/>
    <m/>
    <n v="0"/>
  </r>
  <r>
    <s v="Wed, May 2"/>
    <x v="28"/>
    <s v="@MinnesotaMinnesota"/>
    <s v="L4-0"/>
    <x v="0"/>
    <s v="17-13"/>
    <s v="Romero 1-0"/>
    <s v="Stroman 0-4"/>
    <m/>
    <n v="16420"/>
    <m/>
    <m/>
    <m/>
    <n v="0"/>
  </r>
  <r>
    <s v="Thu, May 3"/>
    <x v="29"/>
    <s v="@ClevelandCleveland"/>
    <s v="W13-11 F/11"/>
    <x v="1"/>
    <s v="18-13"/>
    <s v="Mayza 1-0"/>
    <s v="Olson 0-1"/>
    <m/>
    <n v="0"/>
    <m/>
    <m/>
    <m/>
    <n v="0"/>
  </r>
  <r>
    <s v="Thu, May 3"/>
    <x v="29"/>
    <s v="@ClevelandCleveland"/>
    <s v="L13-4"/>
    <x v="0"/>
    <s v="18-14"/>
    <s v="Plutko 1-0"/>
    <s v="Biagini 0-1"/>
    <m/>
    <n v="19008"/>
    <m/>
    <m/>
    <m/>
    <n v="0"/>
  </r>
  <r>
    <s v="Fri, May 4"/>
    <x v="30"/>
    <s v="@Tampa BayTampa Bay"/>
    <s v="L6-2"/>
    <x v="0"/>
    <s v="18-15"/>
    <s v="Yarbrough 2-1"/>
    <s v="Happ 4-2"/>
    <m/>
    <n v="11117"/>
    <m/>
    <m/>
    <m/>
    <n v="0"/>
  </r>
  <r>
    <s v="Sat, May 5"/>
    <x v="31"/>
    <s v="@Tampa BayTampa Bay"/>
    <s v="L5-3"/>
    <x v="0"/>
    <s v="18-16"/>
    <s v="Faria 3-1"/>
    <s v="Sanchez 2-3"/>
    <s v="Colome 6"/>
    <n v="16297"/>
    <m/>
    <m/>
    <m/>
    <n v="0"/>
  </r>
  <r>
    <s v="Sun, May 6"/>
    <x v="32"/>
    <s v="@Tampa BayTampa Bay"/>
    <s v="W2-1"/>
    <x v="1"/>
    <s v="19-16"/>
    <s v="Tepera 2-1"/>
    <s v="Colome 2-4"/>
    <s v="Osuna 9"/>
    <n v="14032"/>
    <m/>
    <m/>
    <m/>
    <n v="0"/>
  </r>
  <r>
    <s v="Tue, May 8"/>
    <x v="33"/>
    <s v="vsSeattleSeattle"/>
    <s v="L5-0"/>
    <x v="0"/>
    <s v="19-17"/>
    <s v="Paxton 2-1"/>
    <s v="Stroman 0-5"/>
    <m/>
    <n v="20513"/>
    <m/>
    <m/>
    <m/>
    <n v="0"/>
  </r>
  <r>
    <s v="Wed, May 9"/>
    <x v="34"/>
    <s v="vsSeattleSeattle"/>
    <s v="W5-2"/>
    <x v="1"/>
    <s v="20-17"/>
    <s v="Tepera 3-1"/>
    <s v="Nicasio 1-1"/>
    <s v="Clippard 1"/>
    <n v="20290"/>
    <n v="29"/>
    <n v="11"/>
    <n v="4"/>
    <n v="44"/>
  </r>
  <r>
    <s v="Thu, May 10"/>
    <x v="35"/>
    <s v="vsSeattleSeattle"/>
    <s v="L9-3"/>
    <x v="0"/>
    <s v="20-18"/>
    <s v="Leake 4-3"/>
    <s v="Happ 4-3"/>
    <m/>
    <n v="22315"/>
    <n v="39"/>
    <n v="5"/>
    <n v="1"/>
    <n v="45"/>
  </r>
  <r>
    <s v="Fri, May 11"/>
    <x v="36"/>
    <s v="vsBostonBoston"/>
    <s v="W5-3 F/12"/>
    <x v="1"/>
    <s v="21-18"/>
    <s v="Gaviglio 1-0"/>
    <s v="Johnson 1-2"/>
    <m/>
    <n v="28695"/>
    <n v="43"/>
    <n v="6"/>
    <n v="4"/>
    <n v="53"/>
  </r>
  <r>
    <s v="Sat, May 12"/>
    <x v="37"/>
    <s v="vsBostonBoston"/>
    <s v="L5-2"/>
    <x v="0"/>
    <s v="21-19"/>
    <s v="Price 3-4"/>
    <s v="Estrada 2-3"/>
    <s v="Kimbrel 11"/>
    <n v="37588"/>
    <m/>
    <m/>
    <m/>
    <n v="0"/>
  </r>
  <r>
    <s v="Sun, May 13"/>
    <x v="38"/>
    <s v="vsBostonBoston"/>
    <s v="L5-3"/>
    <x v="0"/>
    <s v="21-20"/>
    <s v="Velazquez 5-0"/>
    <s v="Biagini 0-2"/>
    <s v="Kelly 2"/>
    <n v="37888"/>
    <m/>
    <m/>
    <m/>
    <n v="0"/>
  </r>
  <r>
    <s v="Tue, May 15"/>
    <x v="39"/>
    <s v="@New YorkNew York"/>
    <s v="L12-2"/>
    <x v="0"/>
    <s v="21-21"/>
    <s v="Syndergaard 3-1"/>
    <s v="Garcia 2-3"/>
    <m/>
    <n v="28967"/>
    <m/>
    <m/>
    <m/>
    <n v="0"/>
  </r>
  <r>
    <s v="Wed, May 16"/>
    <x v="40"/>
    <s v="@New YorkNew York"/>
    <s v="W12-1"/>
    <x v="1"/>
    <s v="22-21"/>
    <s v="Happ 5-3"/>
    <s v="Wheeler 2-3"/>
    <m/>
    <n v="28400"/>
    <m/>
    <m/>
    <m/>
    <n v="0"/>
  </r>
  <r>
    <s v="Thu, May 17"/>
    <x v="41"/>
    <s v="vsOaklandOakland"/>
    <s v="L10-5"/>
    <x v="0"/>
    <s v="22-22"/>
    <s v="Petit 1-0"/>
    <s v="Sanchez 2-4"/>
    <m/>
    <n v="22893"/>
    <n v="32"/>
    <n v="11"/>
    <n v="1"/>
    <n v="44"/>
  </r>
  <r>
    <s v="Fri, May 18"/>
    <x v="42"/>
    <s v="vsOaklandOakland"/>
    <s v="L3-1"/>
    <x v="0"/>
    <s v="22-23"/>
    <s v="Coulombe 1-1"/>
    <s v="Estrada 2-4"/>
    <s v="Treinen 9"/>
    <n v="21703"/>
    <n v="46"/>
    <n v="12"/>
    <n v="11"/>
    <n v="69"/>
  </r>
  <r>
    <s v="Sat, May 19"/>
    <x v="43"/>
    <s v="vsOaklandOakland"/>
    <s v="L5-4"/>
    <x v="0"/>
    <s v="22-24"/>
    <s v="Pagan 1-0"/>
    <s v="Clippard 4-1"/>
    <s v="Treinen 10"/>
    <n v="35786"/>
    <n v="86"/>
    <n v="18"/>
    <n v="34"/>
    <n v="138"/>
  </r>
  <r>
    <s v="Sun, May 20"/>
    <x v="44"/>
    <s v="vsOaklandOakland"/>
    <s v="L9-2"/>
    <x v="0"/>
    <s v="22-25"/>
    <s v="Mengden 4-4"/>
    <s v="Biagini 0-3"/>
    <m/>
    <n v="30676"/>
    <n v="106"/>
    <n v="18"/>
    <n v="7"/>
    <n v="131"/>
  </r>
  <r>
    <s v="Tue, May 22"/>
    <x v="45"/>
    <s v="vsLos AngelesLos Angeles"/>
    <s v="W5-3"/>
    <x v="1"/>
    <s v="23-25"/>
    <s v="Happ 6-3"/>
    <s v="Richards 4-3"/>
    <s v="Clippard 2"/>
    <n v="21480"/>
    <m/>
    <m/>
    <m/>
    <n v="0"/>
  </r>
  <r>
    <s v="Wed, May 23"/>
    <x v="46"/>
    <s v="vsLos AngelesLos Angeles"/>
    <s v="L5-4"/>
    <x v="0"/>
    <s v="23-26"/>
    <s v="Anderson 1-1"/>
    <s v="Clippard 4-2"/>
    <s v="Parker 3"/>
    <n v="25504"/>
    <m/>
    <m/>
    <m/>
    <n v="0"/>
  </r>
  <r>
    <s v="Thu, May 24"/>
    <x v="47"/>
    <s v="vsLos AngelesLos Angeles"/>
    <s v="L8-1"/>
    <x v="0"/>
    <s v="23-27"/>
    <s v="Tropeano 2-3"/>
    <s v="Estrada 2-5"/>
    <m/>
    <n v="43344"/>
    <n v="32"/>
    <n v="10"/>
    <n v="6"/>
    <n v="48"/>
  </r>
  <r>
    <s v="Fri, May 25"/>
    <x v="48"/>
    <s v="@PhiladelphiaPhiladelphia"/>
    <s v="W6-5"/>
    <x v="1"/>
    <s v="24-27"/>
    <s v="Gaviglio 2-0"/>
    <s v="Eflin 1-1"/>
    <s v="Tepera 1"/>
    <n v="21374"/>
    <m/>
    <m/>
    <m/>
    <n v="0"/>
  </r>
  <r>
    <s v="Sat, May 26"/>
    <x v="49"/>
    <s v="@PhiladelphiaPhiladelphia"/>
    <s v="L2-1"/>
    <x v="0"/>
    <s v="24-28"/>
    <s v="Dominguez 1-0"/>
    <s v="Biagini 0-4"/>
    <s v="Garcia 1"/>
    <n v="26788"/>
    <m/>
    <m/>
    <m/>
    <n v="0"/>
  </r>
  <r>
    <s v="Sun, May 27"/>
    <x v="50"/>
    <s v="@PhiladelphiaPhiladelphia"/>
    <s v="W5-3"/>
    <x v="1"/>
    <s v="25-28"/>
    <s v="Happ 7-3"/>
    <s v="Pivetta 4-3"/>
    <s v="Tepera 2"/>
    <n v="24182"/>
    <m/>
    <m/>
    <m/>
    <n v="0"/>
  </r>
  <r>
    <s v="Mon, May 28"/>
    <x v="51"/>
    <s v="@BostonBoston"/>
    <s v="L8-3"/>
    <x v="0"/>
    <s v="25-29"/>
    <s v="Price 5-4"/>
    <s v="Sanchez 2-5"/>
    <m/>
    <n v="34700"/>
    <m/>
    <m/>
    <m/>
    <n v="0"/>
  </r>
  <r>
    <s v="Tue, May 29"/>
    <x v="52"/>
    <s v="@BostonBoston"/>
    <s v="L8-3"/>
    <x v="0"/>
    <s v="25-30"/>
    <s v="Porcello 7-2"/>
    <s v="Estrada 2-6"/>
    <s v="Kimbrel 17"/>
    <n v="33380"/>
    <m/>
    <m/>
    <m/>
    <n v="0"/>
  </r>
  <r>
    <s v="Wed, May 30"/>
    <x v="53"/>
    <s v="@BostonBoston"/>
    <s v="L6-4"/>
    <x v="0"/>
    <s v="25-31"/>
    <s v="Rodriguez 6-1"/>
    <s v="Gaviglio 2-1"/>
    <s v="Kimbrel 18"/>
    <n v="33451"/>
    <m/>
    <m/>
    <m/>
    <n v="0"/>
  </r>
  <r>
    <s v="Fri, Jun 1"/>
    <x v="54"/>
    <s v="@DetroitDetroit"/>
    <s v="L5-2"/>
    <x v="0"/>
    <s v="25-32"/>
    <s v="Hardy 2-0"/>
    <s v="Garcia 2-4"/>
    <s v="Greene 14"/>
    <n v="22192"/>
    <m/>
    <m/>
    <m/>
    <n v="0"/>
  </r>
  <r>
    <s v="Sat, Jun 2"/>
    <x v="55"/>
    <s v="@DetroitDetroit"/>
    <s v="L7-4"/>
    <x v="0"/>
    <s v="25-33"/>
    <s v="Coleman 3-0"/>
    <s v="Oh 1-1"/>
    <s v="Jimenez 1"/>
    <n v="34674"/>
    <m/>
    <m/>
    <m/>
    <n v="0"/>
  </r>
  <r>
    <s v="Sun, Jun 3"/>
    <x v="56"/>
    <s v="@DetroitDetroit"/>
    <s v="W8-4"/>
    <x v="1"/>
    <s v="26-33"/>
    <s v="Sanchez 3-5"/>
    <s v="Fulmer 2-5"/>
    <m/>
    <n v="24658"/>
    <m/>
    <m/>
    <m/>
    <n v="0"/>
  </r>
  <r>
    <s v="Tue, Jun 5"/>
    <x v="57"/>
    <s v="vsNew YorkNew York"/>
    <s v="L7-2"/>
    <x v="0"/>
    <s v="26-34"/>
    <s v="Sabathia 3-1"/>
    <s v="Oh 1-2"/>
    <m/>
    <n v="29308"/>
    <m/>
    <m/>
    <m/>
    <n v="0"/>
  </r>
  <r>
    <s v="Wed, Jun 6"/>
    <x v="58"/>
    <s v="vsNew YorkNew York"/>
    <s v="L3-0 F/13"/>
    <x v="0"/>
    <s v="26-35"/>
    <s v="Robertson 4-2"/>
    <s v="Biagini 0-5"/>
    <s v="Chapman 15"/>
    <n v="27838"/>
    <n v="56"/>
    <n v="11"/>
    <n v="4"/>
    <n v="71"/>
  </r>
  <r>
    <s v="Thu, Jun 7"/>
    <x v="59"/>
    <s v="vsBaltimoreBaltimore"/>
    <s v="W5-4 F/10"/>
    <x v="1"/>
    <s v="27-35"/>
    <s v="Barnes 2-1"/>
    <s v="Castro 1-2"/>
    <m/>
    <n v="24494"/>
    <n v="51"/>
    <n v="4"/>
    <n v="8"/>
    <n v="63"/>
  </r>
  <r>
    <s v="Fri, Jun 8"/>
    <x v="60"/>
    <s v="vsBaltimoreBaltimore"/>
    <s v="W5-1"/>
    <x v="1"/>
    <s v="28-35"/>
    <s v="Happ 8-3"/>
    <s v="Cashner 2-8"/>
    <s v="Tepera 3"/>
    <n v="28863"/>
    <n v="57"/>
    <n v="11"/>
    <n v="12"/>
    <n v="80"/>
  </r>
  <r>
    <s v="Sat, Jun 9"/>
    <x v="61"/>
    <s v="vsBaltimoreBaltimore"/>
    <s v="W4-3 F/10"/>
    <x v="1"/>
    <s v="29-35"/>
    <s v="Axford 1-0"/>
    <s v="Givens 0-2"/>
    <m/>
    <n v="34643"/>
    <n v="79"/>
    <n v="10"/>
    <n v="19"/>
    <n v="108"/>
  </r>
  <r>
    <s v="Sun, Jun 10"/>
    <x v="62"/>
    <s v="vsBaltimoreBaltimore"/>
    <s v="W13-3"/>
    <x v="1"/>
    <s v="30-35"/>
    <s v="Estrada 3-6"/>
    <s v="Cobb 2-8"/>
    <m/>
    <n v="33485"/>
    <n v="70"/>
    <n v="9"/>
    <n v="11"/>
    <n v="90"/>
  </r>
  <r>
    <s v="Mon, Jun 11"/>
    <x v="63"/>
    <s v="@Tampa BayTampa Bay"/>
    <s v="L8-4"/>
    <x v="0"/>
    <s v="30-36"/>
    <s v="Yarbrough 5-2"/>
    <s v="Gaviglio 2-2"/>
    <m/>
    <n v="10769"/>
    <m/>
    <m/>
    <m/>
    <n v="0"/>
  </r>
  <r>
    <s v="Tue, Jun 12"/>
    <x v="64"/>
    <s v="@Tampa BayTampa Bay"/>
    <s v="L4-1"/>
    <x v="0"/>
    <s v="30-37"/>
    <s v="Pruitt 2-3"/>
    <s v="Garcia 2-5"/>
    <s v="Romo 2"/>
    <n v="11162"/>
    <m/>
    <m/>
    <m/>
    <n v="0"/>
  </r>
  <r>
    <s v="Wed, Jun 13"/>
    <x v="65"/>
    <s v="@Tampa BayTampa Bay"/>
    <s v="L1-0"/>
    <x v="0"/>
    <s v="30-38"/>
    <s v="Castillo 1-0"/>
    <s v="Tepera 3-2"/>
    <m/>
    <n v="10847"/>
    <m/>
    <m/>
    <m/>
    <n v="0"/>
  </r>
  <r>
    <s v="Fri, Jun 15"/>
    <x v="66"/>
    <s v="vsWashingtonWashington"/>
    <s v="W6-5"/>
    <x v="1"/>
    <s v="31-38"/>
    <s v="Oh 2-2"/>
    <s v="Gonzalez 6-3"/>
    <s v="Tepera 4"/>
    <n v="29633"/>
    <n v="39"/>
    <n v="12"/>
    <n v="7"/>
    <n v="58"/>
  </r>
  <r>
    <s v="Sat, Jun 16"/>
    <x v="67"/>
    <s v="vsWashingtonWashington"/>
    <s v="W2-0"/>
    <x v="1"/>
    <s v="32-38"/>
    <s v="Estrada 4-6"/>
    <s v="Scherzer 10-3"/>
    <s v="Clippard 3"/>
    <n v="36044"/>
    <n v="100"/>
    <n v="24"/>
    <n v="24"/>
    <n v="148"/>
  </r>
  <r>
    <s v="Sun, Jun 17"/>
    <x v="68"/>
    <s v="vsWashingtonWashington"/>
    <s v="W8-6"/>
    <x v="1"/>
    <s v="33-38"/>
    <s v="Tepera 4-2"/>
    <s v="Madson 1-3"/>
    <m/>
    <n v="35146"/>
    <n v="69"/>
    <n v="9"/>
    <n v="20"/>
    <n v="98"/>
  </r>
  <r>
    <s v="Tue, Jun 19"/>
    <x v="69"/>
    <s v="vsAtlantaAtlanta"/>
    <s v="L11-4"/>
    <x v="0"/>
    <s v="33-39"/>
    <s v="Freeman 2-3"/>
    <s v="Garcia 2-6"/>
    <m/>
    <n v="32466"/>
    <n v="57"/>
    <n v="4"/>
    <n v="12"/>
    <n v="73"/>
  </r>
  <r>
    <s v="Wed, Jun 20"/>
    <x v="70"/>
    <s v="vsAtlantaAtlanta"/>
    <s v="W5-4"/>
    <x v="1"/>
    <s v="34-39"/>
    <s v="Happ 9-3"/>
    <s v="Sanchez 3-1"/>
    <s v="Tepera 5"/>
    <n v="45563"/>
    <n v="45"/>
    <n v="14"/>
    <n v="14"/>
    <n v="73"/>
  </r>
  <r>
    <s v="Thu, Jun 21"/>
    <x v="71"/>
    <s v="@Los AngelesLos Angeles"/>
    <s v="L8-5"/>
    <x v="0"/>
    <s v="34-40"/>
    <s v="Ramirez 3-3"/>
    <s v="Axford 1-1"/>
    <s v="Anderson 3"/>
    <n v="30416"/>
    <m/>
    <m/>
    <m/>
    <n v="0"/>
  </r>
  <r>
    <s v="Fri, Jun 22"/>
    <x v="72"/>
    <s v="@Los AngelesLos Angeles"/>
    <s v="L2-1"/>
    <x v="0"/>
    <s v="34-41"/>
    <s v="Heaney 4-5"/>
    <s v="Estrada 4-7"/>
    <s v="Parker 9"/>
    <n v="38028"/>
    <m/>
    <m/>
    <m/>
    <n v="0"/>
  </r>
  <r>
    <s v="Sat, Jun 23"/>
    <x v="73"/>
    <s v="@Los AngelesLos Angeles"/>
    <s v="W4-1"/>
    <x v="1"/>
    <s v="35-41"/>
    <s v="Oh 3-2"/>
    <s v="Anderson 1-2"/>
    <s v="Tepera 6"/>
    <n v="40612"/>
    <m/>
    <m/>
    <m/>
    <n v="0"/>
  </r>
  <r>
    <s v="Sun, Jun 24"/>
    <x v="74"/>
    <s v="@Los AngelesLos Angeles"/>
    <s v="W7-6 F/10"/>
    <x v="1"/>
    <s v="36-41"/>
    <s v="Tepera 5-2"/>
    <s v="Robles 0-1"/>
    <s v="Clippard 4"/>
    <n v="33102"/>
    <m/>
    <m/>
    <m/>
    <n v="0"/>
  </r>
  <r>
    <s v="Mon, Jun 25"/>
    <x v="75"/>
    <s v="@HoustonHouston"/>
    <s v="W6-3"/>
    <x v="1"/>
    <s v="37-41"/>
    <s v="Happ 10-3"/>
    <s v="Verlander 9-3"/>
    <s v="Oh 2"/>
    <n v="28791"/>
    <m/>
    <m/>
    <m/>
    <n v="0"/>
  </r>
  <r>
    <s v="Tue, Jun 26"/>
    <x v="76"/>
    <s v="@HoustonHouston"/>
    <s v="L7-0"/>
    <x v="0"/>
    <s v="37-42"/>
    <s v="Morton 10-1"/>
    <s v="Borucki 0-1"/>
    <m/>
    <n v="38700"/>
    <m/>
    <m/>
    <m/>
    <n v="0"/>
  </r>
  <r>
    <s v="Wed, Jun 27"/>
    <x v="77"/>
    <s v="@HoustonHouston"/>
    <s v="L7-6"/>
    <x v="0"/>
    <s v="37-43"/>
    <s v="Harris 3-3"/>
    <s v="Tepera 5-3"/>
    <m/>
    <n v="39191"/>
    <m/>
    <m/>
    <m/>
    <n v="0"/>
  </r>
  <r>
    <s v="Fri, Jun 29"/>
    <x v="78"/>
    <s v="vsDetroitDetroit"/>
    <s v="W3-2"/>
    <x v="1"/>
    <s v="38-43"/>
    <s v="Stroman 1-5"/>
    <s v="Liriano 3-4"/>
    <s v="Clippard 5"/>
    <n v="24068"/>
    <n v="99"/>
    <n v="10"/>
    <n v="33"/>
    <n v="142"/>
  </r>
  <r>
    <s v="Sat, Jun 30"/>
    <x v="79"/>
    <s v="vsDetroitDetroit"/>
    <s v="W4-3"/>
    <x v="1"/>
    <s v="39-43"/>
    <s v="Oh 4-2"/>
    <s v="Jimenez 3-1"/>
    <m/>
    <n v="27066"/>
    <n v="77"/>
    <n v="7"/>
    <n v="13"/>
    <n v="97"/>
  </r>
  <r>
    <s v="Sun, Jul 1"/>
    <x v="80"/>
    <s v="vsDetroitDetroit"/>
    <s v="L9-1"/>
    <x v="0"/>
    <s v="39-44"/>
    <s v="Zimmermann 3-0"/>
    <s v="Happ 10-4"/>
    <m/>
    <n v="37445"/>
    <n v="116"/>
    <n v="17"/>
    <n v="22"/>
    <n v="155"/>
  </r>
  <r>
    <s v="Mon, Jul 2"/>
    <x v="81"/>
    <s v="vsDetroitDetroit"/>
    <s v="L3-2 F/10"/>
    <x v="0"/>
    <s v="39-45"/>
    <s v="Jimenez 4-1"/>
    <s v="Oh 4-3"/>
    <s v="Hardy 1"/>
    <n v="29575"/>
    <n v="79"/>
    <n v="12"/>
    <n v="21"/>
    <n v="112"/>
  </r>
  <r>
    <s v="Tue, Jul 3"/>
    <x v="82"/>
    <s v="vsNew YorkNew York"/>
    <s v="W8-6"/>
    <x v="1"/>
    <s v="40-45"/>
    <s v="Axford 2-1"/>
    <s v="Peterson 1-1"/>
    <s v="Clippard 6"/>
    <n v="24010"/>
    <n v="104"/>
    <n v="12"/>
    <n v="41"/>
    <n v="157"/>
  </r>
  <r>
    <s v="Wed, Jul 4"/>
    <x v="83"/>
    <s v="vsNew YorkNew York"/>
    <s v="L6-3"/>
    <x v="0"/>
    <s v="40-46"/>
    <s v="Lugo 3-3"/>
    <s v="Stroman 1-6"/>
    <s v="Familia 16"/>
    <n v="26038"/>
    <n v="124"/>
    <n v="21"/>
    <n v="47"/>
    <n v="192"/>
  </r>
  <r>
    <s v="Fri, Jul 6"/>
    <x v="84"/>
    <s v="vsNew YorkNew York"/>
    <s v="W6-2"/>
    <x v="1"/>
    <s v="41-46"/>
    <s v="Biagini 1-5"/>
    <s v="Gray 5-7"/>
    <m/>
    <n v="37254"/>
    <n v="139"/>
    <n v="17"/>
    <n v="47"/>
    <n v="203"/>
  </r>
  <r>
    <s v="Sat, Jul 7"/>
    <x v="85"/>
    <s v="vsNew YorkNew York"/>
    <s v="L8-5"/>
    <x v="0"/>
    <s v="41-47"/>
    <s v="Severino 14-2"/>
    <s v="Happ 10-5"/>
    <m/>
    <n v="44352"/>
    <n v="143"/>
    <n v="18"/>
    <n v="32"/>
    <n v="193"/>
  </r>
  <r>
    <s v="Sun, Jul 8"/>
    <x v="86"/>
    <s v="vsNew YorkNew York"/>
    <s v="L2-1 F/10"/>
    <x v="0"/>
    <s v="41-48"/>
    <s v="Green 5-1"/>
    <s v="Clippard 4-3"/>
    <s v="Robertson 2"/>
    <n v="39866"/>
    <n v="89"/>
    <n v="5"/>
    <n v="26"/>
    <n v="120"/>
  </r>
  <r>
    <s v="Tue, Jul 10"/>
    <x v="87"/>
    <s v="@AtlantaAtlanta"/>
    <s v="W6-2"/>
    <x v="1"/>
    <s v="42-48"/>
    <s v="Stroman 2-6"/>
    <s v="Minter 3-2"/>
    <m/>
    <n v="31747"/>
    <m/>
    <m/>
    <m/>
    <n v="0"/>
  </r>
  <r>
    <s v="Wed, Jul 11"/>
    <x v="88"/>
    <s v="@AtlantaAtlanta"/>
    <s v="L9-5"/>
    <x v="0"/>
    <s v="42-49"/>
    <s v="Foltynewicz 7-5"/>
    <s v="Gaviglio 2-3"/>
    <m/>
    <n v="27839"/>
    <m/>
    <m/>
    <m/>
    <n v="0"/>
  </r>
  <r>
    <s v="Thu, Jul 12"/>
    <x v="89"/>
    <s v="@BostonBoston"/>
    <s v="L6-4"/>
    <x v="0"/>
    <s v="42-50"/>
    <s v="Price 10-6"/>
    <s v="Happ 10-6"/>
    <s v="Kimbrel 29"/>
    <n v="37182"/>
    <m/>
    <m/>
    <m/>
    <n v="0"/>
  </r>
  <r>
    <s v="Fri, Jul 13"/>
    <x v="90"/>
    <s v="@BostonBoston"/>
    <s v="W13-7"/>
    <x v="1"/>
    <s v="43-50"/>
    <s v="Petricka 1-0"/>
    <s v="Porcello 11-4"/>
    <m/>
    <n v="37018"/>
    <m/>
    <m/>
    <m/>
    <n v="0"/>
  </r>
  <r>
    <s v="Sat, Jul 14"/>
    <x v="91"/>
    <s v="@BostonBoston"/>
    <s v="L6-2 F/10"/>
    <x v="0"/>
    <s v="43-51"/>
    <s v="Kimbrel 2-1"/>
    <s v="Rowley 0-1"/>
    <m/>
    <n v="36390"/>
    <m/>
    <m/>
    <m/>
    <n v="0"/>
  </r>
  <r>
    <s v="Sun, Jul 15"/>
    <x v="92"/>
    <s v="@BostonBoston"/>
    <s v="L5-2"/>
    <x v="0"/>
    <s v="43-52"/>
    <s v="Workman 2-0"/>
    <s v="Stroman 2-7"/>
    <s v="Kimbrel 30"/>
    <n v="36940"/>
    <m/>
    <m/>
    <m/>
    <n v="0"/>
  </r>
  <r>
    <s v="Fri, Jul 20"/>
    <x v="93"/>
    <s v="vsBaltimoreBaltimore"/>
    <s v="W8-7 F/10"/>
    <x v="1"/>
    <s v="44-52"/>
    <s v="Axford 3-1"/>
    <s v="Fry 0-1"/>
    <m/>
    <n v="31115"/>
    <n v="105"/>
    <n v="20"/>
    <n v="22"/>
    <n v="147"/>
  </r>
  <r>
    <s v="Sat, Jul 21"/>
    <x v="94"/>
    <s v="vsBaltimoreBaltimore"/>
    <s v="W4-1"/>
    <x v="1"/>
    <s v="45-52"/>
    <s v="Stroman 3-7"/>
    <s v="Cobb 2-13"/>
    <s v="Tepera 7"/>
    <n v="35912"/>
    <n v="111"/>
    <n v="15"/>
    <n v="32"/>
    <n v="158"/>
  </r>
  <r>
    <s v="Sun, Jul 22"/>
    <x v="95"/>
    <s v="vsBaltimoreBaltimore"/>
    <s v="W5-4"/>
    <x v="1"/>
    <s v="46-52"/>
    <s v="Axford 4-1"/>
    <s v="Scott 1-2"/>
    <s v="Clippard 7"/>
    <n v="39021"/>
    <n v="116"/>
    <n v="13"/>
    <n v="41"/>
    <n v="170"/>
  </r>
  <r>
    <s v="Mon, Jul 23"/>
    <x v="96"/>
    <s v="vsMinnesotaMinnesota"/>
    <s v="L8-3"/>
    <x v="0"/>
    <s v="46-53"/>
    <s v="Mejia 1-0"/>
    <s v="Santos 0-1"/>
    <m/>
    <n v="25405"/>
    <n v="118"/>
    <n v="14"/>
    <n v="31"/>
    <n v="163"/>
  </r>
  <r>
    <s v="Tue, Jul 24"/>
    <x v="97"/>
    <s v="vsMinnesotaMinnesota"/>
    <s v="L5-0"/>
    <x v="0"/>
    <s v="46-54"/>
    <s v="Berrios 10-7"/>
    <s v="Borucki 0-2"/>
    <m/>
    <n v="31933"/>
    <n v="121"/>
    <n v="21"/>
    <n v="44"/>
    <n v="186"/>
  </r>
  <r>
    <s v="Wed, Jul 25"/>
    <x v="98"/>
    <s v="vsMinnesotaMinnesota"/>
    <s v="L12-6 F/11"/>
    <x v="0"/>
    <s v="46-55"/>
    <s v="Belisle 1-0"/>
    <s v="Petricka 1-1"/>
    <m/>
    <n v="32686"/>
    <n v="153"/>
    <n v="15"/>
    <n v="64"/>
    <n v="232"/>
  </r>
  <r>
    <s v="Fri, Jul 27"/>
    <x v="99"/>
    <s v="@ChicagoChicago"/>
    <s v="W10-5"/>
    <x v="1"/>
    <s v="47-55"/>
    <s v="Stroman 4-7"/>
    <s v="Lopez 4-9"/>
    <m/>
    <n v="20524"/>
    <m/>
    <m/>
    <m/>
    <n v="0"/>
  </r>
  <r>
    <s v="Sat, Jul 28"/>
    <x v="100"/>
    <s v="@ChicagoChicago"/>
    <s v="L9-5"/>
    <x v="0"/>
    <s v="47-56"/>
    <s v="Minaya 1-2"/>
    <s v="Tepera 5-4"/>
    <m/>
    <n v="29442"/>
    <m/>
    <m/>
    <m/>
    <n v="0"/>
  </r>
  <r>
    <s v="Sun, Jul 29"/>
    <x v="101"/>
    <s v="@ChicagoChicago"/>
    <s v="W7-4"/>
    <x v="1"/>
    <s v="48-56"/>
    <s v="Santos 1-1"/>
    <s v="Fry 0-2"/>
    <m/>
    <n v="23836"/>
    <m/>
    <m/>
    <m/>
    <n v="0"/>
  </r>
  <r>
    <s v="Mon, Jul 30"/>
    <x v="102"/>
    <s v="@OaklandOakland"/>
    <s v="L10-1"/>
    <x v="0"/>
    <s v="48-57"/>
    <s v="Jackson 2-2"/>
    <s v="Estrada 4-8"/>
    <m/>
    <n v="11449"/>
    <m/>
    <m/>
    <m/>
    <n v="0"/>
  </r>
  <r>
    <s v="Tue, Jul 31"/>
    <x v="103"/>
    <s v="@OaklandOakland"/>
    <s v="L6-2"/>
    <x v="0"/>
    <s v="48-58"/>
    <s v="Cahill 3-2"/>
    <s v="Gaviglio 2-4"/>
    <m/>
    <n v="17325"/>
    <m/>
    <m/>
    <m/>
    <n v="0"/>
  </r>
  <r>
    <s v="Wed, Aug 1"/>
    <x v="104"/>
    <s v="@OaklandOakland"/>
    <s v="L8-3"/>
    <x v="0"/>
    <s v="48-59"/>
    <s v="Manaea 10-7"/>
    <s v="Stroman 4-8"/>
    <m/>
    <n v="17058"/>
    <m/>
    <m/>
    <m/>
    <n v="0"/>
  </r>
  <r>
    <s v="Thu, Aug 2"/>
    <x v="105"/>
    <s v="@SeattleSeattle"/>
    <s v="W7-3"/>
    <x v="1"/>
    <s v="49-59"/>
    <s v="Hauschild 1-0"/>
    <s v="Nicasio 1-6"/>
    <m/>
    <n v="26110"/>
    <m/>
    <m/>
    <m/>
    <n v="0"/>
  </r>
  <r>
    <s v="Fri, Aug 3"/>
    <x v="106"/>
    <s v="@SeattleSeattle"/>
    <s v="W7-2"/>
    <x v="1"/>
    <s v="50-59"/>
    <s v="Borucki 1-2"/>
    <s v="Gonzales 12-6"/>
    <m/>
    <n v="30715"/>
    <m/>
    <m/>
    <m/>
    <n v="0"/>
  </r>
  <r>
    <s v="Sat, Aug 4"/>
    <x v="107"/>
    <s v="@SeattleSeattle"/>
    <s v="W5-1"/>
    <x v="1"/>
    <s v="51-59"/>
    <s v="Estrada 5-8"/>
    <s v="Paxton 9-5"/>
    <m/>
    <n v="41238"/>
    <m/>
    <m/>
    <m/>
    <n v="0"/>
  </r>
  <r>
    <s v="Sun, Aug 5"/>
    <x v="108"/>
    <s v="@SeattleSeattle"/>
    <s v="L6-3"/>
    <x v="0"/>
    <s v="51-60"/>
    <s v="Duke 4-4"/>
    <s v="Biagini 1-6"/>
    <s v="Diaz 41"/>
    <n v="40515"/>
    <m/>
    <m/>
    <m/>
    <n v="0"/>
  </r>
  <r>
    <s v="Tue, Aug 7"/>
    <x v="109"/>
    <s v="vsBostonBoston"/>
    <s v="L10-7 F/10"/>
    <x v="0"/>
    <s v="51-61"/>
    <s v="Kimbrel 3-1"/>
    <s v="Giles 0-3"/>
    <m/>
    <n v="31855"/>
    <n v="172"/>
    <n v="13"/>
    <n v="95"/>
    <n v="280"/>
  </r>
  <r>
    <s v="Wed, Aug 8"/>
    <x v="110"/>
    <s v="vsBostonBoston"/>
    <s v="L10-5"/>
    <x v="0"/>
    <s v="51-62"/>
    <s v="Johnson 3-3"/>
    <s v="Hauschild 1-1"/>
    <m/>
    <n v="36798"/>
    <n v="153"/>
    <n v="22"/>
    <n v="50"/>
    <n v="225"/>
  </r>
  <r>
    <s v="Thu, Aug 9"/>
    <x v="111"/>
    <s v="vsBostonBoston"/>
    <s v="W8-5"/>
    <x v="1"/>
    <s v="52-62"/>
    <s v="Borucki 2-2"/>
    <s v="Porcello 14-5"/>
    <m/>
    <n v="28415"/>
    <n v="106"/>
    <n v="28"/>
    <n v="67"/>
    <n v="201"/>
  </r>
  <r>
    <s v="Fri, Aug 10"/>
    <x v="112"/>
    <s v="vsTampa BayTampa Bay"/>
    <s v="L7-0"/>
    <x v="0"/>
    <s v="52-63"/>
    <s v="Snell 13-5"/>
    <s v="Estrada 5-9"/>
    <m/>
    <n v="23082"/>
    <n v="78"/>
    <n v="16"/>
    <n v="21"/>
    <n v="115"/>
  </r>
  <r>
    <s v="Sat, Aug 11"/>
    <x v="113"/>
    <s v="vsTampa BayTampa Bay"/>
    <s v="L3-1"/>
    <x v="0"/>
    <s v="52-64"/>
    <s v="Castillo 3-2"/>
    <s v="Gaviglio 2-5"/>
    <s v="Romo 15"/>
    <n v="38797"/>
    <n v="92"/>
    <n v="10"/>
    <n v="23"/>
    <n v="125"/>
  </r>
  <r>
    <s v="Sun, Aug 12"/>
    <x v="114"/>
    <s v="vsTampa BayTampa Bay"/>
    <s v="W2-1"/>
    <x v="1"/>
    <s v="53-64"/>
    <s v="Garcia 3-6"/>
    <s v="Alvarado 1-5"/>
    <s v="Giles 13"/>
    <n v="33746"/>
    <n v="120"/>
    <n v="13"/>
    <n v="42"/>
    <n v="175"/>
  </r>
  <r>
    <s v="Mon, Aug 13"/>
    <x v="115"/>
    <s v="@Kansas CityKansas City"/>
    <s v="L3-1"/>
    <x v="0"/>
    <s v="53-65"/>
    <s v="Keller 5-5"/>
    <s v="Reid-Foley 0-1"/>
    <s v="Peralta 7"/>
    <n v="14721"/>
    <m/>
    <m/>
    <m/>
    <n v="0"/>
  </r>
  <r>
    <s v="Tue, Aug 14"/>
    <x v="116"/>
    <s v="@Kansas CityKansas City"/>
    <s v="W6-5"/>
    <x v="1"/>
    <s v="54-65"/>
    <s v="Petricka 2-1"/>
    <s v="Boyer 2-1"/>
    <s v="Giles 14"/>
    <n v="13680"/>
    <m/>
    <m/>
    <m/>
    <n v="0"/>
  </r>
  <r>
    <s v="Wed, Aug 15"/>
    <x v="117"/>
    <s v="@Kansas CityKansas City"/>
    <s v="W6-5"/>
    <x v="1"/>
    <s v="55-65"/>
    <s v="Estrada 6-9"/>
    <s v="Lopez 0-1"/>
    <s v="Giles 15"/>
    <n v="14391"/>
    <m/>
    <m/>
    <m/>
    <n v="0"/>
  </r>
  <r>
    <s v="Thu, Aug 16"/>
    <x v="118"/>
    <s v="@Kansas CityKansas City"/>
    <s v="L6-2"/>
    <x v="0"/>
    <s v="55-66"/>
    <s v="Flynn 3-3"/>
    <s v="Gaviglio 2-6"/>
    <m/>
    <n v="14894"/>
    <m/>
    <m/>
    <m/>
    <n v="0"/>
  </r>
  <r>
    <s v="Fri, Aug 17"/>
    <x v="119"/>
    <s v="@New YorkNew York"/>
    <s v="L7-5 F/7"/>
    <x v="0"/>
    <s v="55-67"/>
    <s v="Green 6-2"/>
    <s v="Biagini 1-7"/>
    <s v="Robertson 3"/>
    <n v="42121"/>
    <m/>
    <m/>
    <m/>
    <n v="0"/>
  </r>
  <r>
    <s v="Sat, Aug 18"/>
    <x v="120"/>
    <s v="@New YorkNew York"/>
    <s v="L11-6"/>
    <x v="0"/>
    <s v="55-68"/>
    <s v="Severino 16-6"/>
    <s v="Reid-Foley 0-2"/>
    <m/>
    <n v="44778"/>
    <m/>
    <m/>
    <m/>
    <n v="0"/>
  </r>
  <r>
    <s v="Sun, Aug 19"/>
    <x v="121"/>
    <s v="@New YorkNew York"/>
    <s v="L10-2"/>
    <x v="0"/>
    <s v="55-69"/>
    <s v="Happ 14-6"/>
    <s v="Borucki 2-3"/>
    <m/>
    <n v="43176"/>
    <m/>
    <m/>
    <m/>
    <n v="0"/>
  </r>
  <r>
    <s v="Mon, Aug 20"/>
    <x v="122"/>
    <s v="vsBaltimoreBaltimore"/>
    <s v="W5-3"/>
    <x v="1"/>
    <s v="56-69"/>
    <s v="Estrada 7-9"/>
    <s v="Cashner 4-11"/>
    <s v="Giles 16"/>
    <n v="25031"/>
    <n v="55"/>
    <n v="9"/>
    <n v="22"/>
    <n v="86"/>
  </r>
  <r>
    <s v="Tue, Aug 21"/>
    <x v="123"/>
    <s v="vsBaltimoreBaltimore"/>
    <s v="W8-2"/>
    <x v="1"/>
    <s v="57-69"/>
    <s v="Gaviglio 3-6"/>
    <s v="Bundy 7-12"/>
    <m/>
    <n v="25855"/>
    <n v="90"/>
    <n v="5"/>
    <n v="39"/>
    <n v="134"/>
  </r>
  <r>
    <s v="Wed, Aug 22"/>
    <x v="124"/>
    <s v="vsBaltimoreBaltimore"/>
    <s v="W6-0"/>
    <x v="1"/>
    <s v="58-69"/>
    <s v="Pannone 1-0"/>
    <s v="Hess 2-8"/>
    <m/>
    <n v="40595"/>
    <n v="111"/>
    <n v="26"/>
    <n v="32"/>
    <n v="169"/>
  </r>
  <r>
    <s v="Fri, Aug 24"/>
    <x v="125"/>
    <s v="vsPhiladelphiaPhiladelphia"/>
    <s v="W4-2"/>
    <x v="1"/>
    <s v="59-69"/>
    <s v="Borucki 3-3"/>
    <s v="Arrieta 9-9"/>
    <s v="Giles 17"/>
    <n v="26292"/>
    <n v="71"/>
    <n v="10"/>
    <n v="28"/>
    <n v="109"/>
  </r>
  <r>
    <s v="Sat, Aug 25"/>
    <x v="126"/>
    <s v="vsPhiladelphiaPhiladelphia"/>
    <s v="W8-6"/>
    <x v="1"/>
    <s v="60-69"/>
    <s v="Biagini 2-7"/>
    <s v="Dominguez 1-5"/>
    <s v="Giles 18"/>
    <n v="33127"/>
    <n v="98"/>
    <n v="8"/>
    <n v="33"/>
    <n v="139"/>
  </r>
  <r>
    <s v="Sun, Aug 26"/>
    <x v="127"/>
    <s v="vsPhiladelphiaPhiladelphia"/>
    <s v="L8-3"/>
    <x v="0"/>
    <s v="60-70"/>
    <s v="Velasquez 9-9"/>
    <s v="Estrada 7-10"/>
    <m/>
    <n v="28209"/>
    <n v="58"/>
    <n v="6"/>
    <n v="19"/>
    <n v="83"/>
  </r>
  <r>
    <s v="Mon, Aug 27"/>
    <x v="128"/>
    <s v="@BaltimoreBaltimore"/>
    <s v="L7-0"/>
    <x v="0"/>
    <s v="60-71"/>
    <s v="Hess 3-8"/>
    <s v="Gaviglio 3-7"/>
    <m/>
    <n v="15436"/>
    <m/>
    <m/>
    <m/>
    <n v="0"/>
  </r>
  <r>
    <s v="Tue, Aug 28"/>
    <x v="129"/>
    <s v="@BaltimoreBaltimore"/>
    <s v="L12-5"/>
    <x v="0"/>
    <s v="60-72"/>
    <s v="Rogers 1-0"/>
    <s v="Pannone 1-1"/>
    <m/>
    <n v="11762"/>
    <m/>
    <m/>
    <m/>
    <n v="0"/>
  </r>
  <r>
    <s v="Wed, Aug 29"/>
    <x v="130"/>
    <s v="@BaltimoreBaltimore"/>
    <s v="L10-5"/>
    <x v="0"/>
    <s v="60-73"/>
    <s v="Gilmartin 1-0"/>
    <s v="Barnes 2-2"/>
    <s v="Givens 5"/>
    <n v="11834"/>
    <m/>
    <m/>
    <m/>
    <n v="0"/>
  </r>
  <r>
    <s v="Fri, Aug 31"/>
    <x v="131"/>
    <s v="@MiamiMiami"/>
    <s v="W6-5"/>
    <x v="1"/>
    <s v="61-73"/>
    <s v="Biagini 3-7"/>
    <s v="Steckenrider 4-4"/>
    <s v="Giles 19"/>
    <n v="8871"/>
    <m/>
    <m/>
    <m/>
    <n v="0"/>
  </r>
  <r>
    <s v="Sat, Sep 1"/>
    <x v="132"/>
    <s v="@MiamiMiami"/>
    <s v="L6-3"/>
    <x v="0"/>
    <s v="61-74"/>
    <s v="Chen 6-9"/>
    <s v="Estrada 7-11"/>
    <m/>
    <n v="11174"/>
    <m/>
    <m/>
    <m/>
    <n v="0"/>
  </r>
  <r>
    <s v="Sun, Sep 2"/>
    <x v="133"/>
    <s v="@MiamiMiami"/>
    <s v="W6-1"/>
    <x v="1"/>
    <s v="62-74"/>
    <s v="Reid-Foley 1-2"/>
    <s v="Brigham 0-1"/>
    <m/>
    <n v="9617"/>
    <m/>
    <m/>
    <m/>
    <n v="0"/>
  </r>
  <r>
    <s v="Mon, Sep 3"/>
    <x v="134"/>
    <s v="vsTampa BayTampa Bay"/>
    <s v="L7-1"/>
    <x v="0"/>
    <s v="62-75"/>
    <s v="Chirinos 3-5"/>
    <s v="Stroman 4-9"/>
    <m/>
    <n v="18034"/>
    <m/>
    <m/>
    <m/>
    <n v="0"/>
  </r>
  <r>
    <s v="Tue, Sep 4"/>
    <x v="135"/>
    <s v="vsTampa BayTampa Bay"/>
    <s v="L4-0"/>
    <x v="0"/>
    <s v="62-76"/>
    <s v="Wood 1-1"/>
    <s v="Borucki 3-4"/>
    <s v="Romo 19"/>
    <n v="17594"/>
    <m/>
    <m/>
    <m/>
    <n v="0"/>
  </r>
  <r>
    <s v="Wed, Sep 5"/>
    <x v="136"/>
    <s v="vsTampa BayTampa Bay"/>
    <s v="W10-3"/>
    <x v="1"/>
    <s v="63-76"/>
    <s v="Sanchez 4-5"/>
    <s v="Glasnow 0-3"/>
    <m/>
    <n v="17872"/>
    <m/>
    <m/>
    <m/>
    <n v="0"/>
  </r>
  <r>
    <s v="Thu, Sep 6"/>
    <x v="137"/>
    <s v="vsClevelandCleveland"/>
    <s v="L9-4"/>
    <x v="0"/>
    <s v="63-77"/>
    <s v="Bieber 9-3"/>
    <s v="Gaviglio 3-8"/>
    <m/>
    <n v="20618"/>
    <m/>
    <m/>
    <m/>
    <n v="0"/>
  </r>
  <r>
    <s v="Fri, Sep 7"/>
    <x v="138"/>
    <s v="vsClevelandCleveland"/>
    <s v="W3-2 F/11"/>
    <x v="1"/>
    <s v="64-77"/>
    <s v="Barnes 3-2"/>
    <s v="Cimber 0-1"/>
    <m/>
    <n v="26830"/>
    <m/>
    <m/>
    <m/>
    <n v="0"/>
  </r>
  <r>
    <s v="Sat, Sep 8"/>
    <x v="139"/>
    <s v="vsClevelandCleveland"/>
    <s v="L9-8"/>
    <x v="0"/>
    <s v="64-78"/>
    <s v="Tomlin 1-5"/>
    <s v="Reid-Foley 1-3"/>
    <s v="Allen 26"/>
    <n v="35353"/>
    <m/>
    <m/>
    <m/>
    <n v="0"/>
  </r>
  <r>
    <s v="Sun, Sep 9"/>
    <x v="140"/>
    <s v="vsClevelandCleveland"/>
    <s v="W6-2"/>
    <x v="1"/>
    <s v="65-78"/>
    <s v="Pannone 2-1"/>
    <s v="Clevinger 11-8"/>
    <s v="Giles 20"/>
    <n v="31184"/>
    <m/>
    <m/>
    <m/>
    <n v="0"/>
  </r>
  <r>
    <s v="Tue, Sep 11"/>
    <x v="141"/>
    <s v="@BostonBoston"/>
    <s v="L7-2"/>
    <x v="0"/>
    <s v="65-79"/>
    <s v="Brasier 2-0"/>
    <s v="Tepera 5-5"/>
    <m/>
    <n v="34747"/>
    <m/>
    <m/>
    <m/>
    <n v="0"/>
  </r>
  <r>
    <s v="Wed, Sep 12"/>
    <x v="142"/>
    <s v="@BostonBoston"/>
    <s v="L1-0"/>
    <x v="0"/>
    <s v="65-80"/>
    <s v="Price 15-6"/>
    <s v="Sanchez 4-6"/>
    <s v="Kimbrel 39"/>
    <n v="35178"/>
    <m/>
    <m/>
    <m/>
    <n v="0"/>
  </r>
  <r>
    <s v="Thu, Sep 13"/>
    <x v="143"/>
    <s v="@BostonBoston"/>
    <s v="L4-3"/>
    <x v="0"/>
    <s v="65-81"/>
    <s v="Workman 5-0"/>
    <s v="Barnes 3-3"/>
    <s v="Kimbrel 40"/>
    <n v="36427"/>
    <m/>
    <m/>
    <m/>
    <n v="0"/>
  </r>
  <r>
    <s v="Fri, Sep 14"/>
    <x v="144"/>
    <s v="@New YorkNew York"/>
    <s v="L11-0"/>
    <x v="0"/>
    <s v="65-82"/>
    <s v="Tanaka 12-5"/>
    <s v="Estrada 7-12"/>
    <s v="Cessa 2"/>
    <n v="40138"/>
    <m/>
    <m/>
    <m/>
    <n v="0"/>
  </r>
  <r>
    <s v="Sat, Sep 15"/>
    <x v="145"/>
    <s v="@New YorkNew York"/>
    <s v="W8-7"/>
    <x v="1"/>
    <s v="66-82"/>
    <s v="Reid-Foley 2-3"/>
    <s v="Sabathia 7-7"/>
    <s v="Giles 21"/>
    <n v="43130"/>
    <m/>
    <m/>
    <m/>
    <n v="0"/>
  </r>
  <r>
    <s v="Sun, Sep 16"/>
    <x v="146"/>
    <s v="@New YorkNew York"/>
    <s v="W3-2"/>
    <x v="1"/>
    <s v="67-82"/>
    <s v="Pannone 3-1"/>
    <s v="Betances 4-6"/>
    <s v="Giles 22"/>
    <n v="41758"/>
    <m/>
    <m/>
    <m/>
    <n v="0"/>
  </r>
  <r>
    <s v="Mon, Sep 17"/>
    <x v="147"/>
    <s v="@BaltimoreBaltimore"/>
    <s v="W5-0"/>
    <x v="1"/>
    <s v="68-82"/>
    <s v="Borucki 4-4"/>
    <s v="Phillips 0-1"/>
    <m/>
    <n v="8198"/>
    <m/>
    <m/>
    <m/>
    <n v="0"/>
  </r>
  <r>
    <s v="Tue, Sep 18"/>
    <x v="148"/>
    <s v="@BaltimoreBaltimore"/>
    <s v="W6-4"/>
    <x v="1"/>
    <s v="69-82"/>
    <s v="Petricka 3-1"/>
    <s v="Bundy 8-15"/>
    <s v="Giles 23"/>
    <n v="9096"/>
    <m/>
    <m/>
    <m/>
    <n v="0"/>
  </r>
  <r>
    <s v="Wed, Sep 19"/>
    <x v="149"/>
    <s v="@BaltimoreBaltimore"/>
    <s v="L2-1"/>
    <x v="0"/>
    <s v="69-83"/>
    <s v="Wright 4-2"/>
    <s v="Estrada 7-13"/>
    <s v="Givens 8"/>
    <n v="11337"/>
    <m/>
    <m/>
    <m/>
    <n v="0"/>
  </r>
  <r>
    <s v="Thu, Sep 20"/>
    <x v="150"/>
    <s v="vsTampa BayTampa Bay"/>
    <s v="W9-8"/>
    <x v="1"/>
    <s v="70-83"/>
    <s v="Paulino 1-0"/>
    <s v="Romo 3-4"/>
    <m/>
    <n v="19478"/>
    <n v="46"/>
    <n v="11"/>
    <n v="0"/>
    <n v="57"/>
  </r>
  <r>
    <s v="Fri, Sep 21"/>
    <x v="151"/>
    <s v="vsTampa BayTampa Bay"/>
    <s v="L11-3"/>
    <x v="0"/>
    <s v="70-84"/>
    <s v="Beeks 5-1"/>
    <s v="Reid-Foley 2-4"/>
    <s v="Pruitt 3"/>
    <n v="21167"/>
    <n v="58"/>
    <n v="7"/>
    <n v="8"/>
    <n v="73"/>
  </r>
  <r>
    <s v="Sat, Sep 22"/>
    <x v="152"/>
    <s v="vsTampa BayTampa Bay"/>
    <s v="W5-2"/>
    <x v="1"/>
    <s v="71-84"/>
    <s v="Pannone 4-1"/>
    <s v="Glasnow 1-5"/>
    <s v="Giles 24"/>
    <n v="27648"/>
    <n v="82"/>
    <n v="22"/>
    <n v="13"/>
    <n v="117"/>
  </r>
  <r>
    <s v="Sun, Sep 23"/>
    <x v="153"/>
    <s v="vsTampa BayTampa Bay"/>
    <s v="L5-2"/>
    <x v="0"/>
    <s v="71-85"/>
    <s v="Snell 21-5"/>
    <s v="Borucki 4-5"/>
    <s v="Romo 23"/>
    <n v="23944"/>
    <n v="83"/>
    <n v="11"/>
    <n v="18"/>
    <n v="112"/>
  </r>
  <r>
    <s v="Mon, Sep 24"/>
    <x v="154"/>
    <s v="vsHoustonHouston"/>
    <s v="L5-3"/>
    <x v="0"/>
    <s v="71-86"/>
    <s v="Keuchel 12-11"/>
    <s v="Estrada 7-14"/>
    <s v="Osuna 19"/>
    <n v="23463"/>
    <m/>
    <m/>
    <m/>
    <n v="0"/>
  </r>
  <r>
    <s v="Tue, Sep 25"/>
    <x v="155"/>
    <s v="vsHoustonHouston"/>
    <s v="L4-1"/>
    <x v="0"/>
    <s v="71-87"/>
    <s v="James 2-0"/>
    <s v="Gaviglio 3-9"/>
    <s v="Osuna 20"/>
    <n v="28440"/>
    <m/>
    <m/>
    <m/>
    <n v="0"/>
  </r>
  <r>
    <s v="Wed, Sep 26"/>
    <x v="156"/>
    <s v="vsHoustonHouston"/>
    <s v="W3-1"/>
    <x v="1"/>
    <s v="72-87"/>
    <s v="Biagini 4-7"/>
    <s v="Devenski 2-3"/>
    <s v="Giles 25"/>
    <n v="22828"/>
    <n v="57"/>
    <n v="14"/>
    <n v="3"/>
    <n v="74"/>
  </r>
  <r>
    <s v="Fri, Sep 28"/>
    <x v="157"/>
    <s v="@Tampa BayTampa Bay"/>
    <s v="W7-6"/>
    <x v="1"/>
    <s v="73-87"/>
    <s v="Mayza 2-0"/>
    <s v="Alvarado 1-6"/>
    <s v="Giles 26"/>
    <n v="12061"/>
    <m/>
    <m/>
    <m/>
    <n v="0"/>
  </r>
  <r>
    <s v="Sat, Sep 29"/>
    <x v="158"/>
    <s v="@Tampa BayTampa Bay"/>
    <s v="L4-3"/>
    <x v="0"/>
    <s v="73-88"/>
    <s v="Castillo 4-2"/>
    <s v="Borucki 4-6"/>
    <s v="Romo 25"/>
    <n v="13221"/>
    <m/>
    <m/>
    <m/>
    <n v="0"/>
  </r>
  <r>
    <s v="Sun, Sep 30"/>
    <x v="159"/>
    <s v="@Tampa BayTampa Bay"/>
    <s v="L9-4"/>
    <x v="0"/>
    <s v="73-89"/>
    <s v="Yarbrough 16-6"/>
    <s v="Gaviglio 3-10"/>
    <s v="Pruitt 4"/>
    <n v="13313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Thu, Mar 28"/>
    <x v="0"/>
    <s v="vsDetroitDetroit"/>
    <s v="L2-0 F/10"/>
    <x v="0"/>
    <s v="0-1"/>
    <s v="Alcantara 1-0"/>
    <s v="Hudson 0-1"/>
    <s v="Greene 1"/>
    <n v="45048"/>
    <n v="35"/>
    <n v="1"/>
    <n v="13"/>
    <n v="49"/>
  </r>
  <r>
    <s v="Fri, Mar 29"/>
    <x v="1"/>
    <s v="vsDetroitDetroit"/>
    <s v="W6-0"/>
    <x v="1"/>
    <d v="2019-01-01T00:00:00"/>
    <s v="Shoemaker 1-0"/>
    <s v="Boyd 0-1"/>
    <m/>
    <n v="18054"/>
    <n v="44"/>
    <n v="5"/>
    <n v="8"/>
    <n v="57"/>
  </r>
  <r>
    <s v="Sat, Mar 30"/>
    <x v="2"/>
    <s v="vsDetroitDetroit"/>
    <s v="W3-0"/>
    <x v="1"/>
    <d v="2019-02-01T00:00:00"/>
    <s v="Sanchez 1-0"/>
    <s v="Turnbull 0-1"/>
    <s v="Giles 1"/>
    <n v="25429"/>
    <n v="61"/>
    <n v="2"/>
    <n v="13"/>
    <n v="76"/>
  </r>
  <r>
    <s v="Sun, Mar 31"/>
    <x v="3"/>
    <s v="vsDetroitDetroit"/>
    <s v="L4-3 F/11"/>
    <x v="0"/>
    <d v="2019-02-02T00:00:00"/>
    <s v="Stumpf 1-0"/>
    <s v="Pannone 0-1"/>
    <s v="Greene 2"/>
    <n v="16098"/>
    <n v="29"/>
    <n v="4"/>
    <n v="7"/>
    <n v="40"/>
  </r>
  <r>
    <s v="Mon, Apr 1"/>
    <x v="4"/>
    <s v="vsBaltimoreBaltimore"/>
    <s v="L6-5"/>
    <x v="0"/>
    <d v="2019-02-03T00:00:00"/>
    <s v="Hess 1-0"/>
    <s v="Reid-Foley 0-1"/>
    <s v="Bleier 1"/>
    <n v="10460"/>
    <m/>
    <m/>
    <m/>
    <n v="0"/>
  </r>
  <r>
    <s v="Tue, Apr 2"/>
    <x v="5"/>
    <s v="vsBaltimoreBaltimore"/>
    <s v="L2-1"/>
    <x v="0"/>
    <d v="2019-02-04T00:00:00"/>
    <s v="Cashner 1-1"/>
    <s v="Stroman 0-1"/>
    <s v="Castro 1"/>
    <n v="12110"/>
    <m/>
    <m/>
    <m/>
    <n v="0"/>
  </r>
  <r>
    <s v="Wed, Apr 3"/>
    <x v="6"/>
    <s v="vsBaltimoreBaltimore"/>
    <s v="W5-3"/>
    <x v="1"/>
    <d v="2019-03-04T00:00:00"/>
    <s v="Shoemaker 2-0"/>
    <s v="Karns 0-1"/>
    <s v="Giles 2"/>
    <n v="11436"/>
    <n v="9"/>
    <n v="1"/>
    <n v="3"/>
    <n v="13"/>
  </r>
  <r>
    <s v="Thu, Apr 4"/>
    <x v="7"/>
    <s v="@ClevelandCleveland"/>
    <s v="L4-1"/>
    <x v="0"/>
    <d v="2019-03-05T00:00:00"/>
    <s v="Bauer 1-0"/>
    <s v="Sanchez 1-1"/>
    <s v="Hand 3"/>
    <n v="10375"/>
    <m/>
    <m/>
    <m/>
    <n v="0"/>
  </r>
  <r>
    <s v="Fri, Apr 5"/>
    <x v="8"/>
    <s v="@ClevelandCleveland"/>
    <s v="L3-2"/>
    <x v="0"/>
    <d v="2019-03-06T00:00:00"/>
    <s v="Cimber 1-0"/>
    <s v="Biagini 0-1"/>
    <m/>
    <n v="12881"/>
    <m/>
    <m/>
    <m/>
    <n v="0"/>
  </r>
  <r>
    <s v="Sat, Apr 6"/>
    <x v="9"/>
    <s v="@ClevelandCleveland"/>
    <s v="L7-2"/>
    <x v="0"/>
    <d v="2019-03-07T00:00:00"/>
    <s v="Carrasco 1-1"/>
    <s v="Pannone 0-2"/>
    <m/>
    <n v="18429"/>
    <m/>
    <m/>
    <m/>
    <n v="0"/>
  </r>
  <r>
    <s v="Sun, Apr 7"/>
    <x v="10"/>
    <s v="@ClevelandCleveland"/>
    <s v="L3-1"/>
    <x v="0"/>
    <d v="2019-03-08T00:00:00"/>
    <s v="Clevinger 1-0"/>
    <s v="Stroman 0-2"/>
    <s v="Hand 4"/>
    <n v="17264"/>
    <m/>
    <m/>
    <m/>
    <n v="0"/>
  </r>
  <r>
    <s v="Tue, Apr 9"/>
    <x v="11"/>
    <s v="@BostonBoston"/>
    <s v="W7-5"/>
    <x v="1"/>
    <d v="2019-04-08T00:00:00"/>
    <s v="Shoemaker 3-0"/>
    <s v="Sale 0-3"/>
    <s v="Giles 3"/>
    <n v="36179"/>
    <m/>
    <m/>
    <m/>
    <n v="0"/>
  </r>
  <r>
    <s v="Thu, Apr 11"/>
    <x v="12"/>
    <s v="@BostonBoston"/>
    <s v="L7-6"/>
    <x v="0"/>
    <d v="2019-04-09T00:00:00"/>
    <s v="Walden 2-0"/>
    <s v="Giles 0-1"/>
    <m/>
    <n v="36510"/>
    <m/>
    <m/>
    <m/>
    <n v="0"/>
  </r>
  <r>
    <s v="Fri, Apr 12"/>
    <x v="13"/>
    <s v="vsTampa BayTampa Bay"/>
    <s v="L11-7"/>
    <x v="0"/>
    <d v="2019-04-10T00:00:00"/>
    <s v="Yarbrough 2-1"/>
    <s v="Thornton 0-1"/>
    <m/>
    <n v="17326"/>
    <n v="18"/>
    <n v="10"/>
    <n v="4"/>
    <n v="32"/>
  </r>
  <r>
    <s v="Sat, Apr 13"/>
    <x v="14"/>
    <s v="vsTampa BayTampa Bay"/>
    <s v="W3-1"/>
    <x v="1"/>
    <d v="2019-05-10T00:00:00"/>
    <s v="Pannone 1-2"/>
    <s v="Roe 0-2"/>
    <s v="Giles 4"/>
    <n v="20771"/>
    <n v="60"/>
    <n v="9"/>
    <n v="16"/>
    <n v="85"/>
  </r>
  <r>
    <s v="Sun, Apr 14"/>
    <x v="15"/>
    <s v="vsTampa BayTampa Bay"/>
    <s v="L8-4"/>
    <x v="0"/>
    <d v="2019-05-11T00:00:00"/>
    <s v="Kolarek 1-0"/>
    <s v="Stroman 0-3"/>
    <m/>
    <n v="20512"/>
    <n v="9"/>
    <n v="0"/>
    <n v="4"/>
    <n v="13"/>
  </r>
  <r>
    <s v="Mon, Apr 15"/>
    <x v="16"/>
    <s v="@MinnesotaMinnesota"/>
    <s v="W5-3"/>
    <x v="1"/>
    <d v="2019-06-11T00:00:00"/>
    <s v="Gaviglio 1-0"/>
    <s v="Mejia 0-1"/>
    <s v="Biagini 1"/>
    <n v="11727"/>
    <m/>
    <m/>
    <m/>
    <n v="0"/>
  </r>
  <r>
    <s v="Tue, Apr 16"/>
    <x v="17"/>
    <s v="@MinnesotaMinnesota"/>
    <s v="W6-5"/>
    <x v="1"/>
    <d v="2019-07-11T00:00:00"/>
    <s v="Sanchez 2-1"/>
    <s v="May 1-1"/>
    <s v="Giles 5"/>
    <n v="13365"/>
    <m/>
    <m/>
    <m/>
    <n v="0"/>
  </r>
  <r>
    <s v="Wed, Apr 17"/>
    <x v="18"/>
    <s v="@MinnesotaMinnesota"/>
    <s v="L4-1"/>
    <x v="0"/>
    <d v="2019-07-12T00:00:00"/>
    <s v="Odorizzi 1-2"/>
    <s v="Thornton 0-2"/>
    <s v="Parker 4"/>
    <n v="11465"/>
    <m/>
    <m/>
    <m/>
    <n v="0"/>
  </r>
  <r>
    <s v="Thu, Apr 18"/>
    <x v="19"/>
    <s v="@MinnesotaMinnesota"/>
    <s v="W7-4"/>
    <x v="1"/>
    <d v="2019-08-12T00:00:00"/>
    <s v="Biagini 1-1"/>
    <s v="Pineda 2-1"/>
    <s v="Giles 6"/>
    <n v="12523"/>
    <m/>
    <m/>
    <m/>
    <n v="0"/>
  </r>
  <r>
    <s v="Fri, Apr 19"/>
    <x v="20"/>
    <s v="@OaklandOakland"/>
    <s v="W5-1"/>
    <x v="1"/>
    <d v="2019-09-12T00:00:00"/>
    <s v="Stroman 1-3"/>
    <s v="Brooks 2-2"/>
    <m/>
    <n v="15128"/>
    <m/>
    <m/>
    <m/>
    <n v="0"/>
  </r>
  <r>
    <s v="Sat, Apr 20"/>
    <x v="21"/>
    <s v="@OaklandOakland"/>
    <s v="W10-1"/>
    <x v="1"/>
    <d v="2019-10-12T00:00:00"/>
    <s v="Gaviglio 2-0"/>
    <s v="Fiers 2-2"/>
    <m/>
    <n v="31140"/>
    <m/>
    <m/>
    <m/>
    <n v="0"/>
  </r>
  <r>
    <s v="Sun, Apr 21"/>
    <x v="22"/>
    <s v="@OaklandOakland"/>
    <s v="W5-4"/>
    <x v="1"/>
    <d v="2019-11-12T00:00:00"/>
    <s v="Hudson 1-1"/>
    <s v="Anderson 3-1"/>
    <s v="Giles 7"/>
    <n v="16015"/>
    <m/>
    <m/>
    <m/>
    <n v="0"/>
  </r>
  <r>
    <s v="Tue, Apr 23"/>
    <x v="23"/>
    <s v="vsSan FranciscoSan Francisco"/>
    <s v="L7-6"/>
    <x v="0"/>
    <d v="2019-11-13T00:00:00"/>
    <s v="Samardzija 2-1"/>
    <s v="Thornton 0-3"/>
    <s v="Smith 6"/>
    <n v="20384"/>
    <m/>
    <m/>
    <m/>
    <n v="0"/>
  </r>
  <r>
    <s v="Wed, Apr 24"/>
    <x v="24"/>
    <s v="vsSan FranciscoSan Francisco"/>
    <s v="L4-0"/>
    <x v="0"/>
    <d v="2019-11-14T00:00:00"/>
    <s v="Pomeranz 1-2"/>
    <s v="Buchholz 0-1"/>
    <m/>
    <n v="19652"/>
    <n v="34"/>
    <n v="1"/>
    <n v="19"/>
    <n v="54"/>
  </r>
  <r>
    <s v="Fri, Apr 26"/>
    <x v="25"/>
    <s v="vsOaklandOakland"/>
    <s v="W4-2"/>
    <x v="1"/>
    <d v="2019-12-14T00:00:00"/>
    <s v="Giles 1-1"/>
    <s v="Petit 0-1"/>
    <m/>
    <n v="28688"/>
    <n v="42"/>
    <n v="7"/>
    <n v="11"/>
    <n v="60"/>
  </r>
  <r>
    <s v="Sat, Apr 27"/>
    <x v="26"/>
    <s v="vsOaklandOakland"/>
    <s v="W7-1"/>
    <x v="1"/>
    <s v="13-14"/>
    <s v="Sanchez 3-1"/>
    <s v="Anderson 3-2"/>
    <m/>
    <n v="22254"/>
    <n v="57"/>
    <n v="4"/>
    <n v="11"/>
    <n v="72"/>
  </r>
  <r>
    <s v="Sun, Apr 28"/>
    <x v="27"/>
    <s v="vsOaklandOakland"/>
    <s v="W5-4 F/11"/>
    <x v="1"/>
    <s v="14-14"/>
    <s v="Luciano 1-0"/>
    <s v="Treinen 1-2"/>
    <m/>
    <n v="18557"/>
    <n v="51"/>
    <n v="5"/>
    <n v="17"/>
    <n v="73"/>
  </r>
  <r>
    <s v="Tue, Apr 30"/>
    <x v="28"/>
    <s v="@Los AngelesLos Angeles"/>
    <s v="L4-3"/>
    <x v="0"/>
    <s v="14-15"/>
    <s v="Buttrey 2-1"/>
    <s v="Tepera 0-1"/>
    <s v="Robles 2"/>
    <n v="38797"/>
    <m/>
    <m/>
    <m/>
    <n v="0"/>
  </r>
  <r>
    <s v="Wed, May 1"/>
    <x v="29"/>
    <s v="@Los AngelesLos Angeles"/>
    <s v="L6-3"/>
    <x v="0"/>
    <s v="14-16"/>
    <s v="Pena 1-1"/>
    <s v="Stroman 1-4"/>
    <s v="Buttrey 1"/>
    <n v="33082"/>
    <m/>
    <m/>
    <m/>
    <n v="0"/>
  </r>
  <r>
    <s v="Thu, May 2"/>
    <x v="30"/>
    <s v="@Los AngelesLos Angeles"/>
    <s v="L6-2"/>
    <x v="0"/>
    <s v="14-17"/>
    <s v="Skaggs 3-2"/>
    <s v="Sanchez 3-2"/>
    <m/>
    <n v="40064"/>
    <m/>
    <m/>
    <m/>
    <n v="0"/>
  </r>
  <r>
    <s v="Fri, May 3"/>
    <x v="31"/>
    <s v="@TexasTexas"/>
    <s v="W1-0 F/12"/>
    <x v="1"/>
    <s v="15-17"/>
    <s v="Hudson 2-1"/>
    <s v="Jurado 0-1"/>
    <s v="Giles 8"/>
    <n v="26179"/>
    <m/>
    <m/>
    <m/>
    <n v="0"/>
  </r>
  <r>
    <s v="Sat, May 4"/>
    <x v="32"/>
    <s v="@TexasTexas"/>
    <s v="L8-5"/>
    <x v="0"/>
    <s v="15-18"/>
    <s v="Lynn 4-2"/>
    <s v="Pannone 1-3"/>
    <s v="Kelley 2"/>
    <n v="31787"/>
    <m/>
    <m/>
    <m/>
    <n v="0"/>
  </r>
  <r>
    <s v="Sun, May 5"/>
    <x v="33"/>
    <s v="@TexasTexas"/>
    <s v="L10-2"/>
    <x v="0"/>
    <s v="15-19"/>
    <s v="Dowdy 2-1"/>
    <s v="Buchholz 0-2"/>
    <m/>
    <n v="30934"/>
    <m/>
    <m/>
    <m/>
    <n v="0"/>
  </r>
  <r>
    <s v="Mon, May 6"/>
    <x v="34"/>
    <s v="vsMinnesotaMinnesota"/>
    <s v="L8-0"/>
    <x v="0"/>
    <s v="15-20"/>
    <s v="Perez 5-0"/>
    <s v="Stroman 1-5"/>
    <m/>
    <n v="12292"/>
    <m/>
    <m/>
    <m/>
    <n v="0"/>
  </r>
  <r>
    <s v="Tue, May 7"/>
    <x v="35"/>
    <s v="vsMinnesotaMinnesota"/>
    <s v="L3-0"/>
    <x v="0"/>
    <s v="15-21"/>
    <s v="Berrios 6-1"/>
    <s v="Sanchez 3-3"/>
    <s v="Rogers 4"/>
    <n v="14039"/>
    <m/>
    <m/>
    <m/>
    <n v="0"/>
  </r>
  <r>
    <s v="Wed, May 8"/>
    <x v="36"/>
    <s v="vsMinnesotaMinnesota"/>
    <s v="L9-1"/>
    <x v="0"/>
    <s v="15-22"/>
    <s v="Gibson 3-1"/>
    <s v="Thornton 0-4"/>
    <m/>
    <n v="14372"/>
    <n v="21"/>
    <n v="0"/>
    <n v="6"/>
    <n v="27"/>
  </r>
  <r>
    <s v="Fri, May 10"/>
    <x v="37"/>
    <s v="vsChicagoChicago"/>
    <s v="W4-3"/>
    <x v="1"/>
    <s v="16-22"/>
    <s v="Biagini 2-1"/>
    <s v="Covey 0-2"/>
    <s v="Giles 9"/>
    <n v="20402"/>
    <n v="37"/>
    <n v="9"/>
    <n v="6"/>
    <n v="52"/>
  </r>
  <r>
    <s v="Sat, May 11"/>
    <x v="38"/>
    <s v="vsChicagoChicago"/>
    <s v="L7-2"/>
    <x v="0"/>
    <s v="16-23"/>
    <s v="Nova 2-3"/>
    <s v="Stroman 1-6"/>
    <m/>
    <n v="24563"/>
    <n v="50"/>
    <n v="10"/>
    <n v="12"/>
    <n v="72"/>
  </r>
  <r>
    <s v="Sun, May 12"/>
    <x v="39"/>
    <s v="vsChicagoChicago"/>
    <s v="L5-1"/>
    <x v="0"/>
    <s v="16-24"/>
    <s v="Giolito 4-1"/>
    <s v="Sanchez 3-4"/>
    <m/>
    <n v="24222"/>
    <n v="43"/>
    <n v="2"/>
    <n v="8"/>
    <n v="53"/>
  </r>
  <r>
    <s v="Tue, May 14"/>
    <x v="40"/>
    <s v="@San FranciscoSan Francisco"/>
    <s v="W7-3"/>
    <x v="1"/>
    <s v="17-24"/>
    <s v="Thornton 1-4"/>
    <s v="Vincent 0-2"/>
    <m/>
    <n v="31230"/>
    <m/>
    <m/>
    <m/>
    <n v="0"/>
  </r>
  <r>
    <s v="Wed, May 15"/>
    <x v="41"/>
    <s v="@San FranciscoSan Francisco"/>
    <s v="L4-3"/>
    <x v="0"/>
    <s v="17-25"/>
    <s v="Melancon 1-0"/>
    <s v="Tepera 0-2"/>
    <s v="Smith 11"/>
    <n v="31828"/>
    <m/>
    <m/>
    <m/>
    <n v="0"/>
  </r>
  <r>
    <s v="Thu, May 16"/>
    <x v="42"/>
    <s v="@ChicagoChicago"/>
    <s v="L4-2"/>
    <x v="0"/>
    <s v="17-26"/>
    <s v="Herrera 1-2"/>
    <s v="Law 0-1"/>
    <s v="Colome 9"/>
    <n v="20119"/>
    <m/>
    <m/>
    <m/>
    <n v="0"/>
  </r>
  <r>
    <s v="Fri, May 17"/>
    <x v="43"/>
    <s v="@ChicagoChicago"/>
    <s v="W10-2"/>
    <x v="1"/>
    <s v="18-26"/>
    <s v="Gaviglio 3-0"/>
    <s v="Nova 2-4"/>
    <s v="Guerra 1"/>
    <n v="17078"/>
    <m/>
    <m/>
    <m/>
    <n v="0"/>
  </r>
  <r>
    <s v="Sat, May 18"/>
    <x v="44"/>
    <s v="@ChicagoChicago"/>
    <s v="L4-1 F/5"/>
    <x v="0"/>
    <s v="18-27"/>
    <s v="Giolito 5-1"/>
    <s v="Feierabend 0-1"/>
    <m/>
    <n v="22908"/>
    <m/>
    <m/>
    <m/>
    <n v="0"/>
  </r>
  <r>
    <s v="Sun, May 19"/>
    <x v="45"/>
    <s v="@ChicagoChicago"/>
    <s v="W5-2"/>
    <x v="1"/>
    <s v="19-27"/>
    <s v="Hudson 3-1"/>
    <s v="Herrera 1-3"/>
    <s v="Giles 10"/>
    <n v="18605"/>
    <m/>
    <m/>
    <m/>
    <n v="0"/>
  </r>
  <r>
    <s v="Mon, May 20"/>
    <x v="46"/>
    <s v="vsBostonBoston"/>
    <s v="L12-2"/>
    <x v="0"/>
    <s v="19-28"/>
    <s v="Price 2-2"/>
    <s v="Jackson 0-1"/>
    <m/>
    <n v="26794"/>
    <n v="58"/>
    <n v="13"/>
    <n v="13"/>
    <n v="84"/>
  </r>
  <r>
    <s v="Tue, May 21"/>
    <x v="47"/>
    <s v="vsBostonBoston"/>
    <s v="W10-3"/>
    <x v="1"/>
    <s v="20-28"/>
    <s v="Stroman 2-6"/>
    <s v="Rodriguez 4-3"/>
    <m/>
    <n v="14407"/>
    <m/>
    <m/>
    <m/>
    <n v="0"/>
  </r>
  <r>
    <s v="Wed, May 22"/>
    <x v="48"/>
    <s v="vsBostonBoston"/>
    <s v="L6-5 F/13"/>
    <x v="0"/>
    <s v="20-29"/>
    <s v="Hembree 1-0"/>
    <s v="Cordero 0-1"/>
    <m/>
    <n v="18285"/>
    <m/>
    <m/>
    <m/>
    <n v="0"/>
  </r>
  <r>
    <s v="Thu, May 23"/>
    <x v="49"/>
    <s v="vsBostonBoston"/>
    <s v="L8-2"/>
    <x v="0"/>
    <s v="20-30"/>
    <s v="Weber 1-0"/>
    <s v="Gaviglio 3-1"/>
    <m/>
    <n v="36526"/>
    <n v="31"/>
    <n v="6"/>
    <n v="1"/>
    <n v="38"/>
  </r>
  <r>
    <s v="Fri, May 24"/>
    <x v="50"/>
    <s v="vsSan DiegoSan Diego"/>
    <s v="L6-3"/>
    <x v="0"/>
    <s v="20-31"/>
    <s v="Wisler 2-1"/>
    <s v="Hudson 3-2"/>
    <s v="Stammen 2"/>
    <n v="19480"/>
    <n v="37"/>
    <n v="16"/>
    <n v="3"/>
    <n v="56"/>
  </r>
  <r>
    <s v="Sat, May 25"/>
    <x v="51"/>
    <s v="vsSan DiegoSan Diego"/>
    <s v="L19-4"/>
    <x v="0"/>
    <s v="20-32"/>
    <s v="Quantrill 1-2"/>
    <s v="Jackson 0-2"/>
    <m/>
    <n v="24212"/>
    <m/>
    <m/>
    <m/>
    <n v="0"/>
  </r>
  <r>
    <s v="Sun, May 26"/>
    <x v="52"/>
    <s v="vsSan DiegoSan Diego"/>
    <s v="W10-1"/>
    <x v="1"/>
    <s v="21-32"/>
    <s v="Stroman 3-6"/>
    <s v="Erlin 0-1"/>
    <m/>
    <n v="24462"/>
    <m/>
    <m/>
    <m/>
    <n v="0"/>
  </r>
  <r>
    <s v="Mon, May 27"/>
    <x v="53"/>
    <s v="@Tampa BayTampa Bay"/>
    <s v="L8-3"/>
    <x v="0"/>
    <s v="21-33"/>
    <s v="Chirinos 6-1"/>
    <s v="Sanchez 3-5"/>
    <m/>
    <n v="15883"/>
    <m/>
    <m/>
    <m/>
    <n v="0"/>
  </r>
  <r>
    <s v="Tue, May 28"/>
    <x v="54"/>
    <s v="@Tampa BayTampa Bay"/>
    <s v="L3-1"/>
    <x v="0"/>
    <s v="21-34"/>
    <s v="Yarbrough 4-1"/>
    <s v="Richard 0-1"/>
    <s v="Castillo 6"/>
    <n v="5786"/>
    <m/>
    <m/>
    <m/>
    <n v="0"/>
  </r>
  <r>
    <s v="Wed, May 29"/>
    <x v="55"/>
    <s v="@Tampa BayTampa Bay"/>
    <s v="L4-3 F/11"/>
    <x v="0"/>
    <s v="21-35"/>
    <s v="Castillo 1-3"/>
    <s v="Shafer 0-1"/>
    <m/>
    <n v="6166"/>
    <m/>
    <m/>
    <m/>
    <n v="0"/>
  </r>
  <r>
    <s v="Fri, May 31"/>
    <x v="56"/>
    <s v="@ColoradoColorado"/>
    <s v="L13-6"/>
    <x v="0"/>
    <s v="21-36"/>
    <s v="Marquez 6-2"/>
    <s v="Jackson 0-3"/>
    <m/>
    <n v="32990"/>
    <m/>
    <m/>
    <m/>
    <n v="0"/>
  </r>
  <r>
    <s v="Sat, Jun 1"/>
    <x v="57"/>
    <s v="@ColoradoColorado"/>
    <s v="L4-2"/>
    <x v="0"/>
    <s v="21-37"/>
    <s v="Gray 5-4"/>
    <s v="Stroman 3-7"/>
    <s v="Oberg 2"/>
    <n v="34025"/>
    <m/>
    <m/>
    <m/>
    <n v="0"/>
  </r>
  <r>
    <s v="Sun, Jun 2"/>
    <x v="58"/>
    <s v="@ColoradoColorado"/>
    <s v="L5-1"/>
    <x v="0"/>
    <s v="21-38"/>
    <s v="Senzatela 4-4"/>
    <s v="Sanchez 3-6"/>
    <m/>
    <n v="37861"/>
    <m/>
    <m/>
    <m/>
    <n v="0"/>
  </r>
  <r>
    <s v="Tue, Jun 4"/>
    <x v="59"/>
    <s v="vsNew YorkNew York"/>
    <s v="W4-3"/>
    <x v="1"/>
    <s v="22-38"/>
    <s v="Pannone 2-3"/>
    <s v="Tanaka 3-5"/>
    <s v="Giles 11"/>
    <n v="20671"/>
    <m/>
    <m/>
    <m/>
    <n v="0"/>
  </r>
  <r>
    <s v="Wed, Jun 5"/>
    <x v="60"/>
    <s v="vsNew YorkNew York"/>
    <s v="W11-7"/>
    <x v="1"/>
    <s v="23-38"/>
    <s v="Gaviglio 4-1"/>
    <s v="Britton 2-1"/>
    <m/>
    <n v="16609"/>
    <n v="42"/>
    <n v="22"/>
    <n v="7"/>
    <n v="71"/>
  </r>
  <r>
    <s v="Thu, Jun 6"/>
    <x v="61"/>
    <s v="vsNew YorkNew York"/>
    <s v="L6-2"/>
    <x v="0"/>
    <s v="23-39"/>
    <s v="Happ 6-3"/>
    <s v="Jackson 0-4"/>
    <s v="Chapman 18"/>
    <n v="25657"/>
    <n v="43"/>
    <n v="15"/>
    <n v="6"/>
    <n v="64"/>
  </r>
  <r>
    <s v="Fri, Jun 7"/>
    <x v="62"/>
    <s v="vsArizonaArizona"/>
    <s v="L8-2"/>
    <x v="0"/>
    <s v="23-40"/>
    <s v="Kelly 6-6"/>
    <s v="Stroman 3-8"/>
    <m/>
    <n v="16555"/>
    <n v="49"/>
    <n v="16"/>
    <n v="9"/>
    <n v="74"/>
  </r>
  <r>
    <s v="Sat, Jun 8"/>
    <x v="63"/>
    <s v="vsArizonaArizona"/>
    <s v="L6-0"/>
    <x v="0"/>
    <s v="23-41"/>
    <s v="Greinke 7-2"/>
    <s v="Sanchez 3-7"/>
    <m/>
    <n v="22954"/>
    <n v="91"/>
    <n v="16"/>
    <n v="16"/>
    <n v="123"/>
  </r>
  <r>
    <s v="Sun, Jun 9"/>
    <x v="64"/>
    <s v="vsArizonaArizona"/>
    <s v="L8-2"/>
    <x v="0"/>
    <s v="23-42"/>
    <s v="Ray 5-3"/>
    <s v="Richard 0-2"/>
    <m/>
    <n v="19661"/>
    <n v="67"/>
    <n v="11"/>
    <n v="11"/>
    <n v="89"/>
  </r>
  <r>
    <s v="Tue, Jun 11"/>
    <x v="65"/>
    <s v="@BaltimoreBaltimore"/>
    <s v="L4-2"/>
    <x v="0"/>
    <s v="23-43"/>
    <s v="Means 6-4"/>
    <s v="Thornton 1-5"/>
    <s v="Givens 6"/>
    <n v="12524"/>
    <m/>
    <m/>
    <m/>
    <n v="0"/>
  </r>
  <r>
    <s v="Wed, Jun 12"/>
    <x v="66"/>
    <s v="@BaltimoreBaltimore"/>
    <s v="W8-6"/>
    <x v="1"/>
    <s v="24-43"/>
    <s v="Jackson 1-4"/>
    <s v="Hess 1-9"/>
    <s v="Hudson 1"/>
    <n v="11153"/>
    <m/>
    <m/>
    <m/>
    <n v="0"/>
  </r>
  <r>
    <s v="Thu, Jun 13"/>
    <x v="67"/>
    <s v="@BaltimoreBaltimore"/>
    <s v="W12-3"/>
    <x v="1"/>
    <s v="25-43"/>
    <s v="Stroman 4-8"/>
    <s v="Ynoa 0-3"/>
    <m/>
    <n v="14910"/>
    <m/>
    <m/>
    <m/>
    <n v="0"/>
  </r>
  <r>
    <s v="Fri, Jun 14"/>
    <x v="68"/>
    <s v="@HoustonHouston"/>
    <s v="L15-2"/>
    <x v="0"/>
    <s v="25-44"/>
    <s v="Cole 6-5"/>
    <s v="Sanchez 3-8"/>
    <s v="Armenteros 1"/>
    <n v="34719"/>
    <m/>
    <m/>
    <m/>
    <n v="0"/>
  </r>
  <r>
    <s v="Sat, Jun 15"/>
    <x v="69"/>
    <s v="@HoustonHouston"/>
    <s v="L7-2"/>
    <x v="0"/>
    <s v="25-45"/>
    <s v="Valdez 3-2"/>
    <s v="Richard 0-3"/>
    <m/>
    <n v="38012"/>
    <m/>
    <m/>
    <m/>
    <n v="0"/>
  </r>
  <r>
    <s v="Sun, Jun 16"/>
    <x v="70"/>
    <s v="@HoustonHouston"/>
    <s v="W12-0"/>
    <x v="1"/>
    <s v="26-45"/>
    <s v="Thornton 2-5"/>
    <s v="Peacock 6-4"/>
    <m/>
    <n v="42174"/>
    <m/>
    <m/>
    <m/>
    <n v="0"/>
  </r>
  <r>
    <s v="Mon, Jun 17"/>
    <x v="71"/>
    <s v="vsLos AngelesLos Angeles"/>
    <s v="L10-5"/>
    <x v="0"/>
    <s v="26-46"/>
    <s v="Pena 5-1"/>
    <s v="Jackson 1-5"/>
    <m/>
    <n v="16486"/>
    <n v="33"/>
    <n v="17"/>
    <n v="2"/>
    <n v="52"/>
  </r>
  <r>
    <s v="Tue, Jun 18"/>
    <x v="72"/>
    <s v="vsLos AngelesLos Angeles"/>
    <s v="L3-1"/>
    <x v="0"/>
    <s v="26-47"/>
    <s v="Skaggs 6-6"/>
    <s v="Stroman 4-9"/>
    <s v="Robles 11"/>
    <n v="17259"/>
    <n v="68"/>
    <n v="17"/>
    <n v="19"/>
    <n v="104"/>
  </r>
  <r>
    <s v="Wed, Jun 19"/>
    <x v="73"/>
    <s v="vsLos AngelesLos Angeles"/>
    <s v="L11-6"/>
    <x v="0"/>
    <s v="26-48"/>
    <s v="Ramirez 3-0"/>
    <s v="Sanchez 3-9"/>
    <m/>
    <n v="16225"/>
    <n v="39"/>
    <n v="15"/>
    <n v="14"/>
    <n v="68"/>
  </r>
  <r>
    <s v="Thu, Jun 20"/>
    <x v="74"/>
    <s v="vsLos AngelesLos Angeles"/>
    <s v="W7-5 F/10"/>
    <x v="1"/>
    <s v="27-48"/>
    <s v="Kingham 1-0"/>
    <s v="Buttrey 4-4"/>
    <m/>
    <n v="24291"/>
    <n v="62"/>
    <n v="20"/>
    <n v="10"/>
    <n v="92"/>
  </r>
  <r>
    <s v="Fri, Jun 21"/>
    <x v="75"/>
    <s v="@BostonBoston"/>
    <s v="L7-5 F/10"/>
    <x v="0"/>
    <s v="27-49"/>
    <s v="Workman 6-1"/>
    <s v="Romano 0-1"/>
    <m/>
    <n v="36911"/>
    <m/>
    <m/>
    <m/>
    <n v="0"/>
  </r>
  <r>
    <s v="Sat, Jun 22"/>
    <x v="76"/>
    <s v="@BostonBoston"/>
    <s v="W8-7"/>
    <x v="1"/>
    <s v="28-49"/>
    <s v="Kingham 2-0"/>
    <s v="Barnes 3-2"/>
    <s v="Giles 12"/>
    <n v="36712"/>
    <m/>
    <m/>
    <m/>
    <n v="0"/>
  </r>
  <r>
    <s v="Sun, Jun 23"/>
    <x v="77"/>
    <s v="@BostonBoston"/>
    <s v="W6-1"/>
    <x v="1"/>
    <s v="29-49"/>
    <s v="Stroman 5-9"/>
    <s v="Porcello 5-7"/>
    <m/>
    <n v="36495"/>
    <m/>
    <m/>
    <m/>
    <n v="0"/>
  </r>
  <r>
    <s v="Mon, Jun 24"/>
    <x v="78"/>
    <s v="@New YorkNew York"/>
    <s v="L10-8"/>
    <x v="0"/>
    <s v="29-50"/>
    <s v="Sabathia 5-4"/>
    <s v="Sanchez 3-10"/>
    <s v="Chapman 22"/>
    <n v="37204"/>
    <m/>
    <m/>
    <m/>
    <n v="0"/>
  </r>
  <r>
    <s v="Tue, Jun 25"/>
    <x v="79"/>
    <s v="@New YorkNew York"/>
    <s v="L4-3"/>
    <x v="0"/>
    <s v="29-51"/>
    <s v="Cortes Jr. 3-0"/>
    <s v="Richard 0-4"/>
    <s v="Chapman 23"/>
    <n v="40119"/>
    <m/>
    <m/>
    <m/>
    <n v="0"/>
  </r>
  <r>
    <s v="Wed, Jun 26"/>
    <x v="80"/>
    <s v="@New YorkNew York"/>
    <s v="L8-7"/>
    <x v="0"/>
    <s v="29-52"/>
    <s v="Britton 3-1"/>
    <s v="Kingham 2-1"/>
    <m/>
    <n v="40578"/>
    <m/>
    <m/>
    <m/>
    <n v="0"/>
  </r>
  <r>
    <s v="Fri, Jun 28"/>
    <x v="81"/>
    <s v="vsKansas CityKansas City"/>
    <s v="W6-2"/>
    <x v="1"/>
    <s v="30-52"/>
    <s v="Hudson 4-2"/>
    <s v="Duffy 3-4"/>
    <m/>
    <n v="18399"/>
    <n v="107"/>
    <n v="18"/>
    <n v="32"/>
    <n v="157"/>
  </r>
  <r>
    <s v="Sat, Jun 29"/>
    <x v="82"/>
    <s v="vsKansas CityKansas City"/>
    <s v="W7-5"/>
    <x v="1"/>
    <s v="31-52"/>
    <s v="Hudson 5-2"/>
    <s v="Barlow 2-3"/>
    <m/>
    <n v="24906"/>
    <n v="131"/>
    <n v="17"/>
    <n v="35"/>
    <n v="183"/>
  </r>
  <r>
    <s v="Sun, Jun 30"/>
    <x v="83"/>
    <s v="vsKansas CityKansas City"/>
    <s v="L7-6"/>
    <x v="0"/>
    <s v="31-53"/>
    <s v="Keller 4-9"/>
    <s v="Sanchez 3-11"/>
    <s v="Kennedy 11"/>
    <n v="21727"/>
    <n v="79"/>
    <n v="10"/>
    <n v="32"/>
    <n v="121"/>
  </r>
  <r>
    <s v="Mon, Jul 1"/>
    <x v="84"/>
    <s v="vsKansas CityKansas City"/>
    <s v="W11-4"/>
    <x v="1"/>
    <s v="32-53"/>
    <s v="Richard 1-4"/>
    <s v="Sparkman 2-4"/>
    <m/>
    <n v="29339"/>
    <n v="99"/>
    <n v="23"/>
    <n v="28"/>
    <n v="150"/>
  </r>
  <r>
    <s v="Tue, Jul 2"/>
    <x v="85"/>
    <s v="vsBostonBoston"/>
    <s v="L10-6"/>
    <x v="0"/>
    <s v="32-54"/>
    <s v="Price 6-2"/>
    <s v="Thornton 2-6"/>
    <m/>
    <n v="18415"/>
    <n v="72"/>
    <n v="18"/>
    <n v="26"/>
    <n v="116"/>
  </r>
  <r>
    <s v="Wed, Jul 3"/>
    <x v="86"/>
    <s v="vsBostonBoston"/>
    <s v="W6-3"/>
    <x v="1"/>
    <s v="33-54"/>
    <s v="Waguespack 1-0"/>
    <s v="Sale 3-8"/>
    <s v="Giles 13"/>
    <n v="16883"/>
    <n v="97"/>
    <n v="12"/>
    <n v="29"/>
    <n v="138"/>
  </r>
  <r>
    <s v="Thu, Jul 4"/>
    <x v="87"/>
    <s v="vsBostonBoston"/>
    <s v="L8-7"/>
    <x v="0"/>
    <s v="33-55"/>
    <s v="Workman 8-1"/>
    <s v="Giles 1-2"/>
    <m/>
    <n v="22217"/>
    <n v="113"/>
    <n v="24"/>
    <n v="32"/>
    <n v="169"/>
  </r>
  <r>
    <s v="Fri, Jul 5"/>
    <x v="88"/>
    <s v="vsBaltimoreBaltimore"/>
    <s v="L4-1"/>
    <x v="0"/>
    <s v="33-56"/>
    <s v="Bundy 4-10"/>
    <s v="Sanchez 3-12"/>
    <s v="Fry 2"/>
    <n v="20530"/>
    <n v="191"/>
    <n v="69"/>
    <n v="47"/>
    <n v="307"/>
  </r>
  <r>
    <s v="Sat, Jul 6"/>
    <x v="89"/>
    <s v="vsBaltimoreBaltimore"/>
    <s v="L8-1"/>
    <x v="0"/>
    <s v="33-57"/>
    <s v="Cashner 9-3"/>
    <s v="Richard 1-5"/>
    <m/>
    <n v="22405"/>
    <n v="109"/>
    <n v="11"/>
    <n v="20"/>
    <n v="140"/>
  </r>
  <r>
    <s v="Sun, Jul 7"/>
    <x v="90"/>
    <s v="vsBaltimoreBaltimore"/>
    <s v="W6-1"/>
    <x v="1"/>
    <s v="34-57"/>
    <s v="Thornton 3-6"/>
    <s v="Wojciechowski 0-2"/>
    <m/>
    <n v="22487"/>
    <n v="102"/>
    <n v="19"/>
    <n v="29"/>
    <n v="150"/>
  </r>
  <r>
    <s v="Fri, Jul 12"/>
    <x v="91"/>
    <s v="@New YorkNew York"/>
    <s v="L4-0"/>
    <x v="0"/>
    <s v="34-58"/>
    <s v="German 11-2"/>
    <s v="Sanchez 3-13"/>
    <m/>
    <n v="47162"/>
    <m/>
    <m/>
    <m/>
    <n v="0"/>
  </r>
  <r>
    <s v="Sat, Jul 13"/>
    <x v="92"/>
    <s v="@New YorkNew York"/>
    <s v="W2-1"/>
    <x v="1"/>
    <s v="35-58"/>
    <s v="Biagini 3-1"/>
    <s v="Happ 7-5"/>
    <s v="Hudson 2"/>
    <n v="43472"/>
    <m/>
    <m/>
    <m/>
    <n v="0"/>
  </r>
  <r>
    <s v="Sun, Jul 14"/>
    <x v="93"/>
    <s v="@New YorkNew York"/>
    <s v="L4-2"/>
    <x v="0"/>
    <s v="35-59"/>
    <s v="Tanaka 6-5"/>
    <s v="Stroman 5-10"/>
    <s v="Chapman 25"/>
    <n v="42303"/>
    <m/>
    <m/>
    <m/>
    <n v="0"/>
  </r>
  <r>
    <s v="Mon, Jul 15"/>
    <x v="94"/>
    <s v="@BostonBoston"/>
    <s v="L10-8"/>
    <x v="0"/>
    <s v="35-60"/>
    <s v="Porcello 7-7"/>
    <s v="Thornton 3-7"/>
    <s v="Workman 4"/>
    <n v="35616"/>
    <m/>
    <m/>
    <m/>
    <n v="0"/>
  </r>
  <r>
    <s v="Tue, Jul 16"/>
    <x v="95"/>
    <s v="@BostonBoston"/>
    <s v="W10-4"/>
    <x v="1"/>
    <s v="36-60"/>
    <s v="Shafer 1-1"/>
    <s v="Cashner 9-4"/>
    <m/>
    <n v="36341"/>
    <m/>
    <m/>
    <m/>
    <n v="0"/>
  </r>
  <r>
    <s v="Wed, Jul 17"/>
    <x v="96"/>
    <s v="@BostonBoston"/>
    <s v="L5-4"/>
    <x v="0"/>
    <s v="36-61"/>
    <s v="Rodriguez 11-4"/>
    <s v="Sanchez 3-14"/>
    <s v="Workman 5"/>
    <n v="34853"/>
    <m/>
    <m/>
    <m/>
    <n v="0"/>
  </r>
  <r>
    <s v="Thu, Jul 18"/>
    <x v="97"/>
    <s v="@BostonBoston"/>
    <s v="L5-0"/>
    <x v="0"/>
    <s v="36-62"/>
    <s v="Sale 4-9"/>
    <s v="Pannone 2-4"/>
    <m/>
    <n v="35357"/>
    <m/>
    <m/>
    <m/>
    <n v="0"/>
  </r>
  <r>
    <s v="Fri, Jul 19"/>
    <x v="98"/>
    <s v="@DetroitDetroit"/>
    <s v="W12-1"/>
    <x v="1"/>
    <s v="37-62"/>
    <s v="Stroman 6-10"/>
    <s v="Zimmermann 0-7"/>
    <m/>
    <n v="26498"/>
    <m/>
    <m/>
    <m/>
    <n v="0"/>
  </r>
  <r>
    <s v="Sat, Jul 20"/>
    <x v="99"/>
    <s v="@DetroitDetroit"/>
    <s v="W7-5"/>
    <x v="1"/>
    <s v="38-62"/>
    <s v="Font 2-0"/>
    <s v="Soto 0-4"/>
    <s v="Giles 14"/>
    <n v="28784"/>
    <m/>
    <m/>
    <m/>
    <n v="0"/>
  </r>
  <r>
    <s v="Sun, Jul 21"/>
    <x v="100"/>
    <s v="@DetroitDetroit"/>
    <s v="L4-3 F/10"/>
    <x v="0"/>
    <s v="38-63"/>
    <s v="Ramirez 5-3"/>
    <s v="Mayza 0-1"/>
    <m/>
    <n v="22562"/>
    <m/>
    <m/>
    <m/>
    <n v="0"/>
  </r>
  <r>
    <s v="Mon, Jul 22"/>
    <x v="101"/>
    <s v="vsClevelandCleveland"/>
    <s v="L7-3"/>
    <x v="0"/>
    <s v="38-64"/>
    <s v="Clevinger 4-2"/>
    <s v="Borucki 0-1"/>
    <m/>
    <n v="22295"/>
    <n v="96"/>
    <n v="10"/>
    <n v="29"/>
    <n v="135"/>
  </r>
  <r>
    <s v="Tue, Jul 23"/>
    <x v="102"/>
    <s v="vsClevelandCleveland"/>
    <s v="W2-1 F/10"/>
    <x v="1"/>
    <s v="39-64"/>
    <s v="Giles 2-2"/>
    <s v="Olson 1-1"/>
    <m/>
    <n v="22186"/>
    <n v="99"/>
    <n v="15"/>
    <n v="29"/>
    <n v="143"/>
  </r>
  <r>
    <s v="Wed, Jul 24"/>
    <x v="103"/>
    <s v="vsClevelandCleveland"/>
    <s v="L4-0"/>
    <x v="0"/>
    <s v="39-65"/>
    <s v="Bieber 10-3"/>
    <s v="Stroman 6-11"/>
    <m/>
    <n v="25385"/>
    <n v="124"/>
    <n v="28"/>
    <n v="173"/>
    <n v="325"/>
  </r>
  <r>
    <s v="Fri, Jul 26"/>
    <x v="104"/>
    <s v="vsTampa BayTampa Bay"/>
    <s v="L3-1"/>
    <x v="0"/>
    <s v="39-66"/>
    <s v="Yarbrough 9-3"/>
    <s v="Waguespack 1-1"/>
    <s v="Poche 1"/>
    <n v="22767"/>
    <n v="100"/>
    <n v="20"/>
    <n v="40"/>
    <n v="160"/>
  </r>
  <r>
    <s v="Sat, Jul 27"/>
    <x v="105"/>
    <s v="vsTampa BayTampa Bay"/>
    <s v="W10-9 F/12"/>
    <x v="1"/>
    <s v="40-66"/>
    <s v="Hudson 6-2"/>
    <s v="Pagan 2-2"/>
    <m/>
    <n v="28204"/>
    <n v="135"/>
    <n v="14"/>
    <n v="32"/>
    <n v="181"/>
  </r>
  <r>
    <s v="Sun, Jul 28"/>
    <x v="106"/>
    <s v="vsTampa BayTampa Bay"/>
    <s v="L10-9"/>
    <x v="0"/>
    <s v="40-67"/>
    <s v="Roe 1-3"/>
    <s v="Hudson 6-3"/>
    <s v="Castillo 8"/>
    <n v="24542"/>
    <n v="84"/>
    <n v="10"/>
    <n v="27"/>
    <n v="121"/>
  </r>
  <r>
    <s v="Mon, Jul 29"/>
    <x v="107"/>
    <s v="@Kansas CityKansas City"/>
    <s v="W7-3"/>
    <x v="1"/>
    <s v="41-67"/>
    <s v="Mayza 1-1"/>
    <s v="Keller 7-10"/>
    <m/>
    <n v="18306"/>
    <m/>
    <m/>
    <m/>
    <n v="0"/>
  </r>
  <r>
    <s v="Tue, Jul 30"/>
    <x v="108"/>
    <s v="@Kansas CityKansas City"/>
    <s v="W9-2"/>
    <x v="1"/>
    <s v="42-67"/>
    <s v="Reid-Foley 1-1"/>
    <s v="Montgomery 0-2"/>
    <m/>
    <n v="18379"/>
    <m/>
    <m/>
    <m/>
    <n v="0"/>
  </r>
  <r>
    <s v="Wed, Jul 31"/>
    <x v="109"/>
    <s v="@Kansas CityKansas City"/>
    <s v="W4-1"/>
    <x v="1"/>
    <s v="43-67"/>
    <s v="Waguespack 2-1"/>
    <s v="Junis 6-10"/>
    <s v="Shafer 1"/>
    <n v="14480"/>
    <m/>
    <m/>
    <m/>
    <n v="0"/>
  </r>
  <r>
    <s v="Thu, Aug 1"/>
    <x v="110"/>
    <s v="@BaltimoreBaltimore"/>
    <s v="W11-2"/>
    <x v="1"/>
    <s v="44-67"/>
    <s v="Thornton 4-7"/>
    <s v="Wojciechowski 2-4"/>
    <m/>
    <n v="9716"/>
    <m/>
    <m/>
    <m/>
    <n v="0"/>
  </r>
  <r>
    <s v="Fri, Aug 2"/>
    <x v="111"/>
    <s v="@BaltimoreBaltimore"/>
    <s v="W5-2"/>
    <x v="1"/>
    <s v="45-67"/>
    <s v="Kingham 3-1"/>
    <s v="Brooks 2-5"/>
    <s v="Law 1"/>
    <n v="16331"/>
    <m/>
    <m/>
    <m/>
    <n v="0"/>
  </r>
  <r>
    <s v="Sat, Aug 3"/>
    <x v="112"/>
    <s v="@BaltimoreBaltimore"/>
    <s v="L6-4"/>
    <x v="0"/>
    <s v="45-68"/>
    <s v="Givens 2-5"/>
    <s v="Boshers 0-1"/>
    <s v="Fry 3"/>
    <n v="12951"/>
    <m/>
    <m/>
    <m/>
    <n v="0"/>
  </r>
  <r>
    <s v="Sun, Aug 4"/>
    <x v="113"/>
    <s v="@BaltimoreBaltimore"/>
    <s v="L6-5"/>
    <x v="0"/>
    <s v="45-69"/>
    <s v="Eshelman 1-2"/>
    <s v="Reid-Foley 1-2"/>
    <s v="Armstrong 4"/>
    <n v="18837"/>
    <m/>
    <m/>
    <m/>
    <n v="0"/>
  </r>
  <r>
    <s v="Mon, Aug 5"/>
    <x v="114"/>
    <s v="@Tampa BayTampa Bay"/>
    <s v="W2-0"/>
    <x v="1"/>
    <s v="46-69"/>
    <s v="Waguespack 3-1"/>
    <s v="Morton 12-4"/>
    <s v="Law 2"/>
    <n v="11948"/>
    <m/>
    <m/>
    <m/>
    <n v="0"/>
  </r>
  <r>
    <s v="Tue, Aug 6"/>
    <x v="115"/>
    <s v="@Tampa BayTampa Bay"/>
    <s v="L7-6 F/10"/>
    <x v="0"/>
    <s v="46-70"/>
    <s v="Castillo 2-6"/>
    <s v="Boshers 0-2"/>
    <m/>
    <n v="9434"/>
    <m/>
    <m/>
    <m/>
    <n v="0"/>
  </r>
  <r>
    <s v="Wed, Aug 7"/>
    <x v="116"/>
    <s v="@Tampa BayTampa Bay"/>
    <s v="W4-3"/>
    <x v="1"/>
    <s v="47-70"/>
    <s v="Stewart 1-0"/>
    <s v="McKay 2-2"/>
    <s v="Giles 15"/>
    <n v="10299"/>
    <m/>
    <m/>
    <m/>
    <n v="0"/>
  </r>
  <r>
    <s v="Thu, Aug 8"/>
    <x v="117"/>
    <s v="vsNew YorkNew York"/>
    <s v="L12-6"/>
    <x v="0"/>
    <s v="47-71"/>
    <s v="German 15-2"/>
    <s v="Pannone 2-5"/>
    <s v="Cessa 1"/>
    <n v="34108"/>
    <n v="141"/>
    <n v="27"/>
    <n v="60"/>
    <n v="228"/>
  </r>
  <r>
    <s v="Fri, Aug 9"/>
    <x v="118"/>
    <s v="vsNew YorkNew York"/>
    <s v="W8-2"/>
    <x v="1"/>
    <s v="48-71"/>
    <s v="Reid-Foley 2-2"/>
    <s v="Happ 9-7"/>
    <m/>
    <n v="25782"/>
    <n v="74"/>
    <n v="15"/>
    <n v="28"/>
    <n v="117"/>
  </r>
  <r>
    <s v="Sat, Aug 10"/>
    <x v="119"/>
    <s v="vsNew YorkNew York"/>
    <s v="W5-4"/>
    <x v="1"/>
    <s v="49-71"/>
    <s v="Adam 1-0"/>
    <s v="Ottavino 5-4"/>
    <s v="Law 3"/>
    <n v="33903"/>
    <n v="137"/>
    <n v="24"/>
    <n v="28"/>
    <n v="189"/>
  </r>
  <r>
    <s v="Sun, Aug 11"/>
    <x v="120"/>
    <s v="vsNew YorkNew York"/>
    <s v="L1-0"/>
    <x v="0"/>
    <s v="49-72"/>
    <s v="Tanaka 8-6"/>
    <s v="Thornton 4-8"/>
    <s v="Chapman 31"/>
    <n v="27790"/>
    <n v="96"/>
    <n v="10"/>
    <n v="30"/>
    <n v="136"/>
  </r>
  <r>
    <s v="Mon, Aug 12"/>
    <x v="121"/>
    <s v="vsTexasTexas"/>
    <s v="W19-4"/>
    <x v="1"/>
    <s v="50-72"/>
    <s v="Stewart 2-0"/>
    <s v="Jurado 6-8"/>
    <m/>
    <n v="16492"/>
    <n v="109"/>
    <n v="20"/>
    <n v="32"/>
    <n v="161"/>
  </r>
  <r>
    <s v="Tue, Aug 13"/>
    <x v="122"/>
    <s v="vsTexasTexas"/>
    <s v="W3-0"/>
    <x v="1"/>
    <s v="51-72"/>
    <s v="Pannone 3-5"/>
    <s v="Lynn 14-8"/>
    <s v="Giles 16"/>
    <n v="22958"/>
    <n v="123"/>
    <n v="16"/>
    <n v="57"/>
    <n v="196"/>
  </r>
  <r>
    <s v="Wed, Aug 14"/>
    <x v="123"/>
    <s v="vsTexasTexas"/>
    <s v="L7-3"/>
    <x v="0"/>
    <s v="51-73"/>
    <s v="Allard 1-0"/>
    <s v="Reid-Foley 2-3"/>
    <m/>
    <n v="34666"/>
    <n v="70"/>
    <n v="10"/>
    <n v="35"/>
    <n v="115"/>
  </r>
  <r>
    <s v="Fri, Aug 16"/>
    <x v="124"/>
    <s v="vsSeattleSeattle"/>
    <s v="W7-3"/>
    <x v="1"/>
    <s v="52-73"/>
    <s v="Waguespack 4-1"/>
    <s v="LeBlanc 6-7"/>
    <m/>
    <n v="20844"/>
    <n v="88"/>
    <n v="14"/>
    <n v="29"/>
    <n v="131"/>
  </r>
  <r>
    <s v="Sat, Aug 17"/>
    <x v="125"/>
    <s v="vsSeattleSeattle"/>
    <s v="L4-3"/>
    <x v="0"/>
    <s v="52-74"/>
    <s v="Bass 2-4"/>
    <s v="Mayza 1-2"/>
    <s v="Magill 1"/>
    <n v="22073"/>
    <n v="129"/>
    <n v="25"/>
    <n v="36"/>
    <n v="190"/>
  </r>
  <r>
    <s v="Sun, Aug 18"/>
    <x v="126"/>
    <s v="vsSeattleSeattle"/>
    <s v="L7-0"/>
    <x v="0"/>
    <s v="52-75"/>
    <s v="Kikuchi 5-8"/>
    <s v="Font 2-1"/>
    <m/>
    <n v="23604"/>
    <n v="106"/>
    <n v="9"/>
    <n v="27"/>
    <n v="142"/>
  </r>
  <r>
    <s v="Tue, Aug 20"/>
    <x v="127"/>
    <s v="@Los AngelesLos Angeles"/>
    <s v="L16-3"/>
    <x v="0"/>
    <s v="52-76"/>
    <s v="Kershaw 13-2"/>
    <s v="Reid-Foley 2-4"/>
    <m/>
    <n v="52030"/>
    <m/>
    <m/>
    <m/>
    <n v="0"/>
  </r>
  <r>
    <s v="Wed, Aug 21"/>
    <x v="128"/>
    <s v="@Los AngelesLos Angeles"/>
    <s v="L2-1 F/10"/>
    <x v="0"/>
    <s v="52-77"/>
    <s v="Baez 7-2"/>
    <s v="Mayza 1-3"/>
    <m/>
    <n v="44106"/>
    <m/>
    <m/>
    <m/>
    <n v="0"/>
  </r>
  <r>
    <s v="Thu, Aug 22"/>
    <x v="129"/>
    <s v="@Los AngelesLos Angeles"/>
    <s v="L3-2"/>
    <x v="0"/>
    <s v="52-78"/>
    <s v="Sadler 3-0"/>
    <s v="Law 0-2"/>
    <m/>
    <n v="49796"/>
    <m/>
    <m/>
    <m/>
    <n v="0"/>
  </r>
  <r>
    <s v="Fri, Aug 23"/>
    <x v="130"/>
    <s v="@SeattleSeattle"/>
    <s v="L7-4"/>
    <x v="0"/>
    <s v="52-79"/>
    <s v="Wisler 1-0"/>
    <s v="Gaviglio 4-2"/>
    <s v="Magill 3"/>
    <n v="34706"/>
    <m/>
    <m/>
    <m/>
    <n v="0"/>
  </r>
  <r>
    <s v="Sat, Aug 24"/>
    <x v="131"/>
    <s v="@SeattleSeattle"/>
    <s v="W7-5"/>
    <x v="1"/>
    <s v="53-79"/>
    <s v="Stewart 3-0"/>
    <s v="McClain 0-1"/>
    <s v="Law 4"/>
    <n v="34590"/>
    <m/>
    <m/>
    <m/>
    <n v="0"/>
  </r>
  <r>
    <s v="Sun, Aug 25"/>
    <x v="132"/>
    <s v="@SeattleSeattle"/>
    <s v="L3-1"/>
    <x v="0"/>
    <s v="53-80"/>
    <s v="Gonzales 14-10"/>
    <s v="Buchholz 0-3"/>
    <s v="Magill 4"/>
    <n v="29698"/>
    <m/>
    <m/>
    <m/>
    <n v="0"/>
  </r>
  <r>
    <s v="Tue, Aug 27"/>
    <x v="133"/>
    <s v="vsAtlantaAtlanta"/>
    <s v="W3-1"/>
    <x v="1"/>
    <s v="54-80"/>
    <s v="Godley 1-0"/>
    <s v="Soroka 10-3"/>
    <s v="Giles 17"/>
    <n v="24578"/>
    <n v="88"/>
    <n v="14"/>
    <n v="33"/>
    <n v="135"/>
  </r>
  <r>
    <s v="Wed, Aug 28"/>
    <x v="134"/>
    <s v="vsAtlantaAtlanta"/>
    <s v="L9-4"/>
    <x v="0"/>
    <s v="54-81"/>
    <s v="Jackson 8-2"/>
    <s v="Waguespack 4-2"/>
    <m/>
    <n v="23112"/>
    <n v="80"/>
    <n v="24"/>
    <n v="62"/>
    <n v="166"/>
  </r>
  <r>
    <s v="Fri, Aug 30"/>
    <x v="135"/>
    <s v="vsHoustonHouston"/>
    <s v="L7-4"/>
    <x v="0"/>
    <s v="54-82"/>
    <s v="McHugh 4-5"/>
    <s v="Thornton 4-9"/>
    <m/>
    <n v="25289"/>
    <n v="67"/>
    <n v="10"/>
    <n v="25"/>
    <n v="102"/>
  </r>
  <r>
    <s v="Sat, Aug 31"/>
    <x v="136"/>
    <s v="vsHoustonHouston"/>
    <s v="W6-4"/>
    <x v="1"/>
    <s v="55-82"/>
    <s v="Buchholz 1-3"/>
    <s v="Valdez 4-7"/>
    <s v="Giles 18"/>
    <n v="26414"/>
    <n v="149"/>
    <n v="14"/>
    <n v="36"/>
    <n v="199"/>
  </r>
  <r>
    <s v="Sun, Sep 1"/>
    <x v="137"/>
    <s v="vsHoustonHouston"/>
    <s v="L2-0"/>
    <x v="0"/>
    <s v="55-83"/>
    <s v="Verlander 17-5"/>
    <s v="Giles 2-3"/>
    <m/>
    <n v="24104"/>
    <n v="161"/>
    <n v="21"/>
    <n v="47"/>
    <n v="229"/>
  </r>
  <r>
    <s v="Mon, Sep 2"/>
    <x v="138"/>
    <s v="@AtlantaAtlanta"/>
    <s v="L6-3"/>
    <x v="0"/>
    <s v="55-84"/>
    <s v="Soroka 11-3"/>
    <s v="Waguespack 4-3"/>
    <s v="Melancon 9"/>
    <n v="28987"/>
    <m/>
    <m/>
    <m/>
    <n v="0"/>
  </r>
  <r>
    <s v="Tue, Sep 3"/>
    <x v="139"/>
    <s v="@AtlantaAtlanta"/>
    <s v="L7-2"/>
    <x v="0"/>
    <s v="55-85"/>
    <s v="Foltynewicz 5-5"/>
    <s v="Font 2-2"/>
    <m/>
    <n v="25427"/>
    <m/>
    <m/>
    <m/>
    <n v="0"/>
  </r>
  <r>
    <s v="Thu, Sep 5"/>
    <x v="140"/>
    <s v="@Tampa BayTampa Bay"/>
    <s v="L6-4"/>
    <x v="0"/>
    <s v="55-86"/>
    <s v="Drake 4-2"/>
    <s v="Boshers 0-3"/>
    <s v="Pagan 18"/>
    <n v="5962"/>
    <m/>
    <m/>
    <m/>
    <n v="0"/>
  </r>
  <r>
    <s v="Fri, Sep 6"/>
    <x v="141"/>
    <s v="@Tampa BayTampa Bay"/>
    <s v="L5-0"/>
    <x v="0"/>
    <s v="55-87"/>
    <s v="Fairbanks 1-2"/>
    <s v="Buchholz 1-4"/>
    <s v="Pagan 19"/>
    <n v="10853"/>
    <m/>
    <m/>
    <m/>
    <n v="0"/>
  </r>
  <r>
    <s v="Sat, Sep 7"/>
    <x v="142"/>
    <s v="@Tampa BayTampa Bay"/>
    <s v="L5-3"/>
    <x v="0"/>
    <s v="55-88"/>
    <s v="Anderson 3-0"/>
    <s v="Romano 0-2"/>
    <s v="Drake 2"/>
    <n v="12663"/>
    <m/>
    <m/>
    <m/>
    <n v="0"/>
  </r>
  <r>
    <s v="Sun, Sep 8"/>
    <x v="143"/>
    <s v="@Tampa BayTampa Bay"/>
    <s v="L8-3"/>
    <x v="0"/>
    <s v="55-89"/>
    <s v="Richards 2-0"/>
    <s v="Waguespack 4-4"/>
    <m/>
    <n v="14071"/>
    <m/>
    <m/>
    <m/>
    <n v="0"/>
  </r>
  <r>
    <s v="Tue, Sep 10"/>
    <x v="144"/>
    <s v="vsBostonBoston"/>
    <s v="W4-3"/>
    <x v="1"/>
    <s v="56-89"/>
    <s v="Shafer 2-1"/>
    <s v="Taylor 1-2"/>
    <s v="Giles 19"/>
    <n v="17819"/>
    <m/>
    <m/>
    <m/>
    <n v="0"/>
  </r>
  <r>
    <s v="Wed, Sep 11"/>
    <x v="145"/>
    <s v="vsBostonBoston"/>
    <s v="W8-0"/>
    <x v="1"/>
    <s v="57-89"/>
    <s v="Thornton 5-9"/>
    <s v="Kelley 0-1"/>
    <m/>
    <n v="14463"/>
    <n v="29"/>
    <n v="27"/>
    <n v="3"/>
    <n v="59"/>
  </r>
  <r>
    <s v="Thu, Sep 12"/>
    <x v="146"/>
    <s v="vsBostonBoston"/>
    <s v="L7-4"/>
    <x v="0"/>
    <s v="57-90"/>
    <s v="Taylor 2-2"/>
    <s v="Buchholz 1-5"/>
    <s v="Workman 12"/>
    <n v="17420"/>
    <n v="42"/>
    <n v="14"/>
    <n v="1"/>
    <n v="57"/>
  </r>
  <r>
    <s v="Fri, Sep 13"/>
    <x v="147"/>
    <s v="vsNew YorkNew York"/>
    <s v="W6-5 F/12"/>
    <x v="1"/>
    <s v="58-90"/>
    <s v="Font 3-2"/>
    <s v="Lyons 0-1"/>
    <m/>
    <n v="23915"/>
    <n v="56"/>
    <n v="19"/>
    <n v="4"/>
    <n v="79"/>
  </r>
  <r>
    <s v="Sat, Sep 14"/>
    <x v="148"/>
    <s v="vsNew YorkNew York"/>
    <s v="L13-3"/>
    <x v="0"/>
    <s v="58-91"/>
    <s v="Paxton 14-6"/>
    <s v="Waguespack 4-5"/>
    <m/>
    <n v="26308"/>
    <n v="116"/>
    <n v="23"/>
    <n v="17"/>
    <n v="156"/>
  </r>
  <r>
    <s v="Sun, Sep 15"/>
    <x v="149"/>
    <s v="vsNew YorkNew York"/>
    <s v="W6-4"/>
    <x v="1"/>
    <s v="59-91"/>
    <s v="Zeuch 1-0"/>
    <s v="Cortes Jr. 5-1"/>
    <s v="Giles 20"/>
    <n v="22562"/>
    <n v="74"/>
    <n v="15"/>
    <n v="18"/>
    <n v="107"/>
  </r>
  <r>
    <s v="Tue, Sep 17"/>
    <x v="150"/>
    <s v="@BaltimoreBaltimore"/>
    <s v="W8-5"/>
    <x v="1"/>
    <s v="60-91"/>
    <s v="Law 1-2"/>
    <s v="Givens 2-6"/>
    <m/>
    <n v="9280"/>
    <m/>
    <m/>
    <m/>
    <n v="0"/>
  </r>
  <r>
    <s v="Wed, Sep 18"/>
    <x v="151"/>
    <s v="@BaltimoreBaltimore"/>
    <s v="W11-10"/>
    <x v="1"/>
    <s v="61-91"/>
    <s v="Stewart 4-0"/>
    <s v="Castro 1-3"/>
    <s v="Law 5"/>
    <n v="9066"/>
    <m/>
    <m/>
    <m/>
    <n v="0"/>
  </r>
  <r>
    <s v="Thu, Sep 19"/>
    <x v="152"/>
    <s v="@BaltimoreBaltimore"/>
    <s v="W8-4"/>
    <x v="1"/>
    <s v="62-91"/>
    <s v="Kay 1-0"/>
    <s v="Ynoa 1-9"/>
    <m/>
    <n v="10148"/>
    <m/>
    <m/>
    <m/>
    <n v="0"/>
  </r>
  <r>
    <s v="Fri, Sep 20"/>
    <x v="153"/>
    <s v="@New YorkNew York"/>
    <s v="W4-3"/>
    <x v="1"/>
    <s v="63-91"/>
    <s v="Adam 2-0"/>
    <s v="Kahnle 3-2"/>
    <s v="Giles 21"/>
    <n v="45270"/>
    <m/>
    <m/>
    <m/>
    <n v="0"/>
  </r>
  <r>
    <s v="Sat, Sep 21"/>
    <x v="154"/>
    <s v="@New YorkNew York"/>
    <s v="L7-2"/>
    <x v="0"/>
    <s v="63-92"/>
    <s v="Paxton 15-6"/>
    <s v="Zeuch 1-1"/>
    <m/>
    <n v="43602"/>
    <m/>
    <m/>
    <m/>
    <n v="0"/>
  </r>
  <r>
    <s v="Sun, Sep 22"/>
    <x v="155"/>
    <s v="@New YorkNew York"/>
    <s v="L8-3"/>
    <x v="0"/>
    <s v="63-93"/>
    <s v="Severino 1-0"/>
    <s v="Font 3-3"/>
    <m/>
    <n v="44583"/>
    <m/>
    <m/>
    <m/>
    <n v="0"/>
  </r>
  <r>
    <s v="Mon, Sep 23"/>
    <x v="156"/>
    <s v="vsBaltimoreBaltimore"/>
    <s v="W11-10 F/15"/>
    <x v="1"/>
    <s v="64-93"/>
    <s v="Adam 3-0"/>
    <s v="Eades 0-1"/>
    <m/>
    <n v="13193"/>
    <m/>
    <m/>
    <m/>
    <n v="0"/>
  </r>
  <r>
    <s v="Tue, Sep 24"/>
    <x v="157"/>
    <s v="vsBaltimoreBaltimore"/>
    <s v="L11-4"/>
    <x v="0"/>
    <s v="64-94"/>
    <s v="Bundy 7-14"/>
    <s v="Pannone 3-6"/>
    <m/>
    <n v="12625"/>
    <m/>
    <m/>
    <m/>
    <n v="0"/>
  </r>
  <r>
    <s v="Wed, Sep 25"/>
    <x v="158"/>
    <s v="vsBaltimoreBaltimore"/>
    <s v="W3-2"/>
    <x v="1"/>
    <s v="65-94"/>
    <s v="Waguespack 5-5"/>
    <s v="Ynoa 1-10"/>
    <s v="Giles 22"/>
    <n v="13853"/>
    <n v="38"/>
    <n v="17"/>
    <n v="2"/>
    <n v="57"/>
  </r>
  <r>
    <s v="Fri, Sep 27"/>
    <x v="159"/>
    <s v="vsTampa BayTampa Bay"/>
    <s v="L6-2"/>
    <x v="0"/>
    <s v="65-95"/>
    <s v="Drake 5-2"/>
    <s v="Zeuch 1-2"/>
    <m/>
    <n v="16348"/>
    <n v="55"/>
    <n v="31"/>
    <n v="3"/>
    <n v="89"/>
  </r>
  <r>
    <s v="Sat, Sep 28"/>
    <x v="160"/>
    <s v="vsTampa BayTampa Bay"/>
    <s v="W4-1"/>
    <x v="1"/>
    <s v="66-95"/>
    <s v="Thornton 6-9"/>
    <s v="Yarbrough 11-6"/>
    <s v="Giles 23"/>
    <n v="20293"/>
    <n v="76"/>
    <n v="21"/>
    <n v="15"/>
    <n v="112"/>
  </r>
  <r>
    <s v="Sun, Sep 29"/>
    <x v="161"/>
    <s v="vsTampa BayTampa Bay"/>
    <s v="W8-3"/>
    <x v="1"/>
    <s v="67-95"/>
    <s v="Buchholz 2-5"/>
    <s v="Snell 6-8"/>
    <m/>
    <n v="25738"/>
    <n v="97"/>
    <n v="13"/>
    <n v="12"/>
    <n v="122"/>
  </r>
  <r>
    <m/>
    <x v="162"/>
    <m/>
    <m/>
    <x v="2"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150BA-8F31-49B5-A06A-0D5F2CBB765F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A3:C7" firstHeaderRow="1" firstDataRow="2" firstDataCol="1"/>
  <pivotFields count="12">
    <pivotField showAll="0"/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x="238"/>
        <item x="239"/>
        <item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x="252"/>
        <item x="253"/>
        <item x="254"/>
        <item h="1" x="255"/>
        <item h="1" x="256"/>
        <item x="257"/>
        <item h="1" x="258"/>
        <item h="1" x="259"/>
        <item h="1" x="260"/>
        <item h="1" x="261"/>
        <item h="1" x="262"/>
        <item h="1" x="263"/>
        <item x="264"/>
        <item x="265"/>
        <item x="266"/>
        <item x="267"/>
        <item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5">
        <item h="1" x="3"/>
        <item n="Loss" x="0"/>
        <item h="1" x="2"/>
        <item n="Win" x="1"/>
        <item t="default"/>
      </items>
    </pivotField>
    <pivotField showAll="0"/>
    <pivotField showAll="0">
      <items count="164">
        <item x="126"/>
        <item x="127"/>
        <item x="125"/>
        <item x="30"/>
        <item x="29"/>
        <item x="2"/>
        <item x="3"/>
        <item x="58"/>
        <item x="106"/>
        <item x="134"/>
        <item x="107"/>
        <item x="136"/>
        <item x="31"/>
        <item x="60"/>
        <item x="5"/>
        <item x="1"/>
        <item x="135"/>
        <item x="59"/>
        <item x="108"/>
        <item x="4"/>
        <item x="147"/>
        <item x="70"/>
        <item x="69"/>
        <item x="18"/>
        <item x="42"/>
        <item x="26"/>
        <item x="47"/>
        <item x="72"/>
        <item x="74"/>
        <item x="137"/>
        <item x="150"/>
        <item x="148"/>
        <item x="41"/>
        <item x="71"/>
        <item x="144"/>
        <item x="145"/>
        <item x="35"/>
        <item x="12"/>
        <item x="39"/>
        <item x="51"/>
        <item x="149"/>
        <item x="7"/>
        <item x="27"/>
        <item x="98"/>
        <item x="46"/>
        <item x="13"/>
        <item x="146"/>
        <item x="43"/>
        <item x="141"/>
        <item x="118"/>
        <item x="33"/>
        <item x="52"/>
        <item x="36"/>
        <item x="8"/>
        <item x="139"/>
        <item x="152"/>
        <item x="140"/>
        <item x="61"/>
        <item x="151"/>
        <item x="119"/>
        <item x="157"/>
        <item x="158"/>
        <item x="96"/>
        <item x="138"/>
        <item x="40"/>
        <item x="159"/>
        <item x="97"/>
        <item x="132"/>
        <item x="17"/>
        <item x="34"/>
        <item x="28"/>
        <item x="131"/>
        <item x="160"/>
        <item x="153"/>
        <item x="115"/>
        <item x="92"/>
        <item x="23"/>
        <item x="111"/>
        <item x="93"/>
        <item x="45"/>
        <item x="120"/>
        <item x="95"/>
        <item x="91"/>
        <item x="75"/>
        <item x="78"/>
        <item x="86"/>
        <item x="94"/>
        <item x="162"/>
        <item x="128"/>
        <item x="133"/>
        <item x="54"/>
        <item x="65"/>
        <item x="89"/>
        <item x="11"/>
        <item x="84"/>
        <item x="77"/>
        <item x="73"/>
        <item x="66"/>
        <item x="109"/>
        <item x="64"/>
        <item x="161"/>
        <item x="9"/>
        <item x="113"/>
        <item x="99"/>
        <item x="143"/>
        <item x="103"/>
        <item x="32"/>
        <item x="22"/>
        <item x="90"/>
        <item x="21"/>
        <item x="15"/>
        <item x="19"/>
        <item x="76"/>
        <item x="100"/>
        <item x="10"/>
        <item x="48"/>
        <item x="85"/>
        <item x="63"/>
        <item x="16"/>
        <item x="79"/>
        <item x="124"/>
        <item x="123"/>
        <item x="112"/>
        <item x="122"/>
        <item x="110"/>
        <item x="101"/>
        <item x="38"/>
        <item x="154"/>
        <item x="37"/>
        <item x="24"/>
        <item x="130"/>
        <item x="25"/>
        <item x="114"/>
        <item x="117"/>
        <item x="83"/>
        <item x="53"/>
        <item x="142"/>
        <item x="55"/>
        <item x="14"/>
        <item x="44"/>
        <item x="62"/>
        <item x="129"/>
        <item x="0"/>
        <item x="116"/>
        <item x="50"/>
        <item x="104"/>
        <item x="68"/>
        <item x="82"/>
        <item x="88"/>
        <item x="87"/>
        <item x="80"/>
        <item x="81"/>
        <item x="57"/>
        <item x="49"/>
        <item x="105"/>
        <item x="121"/>
        <item x="155"/>
        <item x="67"/>
        <item x="56"/>
        <item x="156"/>
        <item x="102"/>
        <item x="6"/>
        <item x="20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3">
    <i>
      <x v="8"/>
    </i>
    <i>
      <x v="9"/>
    </i>
    <i t="grand">
      <x/>
    </i>
  </rowItems>
  <colFields count="1">
    <field x="4"/>
  </colFields>
  <colItems count="2">
    <i>
      <x v="1"/>
    </i>
    <i>
      <x v="3"/>
    </i>
  </colItems>
  <dataFields count="1">
    <dataField name="2017 TRM Tickets _x000a_Sold by Day vs. Blue Jays Game Result" fld="10" baseField="0" baseItem="0"/>
  </dataFields>
  <formats count="10">
    <format dxfId="365">
      <pivotArea dataOnly="0" labelOnly="1" fieldPosition="0">
        <references count="1">
          <reference field="4" count="0"/>
        </references>
      </pivotArea>
    </format>
    <format dxfId="364">
      <pivotArea dataOnly="0" labelOnly="1" grandCol="1" outline="0" fieldPosition="0"/>
    </format>
    <format dxfId="363">
      <pivotArea collapsedLevelsAreSubtotals="1" fieldPosition="0">
        <references count="1">
          <reference field="1" count="0"/>
        </references>
      </pivotArea>
    </format>
    <format dxfId="362">
      <pivotArea field="4" type="button" dataOnly="0" labelOnly="1" outline="0" axis="axisCol" fieldPosition="0"/>
    </format>
    <format dxfId="361">
      <pivotArea type="origin" dataOnly="0" labelOnly="1" outline="0" fieldPosition="0"/>
    </format>
    <format dxfId="360">
      <pivotArea type="origin" dataOnly="0" labelOnly="1" outline="0" fieldPosition="0"/>
    </format>
    <format dxfId="359">
      <pivotArea grandRow="1" outline="0" collapsedLevelsAreSubtotals="1" fieldPosition="0"/>
    </format>
    <format dxfId="358">
      <pivotArea type="origin" dataOnly="0" labelOnly="1" outline="0" fieldPosition="0"/>
    </format>
    <format dxfId="357">
      <pivotArea collapsedLevelsAreSubtotals="1" fieldPosition="0">
        <references count="1">
          <reference field="11" count="1">
            <x v="8"/>
          </reference>
        </references>
      </pivotArea>
    </format>
    <format dxfId="356">
      <pivotArea collapsedLevelsAreSubtotals="1" fieldPosition="0">
        <references count="1">
          <reference field="11" count="1">
            <x v="9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0967-ECCF-45FA-A6BE-481B2D44021D}" name="PivotTable10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A3:C12" firstHeaderRow="1" firstDataRow="2" firstDataCol="1"/>
  <pivotFields count="15">
    <pivotField showAll="0"/>
    <pivotField axis="axisRow" numFmtId="16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x="89"/>
        <item x="90"/>
        <item x="91"/>
        <item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x="116"/>
        <item x="117"/>
        <item x="118"/>
        <item x="119"/>
        <item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x="130"/>
        <item x="131"/>
        <item x="132"/>
        <item h="1" x="133"/>
        <item h="1" x="134"/>
        <item h="1" x="135"/>
        <item h="1" x="136"/>
        <item h="1" x="137"/>
        <item x="138"/>
        <item x="139"/>
        <item x="140"/>
        <item x="141"/>
        <item h="1" x="142"/>
        <item h="1" x="143"/>
        <item h="1" x="144"/>
        <item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x="158"/>
        <item x="159"/>
        <item x="160"/>
        <item x="161"/>
        <item x="162"/>
        <item h="1" x="163"/>
        <item h="1" x="164"/>
        <item h="1" x="165"/>
        <item h="1" x="166"/>
        <item x="167"/>
        <item x="168"/>
        <item x="169"/>
        <item h="1" x="170"/>
        <item x="171"/>
        <item x="172"/>
        <item h="1"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x="183"/>
        <item x="184"/>
        <item x="185"/>
        <item x="186"/>
        <item h="1" x="187"/>
        <item x="188"/>
        <item x="189"/>
        <item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x="202"/>
        <item x="203"/>
        <item x="204"/>
        <item x="205"/>
        <item x="206"/>
        <item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x="220"/>
        <item x="221"/>
        <item x="222"/>
        <item x="223"/>
        <item x="224"/>
        <item x="225"/>
        <item h="1" x="226"/>
        <item h="1" x="227"/>
        <item h="1" x="228"/>
        <item h="1" x="229"/>
        <item h="1" x="230"/>
        <item h="1" x="231"/>
        <item h="1" x="232"/>
        <item x="233"/>
        <item x="234"/>
        <item x="235"/>
        <item h="1" x="236"/>
        <item x="237"/>
        <item x="238"/>
        <item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x="264"/>
        <item x="265"/>
        <item x="266"/>
        <item x="267"/>
        <item h="1" x="268"/>
        <item h="1" x="269"/>
        <item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3">
        <item n="Loss" x="0"/>
        <item n="Win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/>
    </i>
    <i>
      <x v="1"/>
    </i>
  </colItems>
  <dataFields count="1">
    <dataField name="2018 TRM Tickets _x000a_Sold by Day vs. Blue Jays Game Result" fld="13" baseField="0" baseItem="0"/>
  </dataFields>
  <formats count="6">
    <format dxfId="337">
      <pivotArea type="origin" dataOnly="0" labelOnly="1" outline="0" fieldPosition="0"/>
    </format>
    <format dxfId="336">
      <pivotArea type="origin" dataOnly="0" labelOnly="1" outline="0" fieldPosition="0"/>
    </format>
    <format dxfId="335">
      <pivotArea field="4" type="button" dataOnly="0" labelOnly="1" outline="0" axis="axisCol" fieldPosition="0"/>
    </format>
    <format dxfId="334">
      <pivotArea outline="0" collapsedLevelsAreSubtotals="1" fieldPosition="0"/>
    </format>
    <format dxfId="333">
      <pivotArea dataOnly="0" labelOnly="1" fieldPosition="0">
        <references count="1">
          <reference field="4" count="0"/>
        </references>
      </pivotArea>
    </format>
    <format dxfId="332">
      <pivotArea type="origin" dataOnly="0" labelOnly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677CF-1F09-4692-85DC-6E7219EC3C93}" name="PivotTable11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A3:C12" firstHeaderRow="1" firstDataRow="2" firstDataCol="1"/>
  <pivotFields count="15">
    <pivotField showAll="0"/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x="88"/>
        <item x="89"/>
        <item x="90"/>
        <item x="91"/>
        <item h="1" x="92"/>
        <item h="1" x="93"/>
        <item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x="117"/>
        <item x="118"/>
        <item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x="129"/>
        <item h="1" x="130"/>
        <item x="131"/>
        <item x="132"/>
        <item x="133"/>
        <item h="1" x="134"/>
        <item h="1" x="135"/>
        <item h="1" x="136"/>
        <item h="1" x="137"/>
        <item h="1" x="138"/>
        <item h="1" x="139"/>
        <item h="1" x="140"/>
        <item x="141"/>
        <item h="1" x="142"/>
        <item h="1" x="143"/>
        <item x="144"/>
        <item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x="157"/>
        <item x="158"/>
        <item x="159"/>
        <item x="160"/>
        <item x="161"/>
        <item h="1" x="162"/>
        <item h="1" x="163"/>
        <item h="1" x="164"/>
        <item h="1" x="165"/>
        <item h="1" x="166"/>
        <item h="1" x="167"/>
        <item h="1" x="168"/>
        <item x="169"/>
        <item x="170"/>
        <item x="171"/>
        <item x="172"/>
        <item h="1" x="173"/>
        <item h="1" x="174"/>
        <item h="1" x="175"/>
        <item h="1" x="176"/>
        <item h="1" x="177"/>
        <item h="1" x="178"/>
        <item h="1" x="179"/>
        <item x="180"/>
        <item x="181"/>
        <item x="182"/>
        <item x="183"/>
        <item x="184"/>
        <item x="185"/>
        <item x="186"/>
        <item x="187"/>
        <item x="188"/>
        <item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x="204"/>
        <item x="205"/>
        <item x="206"/>
        <item h="1" x="207"/>
        <item x="208"/>
        <item x="209"/>
        <item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x="221"/>
        <item x="222"/>
        <item x="223"/>
        <item x="224"/>
        <item x="225"/>
        <item x="226"/>
        <item x="227"/>
        <item h="1" x="228"/>
        <item x="229"/>
        <item x="230"/>
        <item x="231"/>
        <item h="1" x="232"/>
        <item h="1" x="233"/>
        <item h="1" x="234"/>
        <item h="1" x="235"/>
        <item h="1" x="236"/>
        <item h="1" x="237"/>
        <item h="1" x="238"/>
        <item h="1" x="239"/>
        <item x="240"/>
        <item x="241"/>
        <item h="1" x="242"/>
        <item x="243"/>
        <item x="244"/>
        <item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x="255"/>
        <item x="256"/>
        <item x="257"/>
        <item x="258"/>
        <item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x="269"/>
        <item h="1" x="270"/>
        <item x="271"/>
        <item x="272"/>
        <item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4">
        <item h="1" x="2"/>
        <item n="Loss" x="0"/>
        <item n="Win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 v="1"/>
    </i>
    <i>
      <x v="2"/>
    </i>
  </colItems>
  <dataFields count="1">
    <dataField name="2019 TRM Tickets _x000a_Sold by Day vs. Blue Jays Game Result" fld="13" baseField="0" baseItem="0"/>
  </dataFields>
  <formats count="5">
    <format dxfId="313">
      <pivotArea type="origin" dataOnly="0" labelOnly="1" outline="0" fieldPosition="0"/>
    </format>
    <format dxfId="312">
      <pivotArea type="origin" dataOnly="0" labelOnly="1" outline="0" fieldPosition="0"/>
    </format>
    <format dxfId="311">
      <pivotArea field="4" type="button" dataOnly="0" labelOnly="1" outline="0" axis="axisCol" fieldPosition="0"/>
    </format>
    <format dxfId="310">
      <pivotArea outline="0" collapsedLevelsAreSubtotals="1" fieldPosition="0"/>
    </format>
    <format dxfId="309">
      <pivotArea dataOnly="0" labelOnly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C5FD6-E4CB-4476-BD1D-DC20AAE7A5E6}" name="PivotTable4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P18:R27" firstHeaderRow="1" firstDataRow="2" firstDataCol="1"/>
  <pivotFields count="15">
    <pivotField showAll="0"/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x="88"/>
        <item x="89"/>
        <item x="90"/>
        <item x="91"/>
        <item h="1" x="92"/>
        <item h="1" x="93"/>
        <item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16"/>
        <item x="117"/>
        <item x="118"/>
        <item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x="129"/>
        <item h="1" x="130"/>
        <item x="131"/>
        <item x="132"/>
        <item x="133"/>
        <item h="1" x="134"/>
        <item h="1" x="135"/>
        <item h="1" x="136"/>
        <item h="1" x="137"/>
        <item h="1" x="138"/>
        <item h="1" x="139"/>
        <item h="1" x="140"/>
        <item x="141"/>
        <item h="1" x="142"/>
        <item h="1" x="143"/>
        <item x="144"/>
        <item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x="157"/>
        <item x="158"/>
        <item x="159"/>
        <item x="160"/>
        <item x="161"/>
        <item h="1" x="162"/>
        <item h="1" x="163"/>
        <item h="1" x="164"/>
        <item h="1" x="165"/>
        <item h="1" x="166"/>
        <item h="1" x="167"/>
        <item h="1" x="168"/>
        <item x="169"/>
        <item x="170"/>
        <item x="171"/>
        <item x="172"/>
        <item h="1" x="173"/>
        <item h="1" x="174"/>
        <item h="1" x="175"/>
        <item h="1" x="176"/>
        <item h="1" x="177"/>
        <item h="1" x="178"/>
        <item h="1" x="179"/>
        <item x="180"/>
        <item x="181"/>
        <item x="182"/>
        <item x="183"/>
        <item x="184"/>
        <item x="185"/>
        <item x="186"/>
        <item x="187"/>
        <item x="188"/>
        <item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x="204"/>
        <item x="205"/>
        <item x="206"/>
        <item h="1" x="207"/>
        <item x="208"/>
        <item x="209"/>
        <item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x="221"/>
        <item x="222"/>
        <item x="223"/>
        <item x="224"/>
        <item x="225"/>
        <item x="226"/>
        <item x="227"/>
        <item h="1" x="228"/>
        <item x="229"/>
        <item x="230"/>
        <item x="231"/>
        <item h="1" x="232"/>
        <item h="1" x="233"/>
        <item h="1" x="234"/>
        <item h="1" x="235"/>
        <item h="1" x="236"/>
        <item h="1" x="237"/>
        <item h="1" x="238"/>
        <item h="1" x="239"/>
        <item x="240"/>
        <item x="241"/>
        <item h="1" x="242"/>
        <item x="243"/>
        <item x="244"/>
        <item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x="255"/>
        <item x="256"/>
        <item x="257"/>
        <item x="258"/>
        <item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x="269"/>
        <item h="1" x="270"/>
        <item x="271"/>
        <item x="272"/>
        <item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4">
        <item h="1" x="2"/>
        <item n="Loss" x="0"/>
        <item n="Win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 v="1"/>
    </i>
    <i>
      <x v="2"/>
    </i>
  </colItems>
  <dataFields count="1">
    <dataField name="2019 TRM Tickets _x000a_Sold by Day vs. Blue Jays Game Result" fld="13" baseField="0" baseItem="0"/>
  </dataFields>
  <formats count="46">
    <format dxfId="267">
      <pivotArea type="origin" dataOnly="0" labelOnly="1" outline="0" fieldPosition="0"/>
    </format>
    <format dxfId="268">
      <pivotArea type="origin" dataOnly="0" labelOnly="1" outline="0" fieldPosition="0"/>
    </format>
    <format dxfId="269">
      <pivotArea field="4" type="button" dataOnly="0" labelOnly="1" outline="0" axis="axisCol" fieldPosition="0"/>
    </format>
    <format dxfId="270">
      <pivotArea outline="0" collapsedLevelsAreSubtotals="1" fieldPosition="0"/>
    </format>
    <format dxfId="271">
      <pivotArea dataOnly="0" labelOnly="1" fieldPosition="0">
        <references count="1">
          <reference field="4" count="0"/>
        </references>
      </pivotArea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type="origin" dataOnly="0" labelOnly="1" outline="0" fieldPosition="0"/>
    </format>
    <format dxfId="263">
      <pivotArea field="4" type="button" dataOnly="0" labelOnly="1" outline="0" axis="axisCol" fieldPosition="0"/>
    </format>
    <format dxfId="262">
      <pivotArea type="topRight" dataOnly="0" labelOnly="1" outline="0" fieldPosition="0"/>
    </format>
    <format dxfId="261">
      <pivotArea field="14" type="button" dataOnly="0" labelOnly="1" outline="0" axis="axisRow" fieldPosition="0"/>
    </format>
    <format dxfId="260">
      <pivotArea dataOnly="0" labelOnly="1" fieldPosition="0">
        <references count="1">
          <reference field="14" count="7">
            <x v="3"/>
            <x v="4"/>
            <x v="5"/>
            <x v="6"/>
            <x v="7"/>
            <x v="8"/>
            <x v="9"/>
          </reference>
        </references>
      </pivotArea>
    </format>
    <format dxfId="259">
      <pivotArea dataOnly="0" labelOnly="1" grandRow="1" outline="0" fieldPosition="0"/>
    </format>
    <format dxfId="258">
      <pivotArea dataOnly="0" labelOnly="1" fieldPosition="0">
        <references count="1">
          <reference field="4" count="0"/>
        </references>
      </pivotArea>
    </format>
    <format dxfId="104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4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4" type="button" dataOnly="0" labelOnly="1" outline="0" axis="axisRow" fieldPosition="0"/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4" count="0"/>
        </references>
      </pivotArea>
    </format>
    <format dxfId="50">
      <pivotArea collapsedLevelsAreSubtotals="1" fieldPosition="0">
        <references count="1">
          <reference field="14" count="1">
            <x v="3"/>
          </reference>
        </references>
      </pivotArea>
    </format>
    <format dxfId="49">
      <pivotArea collapsedLevelsAreSubtotals="1" fieldPosition="0">
        <references count="1">
          <reference field="14" count="1">
            <x v="4"/>
          </reference>
        </references>
      </pivotArea>
    </format>
    <format dxfId="48">
      <pivotArea collapsedLevelsAreSubtotals="1" fieldPosition="0">
        <references count="1">
          <reference field="14" count="1">
            <x v="5"/>
          </reference>
        </references>
      </pivotArea>
    </format>
    <format dxfId="47">
      <pivotArea collapsedLevelsAreSubtotals="1" fieldPosition="0">
        <references count="1">
          <reference field="14" count="1">
            <x v="6"/>
          </reference>
        </references>
      </pivotArea>
    </format>
    <format dxfId="46">
      <pivotArea collapsedLevelsAreSubtotals="1" fieldPosition="0">
        <references count="1">
          <reference field="14" count="1">
            <x v="7"/>
          </reference>
        </references>
      </pivotArea>
    </format>
    <format dxfId="45">
      <pivotArea collapsedLevelsAreSubtotals="1" fieldPosition="0">
        <references count="1">
          <reference field="14" count="1">
            <x v="8"/>
          </reference>
        </references>
      </pivotArea>
    </format>
    <format dxfId="44">
      <pivotArea collapsedLevelsAreSubtotals="1" fieldPosition="0">
        <references count="1">
          <reference field="14" count="1">
            <x v="9"/>
          </reference>
        </references>
      </pivotArea>
    </format>
    <format dxfId="43">
      <pivotArea dataOnly="0" labelOnly="1" fieldPosition="0">
        <references count="1">
          <reference field="14" count="7">
            <x v="3"/>
            <x v="4"/>
            <x v="5"/>
            <x v="6"/>
            <x v="7"/>
            <x v="8"/>
            <x v="9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4" type="button" dataOnly="0" labelOnly="1" outline="0" axis="axisRow" fieldPosition="0"/>
    </format>
    <format dxfId="35">
      <pivotArea dataOnly="0" labelOnly="1" fieldPosition="0">
        <references count="1">
          <reference field="14" count="7">
            <x v="3"/>
            <x v="4"/>
            <x v="5"/>
            <x v="6"/>
            <x v="7"/>
            <x v="8"/>
            <x v="9"/>
          </reference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4" count="0"/>
        </references>
      </pivotArea>
    </format>
    <format dxfId="20">
      <pivotArea type="origin" dataOnly="0" labelOnly="1" outline="0" fieldPosition="0"/>
    </format>
    <format dxfId="19">
      <pivotArea field="4" type="button" dataOnly="0" labelOnly="1" outline="0" axis="axisCol" fieldPosition="0"/>
    </format>
    <format dxfId="18">
      <pivotArea type="topRight" dataOnly="0" labelOnly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">
      <pivotArea field="14" type="button" dataOnly="0" labelOnly="1" outline="0" axis="axisRow" fieldPosition="0"/>
    </format>
    <format dxfId="0">
      <pivotArea dataOnly="0" labelOnly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54E02-87FF-4175-825D-C08774121BC6}" name="PivotTable3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I18:K27" firstHeaderRow="1" firstDataRow="2" firstDataCol="1"/>
  <pivotFields count="15">
    <pivotField showAll="0"/>
    <pivotField axis="axisRow" numFmtId="16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x="89"/>
        <item x="90"/>
        <item x="91"/>
        <item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x="116"/>
        <item x="117"/>
        <item x="118"/>
        <item x="119"/>
        <item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x="130"/>
        <item x="131"/>
        <item x="132"/>
        <item h="1" x="133"/>
        <item h="1" x="134"/>
        <item h="1" x="135"/>
        <item h="1" x="136"/>
        <item h="1" x="137"/>
        <item x="138"/>
        <item x="139"/>
        <item x="140"/>
        <item x="141"/>
        <item h="1" x="142"/>
        <item h="1" x="143"/>
        <item h="1" x="144"/>
        <item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x="158"/>
        <item x="159"/>
        <item x="160"/>
        <item x="161"/>
        <item x="162"/>
        <item h="1" x="163"/>
        <item h="1" x="164"/>
        <item h="1" x="165"/>
        <item h="1" x="166"/>
        <item x="167"/>
        <item x="168"/>
        <item x="169"/>
        <item h="1" x="170"/>
        <item x="171"/>
        <item x="172"/>
        <item h="1"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x="183"/>
        <item x="184"/>
        <item x="185"/>
        <item x="186"/>
        <item h="1" x="187"/>
        <item x="188"/>
        <item x="189"/>
        <item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x="202"/>
        <item x="203"/>
        <item x="204"/>
        <item x="205"/>
        <item x="206"/>
        <item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x="220"/>
        <item x="221"/>
        <item x="222"/>
        <item x="223"/>
        <item x="224"/>
        <item x="225"/>
        <item h="1" x="226"/>
        <item h="1" x="227"/>
        <item h="1" x="228"/>
        <item h="1" x="229"/>
        <item h="1" x="230"/>
        <item h="1" x="231"/>
        <item h="1" x="232"/>
        <item x="233"/>
        <item x="234"/>
        <item x="235"/>
        <item h="1" x="236"/>
        <item x="237"/>
        <item x="238"/>
        <item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x="264"/>
        <item x="265"/>
        <item x="266"/>
        <item x="267"/>
        <item h="1" x="268"/>
        <item h="1" x="269"/>
        <item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3">
        <item n="Loss" x="0"/>
        <item n="Win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/>
    </i>
    <i>
      <x v="1"/>
    </i>
  </colItems>
  <dataFields count="1">
    <dataField name="2018 TRM Tickets _x000a_Sold by Day vs. Blue Jays Game Result" fld="13" baseField="0" baseItem="0"/>
  </dataFields>
  <formats count="33">
    <format dxfId="272">
      <pivotArea type="origin" dataOnly="0" labelOnly="1" outline="0" fieldPosition="0"/>
    </format>
    <format dxfId="273">
      <pivotArea type="origin" dataOnly="0" labelOnly="1" outline="0" fieldPosition="0"/>
    </format>
    <format dxfId="274">
      <pivotArea field="4" type="button" dataOnly="0" labelOnly="1" outline="0" axis="axisCol" fieldPosition="0"/>
    </format>
    <format dxfId="275">
      <pivotArea outline="0" collapsedLevelsAreSubtotals="1" fieldPosition="0"/>
    </format>
    <format dxfId="276">
      <pivotArea dataOnly="0" labelOnly="1" fieldPosition="0">
        <references count="1">
          <reference field="4" count="0"/>
        </references>
      </pivotArea>
    </format>
    <format dxfId="277">
      <pivotArea type="origin" dataOnly="0" labelOnly="1" outline="0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type="origin" dataOnly="0" labelOnly="1" outline="0" fieldPosition="0"/>
    </format>
    <format dxfId="254">
      <pivotArea field="4" type="button" dataOnly="0" labelOnly="1" outline="0" axis="axisCol" fieldPosition="0"/>
    </format>
    <format dxfId="253">
      <pivotArea type="topRight" dataOnly="0" labelOnly="1" outline="0" fieldPosition="0"/>
    </format>
    <format dxfId="252">
      <pivotArea field="14" type="button" dataOnly="0" labelOnly="1" outline="0" axis="axisRow" fieldPosition="0"/>
    </format>
    <format dxfId="251">
      <pivotArea dataOnly="0" labelOnly="1" fieldPosition="0">
        <references count="1">
          <reference field="14" count="7">
            <x v="3"/>
            <x v="4"/>
            <x v="5"/>
            <x v="6"/>
            <x v="7"/>
            <x v="8"/>
            <x v="9"/>
          </reference>
        </references>
      </pivotArea>
    </format>
    <format dxfId="250">
      <pivotArea dataOnly="0" labelOnly="1" grandRow="1" outline="0" fieldPosition="0"/>
    </format>
    <format dxfId="249">
      <pivotArea dataOnly="0" labelOnly="1" fieldPosition="0">
        <references count="1">
          <reference field="4" count="0"/>
        </references>
      </pivotArea>
    </format>
    <format dxfId="87">
      <pivotArea type="all" dataOnly="0" outline="0" fieldPosition="0"/>
    </format>
    <format dxfId="77">
      <pivotArea outline="0" collapsedLevelsAreSubtotals="1" fieldPosition="0"/>
    </format>
    <format dxfId="60">
      <pivotArea type="all" dataOnly="0" outline="0" fieldPosition="0"/>
    </format>
    <format dxfId="59">
      <pivotArea collapsedLevelsAreSubtotals="1" fieldPosition="0">
        <references count="1">
          <reference field="14" count="1">
            <x v="3"/>
          </reference>
        </references>
      </pivotArea>
    </format>
    <format dxfId="58">
      <pivotArea collapsedLevelsAreSubtotals="1" fieldPosition="0">
        <references count="1">
          <reference field="14" count="1">
            <x v="4"/>
          </reference>
        </references>
      </pivotArea>
    </format>
    <format dxfId="57">
      <pivotArea collapsedLevelsAreSubtotals="1" fieldPosition="0">
        <references count="1">
          <reference field="14" count="1">
            <x v="5"/>
          </reference>
        </references>
      </pivotArea>
    </format>
    <format dxfId="56">
      <pivotArea collapsedLevelsAreSubtotals="1" fieldPosition="0">
        <references count="1">
          <reference field="14" count="1">
            <x v="6"/>
          </reference>
        </references>
      </pivotArea>
    </format>
    <format dxfId="55">
      <pivotArea collapsedLevelsAreSubtotals="1" fieldPosition="0">
        <references count="1">
          <reference field="14" count="1">
            <x v="7"/>
          </reference>
        </references>
      </pivotArea>
    </format>
    <format dxfId="54">
      <pivotArea collapsedLevelsAreSubtotals="1" fieldPosition="0">
        <references count="1">
          <reference field="14" count="1">
            <x v="8"/>
          </reference>
        </references>
      </pivotArea>
    </format>
    <format dxfId="53">
      <pivotArea collapsedLevelsAreSubtotals="1" fieldPosition="0">
        <references count="1">
          <reference field="14" count="1">
            <x v="9"/>
          </reference>
        </references>
      </pivotArea>
    </format>
    <format dxfId="52">
      <pivotArea dataOnly="0" labelOnly="1" fieldPosition="0">
        <references count="1">
          <reference field="14" count="7">
            <x v="3"/>
            <x v="4"/>
            <x v="5"/>
            <x v="6"/>
            <x v="7"/>
            <x v="8"/>
            <x v="9"/>
          </reference>
        </references>
      </pivotArea>
    </format>
    <format dxfId="26">
      <pivotArea type="origin" dataOnly="0" labelOnly="1" outline="0" fieldPosition="0"/>
    </format>
    <format dxfId="24">
      <pivotArea field="4" type="button" dataOnly="0" labelOnly="1" outline="0" axis="axisCol" fieldPosition="0"/>
    </format>
    <format dxfId="22">
      <pivotArea type="topRight" dataOnly="0" labelOnly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5">
      <pivotArea field="1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D0121-ED66-4361-942A-C5835EB1E7B5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 rowHeaderCaption="Game Date" colHeaderCaption="Blue Jays _x000a_Game Result">
  <location ref="B18:D22" firstHeaderRow="1" firstDataRow="2" firstDataCol="1"/>
  <pivotFields count="12">
    <pivotField showAll="0"/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x="238"/>
        <item x="239"/>
        <item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x="252"/>
        <item x="253"/>
        <item x="254"/>
        <item h="1" x="255"/>
        <item h="1" x="256"/>
        <item x="257"/>
        <item h="1" x="258"/>
        <item h="1" x="259"/>
        <item h="1" x="260"/>
        <item h="1" x="261"/>
        <item h="1" x="262"/>
        <item h="1" x="263"/>
        <item x="264"/>
        <item x="265"/>
        <item x="266"/>
        <item x="267"/>
        <item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axis="axisCol" showAll="0">
      <items count="5">
        <item h="1" x="3"/>
        <item n="Loss" x="0"/>
        <item h="1" x="2"/>
        <item n="Win" x="1"/>
        <item t="default"/>
      </items>
    </pivotField>
    <pivotField showAll="0"/>
    <pivotField showAll="0">
      <items count="164">
        <item x="126"/>
        <item x="127"/>
        <item x="125"/>
        <item x="30"/>
        <item x="29"/>
        <item x="2"/>
        <item x="3"/>
        <item x="58"/>
        <item x="106"/>
        <item x="134"/>
        <item x="107"/>
        <item x="136"/>
        <item x="31"/>
        <item x="60"/>
        <item x="5"/>
        <item x="1"/>
        <item x="135"/>
        <item x="59"/>
        <item x="108"/>
        <item x="4"/>
        <item x="147"/>
        <item x="70"/>
        <item x="69"/>
        <item x="18"/>
        <item x="42"/>
        <item x="26"/>
        <item x="47"/>
        <item x="72"/>
        <item x="74"/>
        <item x="137"/>
        <item x="150"/>
        <item x="148"/>
        <item x="41"/>
        <item x="71"/>
        <item x="144"/>
        <item x="145"/>
        <item x="35"/>
        <item x="12"/>
        <item x="39"/>
        <item x="51"/>
        <item x="149"/>
        <item x="7"/>
        <item x="27"/>
        <item x="98"/>
        <item x="46"/>
        <item x="13"/>
        <item x="146"/>
        <item x="43"/>
        <item x="141"/>
        <item x="118"/>
        <item x="33"/>
        <item x="52"/>
        <item x="36"/>
        <item x="8"/>
        <item x="139"/>
        <item x="152"/>
        <item x="140"/>
        <item x="61"/>
        <item x="151"/>
        <item x="119"/>
        <item x="157"/>
        <item x="158"/>
        <item x="96"/>
        <item x="138"/>
        <item x="40"/>
        <item x="159"/>
        <item x="97"/>
        <item x="132"/>
        <item x="17"/>
        <item x="34"/>
        <item x="28"/>
        <item x="131"/>
        <item x="160"/>
        <item x="153"/>
        <item x="115"/>
        <item x="92"/>
        <item x="23"/>
        <item x="111"/>
        <item x="93"/>
        <item x="45"/>
        <item x="120"/>
        <item x="95"/>
        <item x="91"/>
        <item x="75"/>
        <item x="78"/>
        <item x="86"/>
        <item x="94"/>
        <item x="162"/>
        <item x="128"/>
        <item x="133"/>
        <item x="54"/>
        <item x="65"/>
        <item x="89"/>
        <item x="11"/>
        <item x="84"/>
        <item x="77"/>
        <item x="73"/>
        <item x="66"/>
        <item x="109"/>
        <item x="64"/>
        <item x="161"/>
        <item x="9"/>
        <item x="113"/>
        <item x="99"/>
        <item x="143"/>
        <item x="103"/>
        <item x="32"/>
        <item x="22"/>
        <item x="90"/>
        <item x="21"/>
        <item x="15"/>
        <item x="19"/>
        <item x="76"/>
        <item x="100"/>
        <item x="10"/>
        <item x="48"/>
        <item x="85"/>
        <item x="63"/>
        <item x="16"/>
        <item x="79"/>
        <item x="124"/>
        <item x="123"/>
        <item x="112"/>
        <item x="122"/>
        <item x="110"/>
        <item x="101"/>
        <item x="38"/>
        <item x="154"/>
        <item x="37"/>
        <item x="24"/>
        <item x="130"/>
        <item x="25"/>
        <item x="114"/>
        <item x="117"/>
        <item x="83"/>
        <item x="53"/>
        <item x="142"/>
        <item x="55"/>
        <item x="14"/>
        <item x="44"/>
        <item x="62"/>
        <item x="129"/>
        <item x="0"/>
        <item x="116"/>
        <item x="50"/>
        <item x="104"/>
        <item x="68"/>
        <item x="82"/>
        <item x="88"/>
        <item x="87"/>
        <item x="80"/>
        <item x="81"/>
        <item x="57"/>
        <item x="49"/>
        <item x="105"/>
        <item x="121"/>
        <item x="155"/>
        <item x="67"/>
        <item x="56"/>
        <item x="156"/>
        <item x="102"/>
        <item x="6"/>
        <item x="20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3">
    <i>
      <x v="8"/>
    </i>
    <i>
      <x v="9"/>
    </i>
    <i t="grand">
      <x/>
    </i>
  </rowItems>
  <colFields count="1">
    <field x="4"/>
  </colFields>
  <colItems count="2">
    <i>
      <x v="1"/>
    </i>
    <i>
      <x v="3"/>
    </i>
  </colItems>
  <dataFields count="1">
    <dataField name="2017 TRM Tickets _x000a_Sold by Day vs. Blue Jays Game Result" fld="10" baseField="0" baseItem="0"/>
  </dataFields>
  <formats count="32">
    <format dxfId="292">
      <pivotArea dataOnly="0" labelOnly="1" fieldPosition="0">
        <references count="1">
          <reference field="4" count="0"/>
        </references>
      </pivotArea>
    </format>
    <format dxfId="293">
      <pivotArea dataOnly="0" labelOnly="1" grandCol="1" outline="0" fieldPosition="0"/>
    </format>
    <format dxfId="294">
      <pivotArea collapsedLevelsAreSubtotals="1" fieldPosition="0">
        <references count="1">
          <reference field="1" count="0"/>
        </references>
      </pivotArea>
    </format>
    <format dxfId="295">
      <pivotArea field="4" type="button" dataOnly="0" labelOnly="1" outline="0" axis="axisCol" fieldPosition="0"/>
    </format>
    <format dxfId="296">
      <pivotArea type="origin" dataOnly="0" labelOnly="1" outline="0" fieldPosition="0"/>
    </format>
    <format dxfId="297">
      <pivotArea type="origin" dataOnly="0" labelOnly="1" outline="0" fieldPosition="0"/>
    </format>
    <format dxfId="298">
      <pivotArea grandRow="1" outline="0" collapsedLevelsAreSubtotals="1" fieldPosition="0"/>
    </format>
    <format dxfId="299">
      <pivotArea type="origin" dataOnly="0" labelOnly="1" outline="0" fieldPosition="0"/>
    </format>
    <format dxfId="300">
      <pivotArea collapsedLevelsAreSubtotals="1" fieldPosition="0">
        <references count="1">
          <reference field="11" count="1">
            <x v="8"/>
          </reference>
        </references>
      </pivotArea>
    </format>
    <format dxfId="301">
      <pivotArea collapsedLevelsAreSubtotals="1" fieldPosition="0">
        <references count="1">
          <reference field="11" count="1">
            <x v="9"/>
          </reference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type="origin" dataOnly="0" labelOnly="1" outline="0" fieldPosition="0"/>
    </format>
    <format dxfId="245">
      <pivotArea field="4" type="button" dataOnly="0" labelOnly="1" outline="0" axis="axisCol" fieldPosition="0"/>
    </format>
    <format dxfId="244">
      <pivotArea type="topRight" dataOnly="0" labelOnly="1" outline="0" fieldPosition="0"/>
    </format>
    <format dxfId="243">
      <pivotArea field="11" type="button" dataOnly="0" labelOnly="1" outline="0" axis="axisRow" fieldPosition="0"/>
    </format>
    <format dxfId="242">
      <pivotArea dataOnly="0" labelOnly="1" fieldPosition="0">
        <references count="1">
          <reference field="11" count="2">
            <x v="8"/>
            <x v="9"/>
          </reference>
        </references>
      </pivotArea>
    </format>
    <format dxfId="241">
      <pivotArea dataOnly="0" labelOnly="1" grandRow="1" outline="0" fieldPosition="0"/>
    </format>
    <format dxfId="240">
      <pivotArea dataOnly="0" labelOnly="1" fieldPosition="0">
        <references count="1">
          <reference field="4" count="0"/>
        </references>
      </pivotArea>
    </format>
    <format dxfId="76">
      <pivotArea type="all" dataOnly="0" outline="0" fieldPosition="0"/>
    </format>
    <format dxfId="66">
      <pivotArea outline="0" collapsedLevelsAreSubtotals="1" fieldPosition="0"/>
    </format>
    <format dxfId="65">
      <pivotArea collapsedLevelsAreSubtotals="1" fieldPosition="0">
        <references count="1">
          <reference field="11" count="1">
            <x v="8"/>
          </reference>
        </references>
      </pivotArea>
    </format>
    <format dxfId="64">
      <pivotArea collapsedLevelsAreSubtotals="1" fieldPosition="0">
        <references count="1">
          <reference field="11" count="1">
            <x v="9"/>
          </reference>
        </references>
      </pivotArea>
    </format>
    <format dxfId="63">
      <pivotArea dataOnly="0" labelOnly="1" fieldPosition="0">
        <references count="1">
          <reference field="11" count="2">
            <x v="8"/>
            <x v="9"/>
          </reference>
        </references>
      </pivotArea>
    </format>
    <format dxfId="61">
      <pivotArea type="all" dataOnly="0" outline="0" fieldPosition="0"/>
    </format>
    <format dxfId="32">
      <pivotArea type="origin" dataOnly="0" labelOnly="1" outline="0" fieldPosition="0"/>
    </format>
    <format dxfId="30">
      <pivotArea field="4" type="button" dataOnly="0" labelOnly="1" outline="0" axis="axisCol" fieldPosition="0"/>
    </format>
    <format dxfId="28">
      <pivotArea type="topRight" dataOnly="0" labelOnly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9">
      <pivotArea field="11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594409-3E8E-4AA0-AF3F-10F51D2B0582}" name="Table6" displayName="Table6" ref="B2:L168" totalsRowShown="0" headerRowDxfId="379" dataDxfId="378" tableBorderDxfId="377">
  <autoFilter ref="B2:L168" xr:uid="{1C41EAB0-A61E-4427-BDF1-4CD0FB829CE7}">
    <filterColumn colId="2">
      <colorFilter dxfId="376"/>
    </filterColumn>
    <filterColumn colId="10">
      <filters>
        <filter val="113"/>
        <filter val="133"/>
        <filter val="158"/>
        <filter val="164"/>
        <filter val="169"/>
        <filter val="227"/>
        <filter val="63"/>
        <filter val="67"/>
        <filter val="73"/>
        <filter val="74"/>
        <filter val="82"/>
        <filter val="88"/>
      </filters>
    </filterColumn>
  </autoFilter>
  <tableColumns count="11">
    <tableColumn id="1" xr3:uid="{C230B9CA-EB3F-4937-8B7B-FBE9B95DF6BA}" name="DATE" dataDxfId="375"/>
    <tableColumn id="2" xr3:uid="{4EB8B652-EF18-4EEF-86D3-392E024656E4}" name="Game date"/>
    <tableColumn id="3" xr3:uid="{9CE155FC-C247-4BF0-A82B-248984EBB62D}" name="OPPONENT" dataDxfId="374"/>
    <tableColumn id="4" xr3:uid="{ED9D12D9-FB49-4EDF-AA72-84311246BEB4}" name="RESULT" dataDxfId="373"/>
    <tableColumn id="5" xr3:uid="{1C3CBB8A-06CB-48B4-8CB2-3B3DEFD640F7}" name="W/L" dataDxfId="372">
      <calculatedColumnFormula>LEFT('2017 Bluejays Attendance'!$E3,1)</calculatedColumnFormula>
    </tableColumn>
    <tableColumn id="6" xr3:uid="{693F5538-FB5E-4A41-9836-DB29DAAB66E7}" name="W-L Record" dataDxfId="371"/>
    <tableColumn id="7" xr3:uid="{52E25982-79FD-4353-BCA5-5AB793A00211}" name="Attendance" dataDxfId="370"/>
    <tableColumn id="8" xr3:uid="{5C0CF771-71F9-4685-92C3-9F41541D56F3}" name="TRM _x000a_Adult Tickets" dataDxfId="369"/>
    <tableColumn id="9" xr3:uid="{71978241-8864-4A36-9554-EDCFE53DC272}" name="TRM _x000a_Senior Tickets" dataDxfId="368"/>
    <tableColumn id="10" xr3:uid="{7A679CD7-FDF2-43F0-B6E0-E9192969600A}" name="TRM _x000a_Child Tickets" dataDxfId="367"/>
    <tableColumn id="11" xr3:uid="{5C5F9250-6EAA-4C5D-8765-94AF6CC362CB}" name="Total TRM Tickets" dataDxfId="366">
      <calculatedColumnFormula>SUM('2017 Bluejays Attendance'!$I3:$K3)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0E397B-391B-4E72-ABFA-54E162450316}" name="Table7" displayName="Table7" ref="B2:O165" totalsRowShown="0" headerRowDxfId="355" dataDxfId="354" tableBorderDxfId="353">
  <autoFilter ref="B2:O165" xr:uid="{C0CAFE85-89A9-4BEF-BBBA-C1A8F90B5C22}">
    <filterColumn colId="2">
      <colorFilter dxfId="352"/>
    </filterColumn>
    <filterColumn colId="13">
      <filters>
        <filter val="108"/>
        <filter val="109"/>
        <filter val="112"/>
        <filter val="115"/>
        <filter val="117"/>
        <filter val="120"/>
        <filter val="125"/>
        <filter val="131"/>
        <filter val="134"/>
        <filter val="138"/>
        <filter val="139"/>
        <filter val="142"/>
        <filter val="147"/>
        <filter val="148"/>
        <filter val="155"/>
        <filter val="157"/>
        <filter val="158"/>
        <filter val="159"/>
        <filter val="163"/>
        <filter val="169"/>
        <filter val="170"/>
        <filter val="175"/>
        <filter val="186"/>
        <filter val="192"/>
        <filter val="193"/>
        <filter val="201"/>
        <filter val="203"/>
        <filter val="225"/>
        <filter val="232"/>
        <filter val="24"/>
        <filter val="27"/>
        <filter val="280"/>
        <filter val="44"/>
        <filter val="45"/>
        <filter val="48"/>
        <filter val="53"/>
        <filter val="57"/>
        <filter val="58"/>
        <filter val="63"/>
        <filter val="68"/>
        <filter val="69"/>
        <filter val="71"/>
        <filter val="72"/>
        <filter val="73"/>
        <filter val="74"/>
        <filter val="75"/>
        <filter val="80"/>
        <filter val="83"/>
        <filter val="86"/>
        <filter val="89"/>
        <filter val="90"/>
        <filter val="97"/>
        <filter val="98"/>
      </filters>
    </filterColumn>
  </autoFilter>
  <tableColumns count="14">
    <tableColumn id="1" xr3:uid="{A0178EC2-4DFC-40AF-BF48-1E3D348088D1}" name="DATE" dataDxfId="351"/>
    <tableColumn id="2" xr3:uid="{49622C2E-A028-4825-B79D-33BB9167A80B}" name="Game Date" dataDxfId="350"/>
    <tableColumn id="3" xr3:uid="{C84F9271-FAD5-4987-867F-C4C23CAF857F}" name="OPPONENT" dataDxfId="349"/>
    <tableColumn id="4" xr3:uid="{74710FD5-DFFD-4EA2-AC1C-4E606D1205ED}" name="RESULT" dataDxfId="348"/>
    <tableColumn id="14" xr3:uid="{FCCA44FE-856A-4634-9933-264ED5B42EB0}" name="W/L" dataDxfId="347">
      <calculatedColumnFormula>LEFT(Table7[[#This Row],[RESULT]],1)</calculatedColumnFormula>
    </tableColumn>
    <tableColumn id="5" xr3:uid="{F8BB83AD-D43C-42F0-84C1-FCC2C2E8C37A}" name="W-L" dataDxfId="346"/>
    <tableColumn id="6" xr3:uid="{0157A0C8-CF70-4ADA-AE80-17D4400B05F6}" name="WIN" dataDxfId="345"/>
    <tableColumn id="7" xr3:uid="{E778589C-7130-4F80-9B4B-8CD51341314E}" name="LOSS" dataDxfId="344"/>
    <tableColumn id="8" xr3:uid="{B56BD90B-FC28-4333-BF09-01A1DC55729D}" name="SAVE" dataDxfId="343"/>
    <tableColumn id="9" xr3:uid="{F5F99DBB-E20B-40B7-B567-E3A9A463F2B9}" name="Attendance" dataDxfId="342"/>
    <tableColumn id="10" xr3:uid="{E6318D13-AC80-4899-9233-3DE6301DF593}" name="TRM _x000a_Adult Tickets" dataDxfId="341"/>
    <tableColumn id="11" xr3:uid="{C58CCB08-C420-476C-8320-3D5D0C735B0F}" name="TRM _x000a_Senior Tickets" dataDxfId="340"/>
    <tableColumn id="12" xr3:uid="{08C00815-C10B-4606-9866-792CC9B3EBBB}" name="TRM _x000a_Child Tickets" dataDxfId="339"/>
    <tableColumn id="13" xr3:uid="{A87CA4F0-3E5B-459D-8B3F-5156E25BC769}" name="Total TRM Tickets" dataDxfId="338">
      <calculatedColumnFormula>SUM(Table7[[#This Row],[TRM 
Adult Tickets]:[TRM 
Child Tickets]])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C2262D-332B-4D75-947F-7333B067165F}" name="Table8" displayName="Table8" ref="B2:O166" totalsRowShown="0" headerRowDxfId="331" dataDxfId="330" tableBorderDxfId="329">
  <autoFilter ref="B2:O166" xr:uid="{4EBB5C18-A1DB-4F67-87F9-60B00472CF44}">
    <filterColumn colId="2">
      <colorFilter dxfId="328"/>
    </filterColumn>
    <filterColumn colId="13">
      <filters>
        <filter val="102"/>
        <filter val="104"/>
        <filter val="107"/>
        <filter val="112"/>
        <filter val="115"/>
        <filter val="116"/>
        <filter val="117"/>
        <filter val="121"/>
        <filter val="122"/>
        <filter val="123"/>
        <filter val="13"/>
        <filter val="131"/>
        <filter val="135"/>
        <filter val="136"/>
        <filter val="138"/>
        <filter val="140"/>
        <filter val="142"/>
        <filter val="143"/>
        <filter val="150"/>
        <filter val="156"/>
        <filter val="157"/>
        <filter val="160"/>
        <filter val="161"/>
        <filter val="166"/>
        <filter val="169"/>
        <filter val="181"/>
        <filter val="183"/>
        <filter val="189"/>
        <filter val="190"/>
        <filter val="196"/>
        <filter val="199"/>
        <filter val="228"/>
        <filter val="229"/>
        <filter val="27"/>
        <filter val="307"/>
        <filter val="32"/>
        <filter val="325"/>
        <filter val="38"/>
        <filter val="40"/>
        <filter val="49"/>
        <filter val="52"/>
        <filter val="53"/>
        <filter val="54"/>
        <filter val="56"/>
        <filter val="57"/>
        <filter val="59"/>
        <filter val="60"/>
        <filter val="64"/>
        <filter val="68"/>
        <filter val="71"/>
        <filter val="72"/>
        <filter val="73"/>
        <filter val="74"/>
        <filter val="76"/>
        <filter val="79"/>
        <filter val="84"/>
        <filter val="85"/>
        <filter val="89"/>
        <filter val="92"/>
      </filters>
    </filterColumn>
  </autoFilter>
  <tableColumns count="14">
    <tableColumn id="1" xr3:uid="{0C66169D-7BF1-4DE0-BC75-9406EDF08267}" name="DATE" dataDxfId="327"/>
    <tableColumn id="2" xr3:uid="{CB6C2435-DACC-4D89-A715-B804D6179536}" name="Game Date" dataDxfId="326"/>
    <tableColumn id="3" xr3:uid="{B273F8D9-427E-4462-A5C1-5909C8E630F9}" name="OPPONENT" dataDxfId="325"/>
    <tableColumn id="4" xr3:uid="{FA9E8DFB-70C1-4E7B-BF4F-81A380C824B3}" name="RESULT" dataDxfId="324"/>
    <tableColumn id="14" xr3:uid="{6755E078-5DDC-4311-B2E8-3122E9303A5F}" name="W/L" dataDxfId="323">
      <calculatedColumnFormula>LEFT(Table8[[#This Row],[RESULT]],1)</calculatedColumnFormula>
    </tableColumn>
    <tableColumn id="5" xr3:uid="{F71B3C4B-9E86-41BF-8DB1-5C946E2E4024}" name="W-L" dataDxfId="322"/>
    <tableColumn id="6" xr3:uid="{5A9AA663-920F-45ED-A955-31334C9594DD}" name="WIN" dataDxfId="321"/>
    <tableColumn id="7" xr3:uid="{30063E13-C6C8-49E3-8218-EEBD03DAE05D}" name="LOSS" dataDxfId="320"/>
    <tableColumn id="8" xr3:uid="{7DE851DA-5D79-4166-A2E9-0704FC69AB79}" name="SAVE" dataDxfId="319"/>
    <tableColumn id="9" xr3:uid="{47E23ED0-56D7-4F88-A3D9-03657BA0A622}" name="Attendance" dataDxfId="318"/>
    <tableColumn id="10" xr3:uid="{46E62286-44C6-491B-A1BC-2A8E69515810}" name="TRM _x000a_Adult Tickets" dataDxfId="317"/>
    <tableColumn id="11" xr3:uid="{29BA716C-C4A4-4370-A482-F8A89A7222C1}" name="TRM _x000a_Senior Tickets" dataDxfId="316"/>
    <tableColumn id="12" xr3:uid="{8A66A17D-C84B-4B06-9194-1D66374C0682}" name="TRM _x000a_Child Tickets" dataDxfId="315"/>
    <tableColumn id="13" xr3:uid="{59413505-8147-4F36-88F8-01D676C92D48}" name="Total TRM _x000a_Tickets" dataDxfId="314">
      <calculatedColumnFormula>SUM('2019 Bluejays Attendance'!$L3:$N3)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14A94C-CFC5-4F8B-A6B1-0DBA9A686036}" name="Table9" displayName="Table9" ref="D3:H6" totalsRowShown="0" headerRowDxfId="308" dataDxfId="307">
  <autoFilter ref="D3:H6" xr:uid="{2E3A84E9-21F9-4DCA-9B70-8507A64120CA}"/>
  <tableColumns count="5">
    <tableColumn id="1" xr3:uid="{A839713D-0797-4BFE-8AF1-D04E1A94C684}" name="Year" dataDxfId="306"/>
    <tableColumn id="2" xr3:uid="{FFEB76B0-F84F-4E30-91BE-C30C98B5A356}" name="Avg. attendance of _x000a_Blue Jays games" dataDxfId="305"/>
    <tableColumn id="3" xr3:uid="{6AB2007F-1358-4B4C-A79A-02730C9D8910}" name="YoY% Change _x000a_in Attendance" dataDxfId="304">
      <calculatedColumnFormula>(E4-E3)/E3</calculatedColumnFormula>
    </tableColumn>
    <tableColumn id="4" xr3:uid="{9FEC4A16-F366-416D-81BB-52631AB5E2AC}" name="Avg. Daily TRM _x000a_Ticket sales" dataDxfId="303"/>
    <tableColumn id="5" xr3:uid="{578092EA-14CF-4EAB-810D-B0A07244D8F9}" name="YoY% Change _x000a_in Ticket Sales" dataDxfId="302">
      <calculatedColumnFormula>(G4-G3)/G3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espn.com/mlb/team/schedule/_/name/tor/season/2019/seasontype/2/half/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D89D-F25C-4293-9B00-87810258A35A}">
  <dimension ref="A2"/>
  <sheetViews>
    <sheetView showGridLines="0" tabSelected="1" workbookViewId="0">
      <selection activeCell="E25" sqref="E25"/>
    </sheetView>
  </sheetViews>
  <sheetFormatPr defaultRowHeight="15" x14ac:dyDescent="0.25"/>
  <sheetData>
    <row r="2" spans="1:1" ht="21" x14ac:dyDescent="0.25">
      <c r="A2" s="47" t="s">
        <v>1906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12" shapeId="8193" r:id="rId3">
          <objectPr defaultSize="0" autoPict="0" r:id="rId4">
            <anchor moveWithCells="1" sizeWithCells="1">
              <from>
                <xdr:col>0</xdr:col>
                <xdr:colOff>257175</xdr:colOff>
                <xdr:row>3</xdr:row>
                <xdr:rowOff>57150</xdr:rowOff>
              </from>
              <to>
                <xdr:col>14</xdr:col>
                <xdr:colOff>314325</xdr:colOff>
                <xdr:row>19</xdr:row>
                <xdr:rowOff>28575</xdr:rowOff>
              </to>
            </anchor>
          </objectPr>
        </oleObject>
      </mc:Choice>
      <mc:Fallback>
        <oleObject progId="Excel.Sheet.12" shapeId="819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A24E-67B9-4A8C-9830-D747FCDA2E86}">
  <dimension ref="B1:L168"/>
  <sheetViews>
    <sheetView workbookViewId="0">
      <selection activeCell="H176" sqref="H176"/>
    </sheetView>
  </sheetViews>
  <sheetFormatPr defaultRowHeight="15" x14ac:dyDescent="0.25"/>
  <cols>
    <col min="2" max="2" width="12.28515625" hidden="1" customWidth="1"/>
    <col min="3" max="3" width="20.42578125" customWidth="1"/>
    <col min="4" max="4" width="24.140625" hidden="1" customWidth="1"/>
    <col min="5" max="5" width="9.5703125" hidden="1" customWidth="1"/>
    <col min="6" max="6" width="9.5703125" style="12" customWidth="1"/>
    <col min="7" max="7" width="13.28515625" hidden="1" customWidth="1"/>
    <col min="8" max="8" width="15.85546875" bestFit="1" customWidth="1"/>
    <col min="9" max="9" width="17" bestFit="1" customWidth="1"/>
    <col min="10" max="10" width="18" bestFit="1" customWidth="1"/>
    <col min="11" max="11" width="16.7109375" bestFit="1" customWidth="1"/>
    <col min="12" max="12" width="18.5703125" customWidth="1"/>
  </cols>
  <sheetData>
    <row r="1" spans="2:12" ht="18.75" x14ac:dyDescent="0.3">
      <c r="C1" s="46" t="s">
        <v>1896</v>
      </c>
      <c r="D1" s="46"/>
      <c r="E1" s="46"/>
      <c r="F1" s="46"/>
      <c r="G1" s="46"/>
      <c r="H1" s="46"/>
      <c r="I1" s="46"/>
      <c r="J1" s="46"/>
      <c r="K1" s="46"/>
      <c r="L1" s="46"/>
    </row>
    <row r="2" spans="2:12" ht="30" x14ac:dyDescent="0.25">
      <c r="B2" s="2" t="s">
        <v>0</v>
      </c>
      <c r="C2" s="30" t="s">
        <v>1881</v>
      </c>
      <c r="D2" s="2" t="s">
        <v>1</v>
      </c>
      <c r="E2" s="2" t="s">
        <v>2</v>
      </c>
      <c r="F2" s="30" t="s">
        <v>1875</v>
      </c>
      <c r="G2" s="2" t="s">
        <v>1877</v>
      </c>
      <c r="H2" s="30" t="s">
        <v>1894</v>
      </c>
      <c r="I2" s="31" t="s">
        <v>1871</v>
      </c>
      <c r="J2" s="31" t="s">
        <v>1872</v>
      </c>
      <c r="K2" s="31" t="s">
        <v>1873</v>
      </c>
      <c r="L2" s="31" t="s">
        <v>1874</v>
      </c>
    </row>
    <row r="3" spans="2:12" hidden="1" x14ac:dyDescent="0.25">
      <c r="B3" s="3" t="s">
        <v>7</v>
      </c>
      <c r="C3" s="15">
        <v>42828</v>
      </c>
      <c r="D3" s="3" t="s">
        <v>243</v>
      </c>
      <c r="E3" s="3" t="s">
        <v>8</v>
      </c>
      <c r="F3" s="24" t="str">
        <f>LEFT('2017 Bluejays Attendance'!$E3,1)</f>
        <v>L</v>
      </c>
      <c r="G3" s="3" t="s">
        <v>9</v>
      </c>
      <c r="H3" s="4">
        <v>45667</v>
      </c>
      <c r="I3" s="5"/>
      <c r="J3" s="5"/>
      <c r="K3" s="5"/>
      <c r="L3" s="5">
        <f>SUM('2017 Bluejays Attendance'!$I3:$K3)</f>
        <v>0</v>
      </c>
    </row>
    <row r="4" spans="2:12" hidden="1" x14ac:dyDescent="0.25">
      <c r="B4" s="5" t="s">
        <v>10</v>
      </c>
      <c r="C4" s="16">
        <v>42830</v>
      </c>
      <c r="D4" s="5" t="s">
        <v>243</v>
      </c>
      <c r="E4" s="5" t="s">
        <v>11</v>
      </c>
      <c r="F4" s="25" t="str">
        <f>LEFT('2017 Bluejays Attendance'!$E4,1)</f>
        <v>L</v>
      </c>
      <c r="G4" s="5" t="s">
        <v>12</v>
      </c>
      <c r="H4" s="6">
        <v>16086</v>
      </c>
      <c r="I4" s="5"/>
      <c r="J4" s="5"/>
      <c r="K4" s="5"/>
      <c r="L4" s="5">
        <f>SUM('2017 Bluejays Attendance'!$I4:$K4)</f>
        <v>0</v>
      </c>
    </row>
    <row r="5" spans="2:12" hidden="1" x14ac:dyDescent="0.25">
      <c r="B5" s="3" t="s">
        <v>14</v>
      </c>
      <c r="C5" s="15">
        <v>42831</v>
      </c>
      <c r="D5" s="3" t="s">
        <v>244</v>
      </c>
      <c r="E5" s="3" t="s">
        <v>15</v>
      </c>
      <c r="F5" s="24" t="str">
        <f>LEFT('2017 Bluejays Attendance'!$E5,1)</f>
        <v>W</v>
      </c>
      <c r="G5" s="7">
        <v>43467</v>
      </c>
      <c r="H5" s="4">
        <v>12678</v>
      </c>
      <c r="I5" s="5"/>
      <c r="J5" s="5"/>
      <c r="K5" s="5"/>
      <c r="L5" s="5">
        <f>SUM('2017 Bluejays Attendance'!$I5:$K5)</f>
        <v>0</v>
      </c>
    </row>
    <row r="6" spans="2:12" hidden="1" x14ac:dyDescent="0.25">
      <c r="B6" s="5" t="s">
        <v>16</v>
      </c>
      <c r="C6" s="16">
        <v>42832</v>
      </c>
      <c r="D6" s="5" t="s">
        <v>244</v>
      </c>
      <c r="E6" s="5" t="s">
        <v>17</v>
      </c>
      <c r="F6" s="25" t="str">
        <f>LEFT('2017 Bluejays Attendance'!$E6,1)</f>
        <v>L</v>
      </c>
      <c r="G6" s="8">
        <v>43468</v>
      </c>
      <c r="H6" s="6">
        <v>12842</v>
      </c>
      <c r="I6" s="5"/>
      <c r="J6" s="5"/>
      <c r="K6" s="5"/>
      <c r="L6" s="5">
        <f>SUM('2017 Bluejays Attendance'!$I6:$K6)</f>
        <v>0</v>
      </c>
    </row>
    <row r="7" spans="2:12" hidden="1" x14ac:dyDescent="0.25">
      <c r="B7" s="3" t="s">
        <v>18</v>
      </c>
      <c r="C7" s="15">
        <v>42833</v>
      </c>
      <c r="D7" s="3" t="s">
        <v>244</v>
      </c>
      <c r="E7" s="3" t="s">
        <v>8</v>
      </c>
      <c r="F7" s="24" t="str">
        <f>LEFT('2017 Bluejays Attendance'!$E7,1)</f>
        <v>L</v>
      </c>
      <c r="G7" s="7">
        <v>43469</v>
      </c>
      <c r="H7" s="4">
        <v>21838</v>
      </c>
      <c r="I7" s="5"/>
      <c r="J7" s="5"/>
      <c r="K7" s="5"/>
      <c r="L7" s="5">
        <f>SUM('2017 Bluejays Attendance'!$I7:$K7)</f>
        <v>0</v>
      </c>
    </row>
    <row r="8" spans="2:12" hidden="1" x14ac:dyDescent="0.25">
      <c r="B8" s="5" t="s">
        <v>19</v>
      </c>
      <c r="C8" s="16">
        <v>42834</v>
      </c>
      <c r="D8" s="5" t="s">
        <v>244</v>
      </c>
      <c r="E8" s="5" t="s">
        <v>20</v>
      </c>
      <c r="F8" s="25" t="str">
        <f>LEFT('2017 Bluejays Attendance'!$E8,1)</f>
        <v>L</v>
      </c>
      <c r="G8" s="8">
        <v>43470</v>
      </c>
      <c r="H8" s="6">
        <v>15341</v>
      </c>
      <c r="I8" s="5"/>
      <c r="J8" s="5"/>
      <c r="K8" s="5"/>
      <c r="L8" s="5">
        <f>SUM('2017 Bluejays Attendance'!$I8:$K8)</f>
        <v>0</v>
      </c>
    </row>
    <row r="9" spans="2:12" hidden="1" x14ac:dyDescent="0.25">
      <c r="B9" s="3" t="s">
        <v>21</v>
      </c>
      <c r="C9" s="15">
        <v>42836</v>
      </c>
      <c r="D9" s="3" t="s">
        <v>245</v>
      </c>
      <c r="E9" s="3" t="s">
        <v>22</v>
      </c>
      <c r="F9" s="24" t="str">
        <f>LEFT('2017 Bluejays Attendance'!$E9,1)</f>
        <v>L</v>
      </c>
      <c r="G9" s="7">
        <v>43471</v>
      </c>
      <c r="H9" s="4">
        <v>48456</v>
      </c>
      <c r="I9" s="5"/>
      <c r="J9" s="5"/>
      <c r="K9" s="5"/>
      <c r="L9" s="5">
        <f>SUM('2017 Bluejays Attendance'!$I9:$K9)</f>
        <v>0</v>
      </c>
    </row>
    <row r="10" spans="2:12" hidden="1" x14ac:dyDescent="0.25">
      <c r="B10" s="5" t="s">
        <v>23</v>
      </c>
      <c r="C10" s="16">
        <v>42837</v>
      </c>
      <c r="D10" s="5" t="s">
        <v>245</v>
      </c>
      <c r="E10" s="5" t="s">
        <v>24</v>
      </c>
      <c r="F10" s="25" t="str">
        <f>LEFT('2017 Bluejays Attendance'!$E10,1)</f>
        <v>L</v>
      </c>
      <c r="G10" s="8">
        <v>43472</v>
      </c>
      <c r="H10" s="6">
        <v>29919</v>
      </c>
      <c r="I10" s="5"/>
      <c r="J10" s="5"/>
      <c r="K10" s="5"/>
      <c r="L10" s="5">
        <f>SUM('2017 Bluejays Attendance'!$I10:$K10)</f>
        <v>0</v>
      </c>
    </row>
    <row r="11" spans="2:12" hidden="1" x14ac:dyDescent="0.25">
      <c r="B11" s="3" t="s">
        <v>25</v>
      </c>
      <c r="C11" s="15">
        <v>42838</v>
      </c>
      <c r="D11" s="3" t="s">
        <v>246</v>
      </c>
      <c r="E11" s="3" t="s">
        <v>26</v>
      </c>
      <c r="F11" s="24" t="str">
        <f>LEFT('2017 Bluejays Attendance'!$E11,1)</f>
        <v>L</v>
      </c>
      <c r="G11" s="7">
        <v>43473</v>
      </c>
      <c r="H11" s="4">
        <v>32957</v>
      </c>
      <c r="I11" s="5"/>
      <c r="J11" s="5"/>
      <c r="K11" s="5"/>
      <c r="L11" s="5">
        <f>SUM('2017 Bluejays Attendance'!$I11:$K11)</f>
        <v>0</v>
      </c>
    </row>
    <row r="12" spans="2:12" hidden="1" x14ac:dyDescent="0.25">
      <c r="B12" s="5" t="s">
        <v>27</v>
      </c>
      <c r="C12" s="16">
        <v>42839</v>
      </c>
      <c r="D12" s="5" t="s">
        <v>246</v>
      </c>
      <c r="E12" s="5" t="s">
        <v>28</v>
      </c>
      <c r="F12" s="25" t="str">
        <f>LEFT('2017 Bluejays Attendance'!$E12,1)</f>
        <v>L</v>
      </c>
      <c r="G12" s="8">
        <v>43474</v>
      </c>
      <c r="H12" s="6">
        <v>39547</v>
      </c>
      <c r="I12" s="5"/>
      <c r="J12" s="5"/>
      <c r="K12" s="5"/>
      <c r="L12" s="5">
        <f>SUM('2017 Bluejays Attendance'!$I12:$K12)</f>
        <v>0</v>
      </c>
    </row>
    <row r="13" spans="2:12" hidden="1" x14ac:dyDescent="0.25">
      <c r="B13" s="3" t="s">
        <v>30</v>
      </c>
      <c r="C13" s="15">
        <v>42840</v>
      </c>
      <c r="D13" s="3" t="s">
        <v>246</v>
      </c>
      <c r="E13" s="3" t="s">
        <v>31</v>
      </c>
      <c r="F13" s="24" t="str">
        <f>LEFT('2017 Bluejays Attendance'!$E13,1)</f>
        <v>W</v>
      </c>
      <c r="G13" s="7">
        <v>43505</v>
      </c>
      <c r="H13" s="4">
        <v>40743</v>
      </c>
      <c r="I13" s="5"/>
      <c r="J13" s="5"/>
      <c r="K13" s="5"/>
      <c r="L13" s="5">
        <f>SUM('2017 Bluejays Attendance'!$I13:$K13)</f>
        <v>0</v>
      </c>
    </row>
    <row r="14" spans="2:12" hidden="1" x14ac:dyDescent="0.25">
      <c r="B14" s="5" t="s">
        <v>32</v>
      </c>
      <c r="C14" s="16">
        <v>42841</v>
      </c>
      <c r="D14" s="5" t="s">
        <v>246</v>
      </c>
      <c r="E14" s="5" t="s">
        <v>33</v>
      </c>
      <c r="F14" s="25" t="str">
        <f>LEFT('2017 Bluejays Attendance'!$E14,1)</f>
        <v>L</v>
      </c>
      <c r="G14" s="8">
        <v>43506</v>
      </c>
      <c r="H14" s="6">
        <v>38188</v>
      </c>
      <c r="I14" s="5"/>
      <c r="J14" s="5"/>
      <c r="K14" s="5"/>
      <c r="L14" s="5">
        <f>SUM('2017 Bluejays Attendance'!$I14:$K14)</f>
        <v>0</v>
      </c>
    </row>
    <row r="15" spans="2:12" hidden="1" x14ac:dyDescent="0.25">
      <c r="B15" s="3" t="s">
        <v>34</v>
      </c>
      <c r="C15" s="15">
        <v>42843</v>
      </c>
      <c r="D15" s="3" t="s">
        <v>247</v>
      </c>
      <c r="E15" s="3" t="s">
        <v>35</v>
      </c>
      <c r="F15" s="24" t="str">
        <f>LEFT('2017 Bluejays Attendance'!$E15,1)</f>
        <v>L</v>
      </c>
      <c r="G15" s="7">
        <v>43507</v>
      </c>
      <c r="H15" s="4">
        <v>29281</v>
      </c>
      <c r="I15" s="5"/>
      <c r="J15" s="5"/>
      <c r="K15" s="5"/>
      <c r="L15" s="5">
        <f>SUM('2017 Bluejays Attendance'!$I15:$K15)</f>
        <v>0</v>
      </c>
    </row>
    <row r="16" spans="2:12" hidden="1" x14ac:dyDescent="0.25">
      <c r="B16" s="5" t="s">
        <v>36</v>
      </c>
      <c r="C16" s="16">
        <v>42844</v>
      </c>
      <c r="D16" s="5" t="s">
        <v>247</v>
      </c>
      <c r="E16" s="5" t="s">
        <v>37</v>
      </c>
      <c r="F16" s="25" t="str">
        <f>LEFT('2017 Bluejays Attendance'!$E16,1)</f>
        <v>W</v>
      </c>
      <c r="G16" s="8">
        <v>43535</v>
      </c>
      <c r="H16" s="6">
        <v>30842</v>
      </c>
      <c r="I16" s="5"/>
      <c r="J16" s="5"/>
      <c r="K16" s="5"/>
      <c r="L16" s="5">
        <f>SUM('2017 Bluejays Attendance'!$I16:$K16)</f>
        <v>0</v>
      </c>
    </row>
    <row r="17" spans="2:12" hidden="1" x14ac:dyDescent="0.25">
      <c r="B17" s="3" t="s">
        <v>39</v>
      </c>
      <c r="C17" s="15">
        <v>42845</v>
      </c>
      <c r="D17" s="3" t="s">
        <v>247</v>
      </c>
      <c r="E17" s="3" t="s">
        <v>40</v>
      </c>
      <c r="F17" s="24" t="str">
        <f>LEFT('2017 Bluejays Attendance'!$E17,1)</f>
        <v>L</v>
      </c>
      <c r="G17" s="7">
        <v>43536</v>
      </c>
      <c r="H17" s="4">
        <v>44283</v>
      </c>
      <c r="I17" s="5"/>
      <c r="J17" s="5"/>
      <c r="K17" s="5"/>
      <c r="L17" s="5">
        <f>SUM('2017 Bluejays Attendance'!$I17:$K17)</f>
        <v>0</v>
      </c>
    </row>
    <row r="18" spans="2:12" hidden="1" x14ac:dyDescent="0.25">
      <c r="B18" s="5" t="s">
        <v>41</v>
      </c>
      <c r="C18" s="16">
        <v>42846</v>
      </c>
      <c r="D18" s="5" t="s">
        <v>248</v>
      </c>
      <c r="E18" s="5" t="s">
        <v>42</v>
      </c>
      <c r="F18" s="25" t="str">
        <f>LEFT('2017 Bluejays Attendance'!$E18,1)</f>
        <v>W</v>
      </c>
      <c r="G18" s="8">
        <v>43567</v>
      </c>
      <c r="H18" s="6">
        <v>40176</v>
      </c>
      <c r="I18" s="5"/>
      <c r="J18" s="5"/>
      <c r="K18" s="5"/>
      <c r="L18" s="5">
        <f>SUM('2017 Bluejays Attendance'!$I18:$K18)</f>
        <v>0</v>
      </c>
    </row>
    <row r="19" spans="2:12" hidden="1" x14ac:dyDescent="0.25">
      <c r="B19" s="3" t="s">
        <v>45</v>
      </c>
      <c r="C19" s="15">
        <v>42847</v>
      </c>
      <c r="D19" s="3" t="s">
        <v>248</v>
      </c>
      <c r="E19" s="3" t="s">
        <v>46</v>
      </c>
      <c r="F19" s="24" t="str">
        <f>LEFT('2017 Bluejays Attendance'!$E19,1)</f>
        <v>L</v>
      </c>
      <c r="G19" s="7">
        <v>43568</v>
      </c>
      <c r="H19" s="4">
        <v>41345</v>
      </c>
      <c r="I19" s="5"/>
      <c r="J19" s="5"/>
      <c r="K19" s="5"/>
      <c r="L19" s="5">
        <f>SUM('2017 Bluejays Attendance'!$I19:$K19)</f>
        <v>0</v>
      </c>
    </row>
    <row r="20" spans="2:12" hidden="1" x14ac:dyDescent="0.25">
      <c r="B20" s="5" t="s">
        <v>47</v>
      </c>
      <c r="C20" s="16">
        <v>42848</v>
      </c>
      <c r="D20" s="5" t="s">
        <v>248</v>
      </c>
      <c r="E20" s="5" t="s">
        <v>48</v>
      </c>
      <c r="F20" s="25" t="str">
        <f>LEFT('2017 Bluejays Attendance'!$E20,1)</f>
        <v>W</v>
      </c>
      <c r="G20" s="8">
        <v>43598</v>
      </c>
      <c r="H20" s="6">
        <v>35034</v>
      </c>
      <c r="I20" s="5"/>
      <c r="J20" s="5"/>
      <c r="K20" s="5"/>
      <c r="L20" s="5">
        <f>SUM('2017 Bluejays Attendance'!$I20:$K20)</f>
        <v>0</v>
      </c>
    </row>
    <row r="21" spans="2:12" hidden="1" x14ac:dyDescent="0.25">
      <c r="B21" s="3" t="s">
        <v>49</v>
      </c>
      <c r="C21" s="15">
        <v>42849</v>
      </c>
      <c r="D21" s="3" t="s">
        <v>248</v>
      </c>
      <c r="E21" s="3" t="s">
        <v>26</v>
      </c>
      <c r="F21" s="24" t="str">
        <f>LEFT('2017 Bluejays Attendance'!$E21,1)</f>
        <v>L</v>
      </c>
      <c r="G21" s="7">
        <v>43599</v>
      </c>
      <c r="H21" s="4">
        <v>25304</v>
      </c>
      <c r="I21" s="5"/>
      <c r="J21" s="5"/>
      <c r="K21" s="5"/>
      <c r="L21" s="5">
        <f>SUM('2017 Bluejays Attendance'!$I21:$K21)</f>
        <v>0</v>
      </c>
    </row>
    <row r="22" spans="2:12" hidden="1" x14ac:dyDescent="0.25">
      <c r="B22" s="5" t="s">
        <v>50</v>
      </c>
      <c r="C22" s="16">
        <v>42850</v>
      </c>
      <c r="D22" s="5" t="s">
        <v>249</v>
      </c>
      <c r="E22" s="5" t="s">
        <v>51</v>
      </c>
      <c r="F22" s="25" t="str">
        <f>LEFT('2017 Bluejays Attendance'!$E22,1)</f>
        <v>W</v>
      </c>
      <c r="G22" s="8">
        <v>43630</v>
      </c>
      <c r="H22" s="6">
        <v>40223</v>
      </c>
      <c r="I22" s="5"/>
      <c r="J22" s="5"/>
      <c r="K22" s="5"/>
      <c r="L22" s="5">
        <f>SUM('2017 Bluejays Attendance'!$I22:$K22)</f>
        <v>0</v>
      </c>
    </row>
    <row r="23" spans="2:12" hidden="1" x14ac:dyDescent="0.25">
      <c r="B23" s="3" t="s">
        <v>53</v>
      </c>
      <c r="C23" s="15">
        <v>42851</v>
      </c>
      <c r="D23" s="3" t="s">
        <v>249</v>
      </c>
      <c r="E23" s="3" t="s">
        <v>54</v>
      </c>
      <c r="F23" s="24" t="str">
        <f>LEFT('2017 Bluejays Attendance'!$E23,1)</f>
        <v>P</v>
      </c>
      <c r="G23" s="3"/>
      <c r="H23" s="3"/>
      <c r="I23" s="5"/>
      <c r="J23" s="5"/>
      <c r="K23" s="5"/>
      <c r="L23" s="5">
        <f>SUM('2017 Bluejays Attendance'!$I23:$K23)</f>
        <v>0</v>
      </c>
    </row>
    <row r="24" spans="2:12" hidden="1" x14ac:dyDescent="0.25">
      <c r="B24" s="5" t="s">
        <v>55</v>
      </c>
      <c r="C24" s="16">
        <v>42852</v>
      </c>
      <c r="D24" s="5" t="s">
        <v>249</v>
      </c>
      <c r="E24" s="5" t="s">
        <v>56</v>
      </c>
      <c r="F24" s="25" t="str">
        <f>LEFT('2017 Bluejays Attendance'!$E24,1)</f>
        <v>L</v>
      </c>
      <c r="G24" s="8">
        <v>43631</v>
      </c>
      <c r="H24" s="6">
        <v>40099</v>
      </c>
      <c r="I24" s="5"/>
      <c r="J24" s="5"/>
      <c r="K24" s="5"/>
      <c r="L24" s="5">
        <f>SUM('2017 Bluejays Attendance'!$I24:$K24)</f>
        <v>0</v>
      </c>
    </row>
    <row r="25" spans="2:12" hidden="1" x14ac:dyDescent="0.25">
      <c r="B25" s="3" t="s">
        <v>55</v>
      </c>
      <c r="C25" s="15">
        <v>42852</v>
      </c>
      <c r="D25" s="3" t="s">
        <v>249</v>
      </c>
      <c r="E25" s="3" t="s">
        <v>28</v>
      </c>
      <c r="F25" s="24" t="str">
        <f>LEFT('2017 Bluejays Attendance'!$E25,1)</f>
        <v>L</v>
      </c>
      <c r="G25" s="7">
        <v>43632</v>
      </c>
      <c r="H25" s="4">
        <v>40035</v>
      </c>
      <c r="I25" s="5"/>
      <c r="J25" s="5"/>
      <c r="K25" s="5"/>
      <c r="L25" s="5">
        <f>SUM('2017 Bluejays Attendance'!$I25:$K25)</f>
        <v>0</v>
      </c>
    </row>
    <row r="26" spans="2:12" hidden="1" x14ac:dyDescent="0.25">
      <c r="B26" s="5" t="s">
        <v>58</v>
      </c>
      <c r="C26" s="16">
        <v>42853</v>
      </c>
      <c r="D26" s="5" t="s">
        <v>250</v>
      </c>
      <c r="E26" s="5" t="s">
        <v>59</v>
      </c>
      <c r="F26" s="25" t="str">
        <f>LEFT('2017 Bluejays Attendance'!$E26,1)</f>
        <v>L</v>
      </c>
      <c r="G26" s="8">
        <v>43633</v>
      </c>
      <c r="H26" s="6">
        <v>36256</v>
      </c>
      <c r="I26" s="5"/>
      <c r="J26" s="5"/>
      <c r="K26" s="5"/>
      <c r="L26" s="5">
        <f>SUM('2017 Bluejays Attendance'!$I26:$K26)</f>
        <v>0</v>
      </c>
    </row>
    <row r="27" spans="2:12" hidden="1" x14ac:dyDescent="0.25">
      <c r="B27" s="3" t="s">
        <v>60</v>
      </c>
      <c r="C27" s="15">
        <v>42854</v>
      </c>
      <c r="D27" s="3" t="s">
        <v>250</v>
      </c>
      <c r="E27" s="3" t="s">
        <v>61</v>
      </c>
      <c r="F27" s="24" t="str">
        <f>LEFT('2017 Bluejays Attendance'!$E27,1)</f>
        <v>W</v>
      </c>
      <c r="G27" s="7">
        <v>43663</v>
      </c>
      <c r="H27" s="4">
        <v>42419</v>
      </c>
      <c r="I27" s="5"/>
      <c r="J27" s="5"/>
      <c r="K27" s="5"/>
      <c r="L27" s="5">
        <f>SUM('2017 Bluejays Attendance'!$I27:$K27)</f>
        <v>0</v>
      </c>
    </row>
    <row r="28" spans="2:12" hidden="1" x14ac:dyDescent="0.25">
      <c r="B28" s="5" t="s">
        <v>63</v>
      </c>
      <c r="C28" s="16">
        <v>42855</v>
      </c>
      <c r="D28" s="5" t="s">
        <v>250</v>
      </c>
      <c r="E28" s="5" t="s">
        <v>64</v>
      </c>
      <c r="F28" s="25" t="str">
        <f>LEFT('2017 Bluejays Attendance'!$E28,1)</f>
        <v>W</v>
      </c>
      <c r="G28" s="8">
        <v>43694</v>
      </c>
      <c r="H28" s="6">
        <v>42986</v>
      </c>
      <c r="I28" s="5"/>
      <c r="J28" s="5"/>
      <c r="K28" s="5"/>
      <c r="L28" s="5">
        <f>SUM('2017 Bluejays Attendance'!$I28:$K28)</f>
        <v>0</v>
      </c>
    </row>
    <row r="29" spans="2:12" hidden="1" x14ac:dyDescent="0.25">
      <c r="B29" s="3" t="s">
        <v>66</v>
      </c>
      <c r="C29" s="15">
        <v>42856</v>
      </c>
      <c r="D29" s="3" t="s">
        <v>251</v>
      </c>
      <c r="E29" s="3" t="s">
        <v>67</v>
      </c>
      <c r="F29" s="24" t="str">
        <f>LEFT('2017 Bluejays Attendance'!$E29,1)</f>
        <v>W</v>
      </c>
      <c r="G29" s="7">
        <v>43725</v>
      </c>
      <c r="H29" s="4">
        <v>25566</v>
      </c>
      <c r="I29" s="5"/>
      <c r="J29" s="5"/>
      <c r="K29" s="5"/>
      <c r="L29" s="5">
        <f>SUM('2017 Bluejays Attendance'!$I29:$K29)</f>
        <v>0</v>
      </c>
    </row>
    <row r="30" spans="2:12" hidden="1" x14ac:dyDescent="0.25">
      <c r="B30" s="5" t="s">
        <v>69</v>
      </c>
      <c r="C30" s="16">
        <v>42857</v>
      </c>
      <c r="D30" s="5" t="s">
        <v>251</v>
      </c>
      <c r="E30" s="5" t="s">
        <v>70</v>
      </c>
      <c r="F30" s="25" t="str">
        <f>LEFT('2017 Bluejays Attendance'!$E30,1)</f>
        <v>L</v>
      </c>
      <c r="G30" s="8">
        <v>43726</v>
      </c>
      <c r="H30" s="6">
        <v>30058</v>
      </c>
      <c r="I30" s="5"/>
      <c r="J30" s="5"/>
      <c r="K30" s="5"/>
      <c r="L30" s="5">
        <f>SUM('2017 Bluejays Attendance'!$I30:$K30)</f>
        <v>0</v>
      </c>
    </row>
    <row r="31" spans="2:12" hidden="1" x14ac:dyDescent="0.25">
      <c r="B31" s="3" t="s">
        <v>71</v>
      </c>
      <c r="C31" s="15">
        <v>42858</v>
      </c>
      <c r="D31" s="3" t="s">
        <v>251</v>
      </c>
      <c r="E31" s="3" t="s">
        <v>72</v>
      </c>
      <c r="F31" s="24" t="str">
        <f>LEFT('2017 Bluejays Attendance'!$E31,1)</f>
        <v>L</v>
      </c>
      <c r="G31" s="7">
        <v>43727</v>
      </c>
      <c r="H31" s="4">
        <v>35559</v>
      </c>
      <c r="I31" s="5"/>
      <c r="J31" s="5"/>
      <c r="K31" s="5"/>
      <c r="L31" s="5">
        <f>SUM('2017 Bluejays Attendance'!$I31:$K31)</f>
        <v>0</v>
      </c>
    </row>
    <row r="32" spans="2:12" hidden="1" x14ac:dyDescent="0.25">
      <c r="B32" s="5" t="s">
        <v>74</v>
      </c>
      <c r="C32" s="16">
        <v>42860</v>
      </c>
      <c r="D32" s="5" t="s">
        <v>244</v>
      </c>
      <c r="E32" s="5" t="s">
        <v>75</v>
      </c>
      <c r="F32" s="25" t="str">
        <f>LEFT('2017 Bluejays Attendance'!$E32,1)</f>
        <v>W</v>
      </c>
      <c r="G32" s="8">
        <v>43757</v>
      </c>
      <c r="H32" s="6">
        <v>12461</v>
      </c>
      <c r="I32" s="5"/>
      <c r="J32" s="5"/>
      <c r="K32" s="5"/>
      <c r="L32" s="5">
        <f>SUM('2017 Bluejays Attendance'!$I32:$K32)</f>
        <v>0</v>
      </c>
    </row>
    <row r="33" spans="2:12" hidden="1" x14ac:dyDescent="0.25">
      <c r="B33" s="3" t="s">
        <v>76</v>
      </c>
      <c r="C33" s="15">
        <v>42861</v>
      </c>
      <c r="D33" s="3" t="s">
        <v>244</v>
      </c>
      <c r="E33" s="3" t="s">
        <v>77</v>
      </c>
      <c r="F33" s="24" t="str">
        <f>LEFT('2017 Bluejays Attendance'!$E33,1)</f>
        <v>L</v>
      </c>
      <c r="G33" s="7">
        <v>43758</v>
      </c>
      <c r="H33" s="4">
        <v>12035</v>
      </c>
      <c r="I33" s="5"/>
      <c r="J33" s="5"/>
      <c r="K33" s="5"/>
      <c r="L33" s="5">
        <f>SUM('2017 Bluejays Attendance'!$I33:$K33)</f>
        <v>0</v>
      </c>
    </row>
    <row r="34" spans="2:12" hidden="1" x14ac:dyDescent="0.25">
      <c r="B34" s="5" t="s">
        <v>78</v>
      </c>
      <c r="C34" s="16">
        <v>42862</v>
      </c>
      <c r="D34" s="5" t="s">
        <v>244</v>
      </c>
      <c r="E34" s="5" t="s">
        <v>31</v>
      </c>
      <c r="F34" s="25" t="str">
        <f>LEFT('2017 Bluejays Attendance'!$E34,1)</f>
        <v>W</v>
      </c>
      <c r="G34" s="8">
        <v>43789</v>
      </c>
      <c r="H34" s="6">
        <v>15068</v>
      </c>
      <c r="I34" s="5"/>
      <c r="J34" s="5"/>
      <c r="K34" s="5"/>
      <c r="L34" s="5">
        <f>SUM('2017 Bluejays Attendance'!$I34:$K34)</f>
        <v>0</v>
      </c>
    </row>
    <row r="35" spans="2:12" hidden="1" x14ac:dyDescent="0.25">
      <c r="B35" s="3" t="s">
        <v>81</v>
      </c>
      <c r="C35" s="15">
        <v>42863</v>
      </c>
      <c r="D35" s="3" t="s">
        <v>252</v>
      </c>
      <c r="E35" s="3" t="s">
        <v>82</v>
      </c>
      <c r="F35" s="24" t="str">
        <f>LEFT('2017 Bluejays Attendance'!$E35,1)</f>
        <v>W</v>
      </c>
      <c r="G35" s="7">
        <v>43819</v>
      </c>
      <c r="H35" s="4">
        <v>40014</v>
      </c>
      <c r="I35" s="5"/>
      <c r="J35" s="5"/>
      <c r="K35" s="5"/>
      <c r="L35" s="5">
        <f>SUM('2017 Bluejays Attendance'!$I35:$K35)</f>
        <v>0</v>
      </c>
    </row>
    <row r="36" spans="2:12" hidden="1" x14ac:dyDescent="0.25">
      <c r="B36" s="5" t="s">
        <v>84</v>
      </c>
      <c r="C36" s="16">
        <v>42864</v>
      </c>
      <c r="D36" s="5" t="s">
        <v>252</v>
      </c>
      <c r="E36" s="5" t="s">
        <v>85</v>
      </c>
      <c r="F36" s="25" t="str">
        <f>LEFT('2017 Bluejays Attendance'!$E36,1)</f>
        <v>L</v>
      </c>
      <c r="G36" s="8">
        <v>43820</v>
      </c>
      <c r="H36" s="6">
        <v>32688</v>
      </c>
      <c r="I36" s="5"/>
      <c r="J36" s="5"/>
      <c r="K36" s="5"/>
      <c r="L36" s="5">
        <f>SUM('2017 Bluejays Attendance'!$I36:$K36)</f>
        <v>0</v>
      </c>
    </row>
    <row r="37" spans="2:12" hidden="1" x14ac:dyDescent="0.25">
      <c r="B37" s="3" t="s">
        <v>86</v>
      </c>
      <c r="C37" s="15">
        <v>42865</v>
      </c>
      <c r="D37" s="3" t="s">
        <v>252</v>
      </c>
      <c r="E37" s="3" t="s">
        <v>87</v>
      </c>
      <c r="F37" s="24" t="str">
        <f>LEFT('2017 Bluejays Attendance'!$E37,1)</f>
        <v>W</v>
      </c>
      <c r="G37" s="3" t="s">
        <v>88</v>
      </c>
      <c r="H37" s="4">
        <v>35115</v>
      </c>
      <c r="I37" s="5"/>
      <c r="J37" s="5"/>
      <c r="K37" s="5"/>
      <c r="L37" s="5">
        <f>SUM('2017 Bluejays Attendance'!$I37:$K37)</f>
        <v>0</v>
      </c>
    </row>
    <row r="38" spans="2:12" hidden="1" x14ac:dyDescent="0.25">
      <c r="B38" s="5" t="s">
        <v>89</v>
      </c>
      <c r="C38" s="16">
        <v>42866</v>
      </c>
      <c r="D38" s="5" t="s">
        <v>253</v>
      </c>
      <c r="E38" s="5" t="s">
        <v>90</v>
      </c>
      <c r="F38" s="25" t="str">
        <f>LEFT('2017 Bluejays Attendance'!$E38,1)</f>
        <v>W</v>
      </c>
      <c r="G38" s="5" t="s">
        <v>91</v>
      </c>
      <c r="H38" s="6">
        <v>29120</v>
      </c>
      <c r="I38" s="5"/>
      <c r="J38" s="5"/>
      <c r="K38" s="5"/>
      <c r="L38" s="5">
        <f>SUM('2017 Bluejays Attendance'!$I38:$K38)</f>
        <v>0</v>
      </c>
    </row>
    <row r="39" spans="2:12" hidden="1" x14ac:dyDescent="0.25">
      <c r="B39" s="3" t="s">
        <v>93</v>
      </c>
      <c r="C39" s="15">
        <v>42867</v>
      </c>
      <c r="D39" s="3" t="s">
        <v>253</v>
      </c>
      <c r="E39" s="3" t="s">
        <v>94</v>
      </c>
      <c r="F39" s="24" t="str">
        <f>LEFT('2017 Bluejays Attendance'!$E39,1)</f>
        <v>W</v>
      </c>
      <c r="G39" s="3" t="s">
        <v>95</v>
      </c>
      <c r="H39" s="4">
        <v>32865</v>
      </c>
      <c r="I39" s="5"/>
      <c r="J39" s="5"/>
      <c r="K39" s="5"/>
      <c r="L39" s="5">
        <f>SUM('2017 Bluejays Attendance'!$I39:$K39)</f>
        <v>0</v>
      </c>
    </row>
    <row r="40" spans="2:12" hidden="1" x14ac:dyDescent="0.25">
      <c r="B40" s="5" t="s">
        <v>97</v>
      </c>
      <c r="C40" s="16">
        <v>42868</v>
      </c>
      <c r="D40" s="5" t="s">
        <v>253</v>
      </c>
      <c r="E40" s="5" t="s">
        <v>90</v>
      </c>
      <c r="F40" s="25" t="str">
        <f>LEFT('2017 Bluejays Attendance'!$E40,1)</f>
        <v>W</v>
      </c>
      <c r="G40" s="5" t="s">
        <v>98</v>
      </c>
      <c r="H40" s="6">
        <v>42346</v>
      </c>
      <c r="I40" s="5"/>
      <c r="J40" s="5"/>
      <c r="K40" s="5"/>
      <c r="L40" s="5">
        <f>SUM('2017 Bluejays Attendance'!$I40:$K40)</f>
        <v>0</v>
      </c>
    </row>
    <row r="41" spans="2:12" hidden="1" x14ac:dyDescent="0.25">
      <c r="B41" s="3" t="s">
        <v>99</v>
      </c>
      <c r="C41" s="15">
        <v>42869</v>
      </c>
      <c r="D41" s="3" t="s">
        <v>253</v>
      </c>
      <c r="E41" s="3" t="s">
        <v>100</v>
      </c>
      <c r="F41" s="24" t="str">
        <f>LEFT('2017 Bluejays Attendance'!$E41,1)</f>
        <v>W</v>
      </c>
      <c r="G41" s="3" t="s">
        <v>101</v>
      </c>
      <c r="H41" s="4">
        <v>42030</v>
      </c>
      <c r="I41" s="5"/>
      <c r="J41" s="5"/>
      <c r="K41" s="5"/>
      <c r="L41" s="5">
        <f>SUM('2017 Bluejays Attendance'!$I41:$K41)</f>
        <v>0</v>
      </c>
    </row>
    <row r="42" spans="2:12" hidden="1" x14ac:dyDescent="0.25">
      <c r="B42" s="5" t="s">
        <v>103</v>
      </c>
      <c r="C42" s="16">
        <v>42870</v>
      </c>
      <c r="D42" s="5" t="s">
        <v>254</v>
      </c>
      <c r="E42" s="5" t="s">
        <v>104</v>
      </c>
      <c r="F42" s="25" t="str">
        <f>LEFT('2017 Bluejays Attendance'!$E42,1)</f>
        <v>L</v>
      </c>
      <c r="G42" s="5" t="s">
        <v>105</v>
      </c>
      <c r="H42" s="6">
        <v>29766</v>
      </c>
      <c r="I42" s="5"/>
      <c r="J42" s="5"/>
      <c r="K42" s="5"/>
      <c r="L42" s="5">
        <f>SUM('2017 Bluejays Attendance'!$I42:$K42)</f>
        <v>0</v>
      </c>
    </row>
    <row r="43" spans="2:12" hidden="1" x14ac:dyDescent="0.25">
      <c r="B43" s="3" t="s">
        <v>106</v>
      </c>
      <c r="C43" s="15">
        <v>42871</v>
      </c>
      <c r="D43" s="3" t="s">
        <v>254</v>
      </c>
      <c r="E43" s="3" t="s">
        <v>107</v>
      </c>
      <c r="F43" s="24" t="str">
        <f>LEFT('2017 Bluejays Attendance'!$E43,1)</f>
        <v>L</v>
      </c>
      <c r="G43" s="3" t="s">
        <v>108</v>
      </c>
      <c r="H43" s="4">
        <v>34431</v>
      </c>
      <c r="I43" s="5"/>
      <c r="J43" s="5"/>
      <c r="K43" s="5"/>
      <c r="L43" s="5">
        <f>SUM('2017 Bluejays Attendance'!$I43:$K43)</f>
        <v>0</v>
      </c>
    </row>
    <row r="44" spans="2:12" hidden="1" x14ac:dyDescent="0.25">
      <c r="B44" s="5" t="s">
        <v>109</v>
      </c>
      <c r="C44" s="16">
        <v>42872</v>
      </c>
      <c r="D44" s="5" t="s">
        <v>255</v>
      </c>
      <c r="E44" s="5" t="s">
        <v>110</v>
      </c>
      <c r="F44" s="25" t="str">
        <f>LEFT('2017 Bluejays Attendance'!$E44,1)</f>
        <v>L</v>
      </c>
      <c r="G44" s="5" t="s">
        <v>111</v>
      </c>
      <c r="H44" s="6">
        <v>28293</v>
      </c>
      <c r="I44" s="5"/>
      <c r="J44" s="5"/>
      <c r="K44" s="5"/>
      <c r="L44" s="5">
        <f>SUM('2017 Bluejays Attendance'!$I44:$K44)</f>
        <v>0</v>
      </c>
    </row>
    <row r="45" spans="2:12" hidden="1" x14ac:dyDescent="0.25">
      <c r="B45" s="3" t="s">
        <v>112</v>
      </c>
      <c r="C45" s="15">
        <v>42873</v>
      </c>
      <c r="D45" s="3" t="s">
        <v>255</v>
      </c>
      <c r="E45" s="3" t="s">
        <v>113</v>
      </c>
      <c r="F45" s="24" t="str">
        <f>LEFT('2017 Bluejays Attendance'!$E45,1)</f>
        <v>W</v>
      </c>
      <c r="G45" s="3" t="s">
        <v>114</v>
      </c>
      <c r="H45" s="4">
        <v>25419</v>
      </c>
      <c r="I45" s="5"/>
      <c r="J45" s="5"/>
      <c r="K45" s="5"/>
      <c r="L45" s="5">
        <f>SUM('2017 Bluejays Attendance'!$I45:$K45)</f>
        <v>0</v>
      </c>
    </row>
    <row r="46" spans="2:12" hidden="1" x14ac:dyDescent="0.25">
      <c r="B46" s="5" t="s">
        <v>115</v>
      </c>
      <c r="C46" s="16">
        <v>42874</v>
      </c>
      <c r="D46" s="5" t="s">
        <v>243</v>
      </c>
      <c r="E46" s="5" t="s">
        <v>116</v>
      </c>
      <c r="F46" s="25" t="str">
        <f>LEFT('2017 Bluejays Attendance'!$E46,1)</f>
        <v>L</v>
      </c>
      <c r="G46" s="5" t="s">
        <v>117</v>
      </c>
      <c r="H46" s="6">
        <v>31916</v>
      </c>
      <c r="I46" s="5"/>
      <c r="J46" s="5"/>
      <c r="K46" s="5"/>
      <c r="L46" s="5">
        <f>SUM('2017 Bluejays Attendance'!$I46:$K46)</f>
        <v>0</v>
      </c>
    </row>
    <row r="47" spans="2:12" hidden="1" x14ac:dyDescent="0.25">
      <c r="B47" s="3" t="s">
        <v>118</v>
      </c>
      <c r="C47" s="15">
        <v>42875</v>
      </c>
      <c r="D47" s="3" t="s">
        <v>243</v>
      </c>
      <c r="E47" s="3" t="s">
        <v>119</v>
      </c>
      <c r="F47" s="24" t="str">
        <f>LEFT('2017 Bluejays Attendance'!$E47,1)</f>
        <v>L</v>
      </c>
      <c r="G47" s="3" t="s">
        <v>120</v>
      </c>
      <c r="H47" s="4">
        <v>45416</v>
      </c>
      <c r="I47" s="5"/>
      <c r="J47" s="5"/>
      <c r="K47" s="5"/>
      <c r="L47" s="5">
        <f>SUM('2017 Bluejays Attendance'!$I47:$K47)</f>
        <v>0</v>
      </c>
    </row>
    <row r="48" spans="2:12" hidden="1" x14ac:dyDescent="0.25">
      <c r="B48" s="5" t="s">
        <v>121</v>
      </c>
      <c r="C48" s="16">
        <v>42876</v>
      </c>
      <c r="D48" s="5" t="s">
        <v>243</v>
      </c>
      <c r="E48" s="5" t="s">
        <v>64</v>
      </c>
      <c r="F48" s="25" t="str">
        <f>LEFT('2017 Bluejays Attendance'!$E48,1)</f>
        <v>W</v>
      </c>
      <c r="G48" s="5" t="s">
        <v>122</v>
      </c>
      <c r="H48" s="6">
        <v>36632</v>
      </c>
      <c r="I48" s="5"/>
      <c r="J48" s="5"/>
      <c r="K48" s="5"/>
      <c r="L48" s="5">
        <f>SUM('2017 Bluejays Attendance'!$I48:$K48)</f>
        <v>0</v>
      </c>
    </row>
    <row r="49" spans="2:12" hidden="1" x14ac:dyDescent="0.25">
      <c r="B49" s="3" t="s">
        <v>124</v>
      </c>
      <c r="C49" s="15">
        <v>42878</v>
      </c>
      <c r="D49" s="3" t="s">
        <v>256</v>
      </c>
      <c r="E49" s="3" t="s">
        <v>125</v>
      </c>
      <c r="F49" s="24" t="str">
        <f>LEFT('2017 Bluejays Attendance'!$E49,1)</f>
        <v>W</v>
      </c>
      <c r="G49" s="3" t="s">
        <v>126</v>
      </c>
      <c r="H49" s="4">
        <v>30742</v>
      </c>
      <c r="I49" s="5"/>
      <c r="J49" s="5"/>
      <c r="K49" s="5"/>
      <c r="L49" s="5">
        <f>SUM('2017 Bluejays Attendance'!$I49:$K49)</f>
        <v>0</v>
      </c>
    </row>
    <row r="50" spans="2:12" hidden="1" x14ac:dyDescent="0.25">
      <c r="B50" s="5" t="s">
        <v>128</v>
      </c>
      <c r="C50" s="16">
        <v>42879</v>
      </c>
      <c r="D50" s="5" t="s">
        <v>256</v>
      </c>
      <c r="E50" s="5" t="s">
        <v>75</v>
      </c>
      <c r="F50" s="25" t="str">
        <f>LEFT('2017 Bluejays Attendance'!$E50,1)</f>
        <v>W</v>
      </c>
      <c r="G50" s="5" t="s">
        <v>129</v>
      </c>
      <c r="H50" s="6">
        <v>26607</v>
      </c>
      <c r="I50" s="5"/>
      <c r="J50" s="5"/>
      <c r="K50" s="5"/>
      <c r="L50" s="5">
        <f>SUM('2017 Bluejays Attendance'!$I50:$K50)</f>
        <v>0</v>
      </c>
    </row>
    <row r="51" spans="2:12" hidden="1" x14ac:dyDescent="0.25">
      <c r="B51" s="3" t="s">
        <v>130</v>
      </c>
      <c r="C51" s="15">
        <v>42881</v>
      </c>
      <c r="D51" s="3" t="s">
        <v>257</v>
      </c>
      <c r="E51" s="3" t="s">
        <v>131</v>
      </c>
      <c r="F51" s="24" t="str">
        <f>LEFT('2017 Bluejays Attendance'!$E51,1)</f>
        <v>W</v>
      </c>
      <c r="G51" s="3" t="s">
        <v>132</v>
      </c>
      <c r="H51" s="4">
        <v>40754</v>
      </c>
      <c r="I51" s="5"/>
      <c r="J51" s="5"/>
      <c r="K51" s="5"/>
      <c r="L51" s="5">
        <f>SUM('2017 Bluejays Attendance'!$I51:$K51)</f>
        <v>0</v>
      </c>
    </row>
    <row r="52" spans="2:12" hidden="1" x14ac:dyDescent="0.25">
      <c r="B52" s="5" t="s">
        <v>134</v>
      </c>
      <c r="C52" s="16">
        <v>42882</v>
      </c>
      <c r="D52" s="5" t="s">
        <v>257</v>
      </c>
      <c r="E52" s="5" t="s">
        <v>64</v>
      </c>
      <c r="F52" s="25" t="str">
        <f>LEFT('2017 Bluejays Attendance'!$E52,1)</f>
        <v>W</v>
      </c>
      <c r="G52" s="5" t="s">
        <v>135</v>
      </c>
      <c r="H52" s="6">
        <v>46825</v>
      </c>
      <c r="I52" s="5"/>
      <c r="J52" s="5"/>
      <c r="K52" s="5"/>
      <c r="L52" s="5">
        <f>SUM('2017 Bluejays Attendance'!$I52:$K52)</f>
        <v>0</v>
      </c>
    </row>
    <row r="53" spans="2:12" hidden="1" x14ac:dyDescent="0.25">
      <c r="B53" s="3" t="s">
        <v>137</v>
      </c>
      <c r="C53" s="15">
        <v>42883</v>
      </c>
      <c r="D53" s="3" t="s">
        <v>257</v>
      </c>
      <c r="E53" s="3" t="s">
        <v>11</v>
      </c>
      <c r="F53" s="24" t="str">
        <f>LEFT('2017 Bluejays Attendance'!$E53,1)</f>
        <v>L</v>
      </c>
      <c r="G53" s="3" t="s">
        <v>138</v>
      </c>
      <c r="H53" s="4">
        <v>46188</v>
      </c>
      <c r="I53" s="5"/>
      <c r="J53" s="5"/>
      <c r="K53" s="5"/>
      <c r="L53" s="5">
        <f>SUM('2017 Bluejays Attendance'!$I53:$K53)</f>
        <v>0</v>
      </c>
    </row>
    <row r="54" spans="2:12" hidden="1" x14ac:dyDescent="0.25">
      <c r="B54" s="5" t="s">
        <v>139</v>
      </c>
      <c r="C54" s="16">
        <v>42884</v>
      </c>
      <c r="D54" s="5" t="s">
        <v>258</v>
      </c>
      <c r="E54" s="5" t="s">
        <v>140</v>
      </c>
      <c r="F54" s="25" t="str">
        <f>LEFT('2017 Bluejays Attendance'!$E54,1)</f>
        <v>W</v>
      </c>
      <c r="G54" s="5" t="s">
        <v>141</v>
      </c>
      <c r="H54" s="6">
        <v>29844</v>
      </c>
      <c r="I54" s="5"/>
      <c r="J54" s="5"/>
      <c r="K54" s="5"/>
      <c r="L54" s="5">
        <f>SUM('2017 Bluejays Attendance'!$I54:$K54)</f>
        <v>0</v>
      </c>
    </row>
    <row r="55" spans="2:12" hidden="1" x14ac:dyDescent="0.25">
      <c r="B55" s="3" t="s">
        <v>142</v>
      </c>
      <c r="C55" s="15">
        <v>42885</v>
      </c>
      <c r="D55" s="3" t="s">
        <v>258</v>
      </c>
      <c r="E55" s="3" t="s">
        <v>143</v>
      </c>
      <c r="F55" s="24" t="str">
        <f>LEFT('2017 Bluejays Attendance'!$E55,1)</f>
        <v>W</v>
      </c>
      <c r="G55" s="3" t="s">
        <v>144</v>
      </c>
      <c r="H55" s="4">
        <v>32747</v>
      </c>
      <c r="I55" s="5"/>
      <c r="J55" s="5"/>
      <c r="K55" s="5"/>
      <c r="L55" s="5">
        <f>SUM('2017 Bluejays Attendance'!$I55:$K55)</f>
        <v>0</v>
      </c>
    </row>
    <row r="56" spans="2:12" hidden="1" x14ac:dyDescent="0.25">
      <c r="B56" s="5" t="s">
        <v>145</v>
      </c>
      <c r="C56" s="16">
        <v>42886</v>
      </c>
      <c r="D56" s="5" t="s">
        <v>258</v>
      </c>
      <c r="E56" s="5" t="s">
        <v>146</v>
      </c>
      <c r="F56" s="25" t="str">
        <f>LEFT('2017 Bluejays Attendance'!$E56,1)</f>
        <v>W</v>
      </c>
      <c r="G56" s="5" t="s">
        <v>147</v>
      </c>
      <c r="H56" s="6">
        <v>44058</v>
      </c>
      <c r="I56" s="5"/>
      <c r="J56" s="5"/>
      <c r="K56" s="5"/>
      <c r="L56" s="5">
        <f>SUM('2017 Bluejays Attendance'!$I56:$K56)</f>
        <v>0</v>
      </c>
    </row>
    <row r="57" spans="2:12" hidden="1" x14ac:dyDescent="0.25">
      <c r="B57" s="3" t="s">
        <v>148</v>
      </c>
      <c r="C57" s="15">
        <v>42887</v>
      </c>
      <c r="D57" s="3" t="s">
        <v>259</v>
      </c>
      <c r="E57" s="3" t="s">
        <v>149</v>
      </c>
      <c r="F57" s="24" t="str">
        <f>LEFT('2017 Bluejays Attendance'!$E57,1)</f>
        <v>L</v>
      </c>
      <c r="G57" s="3" t="s">
        <v>150</v>
      </c>
      <c r="H57" s="4">
        <v>37722</v>
      </c>
      <c r="I57" s="5"/>
      <c r="J57" s="5"/>
      <c r="K57" s="5"/>
      <c r="L57" s="5">
        <f>SUM('2017 Bluejays Attendance'!$I57:$K57)</f>
        <v>0</v>
      </c>
    </row>
    <row r="58" spans="2:12" hidden="1" x14ac:dyDescent="0.25">
      <c r="B58" s="5" t="s">
        <v>151</v>
      </c>
      <c r="C58" s="16">
        <v>42888</v>
      </c>
      <c r="D58" s="5" t="s">
        <v>259</v>
      </c>
      <c r="E58" s="5" t="s">
        <v>152</v>
      </c>
      <c r="F58" s="25" t="str">
        <f>LEFT('2017 Bluejays Attendance'!$E58,1)</f>
        <v>W</v>
      </c>
      <c r="G58" s="5" t="s">
        <v>153</v>
      </c>
      <c r="H58" s="6">
        <v>44261</v>
      </c>
      <c r="I58" s="5"/>
      <c r="J58" s="5"/>
      <c r="K58" s="5"/>
      <c r="L58" s="5">
        <f>SUM('2017 Bluejays Attendance'!$I58:$K58)</f>
        <v>0</v>
      </c>
    </row>
    <row r="59" spans="2:12" hidden="1" x14ac:dyDescent="0.25">
      <c r="B59" s="3" t="s">
        <v>154</v>
      </c>
      <c r="C59" s="15">
        <v>42889</v>
      </c>
      <c r="D59" s="3" t="s">
        <v>259</v>
      </c>
      <c r="E59" s="3" t="s">
        <v>155</v>
      </c>
      <c r="F59" s="24" t="str">
        <f>LEFT('2017 Bluejays Attendance'!$E59,1)</f>
        <v>L</v>
      </c>
      <c r="G59" s="3" t="s">
        <v>156</v>
      </c>
      <c r="H59" s="4">
        <v>47226</v>
      </c>
      <c r="I59" s="5"/>
      <c r="J59" s="5"/>
      <c r="K59" s="5"/>
      <c r="L59" s="5">
        <f>SUM('2017 Bluejays Attendance'!$I59:$K59)</f>
        <v>0</v>
      </c>
    </row>
    <row r="60" spans="2:12" hidden="1" x14ac:dyDescent="0.25">
      <c r="B60" s="5" t="s">
        <v>157</v>
      </c>
      <c r="C60" s="16">
        <v>42890</v>
      </c>
      <c r="D60" s="5" t="s">
        <v>259</v>
      </c>
      <c r="E60" s="5" t="s">
        <v>100</v>
      </c>
      <c r="F60" s="25" t="str">
        <f>LEFT('2017 Bluejays Attendance'!$E60,1)</f>
        <v>W</v>
      </c>
      <c r="G60" s="5" t="s">
        <v>158</v>
      </c>
      <c r="H60" s="6">
        <v>46782</v>
      </c>
      <c r="I60" s="5"/>
      <c r="J60" s="5"/>
      <c r="K60" s="5"/>
      <c r="L60" s="5">
        <f>SUM('2017 Bluejays Attendance'!$I60:$K60)</f>
        <v>0</v>
      </c>
    </row>
    <row r="61" spans="2:12" hidden="1" x14ac:dyDescent="0.25">
      <c r="B61" s="3" t="s">
        <v>159</v>
      </c>
      <c r="C61" s="15">
        <v>42891</v>
      </c>
      <c r="D61" s="3" t="s">
        <v>260</v>
      </c>
      <c r="E61" s="3" t="s">
        <v>160</v>
      </c>
      <c r="F61" s="24" t="str">
        <f>LEFT('2017 Bluejays Attendance'!$E61,1)</f>
        <v>L</v>
      </c>
      <c r="G61" s="3" t="s">
        <v>161</v>
      </c>
      <c r="H61" s="4">
        <v>12890</v>
      </c>
      <c r="I61" s="5"/>
      <c r="J61" s="5"/>
      <c r="K61" s="5"/>
      <c r="L61" s="5">
        <f>SUM('2017 Bluejays Attendance'!$I61:$K61)</f>
        <v>0</v>
      </c>
    </row>
    <row r="62" spans="2:12" hidden="1" x14ac:dyDescent="0.25">
      <c r="B62" s="5" t="s">
        <v>162</v>
      </c>
      <c r="C62" s="16">
        <v>42892</v>
      </c>
      <c r="D62" s="5" t="s">
        <v>260</v>
      </c>
      <c r="E62" s="5" t="s">
        <v>163</v>
      </c>
      <c r="F62" s="25" t="str">
        <f>LEFT('2017 Bluejays Attendance'!$E62,1)</f>
        <v>L</v>
      </c>
      <c r="G62" s="5" t="s">
        <v>164</v>
      </c>
      <c r="H62" s="6">
        <v>16643</v>
      </c>
      <c r="I62" s="5"/>
      <c r="J62" s="5"/>
      <c r="K62" s="5"/>
      <c r="L62" s="5">
        <f>SUM('2017 Bluejays Attendance'!$I62:$K62)</f>
        <v>0</v>
      </c>
    </row>
    <row r="63" spans="2:12" hidden="1" x14ac:dyDescent="0.25">
      <c r="B63" s="3" t="s">
        <v>165</v>
      </c>
      <c r="C63" s="15">
        <v>42893</v>
      </c>
      <c r="D63" s="3" t="s">
        <v>260</v>
      </c>
      <c r="E63" s="3" t="s">
        <v>166</v>
      </c>
      <c r="F63" s="24" t="str">
        <f>LEFT('2017 Bluejays Attendance'!$E63,1)</f>
        <v>W</v>
      </c>
      <c r="G63" s="3" t="s">
        <v>167</v>
      </c>
      <c r="H63" s="4">
        <v>15076</v>
      </c>
      <c r="I63" s="5"/>
      <c r="J63" s="5"/>
      <c r="K63" s="5"/>
      <c r="L63" s="5">
        <f>SUM('2017 Bluejays Attendance'!$I63:$K63)</f>
        <v>0</v>
      </c>
    </row>
    <row r="64" spans="2:12" hidden="1" x14ac:dyDescent="0.25">
      <c r="B64" s="5" t="s">
        <v>168</v>
      </c>
      <c r="C64" s="16">
        <v>42895</v>
      </c>
      <c r="D64" s="5" t="s">
        <v>261</v>
      </c>
      <c r="E64" s="5" t="s">
        <v>169</v>
      </c>
      <c r="F64" s="25" t="str">
        <f>LEFT('2017 Bluejays Attendance'!$E64,1)</f>
        <v>L</v>
      </c>
      <c r="G64" s="5" t="s">
        <v>170</v>
      </c>
      <c r="H64" s="6">
        <v>33518</v>
      </c>
      <c r="I64" s="5"/>
      <c r="J64" s="5"/>
      <c r="K64" s="5"/>
      <c r="L64" s="5">
        <f>SUM('2017 Bluejays Attendance'!$I64:$K64)</f>
        <v>0</v>
      </c>
    </row>
    <row r="65" spans="2:12" hidden="1" x14ac:dyDescent="0.25">
      <c r="B65" s="3" t="s">
        <v>172</v>
      </c>
      <c r="C65" s="15">
        <v>42896</v>
      </c>
      <c r="D65" s="3" t="s">
        <v>261</v>
      </c>
      <c r="E65" s="3" t="s">
        <v>82</v>
      </c>
      <c r="F65" s="24" t="str">
        <f>LEFT('2017 Bluejays Attendance'!$E65,1)</f>
        <v>W</v>
      </c>
      <c r="G65" s="3" t="s">
        <v>173</v>
      </c>
      <c r="H65" s="4">
        <v>45480</v>
      </c>
      <c r="I65" s="5"/>
      <c r="J65" s="5"/>
      <c r="K65" s="5"/>
      <c r="L65" s="5">
        <f>SUM('2017 Bluejays Attendance'!$I65:$K65)</f>
        <v>0</v>
      </c>
    </row>
    <row r="66" spans="2:12" hidden="1" x14ac:dyDescent="0.25">
      <c r="B66" s="5" t="s">
        <v>174</v>
      </c>
      <c r="C66" s="16">
        <v>42897</v>
      </c>
      <c r="D66" s="5" t="s">
        <v>261</v>
      </c>
      <c r="E66" s="5" t="s">
        <v>94</v>
      </c>
      <c r="F66" s="25" t="str">
        <f>LEFT('2017 Bluejays Attendance'!$E66,1)</f>
        <v>W</v>
      </c>
      <c r="G66" s="5" t="s">
        <v>175</v>
      </c>
      <c r="H66" s="6">
        <v>41137</v>
      </c>
      <c r="I66" s="5"/>
      <c r="J66" s="5"/>
      <c r="K66" s="5"/>
      <c r="L66" s="5">
        <f>SUM('2017 Bluejays Attendance'!$I66:$K66)</f>
        <v>0</v>
      </c>
    </row>
    <row r="67" spans="2:12" hidden="1" x14ac:dyDescent="0.25">
      <c r="B67" s="3" t="s">
        <v>176</v>
      </c>
      <c r="C67" s="15">
        <v>42899</v>
      </c>
      <c r="D67" s="3" t="s">
        <v>250</v>
      </c>
      <c r="E67" s="3" t="s">
        <v>177</v>
      </c>
      <c r="F67" s="24" t="str">
        <f>LEFT('2017 Bluejays Attendance'!$E67,1)</f>
        <v>L</v>
      </c>
      <c r="G67" s="3" t="s">
        <v>178</v>
      </c>
      <c r="H67" s="4">
        <v>39404</v>
      </c>
      <c r="I67" s="5"/>
      <c r="J67" s="5"/>
      <c r="K67" s="5"/>
      <c r="L67" s="5">
        <f>SUM('2017 Bluejays Attendance'!$I67:$K67)</f>
        <v>0</v>
      </c>
    </row>
    <row r="68" spans="2:12" hidden="1" x14ac:dyDescent="0.25">
      <c r="B68" s="5" t="s">
        <v>179</v>
      </c>
      <c r="C68" s="16">
        <v>42900</v>
      </c>
      <c r="D68" s="5" t="s">
        <v>250</v>
      </c>
      <c r="E68" s="5" t="s">
        <v>131</v>
      </c>
      <c r="F68" s="25" t="str">
        <f>LEFT('2017 Bluejays Attendance'!$E68,1)</f>
        <v>W</v>
      </c>
      <c r="G68" s="5" t="s">
        <v>180</v>
      </c>
      <c r="H68" s="6">
        <v>37734</v>
      </c>
      <c r="I68" s="5"/>
      <c r="J68" s="5"/>
      <c r="K68" s="5"/>
      <c r="L68" s="5">
        <f>SUM('2017 Bluejays Attendance'!$I68:$K68)</f>
        <v>0</v>
      </c>
    </row>
    <row r="69" spans="2:12" hidden="1" x14ac:dyDescent="0.25">
      <c r="B69" s="3" t="s">
        <v>181</v>
      </c>
      <c r="C69" s="15">
        <v>42902</v>
      </c>
      <c r="D69" s="3" t="s">
        <v>262</v>
      </c>
      <c r="E69" s="3" t="s">
        <v>33</v>
      </c>
      <c r="F69" s="24" t="str">
        <f>LEFT('2017 Bluejays Attendance'!$E69,1)</f>
        <v>L</v>
      </c>
      <c r="G69" s="3" t="s">
        <v>182</v>
      </c>
      <c r="H69" s="4">
        <v>39071</v>
      </c>
      <c r="I69" s="5"/>
      <c r="J69" s="5"/>
      <c r="K69" s="5"/>
      <c r="L69" s="5">
        <f>SUM('2017 Bluejays Attendance'!$I69:$K69)</f>
        <v>0</v>
      </c>
    </row>
    <row r="70" spans="2:12" hidden="1" x14ac:dyDescent="0.25">
      <c r="B70" s="5" t="s">
        <v>184</v>
      </c>
      <c r="C70" s="16">
        <v>42903</v>
      </c>
      <c r="D70" s="5" t="s">
        <v>262</v>
      </c>
      <c r="E70" s="5" t="s">
        <v>185</v>
      </c>
      <c r="F70" s="25" t="str">
        <f>LEFT('2017 Bluejays Attendance'!$E70,1)</f>
        <v>L</v>
      </c>
      <c r="G70" s="5" t="s">
        <v>186</v>
      </c>
      <c r="H70" s="6">
        <v>47171</v>
      </c>
      <c r="I70" s="5"/>
      <c r="J70" s="5"/>
      <c r="K70" s="5"/>
      <c r="L70" s="5">
        <f>SUM('2017 Bluejays Attendance'!$I70:$K70)</f>
        <v>0</v>
      </c>
    </row>
    <row r="71" spans="2:12" hidden="1" x14ac:dyDescent="0.25">
      <c r="B71" s="3" t="s">
        <v>187</v>
      </c>
      <c r="C71" s="15">
        <v>42904</v>
      </c>
      <c r="D71" s="3" t="s">
        <v>262</v>
      </c>
      <c r="E71" s="3" t="s">
        <v>188</v>
      </c>
      <c r="F71" s="24" t="str">
        <f>LEFT('2017 Bluejays Attendance'!$E71,1)</f>
        <v>W</v>
      </c>
      <c r="G71" s="3" t="s">
        <v>189</v>
      </c>
      <c r="H71" s="4">
        <v>46599</v>
      </c>
      <c r="I71" s="5"/>
      <c r="J71" s="5"/>
      <c r="K71" s="5"/>
      <c r="L71" s="5">
        <f>SUM('2017 Bluejays Attendance'!$I71:$K71)</f>
        <v>0</v>
      </c>
    </row>
    <row r="72" spans="2:12" hidden="1" x14ac:dyDescent="0.25">
      <c r="B72" s="5" t="s">
        <v>190</v>
      </c>
      <c r="C72" s="16">
        <v>42905</v>
      </c>
      <c r="D72" s="5" t="s">
        <v>263</v>
      </c>
      <c r="E72" s="5" t="s">
        <v>131</v>
      </c>
      <c r="F72" s="25" t="str">
        <f>LEFT('2017 Bluejays Attendance'!$E72,1)</f>
        <v>W</v>
      </c>
      <c r="G72" s="5" t="s">
        <v>191</v>
      </c>
      <c r="H72" s="6">
        <v>25115</v>
      </c>
      <c r="I72" s="5"/>
      <c r="J72" s="5"/>
      <c r="K72" s="5"/>
      <c r="L72" s="5">
        <f>SUM('2017 Bluejays Attendance'!$I72:$K72)</f>
        <v>0</v>
      </c>
    </row>
    <row r="73" spans="2:12" hidden="1" x14ac:dyDescent="0.25">
      <c r="B73" s="3" t="s">
        <v>192</v>
      </c>
      <c r="C73" s="15">
        <v>42906</v>
      </c>
      <c r="D73" s="3" t="s">
        <v>263</v>
      </c>
      <c r="E73" s="3" t="s">
        <v>77</v>
      </c>
      <c r="F73" s="24" t="str">
        <f>LEFT('2017 Bluejays Attendance'!$E73,1)</f>
        <v>L</v>
      </c>
      <c r="G73" s="3" t="s">
        <v>193</v>
      </c>
      <c r="H73" s="4">
        <v>24169</v>
      </c>
      <c r="I73" s="5"/>
      <c r="J73" s="5"/>
      <c r="K73" s="5"/>
      <c r="L73" s="5">
        <f>SUM('2017 Bluejays Attendance'!$I73:$K73)</f>
        <v>0</v>
      </c>
    </row>
    <row r="74" spans="2:12" hidden="1" x14ac:dyDescent="0.25">
      <c r="B74" s="5" t="s">
        <v>194</v>
      </c>
      <c r="C74" s="16">
        <v>42907</v>
      </c>
      <c r="D74" s="5" t="s">
        <v>263</v>
      </c>
      <c r="E74" s="5" t="s">
        <v>152</v>
      </c>
      <c r="F74" s="25" t="str">
        <f>LEFT('2017 Bluejays Attendance'!$E74,1)</f>
        <v>W</v>
      </c>
      <c r="G74" s="5" t="s">
        <v>195</v>
      </c>
      <c r="H74" s="6">
        <v>28376</v>
      </c>
      <c r="I74" s="5"/>
      <c r="J74" s="5"/>
      <c r="K74" s="5"/>
      <c r="L74" s="5">
        <f>SUM('2017 Bluejays Attendance'!$I74:$K74)</f>
        <v>0</v>
      </c>
    </row>
    <row r="75" spans="2:12" hidden="1" x14ac:dyDescent="0.25">
      <c r="B75" s="3" t="s">
        <v>197</v>
      </c>
      <c r="C75" s="15">
        <v>42908</v>
      </c>
      <c r="D75" s="3" t="s">
        <v>263</v>
      </c>
      <c r="E75" s="3" t="s">
        <v>33</v>
      </c>
      <c r="F75" s="24" t="str">
        <f>LEFT('2017 Bluejays Attendance'!$E75,1)</f>
        <v>L</v>
      </c>
      <c r="G75" s="3" t="s">
        <v>198</v>
      </c>
      <c r="H75" s="4">
        <v>26764</v>
      </c>
      <c r="I75" s="5"/>
      <c r="J75" s="5"/>
      <c r="K75" s="5"/>
      <c r="L75" s="5">
        <f>SUM('2017 Bluejays Attendance'!$I75:$K75)</f>
        <v>0</v>
      </c>
    </row>
    <row r="76" spans="2:12" hidden="1" x14ac:dyDescent="0.25">
      <c r="B76" s="5" t="s">
        <v>199</v>
      </c>
      <c r="C76" s="16">
        <v>42909</v>
      </c>
      <c r="D76" s="5" t="s">
        <v>264</v>
      </c>
      <c r="E76" s="5" t="s">
        <v>46</v>
      </c>
      <c r="F76" s="25" t="str">
        <f>LEFT('2017 Bluejays Attendance'!$E76,1)</f>
        <v>L</v>
      </c>
      <c r="G76" s="5" t="s">
        <v>200</v>
      </c>
      <c r="H76" s="6">
        <v>38848</v>
      </c>
      <c r="I76" s="5"/>
      <c r="J76" s="5"/>
      <c r="K76" s="5"/>
      <c r="L76" s="5">
        <f>SUM('2017 Bluejays Attendance'!$I76:$K76)</f>
        <v>0</v>
      </c>
    </row>
    <row r="77" spans="2:12" hidden="1" x14ac:dyDescent="0.25">
      <c r="B77" s="3" t="s">
        <v>201</v>
      </c>
      <c r="C77" s="15">
        <v>42910</v>
      </c>
      <c r="D77" s="3" t="s">
        <v>264</v>
      </c>
      <c r="E77" s="3" t="s">
        <v>202</v>
      </c>
      <c r="F77" s="24" t="str">
        <f>LEFT('2017 Bluejays Attendance'!$E77,1)</f>
        <v>L</v>
      </c>
      <c r="G77" s="3" t="s">
        <v>203</v>
      </c>
      <c r="H77" s="4">
        <v>26938</v>
      </c>
      <c r="I77" s="5"/>
      <c r="J77" s="5"/>
      <c r="K77" s="5"/>
      <c r="L77" s="5">
        <f>SUM('2017 Bluejays Attendance'!$I77:$K77)</f>
        <v>0</v>
      </c>
    </row>
    <row r="78" spans="2:12" hidden="1" x14ac:dyDescent="0.25">
      <c r="B78" s="5" t="s">
        <v>205</v>
      </c>
      <c r="C78" s="16">
        <v>42911</v>
      </c>
      <c r="D78" s="5" t="s">
        <v>264</v>
      </c>
      <c r="E78" s="5" t="s">
        <v>206</v>
      </c>
      <c r="F78" s="25" t="str">
        <f>LEFT('2017 Bluejays Attendance'!$E78,1)</f>
        <v>W</v>
      </c>
      <c r="G78" s="5" t="s">
        <v>207</v>
      </c>
      <c r="H78" s="6">
        <v>37182</v>
      </c>
      <c r="I78" s="5"/>
      <c r="J78" s="5"/>
      <c r="K78" s="5"/>
      <c r="L78" s="5">
        <f>SUM('2017 Bluejays Attendance'!$I78:$K78)</f>
        <v>0</v>
      </c>
    </row>
    <row r="79" spans="2:12" hidden="1" x14ac:dyDescent="0.25">
      <c r="B79" s="3" t="s">
        <v>208</v>
      </c>
      <c r="C79" s="15">
        <v>42913</v>
      </c>
      <c r="D79" s="3" t="s">
        <v>246</v>
      </c>
      <c r="E79" s="3" t="s">
        <v>11</v>
      </c>
      <c r="F79" s="24" t="str">
        <f>LEFT('2017 Bluejays Attendance'!$E79,1)</f>
        <v>L</v>
      </c>
      <c r="G79" s="3" t="s">
        <v>209</v>
      </c>
      <c r="H79" s="4">
        <v>40606</v>
      </c>
      <c r="I79" s="5"/>
      <c r="J79" s="5"/>
      <c r="K79" s="5"/>
      <c r="L79" s="5">
        <f>SUM('2017 Bluejays Attendance'!$I79:$K79)</f>
        <v>0</v>
      </c>
    </row>
    <row r="80" spans="2:12" hidden="1" x14ac:dyDescent="0.25">
      <c r="B80" s="5" t="s">
        <v>211</v>
      </c>
      <c r="C80" s="16">
        <v>42914</v>
      </c>
      <c r="D80" s="5" t="s">
        <v>246</v>
      </c>
      <c r="E80" s="5" t="s">
        <v>94</v>
      </c>
      <c r="F80" s="25" t="str">
        <f>LEFT('2017 Bluejays Attendance'!$E80,1)</f>
        <v>W</v>
      </c>
      <c r="G80" s="5" t="s">
        <v>212</v>
      </c>
      <c r="H80" s="6">
        <v>38847</v>
      </c>
      <c r="I80" s="5"/>
      <c r="J80" s="5"/>
      <c r="K80" s="5"/>
      <c r="L80" s="5">
        <f>SUM('2017 Bluejays Attendance'!$I80:$K80)</f>
        <v>0</v>
      </c>
    </row>
    <row r="81" spans="2:12" hidden="1" x14ac:dyDescent="0.25">
      <c r="B81" s="3" t="s">
        <v>213</v>
      </c>
      <c r="C81" s="15">
        <v>42915</v>
      </c>
      <c r="D81" s="3" t="s">
        <v>246</v>
      </c>
      <c r="E81" s="3" t="s">
        <v>24</v>
      </c>
      <c r="F81" s="24" t="str">
        <f>LEFT('2017 Bluejays Attendance'!$E81,1)</f>
        <v>L</v>
      </c>
      <c r="G81" s="3" t="s">
        <v>214</v>
      </c>
      <c r="H81" s="4">
        <v>37291</v>
      </c>
      <c r="I81" s="5"/>
      <c r="J81" s="5"/>
      <c r="K81" s="5"/>
      <c r="L81" s="5">
        <f>SUM('2017 Bluejays Attendance'!$I81:$K81)</f>
        <v>0</v>
      </c>
    </row>
    <row r="82" spans="2:12" hidden="1" x14ac:dyDescent="0.25">
      <c r="B82" s="5" t="s">
        <v>215</v>
      </c>
      <c r="C82" s="16">
        <v>42916</v>
      </c>
      <c r="D82" s="5" t="s">
        <v>247</v>
      </c>
      <c r="E82" s="5" t="s">
        <v>216</v>
      </c>
      <c r="F82" s="25" t="str">
        <f>LEFT('2017 Bluejays Attendance'!$E82,1)</f>
        <v>L</v>
      </c>
      <c r="G82" s="5" t="s">
        <v>217</v>
      </c>
      <c r="H82" s="6">
        <v>41357</v>
      </c>
      <c r="I82" s="5"/>
      <c r="J82" s="5"/>
      <c r="K82" s="5"/>
      <c r="L82" s="5">
        <f>SUM('2017 Bluejays Attendance'!$I82:$K82)</f>
        <v>0</v>
      </c>
    </row>
    <row r="83" spans="2:12" hidden="1" x14ac:dyDescent="0.25">
      <c r="B83" s="3" t="s">
        <v>218</v>
      </c>
      <c r="C83" s="15">
        <v>42917</v>
      </c>
      <c r="D83" s="3" t="s">
        <v>247</v>
      </c>
      <c r="E83" s="3" t="s">
        <v>219</v>
      </c>
      <c r="F83" s="24" t="str">
        <f>LEFT('2017 Bluejays Attendance'!$E83,1)</f>
        <v>L</v>
      </c>
      <c r="G83" s="3" t="s">
        <v>220</v>
      </c>
      <c r="H83" s="4">
        <v>46672</v>
      </c>
      <c r="I83" s="5"/>
      <c r="J83" s="5"/>
      <c r="K83" s="5"/>
      <c r="L83" s="5">
        <f>SUM('2017 Bluejays Attendance'!$I83:$K83)</f>
        <v>0</v>
      </c>
    </row>
    <row r="84" spans="2:12" hidden="1" x14ac:dyDescent="0.25">
      <c r="B84" s="5" t="s">
        <v>221</v>
      </c>
      <c r="C84" s="16">
        <v>42918</v>
      </c>
      <c r="D84" s="5" t="s">
        <v>247</v>
      </c>
      <c r="E84" s="5" t="s">
        <v>222</v>
      </c>
      <c r="F84" s="25" t="str">
        <f>LEFT('2017 Bluejays Attendance'!$E84,1)</f>
        <v>L</v>
      </c>
      <c r="G84" s="5" t="s">
        <v>223</v>
      </c>
      <c r="H84" s="6">
        <v>46696</v>
      </c>
      <c r="I84" s="5"/>
      <c r="J84" s="5"/>
      <c r="K84" s="5"/>
      <c r="L84" s="5">
        <f>SUM('2017 Bluejays Attendance'!$I84:$K84)</f>
        <v>0</v>
      </c>
    </row>
    <row r="85" spans="2:12" hidden="1" x14ac:dyDescent="0.25">
      <c r="B85" s="3" t="s">
        <v>224</v>
      </c>
      <c r="C85" s="15">
        <v>42919</v>
      </c>
      <c r="D85" s="3" t="s">
        <v>251</v>
      </c>
      <c r="E85" s="3" t="s">
        <v>225</v>
      </c>
      <c r="F85" s="24" t="str">
        <f>LEFT('2017 Bluejays Attendance'!$E85,1)</f>
        <v>L</v>
      </c>
      <c r="G85" s="3" t="s">
        <v>226</v>
      </c>
      <c r="H85" s="4">
        <v>46616</v>
      </c>
      <c r="I85" s="5"/>
      <c r="J85" s="5"/>
      <c r="K85" s="5"/>
      <c r="L85" s="5">
        <f>SUM('2017 Bluejays Attendance'!$I85:$K85)</f>
        <v>0</v>
      </c>
    </row>
    <row r="86" spans="2:12" hidden="1" x14ac:dyDescent="0.25">
      <c r="B86" s="5" t="s">
        <v>227</v>
      </c>
      <c r="C86" s="16">
        <v>42920</v>
      </c>
      <c r="D86" s="5" t="s">
        <v>251</v>
      </c>
      <c r="E86" s="5" t="s">
        <v>61</v>
      </c>
      <c r="F86" s="25" t="str">
        <f>LEFT('2017 Bluejays Attendance'!$E86,1)</f>
        <v>W</v>
      </c>
      <c r="G86" s="5" t="s">
        <v>228</v>
      </c>
      <c r="H86" s="6">
        <v>44018</v>
      </c>
      <c r="I86" s="5"/>
      <c r="J86" s="5"/>
      <c r="K86" s="5"/>
      <c r="L86" s="5">
        <f>SUM('2017 Bluejays Attendance'!$I86:$K86)</f>
        <v>0</v>
      </c>
    </row>
    <row r="87" spans="2:12" hidden="1" x14ac:dyDescent="0.25">
      <c r="B87" s="3" t="s">
        <v>230</v>
      </c>
      <c r="C87" s="15">
        <v>42921</v>
      </c>
      <c r="D87" s="3" t="s">
        <v>251</v>
      </c>
      <c r="E87" s="3" t="s">
        <v>131</v>
      </c>
      <c r="F87" s="24" t="str">
        <f>LEFT('2017 Bluejays Attendance'!$E87,1)</f>
        <v>W</v>
      </c>
      <c r="G87" s="3" t="s">
        <v>231</v>
      </c>
      <c r="H87" s="4">
        <v>38691</v>
      </c>
      <c r="I87" s="5"/>
      <c r="J87" s="5"/>
      <c r="K87" s="5"/>
      <c r="L87" s="5">
        <f>SUM('2017 Bluejays Attendance'!$I87:$K87)</f>
        <v>0</v>
      </c>
    </row>
    <row r="88" spans="2:12" hidden="1" x14ac:dyDescent="0.25">
      <c r="B88" s="5" t="s">
        <v>233</v>
      </c>
      <c r="C88" s="16">
        <v>42922</v>
      </c>
      <c r="D88" s="5" t="s">
        <v>265</v>
      </c>
      <c r="E88" s="5" t="s">
        <v>234</v>
      </c>
      <c r="F88" s="25" t="str">
        <f>LEFT('2017 Bluejays Attendance'!$E88,1)</f>
        <v>W</v>
      </c>
      <c r="G88" s="5" t="s">
        <v>235</v>
      </c>
      <c r="H88" s="6">
        <v>40949</v>
      </c>
      <c r="I88" s="5"/>
      <c r="J88" s="5"/>
      <c r="K88" s="5"/>
      <c r="L88" s="5">
        <f>SUM('2017 Bluejays Attendance'!$I88:$K88)</f>
        <v>0</v>
      </c>
    </row>
    <row r="89" spans="2:12" hidden="1" x14ac:dyDescent="0.25">
      <c r="B89" s="3" t="s">
        <v>236</v>
      </c>
      <c r="C89" s="15">
        <v>42923</v>
      </c>
      <c r="D89" s="3" t="s">
        <v>265</v>
      </c>
      <c r="E89" s="3" t="s">
        <v>149</v>
      </c>
      <c r="F89" s="24" t="str">
        <f>LEFT('2017 Bluejays Attendance'!$E89,1)</f>
        <v>L</v>
      </c>
      <c r="G89" s="3" t="s">
        <v>237</v>
      </c>
      <c r="H89" s="4">
        <v>37332</v>
      </c>
      <c r="I89" s="5"/>
      <c r="J89" s="5"/>
      <c r="K89" s="5"/>
      <c r="L89" s="5">
        <f>SUM('2017 Bluejays Attendance'!$I89:$K89)</f>
        <v>0</v>
      </c>
    </row>
    <row r="90" spans="2:12" hidden="1" x14ac:dyDescent="0.25">
      <c r="B90" s="5" t="s">
        <v>238</v>
      </c>
      <c r="C90" s="16">
        <v>42924</v>
      </c>
      <c r="D90" s="5" t="s">
        <v>265</v>
      </c>
      <c r="E90" s="5" t="s">
        <v>90</v>
      </c>
      <c r="F90" s="25" t="str">
        <f>LEFT('2017 Bluejays Attendance'!$E90,1)</f>
        <v>W</v>
      </c>
      <c r="G90" s="5" t="s">
        <v>239</v>
      </c>
      <c r="H90" s="6">
        <v>46659</v>
      </c>
      <c r="I90" s="5"/>
      <c r="J90" s="5"/>
      <c r="K90" s="5"/>
      <c r="L90" s="5">
        <f>SUM('2017 Bluejays Attendance'!$I90:$K90)</f>
        <v>0</v>
      </c>
    </row>
    <row r="91" spans="2:12" hidden="1" x14ac:dyDescent="0.25">
      <c r="B91" s="3" t="s">
        <v>240</v>
      </c>
      <c r="C91" s="15">
        <v>42925</v>
      </c>
      <c r="D91" s="3" t="s">
        <v>265</v>
      </c>
      <c r="E91" s="3" t="s">
        <v>241</v>
      </c>
      <c r="F91" s="24" t="str">
        <f>LEFT('2017 Bluejays Attendance'!$E91,1)</f>
        <v>L</v>
      </c>
      <c r="G91" s="3" t="s">
        <v>242</v>
      </c>
      <c r="H91" s="4">
        <v>46622</v>
      </c>
      <c r="I91" s="5"/>
      <c r="J91" s="5"/>
      <c r="K91" s="5"/>
      <c r="L91" s="5">
        <f>SUM('2017 Bluejays Attendance'!$I91:$K91)</f>
        <v>0</v>
      </c>
    </row>
    <row r="92" spans="2:12" hidden="1" x14ac:dyDescent="0.25">
      <c r="B92" s="3" t="s">
        <v>266</v>
      </c>
      <c r="C92" s="15">
        <v>42930</v>
      </c>
      <c r="D92" s="3" t="s">
        <v>459</v>
      </c>
      <c r="E92" s="3" t="s">
        <v>90</v>
      </c>
      <c r="F92" s="24" t="str">
        <f>LEFT('2017 Bluejays Attendance'!$E92,1)</f>
        <v>W</v>
      </c>
      <c r="G92" s="3" t="s">
        <v>267</v>
      </c>
      <c r="H92" s="4">
        <v>37879</v>
      </c>
      <c r="I92" s="5"/>
      <c r="J92" s="5"/>
      <c r="K92" s="5"/>
      <c r="L92" s="5">
        <f>SUM('2017 Bluejays Attendance'!$I92:$K92)</f>
        <v>0</v>
      </c>
    </row>
    <row r="93" spans="2:12" hidden="1" x14ac:dyDescent="0.25">
      <c r="B93" s="5" t="s">
        <v>269</v>
      </c>
      <c r="C93" s="16">
        <v>42931</v>
      </c>
      <c r="D93" s="5" t="s">
        <v>459</v>
      </c>
      <c r="E93" s="5" t="s">
        <v>270</v>
      </c>
      <c r="F93" s="25" t="str">
        <f>LEFT('2017 Bluejays Attendance'!$E93,1)</f>
        <v>L</v>
      </c>
      <c r="G93" s="5" t="s">
        <v>271</v>
      </c>
      <c r="H93" s="6">
        <v>40036</v>
      </c>
      <c r="I93" s="5"/>
      <c r="J93" s="5"/>
      <c r="K93" s="5"/>
      <c r="L93" s="5">
        <f>SUM('2017 Bluejays Attendance'!$I93:$K93)</f>
        <v>0</v>
      </c>
    </row>
    <row r="94" spans="2:12" hidden="1" x14ac:dyDescent="0.25">
      <c r="B94" s="3" t="s">
        <v>272</v>
      </c>
      <c r="C94" s="15">
        <v>42932</v>
      </c>
      <c r="D94" s="3" t="s">
        <v>459</v>
      </c>
      <c r="E94" s="3" t="s">
        <v>273</v>
      </c>
      <c r="F94" s="24" t="str">
        <f>LEFT('2017 Bluejays Attendance'!$E94,1)</f>
        <v>L</v>
      </c>
      <c r="G94" s="3" t="s">
        <v>274</v>
      </c>
      <c r="H94" s="4">
        <v>37173</v>
      </c>
      <c r="I94" s="5"/>
      <c r="J94" s="5"/>
      <c r="K94" s="5"/>
      <c r="L94" s="5">
        <f>SUM('2017 Bluejays Attendance'!$I94:$K94)</f>
        <v>0</v>
      </c>
    </row>
    <row r="95" spans="2:12" hidden="1" x14ac:dyDescent="0.25">
      <c r="B95" s="5" t="s">
        <v>275</v>
      </c>
      <c r="C95" s="16">
        <v>42933</v>
      </c>
      <c r="D95" s="5" t="s">
        <v>460</v>
      </c>
      <c r="E95" s="5" t="s">
        <v>125</v>
      </c>
      <c r="F95" s="25" t="str">
        <f>LEFT('2017 Bluejays Attendance'!$E95,1)</f>
        <v>W</v>
      </c>
      <c r="G95" s="5" t="s">
        <v>276</v>
      </c>
      <c r="H95" s="6">
        <v>36144</v>
      </c>
      <c r="I95" s="5"/>
      <c r="J95" s="5"/>
      <c r="K95" s="5"/>
      <c r="L95" s="5">
        <f>SUM('2017 Bluejays Attendance'!$I95:$K95)</f>
        <v>0</v>
      </c>
    </row>
    <row r="96" spans="2:12" hidden="1" x14ac:dyDescent="0.25">
      <c r="B96" s="3" t="s">
        <v>277</v>
      </c>
      <c r="C96" s="15">
        <v>42934</v>
      </c>
      <c r="D96" s="3" t="s">
        <v>460</v>
      </c>
      <c r="E96" s="3" t="s">
        <v>278</v>
      </c>
      <c r="F96" s="24" t="str">
        <f>LEFT('2017 Bluejays Attendance'!$E96,1)</f>
        <v>L</v>
      </c>
      <c r="G96" s="3" t="s">
        <v>279</v>
      </c>
      <c r="H96" s="4">
        <v>36488</v>
      </c>
      <c r="I96" s="5"/>
      <c r="J96" s="5"/>
      <c r="K96" s="5"/>
      <c r="L96" s="5">
        <f>SUM('2017 Bluejays Attendance'!$I96:$K96)</f>
        <v>0</v>
      </c>
    </row>
    <row r="97" spans="2:12" hidden="1" x14ac:dyDescent="0.25">
      <c r="B97" s="5" t="s">
        <v>280</v>
      </c>
      <c r="C97" s="16">
        <v>42935</v>
      </c>
      <c r="D97" s="5" t="s">
        <v>460</v>
      </c>
      <c r="E97" s="5" t="s">
        <v>281</v>
      </c>
      <c r="F97" s="25" t="str">
        <f>LEFT('2017 Bluejays Attendance'!$E97,1)</f>
        <v>L</v>
      </c>
      <c r="G97" s="5" t="s">
        <v>282</v>
      </c>
      <c r="H97" s="6">
        <v>37360</v>
      </c>
      <c r="I97" s="5"/>
      <c r="J97" s="5"/>
      <c r="K97" s="5"/>
      <c r="L97" s="5">
        <f>SUM('2017 Bluejays Attendance'!$I97:$K97)</f>
        <v>0</v>
      </c>
    </row>
    <row r="98" spans="2:12" hidden="1" x14ac:dyDescent="0.25">
      <c r="B98" s="3" t="s">
        <v>283</v>
      </c>
      <c r="C98" s="15">
        <v>42936</v>
      </c>
      <c r="D98" s="3" t="s">
        <v>460</v>
      </c>
      <c r="E98" s="3" t="s">
        <v>284</v>
      </c>
      <c r="F98" s="24" t="str">
        <f>LEFT('2017 Bluejays Attendance'!$E98,1)</f>
        <v>W</v>
      </c>
      <c r="G98" s="3" t="s">
        <v>285</v>
      </c>
      <c r="H98" s="4">
        <v>37094</v>
      </c>
      <c r="I98" s="5"/>
      <c r="J98" s="5"/>
      <c r="K98" s="5"/>
      <c r="L98" s="5">
        <f>SUM('2017 Bluejays Attendance'!$I98:$K98)</f>
        <v>0</v>
      </c>
    </row>
    <row r="99" spans="2:12" hidden="1" x14ac:dyDescent="0.25">
      <c r="B99" s="5" t="s">
        <v>286</v>
      </c>
      <c r="C99" s="16">
        <v>42937</v>
      </c>
      <c r="D99" s="5" t="s">
        <v>461</v>
      </c>
      <c r="E99" s="5" t="s">
        <v>287</v>
      </c>
      <c r="F99" s="25" t="str">
        <f>LEFT('2017 Bluejays Attendance'!$E99,1)</f>
        <v>L</v>
      </c>
      <c r="G99" s="5" t="s">
        <v>288</v>
      </c>
      <c r="H99" s="6">
        <v>34284</v>
      </c>
      <c r="I99" s="5"/>
      <c r="J99" s="5"/>
      <c r="K99" s="5"/>
      <c r="L99" s="5">
        <f>SUM('2017 Bluejays Attendance'!$I99:$K99)</f>
        <v>0</v>
      </c>
    </row>
    <row r="100" spans="2:12" hidden="1" x14ac:dyDescent="0.25">
      <c r="B100" s="3" t="s">
        <v>290</v>
      </c>
      <c r="C100" s="15">
        <v>42938</v>
      </c>
      <c r="D100" s="3" t="s">
        <v>461</v>
      </c>
      <c r="E100" s="3" t="s">
        <v>291</v>
      </c>
      <c r="F100" s="24" t="str">
        <f>LEFT('2017 Bluejays Attendance'!$E100,1)</f>
        <v>L</v>
      </c>
      <c r="G100" s="3" t="s">
        <v>292</v>
      </c>
      <c r="H100" s="4">
        <v>34569</v>
      </c>
      <c r="I100" s="5"/>
      <c r="J100" s="5"/>
      <c r="K100" s="5"/>
      <c r="L100" s="5">
        <f>SUM('2017 Bluejays Attendance'!$I100:$K100)</f>
        <v>0</v>
      </c>
    </row>
    <row r="101" spans="2:12" hidden="1" x14ac:dyDescent="0.25">
      <c r="B101" s="5" t="s">
        <v>293</v>
      </c>
      <c r="C101" s="16">
        <v>42939</v>
      </c>
      <c r="D101" s="5" t="s">
        <v>461</v>
      </c>
      <c r="E101" s="5" t="s">
        <v>177</v>
      </c>
      <c r="F101" s="25" t="str">
        <f>LEFT('2017 Bluejays Attendance'!$E101,1)</f>
        <v>L</v>
      </c>
      <c r="G101" s="5" t="s">
        <v>294</v>
      </c>
      <c r="H101" s="6">
        <v>30701</v>
      </c>
      <c r="I101" s="5"/>
      <c r="J101" s="5"/>
      <c r="K101" s="5"/>
      <c r="L101" s="5">
        <f>SUM('2017 Bluejays Attendance'!$I101:$K101)</f>
        <v>0</v>
      </c>
    </row>
    <row r="102" spans="2:12" hidden="1" x14ac:dyDescent="0.25">
      <c r="B102" s="3" t="s">
        <v>295</v>
      </c>
      <c r="C102" s="15">
        <v>42940</v>
      </c>
      <c r="D102" s="3" t="s">
        <v>462</v>
      </c>
      <c r="E102" s="3" t="s">
        <v>82</v>
      </c>
      <c r="F102" s="24" t="str">
        <f>LEFT('2017 Bluejays Attendance'!$E102,1)</f>
        <v>W</v>
      </c>
      <c r="G102" s="3" t="s">
        <v>296</v>
      </c>
      <c r="H102" s="4">
        <v>39613</v>
      </c>
      <c r="I102" s="5"/>
      <c r="J102" s="5"/>
      <c r="K102" s="5"/>
      <c r="L102" s="5">
        <f>SUM('2017 Bluejays Attendance'!$I102:$K102)</f>
        <v>0</v>
      </c>
    </row>
    <row r="103" spans="2:12" hidden="1" x14ac:dyDescent="0.25">
      <c r="B103" s="5" t="s">
        <v>297</v>
      </c>
      <c r="C103" s="16">
        <v>42941</v>
      </c>
      <c r="D103" s="5" t="s">
        <v>462</v>
      </c>
      <c r="E103" s="5" t="s">
        <v>61</v>
      </c>
      <c r="F103" s="25" t="str">
        <f>LEFT('2017 Bluejays Attendance'!$E103,1)</f>
        <v>W</v>
      </c>
      <c r="G103" s="5" t="s">
        <v>298</v>
      </c>
      <c r="H103" s="6">
        <v>40624</v>
      </c>
      <c r="I103" s="5"/>
      <c r="J103" s="5"/>
      <c r="K103" s="5"/>
      <c r="L103" s="5">
        <f>SUM('2017 Bluejays Attendance'!$I103:$K103)</f>
        <v>0</v>
      </c>
    </row>
    <row r="104" spans="2:12" hidden="1" x14ac:dyDescent="0.25">
      <c r="B104" s="3" t="s">
        <v>299</v>
      </c>
      <c r="C104" s="15">
        <v>42942</v>
      </c>
      <c r="D104" s="3" t="s">
        <v>462</v>
      </c>
      <c r="E104" s="3" t="s">
        <v>100</v>
      </c>
      <c r="F104" s="24" t="str">
        <f>LEFT('2017 Bluejays Attendance'!$E104,1)</f>
        <v>W</v>
      </c>
      <c r="G104" s="3" t="s">
        <v>300</v>
      </c>
      <c r="H104" s="4">
        <v>41984</v>
      </c>
      <c r="I104" s="5"/>
      <c r="J104" s="5"/>
      <c r="K104" s="5"/>
      <c r="L104" s="5">
        <f>SUM('2017 Bluejays Attendance'!$I104:$K104)</f>
        <v>0</v>
      </c>
    </row>
    <row r="105" spans="2:12" hidden="1" x14ac:dyDescent="0.25">
      <c r="B105" s="5" t="s">
        <v>301</v>
      </c>
      <c r="C105" s="16">
        <v>42943</v>
      </c>
      <c r="D105" s="5" t="s">
        <v>462</v>
      </c>
      <c r="E105" s="5" t="s">
        <v>302</v>
      </c>
      <c r="F105" s="25" t="str">
        <f>LEFT('2017 Bluejays Attendance'!$E105,1)</f>
        <v>W</v>
      </c>
      <c r="G105" s="5" t="s">
        <v>303</v>
      </c>
      <c r="H105" s="6">
        <v>47484</v>
      </c>
      <c r="I105" s="5"/>
      <c r="J105" s="5"/>
      <c r="K105" s="5"/>
      <c r="L105" s="5">
        <f>SUM('2017 Bluejays Attendance'!$I105:$K105)</f>
        <v>0</v>
      </c>
    </row>
    <row r="106" spans="2:12" hidden="1" x14ac:dyDescent="0.25">
      <c r="B106" s="3" t="s">
        <v>304</v>
      </c>
      <c r="C106" s="15">
        <v>42944</v>
      </c>
      <c r="D106" s="3" t="s">
        <v>463</v>
      </c>
      <c r="E106" s="3" t="s">
        <v>20</v>
      </c>
      <c r="F106" s="24" t="str">
        <f>LEFT('2017 Bluejays Attendance'!$E106,1)</f>
        <v>L</v>
      </c>
      <c r="G106" s="3" t="s">
        <v>305</v>
      </c>
      <c r="H106" s="4">
        <v>39828</v>
      </c>
      <c r="I106" s="5"/>
      <c r="J106" s="5"/>
      <c r="K106" s="5"/>
      <c r="L106" s="5">
        <f>SUM('2017 Bluejays Attendance'!$I106:$K106)</f>
        <v>0</v>
      </c>
    </row>
    <row r="107" spans="2:12" hidden="1" x14ac:dyDescent="0.25">
      <c r="B107" s="5" t="s">
        <v>306</v>
      </c>
      <c r="C107" s="16">
        <v>42945</v>
      </c>
      <c r="D107" s="5" t="s">
        <v>463</v>
      </c>
      <c r="E107" s="5" t="s">
        <v>307</v>
      </c>
      <c r="F107" s="25" t="str">
        <f>LEFT('2017 Bluejays Attendance'!$E107,1)</f>
        <v>L</v>
      </c>
      <c r="G107" s="5" t="s">
        <v>308</v>
      </c>
      <c r="H107" s="6">
        <v>46502</v>
      </c>
      <c r="I107" s="5"/>
      <c r="J107" s="5"/>
      <c r="K107" s="5"/>
      <c r="L107" s="5">
        <f>SUM('2017 Bluejays Attendance'!$I107:$K107)</f>
        <v>0</v>
      </c>
    </row>
    <row r="108" spans="2:12" hidden="1" x14ac:dyDescent="0.25">
      <c r="B108" s="3" t="s">
        <v>309</v>
      </c>
      <c r="C108" s="15">
        <v>42946</v>
      </c>
      <c r="D108" s="3" t="s">
        <v>463</v>
      </c>
      <c r="E108" s="3" t="s">
        <v>310</v>
      </c>
      <c r="F108" s="24" t="str">
        <f>LEFT('2017 Bluejays Attendance'!$E108,1)</f>
        <v>W</v>
      </c>
      <c r="G108" s="3" t="s">
        <v>311</v>
      </c>
      <c r="H108" s="4">
        <v>46852</v>
      </c>
      <c r="I108" s="5"/>
      <c r="J108" s="5"/>
      <c r="K108" s="5"/>
      <c r="L108" s="5">
        <f>SUM('2017 Bluejays Attendance'!$I108:$K108)</f>
        <v>0</v>
      </c>
    </row>
    <row r="109" spans="2:12" hidden="1" x14ac:dyDescent="0.25">
      <c r="B109" s="5" t="s">
        <v>312</v>
      </c>
      <c r="C109" s="16">
        <v>42947</v>
      </c>
      <c r="D109" s="5" t="s">
        <v>464</v>
      </c>
      <c r="E109" s="5" t="s">
        <v>313</v>
      </c>
      <c r="F109" s="25" t="str">
        <f>LEFT('2017 Bluejays Attendance'!$E109,1)</f>
        <v>L</v>
      </c>
      <c r="G109" s="5" t="s">
        <v>314</v>
      </c>
      <c r="H109" s="6">
        <v>13023</v>
      </c>
      <c r="I109" s="5"/>
      <c r="J109" s="5"/>
      <c r="K109" s="5"/>
      <c r="L109" s="5">
        <f>SUM('2017 Bluejays Attendance'!$I109:$K109)</f>
        <v>0</v>
      </c>
    </row>
    <row r="110" spans="2:12" hidden="1" x14ac:dyDescent="0.25">
      <c r="B110" s="3" t="s">
        <v>315</v>
      </c>
      <c r="C110" s="15">
        <v>42948</v>
      </c>
      <c r="D110" s="3" t="s">
        <v>464</v>
      </c>
      <c r="E110" s="3" t="s">
        <v>75</v>
      </c>
      <c r="F110" s="24" t="str">
        <f>LEFT('2017 Bluejays Attendance'!$E110,1)</f>
        <v>W</v>
      </c>
      <c r="G110" s="3" t="s">
        <v>316</v>
      </c>
      <c r="H110" s="4">
        <v>14622</v>
      </c>
      <c r="I110" s="5"/>
      <c r="J110" s="5"/>
      <c r="K110" s="5"/>
      <c r="L110" s="5">
        <f>SUM('2017 Bluejays Attendance'!$I110:$K110)</f>
        <v>0</v>
      </c>
    </row>
    <row r="111" spans="2:12" hidden="1" x14ac:dyDescent="0.25">
      <c r="B111" s="5" t="s">
        <v>317</v>
      </c>
      <c r="C111" s="16">
        <v>42949</v>
      </c>
      <c r="D111" s="5" t="s">
        <v>464</v>
      </c>
      <c r="E111" s="5" t="s">
        <v>318</v>
      </c>
      <c r="F111" s="25" t="str">
        <f>LEFT('2017 Bluejays Attendance'!$E111,1)</f>
        <v>W</v>
      </c>
      <c r="G111" s="5" t="s">
        <v>319</v>
      </c>
      <c r="H111" s="6">
        <v>20878</v>
      </c>
      <c r="I111" s="5"/>
      <c r="J111" s="5"/>
      <c r="K111" s="5"/>
      <c r="L111" s="5">
        <f>SUM('2017 Bluejays Attendance'!$I111:$K111)</f>
        <v>0</v>
      </c>
    </row>
    <row r="112" spans="2:12" hidden="1" x14ac:dyDescent="0.25">
      <c r="B112" s="3" t="s">
        <v>320</v>
      </c>
      <c r="C112" s="15">
        <v>42951</v>
      </c>
      <c r="D112" s="3" t="s">
        <v>465</v>
      </c>
      <c r="E112" s="3" t="s">
        <v>321</v>
      </c>
      <c r="F112" s="24" t="str">
        <f>LEFT('2017 Bluejays Attendance'!$E112,1)</f>
        <v>L</v>
      </c>
      <c r="G112" s="3" t="s">
        <v>322</v>
      </c>
      <c r="H112" s="4">
        <v>39287</v>
      </c>
      <c r="I112" s="5"/>
      <c r="J112" s="5"/>
      <c r="K112" s="5"/>
      <c r="L112" s="5">
        <f>SUM('2017 Bluejays Attendance'!$I112:$K112)</f>
        <v>0</v>
      </c>
    </row>
    <row r="113" spans="2:12" hidden="1" x14ac:dyDescent="0.25">
      <c r="B113" s="5" t="s">
        <v>323</v>
      </c>
      <c r="C113" s="16">
        <v>42952</v>
      </c>
      <c r="D113" s="5" t="s">
        <v>465</v>
      </c>
      <c r="E113" s="5" t="s">
        <v>324</v>
      </c>
      <c r="F113" s="25" t="str">
        <f>LEFT('2017 Bluejays Attendance'!$E113,1)</f>
        <v>W</v>
      </c>
      <c r="G113" s="5" t="s">
        <v>325</v>
      </c>
      <c r="H113" s="6">
        <v>41950</v>
      </c>
      <c r="I113" s="5"/>
      <c r="J113" s="5"/>
      <c r="K113" s="5"/>
      <c r="L113" s="5">
        <f>SUM('2017 Bluejays Attendance'!$I113:$K113)</f>
        <v>0</v>
      </c>
    </row>
    <row r="114" spans="2:12" hidden="1" x14ac:dyDescent="0.25">
      <c r="B114" s="3" t="s">
        <v>326</v>
      </c>
      <c r="C114" s="15">
        <v>42953</v>
      </c>
      <c r="D114" s="3" t="s">
        <v>465</v>
      </c>
      <c r="E114" s="3" t="s">
        <v>313</v>
      </c>
      <c r="F114" s="24" t="str">
        <f>LEFT('2017 Bluejays Attendance'!$E114,1)</f>
        <v>L</v>
      </c>
      <c r="G114" s="3" t="s">
        <v>327</v>
      </c>
      <c r="H114" s="4">
        <v>36300</v>
      </c>
      <c r="I114" s="5"/>
      <c r="J114" s="5"/>
      <c r="K114" s="5"/>
      <c r="L114" s="5">
        <f>SUM('2017 Bluejays Attendance'!$I114:$K114)</f>
        <v>0</v>
      </c>
    </row>
    <row r="115" spans="2:12" hidden="1" x14ac:dyDescent="0.25">
      <c r="B115" s="5" t="s">
        <v>328</v>
      </c>
      <c r="C115" s="16">
        <v>42955</v>
      </c>
      <c r="D115" s="5" t="s">
        <v>259</v>
      </c>
      <c r="E115" s="5" t="s">
        <v>82</v>
      </c>
      <c r="F115" s="25" t="str">
        <f>LEFT('2017 Bluejays Attendance'!$E115,1)</f>
        <v>W</v>
      </c>
      <c r="G115" s="5" t="s">
        <v>329</v>
      </c>
      <c r="H115" s="6">
        <v>41596</v>
      </c>
      <c r="I115" s="5"/>
      <c r="J115" s="5"/>
      <c r="K115" s="5"/>
      <c r="L115" s="5">
        <f>SUM('2017 Bluejays Attendance'!$I115:$K115)</f>
        <v>0</v>
      </c>
    </row>
    <row r="116" spans="2:12" hidden="1" x14ac:dyDescent="0.25">
      <c r="B116" s="3" t="s">
        <v>330</v>
      </c>
      <c r="C116" s="15">
        <v>42956</v>
      </c>
      <c r="D116" s="3" t="s">
        <v>259</v>
      </c>
      <c r="E116" s="3" t="s">
        <v>70</v>
      </c>
      <c r="F116" s="24" t="str">
        <f>LEFT('2017 Bluejays Attendance'!$E116,1)</f>
        <v>L</v>
      </c>
      <c r="G116" s="3" t="s">
        <v>331</v>
      </c>
      <c r="H116" s="4">
        <v>39554</v>
      </c>
      <c r="I116" s="5"/>
      <c r="J116" s="5"/>
      <c r="K116" s="5"/>
      <c r="L116" s="5">
        <f>SUM('2017 Bluejays Attendance'!$I116:$K116)</f>
        <v>0</v>
      </c>
    </row>
    <row r="117" spans="2:12" hidden="1" x14ac:dyDescent="0.25">
      <c r="B117" s="5" t="s">
        <v>332</v>
      </c>
      <c r="C117" s="16">
        <v>42957</v>
      </c>
      <c r="D117" s="5" t="s">
        <v>259</v>
      </c>
      <c r="E117" s="5" t="s">
        <v>94</v>
      </c>
      <c r="F117" s="25" t="str">
        <f>LEFT('2017 Bluejays Attendance'!$E117,1)</f>
        <v>W</v>
      </c>
      <c r="G117" s="5" t="s">
        <v>333</v>
      </c>
      <c r="H117" s="6">
        <v>43212</v>
      </c>
      <c r="I117" s="5"/>
      <c r="J117" s="5"/>
      <c r="K117" s="5"/>
      <c r="L117" s="5">
        <f>SUM('2017 Bluejays Attendance'!$I117:$K117)</f>
        <v>0</v>
      </c>
    </row>
    <row r="118" spans="2:12" hidden="1" x14ac:dyDescent="0.25">
      <c r="B118" s="3" t="s">
        <v>334</v>
      </c>
      <c r="C118" s="15">
        <v>42958</v>
      </c>
      <c r="D118" s="3" t="s">
        <v>466</v>
      </c>
      <c r="E118" s="3" t="s">
        <v>169</v>
      </c>
      <c r="F118" s="24" t="str">
        <f>LEFT('2017 Bluejays Attendance'!$E118,1)</f>
        <v>L</v>
      </c>
      <c r="G118" s="3" t="s">
        <v>335</v>
      </c>
      <c r="H118" s="4">
        <v>35965</v>
      </c>
      <c r="I118" s="5"/>
      <c r="J118" s="5"/>
      <c r="K118" s="5"/>
      <c r="L118" s="5">
        <f>SUM('2017 Bluejays Attendance'!$I118:$K118)</f>
        <v>0</v>
      </c>
    </row>
    <row r="119" spans="2:12" hidden="1" x14ac:dyDescent="0.25">
      <c r="B119" s="5" t="s">
        <v>336</v>
      </c>
      <c r="C119" s="16">
        <v>42959</v>
      </c>
      <c r="D119" s="5" t="s">
        <v>466</v>
      </c>
      <c r="E119" s="5" t="s">
        <v>90</v>
      </c>
      <c r="F119" s="25" t="str">
        <f>LEFT('2017 Bluejays Attendance'!$E119,1)</f>
        <v>W</v>
      </c>
      <c r="G119" s="5" t="s">
        <v>337</v>
      </c>
      <c r="H119" s="6">
        <v>46179</v>
      </c>
      <c r="I119" s="5"/>
      <c r="J119" s="5"/>
      <c r="K119" s="5"/>
      <c r="L119" s="5">
        <f>SUM('2017 Bluejays Attendance'!$I119:$K119)</f>
        <v>0</v>
      </c>
    </row>
    <row r="120" spans="2:12" hidden="1" x14ac:dyDescent="0.25">
      <c r="B120" s="3" t="s">
        <v>338</v>
      </c>
      <c r="C120" s="15">
        <v>42960</v>
      </c>
      <c r="D120" s="3" t="s">
        <v>466</v>
      </c>
      <c r="E120" s="3" t="s">
        <v>67</v>
      </c>
      <c r="F120" s="24" t="str">
        <f>LEFT('2017 Bluejays Attendance'!$E120,1)</f>
        <v>W</v>
      </c>
      <c r="G120" s="3" t="s">
        <v>339</v>
      </c>
      <c r="H120" s="4">
        <v>43618</v>
      </c>
      <c r="I120" s="5"/>
      <c r="J120" s="5"/>
      <c r="K120" s="5"/>
      <c r="L120" s="5">
        <f>SUM('2017 Bluejays Attendance'!$I120:$K120)</f>
        <v>0</v>
      </c>
    </row>
    <row r="121" spans="2:12" hidden="1" x14ac:dyDescent="0.25">
      <c r="B121" s="5" t="s">
        <v>340</v>
      </c>
      <c r="C121" s="16">
        <v>42961</v>
      </c>
      <c r="D121" s="5" t="s">
        <v>250</v>
      </c>
      <c r="E121" s="5" t="s">
        <v>31</v>
      </c>
      <c r="F121" s="25" t="str">
        <f>LEFT('2017 Bluejays Attendance'!$E121,1)</f>
        <v>W</v>
      </c>
      <c r="G121" s="5" t="s">
        <v>341</v>
      </c>
      <c r="H121" s="6">
        <v>32151</v>
      </c>
      <c r="I121" s="5"/>
      <c r="J121" s="5"/>
      <c r="K121" s="5"/>
      <c r="L121" s="5">
        <f>SUM('2017 Bluejays Attendance'!$I121:$K121)</f>
        <v>0</v>
      </c>
    </row>
    <row r="122" spans="2:12" hidden="1" x14ac:dyDescent="0.25">
      <c r="B122" s="3" t="s">
        <v>342</v>
      </c>
      <c r="C122" s="15">
        <v>42962</v>
      </c>
      <c r="D122" s="3" t="s">
        <v>250</v>
      </c>
      <c r="E122" s="3" t="s">
        <v>28</v>
      </c>
      <c r="F122" s="24" t="str">
        <f>LEFT('2017 Bluejays Attendance'!$E122,1)</f>
        <v>L</v>
      </c>
      <c r="G122" s="3" t="s">
        <v>343</v>
      </c>
      <c r="H122" s="4">
        <v>33718</v>
      </c>
      <c r="I122" s="5"/>
      <c r="J122" s="5"/>
      <c r="K122" s="5"/>
      <c r="L122" s="5">
        <f>SUM('2017 Bluejays Attendance'!$I122:$K122)</f>
        <v>0</v>
      </c>
    </row>
    <row r="123" spans="2:12" hidden="1" x14ac:dyDescent="0.25">
      <c r="B123" s="5" t="s">
        <v>345</v>
      </c>
      <c r="C123" s="16">
        <v>42963</v>
      </c>
      <c r="D123" s="5" t="s">
        <v>250</v>
      </c>
      <c r="E123" s="5" t="s">
        <v>100</v>
      </c>
      <c r="F123" s="25" t="str">
        <f>LEFT('2017 Bluejays Attendance'!$E123,1)</f>
        <v>W</v>
      </c>
      <c r="G123" s="5" t="s">
        <v>346</v>
      </c>
      <c r="H123" s="6">
        <v>36784</v>
      </c>
      <c r="I123" s="5"/>
      <c r="J123" s="5"/>
      <c r="K123" s="5"/>
      <c r="L123" s="5">
        <f>SUM('2017 Bluejays Attendance'!$I123:$K123)</f>
        <v>0</v>
      </c>
    </row>
    <row r="124" spans="2:12" hidden="1" x14ac:dyDescent="0.25">
      <c r="B124" s="3" t="s">
        <v>347</v>
      </c>
      <c r="C124" s="15">
        <v>42964</v>
      </c>
      <c r="D124" s="3" t="s">
        <v>250</v>
      </c>
      <c r="E124" s="3" t="s">
        <v>348</v>
      </c>
      <c r="F124" s="24" t="str">
        <f>LEFT('2017 Bluejays Attendance'!$E124,1)</f>
        <v>W</v>
      </c>
      <c r="G124" s="3" t="s">
        <v>349</v>
      </c>
      <c r="H124" s="4">
        <v>46855</v>
      </c>
      <c r="I124" s="5"/>
      <c r="J124" s="5"/>
      <c r="K124" s="5"/>
      <c r="L124" s="5">
        <f>SUM('2017 Bluejays Attendance'!$I124:$K124)</f>
        <v>0</v>
      </c>
    </row>
    <row r="125" spans="2:12" hidden="1" x14ac:dyDescent="0.25">
      <c r="B125" s="5" t="s">
        <v>350</v>
      </c>
      <c r="C125" s="16">
        <v>42965</v>
      </c>
      <c r="D125" s="5" t="s">
        <v>464</v>
      </c>
      <c r="E125" s="5" t="s">
        <v>59</v>
      </c>
      <c r="F125" s="25" t="str">
        <f>LEFT('2017 Bluejays Attendance'!$E125,1)</f>
        <v>L</v>
      </c>
      <c r="G125" s="5" t="s">
        <v>351</v>
      </c>
      <c r="H125" s="6">
        <v>41814</v>
      </c>
      <c r="I125" s="5"/>
      <c r="J125" s="5"/>
      <c r="K125" s="5"/>
      <c r="L125" s="5">
        <f>SUM('2017 Bluejays Attendance'!$I125:$K125)</f>
        <v>0</v>
      </c>
    </row>
    <row r="126" spans="2:12" hidden="1" x14ac:dyDescent="0.25">
      <c r="B126" s="3" t="s">
        <v>352</v>
      </c>
      <c r="C126" s="15">
        <v>42966</v>
      </c>
      <c r="D126" s="3" t="s">
        <v>464</v>
      </c>
      <c r="E126" s="3" t="s">
        <v>22</v>
      </c>
      <c r="F126" s="24" t="str">
        <f>LEFT('2017 Bluejays Attendance'!$E126,1)</f>
        <v>L</v>
      </c>
      <c r="G126" s="3" t="s">
        <v>353</v>
      </c>
      <c r="H126" s="4">
        <v>41558</v>
      </c>
      <c r="I126" s="5"/>
      <c r="J126" s="5"/>
      <c r="K126" s="5"/>
      <c r="L126" s="5">
        <f>SUM('2017 Bluejays Attendance'!$I126:$K126)</f>
        <v>0</v>
      </c>
    </row>
    <row r="127" spans="2:12" hidden="1" x14ac:dyDescent="0.25">
      <c r="B127" s="5" t="s">
        <v>354</v>
      </c>
      <c r="C127" s="16">
        <v>42967</v>
      </c>
      <c r="D127" s="5" t="s">
        <v>464</v>
      </c>
      <c r="E127" s="5" t="s">
        <v>355</v>
      </c>
      <c r="F127" s="25" t="str">
        <f>LEFT('2017 Bluejays Attendance'!$E127,1)</f>
        <v>L</v>
      </c>
      <c r="G127" s="5" t="s">
        <v>356</v>
      </c>
      <c r="H127" s="6">
        <v>41459</v>
      </c>
      <c r="I127" s="5"/>
      <c r="J127" s="5"/>
      <c r="K127" s="5"/>
      <c r="L127" s="5">
        <f>SUM('2017 Bluejays Attendance'!$I127:$K127)</f>
        <v>0</v>
      </c>
    </row>
    <row r="128" spans="2:12" hidden="1" x14ac:dyDescent="0.25">
      <c r="B128" s="3" t="s">
        <v>357</v>
      </c>
      <c r="C128" s="15">
        <v>42969</v>
      </c>
      <c r="D128" s="3" t="s">
        <v>244</v>
      </c>
      <c r="E128" s="3" t="s">
        <v>307</v>
      </c>
      <c r="F128" s="24" t="str">
        <f>LEFT('2017 Bluejays Attendance'!$E128,1)</f>
        <v>L</v>
      </c>
      <c r="G128" s="3" t="s">
        <v>358</v>
      </c>
      <c r="H128" s="4">
        <v>11948</v>
      </c>
      <c r="I128" s="5"/>
      <c r="J128" s="5"/>
      <c r="K128" s="5"/>
      <c r="L128" s="5">
        <f>SUM('2017 Bluejays Attendance'!$I128:$K128)</f>
        <v>0</v>
      </c>
    </row>
    <row r="129" spans="2:12" hidden="1" x14ac:dyDescent="0.25">
      <c r="B129" s="5" t="s">
        <v>359</v>
      </c>
      <c r="C129" s="16">
        <v>42970</v>
      </c>
      <c r="D129" s="5" t="s">
        <v>244</v>
      </c>
      <c r="E129" s="5" t="s">
        <v>131</v>
      </c>
      <c r="F129" s="25" t="str">
        <f>LEFT('2017 Bluejays Attendance'!$E129,1)</f>
        <v>W</v>
      </c>
      <c r="G129" s="5" t="s">
        <v>360</v>
      </c>
      <c r="H129" s="6">
        <v>8264</v>
      </c>
      <c r="I129" s="5"/>
      <c r="J129" s="5"/>
      <c r="K129" s="5"/>
      <c r="L129" s="5">
        <f>SUM('2017 Bluejays Attendance'!$I129:$K129)</f>
        <v>0</v>
      </c>
    </row>
    <row r="130" spans="2:12" hidden="1" x14ac:dyDescent="0.25">
      <c r="B130" s="3" t="s">
        <v>361</v>
      </c>
      <c r="C130" s="15">
        <v>42971</v>
      </c>
      <c r="D130" s="3" t="s">
        <v>244</v>
      </c>
      <c r="E130" s="3" t="s">
        <v>24</v>
      </c>
      <c r="F130" s="24" t="str">
        <f>LEFT('2017 Bluejays Attendance'!$E130,1)</f>
        <v>L</v>
      </c>
      <c r="G130" s="3" t="s">
        <v>362</v>
      </c>
      <c r="H130" s="4">
        <v>10133</v>
      </c>
      <c r="I130" s="5"/>
      <c r="J130" s="5"/>
      <c r="K130" s="5"/>
      <c r="L130" s="5">
        <f>SUM('2017 Bluejays Attendance'!$I130:$K130)</f>
        <v>0</v>
      </c>
    </row>
    <row r="131" spans="2:12" x14ac:dyDescent="0.25">
      <c r="B131" s="5" t="s">
        <v>363</v>
      </c>
      <c r="C131" s="28">
        <v>42972</v>
      </c>
      <c r="D131" s="5" t="s">
        <v>467</v>
      </c>
      <c r="E131" s="5" t="s">
        <v>77</v>
      </c>
      <c r="F131" s="25" t="str">
        <f>LEFT('2017 Bluejays Attendance'!$E131,1)</f>
        <v>L</v>
      </c>
      <c r="G131" s="5" t="s">
        <v>364</v>
      </c>
      <c r="H131" s="26">
        <v>37525</v>
      </c>
      <c r="I131" s="25">
        <v>99</v>
      </c>
      <c r="J131" s="25">
        <v>6</v>
      </c>
      <c r="K131" s="25">
        <v>28</v>
      </c>
      <c r="L131" s="25">
        <f>SUM('2017 Bluejays Attendance'!$I131:$K131)</f>
        <v>133</v>
      </c>
    </row>
    <row r="132" spans="2:12" x14ac:dyDescent="0.25">
      <c r="B132" s="3" t="s">
        <v>365</v>
      </c>
      <c r="C132" s="29">
        <v>42973</v>
      </c>
      <c r="D132" s="3" t="s">
        <v>467</v>
      </c>
      <c r="E132" s="3" t="s">
        <v>366</v>
      </c>
      <c r="F132" s="24" t="str">
        <f>LEFT('2017 Bluejays Attendance'!$E132,1)</f>
        <v>W</v>
      </c>
      <c r="G132" s="3" t="s">
        <v>367</v>
      </c>
      <c r="H132" s="27">
        <v>45591</v>
      </c>
      <c r="I132" s="25">
        <v>152</v>
      </c>
      <c r="J132" s="25">
        <v>19</v>
      </c>
      <c r="K132" s="25">
        <v>56</v>
      </c>
      <c r="L132" s="25">
        <f>SUM('2017 Bluejays Attendance'!$I132:$K132)</f>
        <v>227</v>
      </c>
    </row>
    <row r="133" spans="2:12" x14ac:dyDescent="0.25">
      <c r="B133" s="5" t="s">
        <v>368</v>
      </c>
      <c r="C133" s="28">
        <v>42974</v>
      </c>
      <c r="D133" s="5" t="s">
        <v>467</v>
      </c>
      <c r="E133" s="5" t="s">
        <v>20</v>
      </c>
      <c r="F133" s="25" t="str">
        <f>LEFT('2017 Bluejays Attendance'!$E133,1)</f>
        <v>L</v>
      </c>
      <c r="G133" s="5" t="s">
        <v>369</v>
      </c>
      <c r="H133" s="26">
        <v>42478</v>
      </c>
      <c r="I133" s="25">
        <v>106</v>
      </c>
      <c r="J133" s="25">
        <v>10</v>
      </c>
      <c r="K133" s="25">
        <v>42</v>
      </c>
      <c r="L133" s="25">
        <f>SUM('2017 Bluejays Attendance'!$I133:$K133)</f>
        <v>158</v>
      </c>
    </row>
    <row r="134" spans="2:12" hidden="1" x14ac:dyDescent="0.25">
      <c r="B134" s="3" t="s">
        <v>370</v>
      </c>
      <c r="C134" s="15">
        <v>42975</v>
      </c>
      <c r="D134" s="3" t="s">
        <v>247</v>
      </c>
      <c r="E134" s="3" t="s">
        <v>307</v>
      </c>
      <c r="F134" s="24" t="str">
        <f>LEFT('2017 Bluejays Attendance'!$E134,1)</f>
        <v>L</v>
      </c>
      <c r="G134" s="3" t="s">
        <v>371</v>
      </c>
      <c r="H134" s="4">
        <v>35630</v>
      </c>
      <c r="I134" s="5"/>
      <c r="J134" s="5"/>
      <c r="K134" s="5"/>
      <c r="L134" s="5">
        <f>SUM('2017 Bluejays Attendance'!$I134:$K134)</f>
        <v>0</v>
      </c>
    </row>
    <row r="135" spans="2:12" hidden="1" x14ac:dyDescent="0.25">
      <c r="B135" s="5" t="s">
        <v>373</v>
      </c>
      <c r="C135" s="16">
        <v>42976</v>
      </c>
      <c r="D135" s="5" t="s">
        <v>247</v>
      </c>
      <c r="E135" s="5" t="s">
        <v>374</v>
      </c>
      <c r="F135" s="25" t="str">
        <f>LEFT('2017 Bluejays Attendance'!$E135,1)</f>
        <v>L</v>
      </c>
      <c r="G135" s="5" t="s">
        <v>375</v>
      </c>
      <c r="H135" s="6">
        <v>34674</v>
      </c>
      <c r="I135" s="5"/>
      <c r="J135" s="5"/>
      <c r="K135" s="5"/>
      <c r="L135" s="5">
        <f>SUM('2017 Bluejays Attendance'!$I135:$K135)</f>
        <v>0</v>
      </c>
    </row>
    <row r="136" spans="2:12" hidden="1" x14ac:dyDescent="0.25">
      <c r="B136" s="3" t="s">
        <v>376</v>
      </c>
      <c r="C136" s="15">
        <v>42977</v>
      </c>
      <c r="D136" s="3" t="s">
        <v>247</v>
      </c>
      <c r="E136" s="3" t="s">
        <v>219</v>
      </c>
      <c r="F136" s="24" t="str">
        <f>LEFT('2017 Bluejays Attendance'!$E136,1)</f>
        <v>L</v>
      </c>
      <c r="G136" s="3" t="s">
        <v>377</v>
      </c>
      <c r="H136" s="4">
        <v>37693</v>
      </c>
      <c r="I136" s="5"/>
      <c r="J136" s="5"/>
      <c r="K136" s="5"/>
      <c r="L136" s="5">
        <f>SUM('2017 Bluejays Attendance'!$I136:$K136)</f>
        <v>0</v>
      </c>
    </row>
    <row r="137" spans="2:12" hidden="1" x14ac:dyDescent="0.25">
      <c r="B137" s="5" t="s">
        <v>378</v>
      </c>
      <c r="C137" s="16">
        <v>42978</v>
      </c>
      <c r="D137" s="5" t="s">
        <v>243</v>
      </c>
      <c r="E137" s="5" t="s">
        <v>379</v>
      </c>
      <c r="F137" s="25" t="str">
        <f>LEFT('2017 Bluejays Attendance'!$E137,1)</f>
        <v>W</v>
      </c>
      <c r="G137" s="5" t="s">
        <v>380</v>
      </c>
      <c r="H137" s="6">
        <v>13802</v>
      </c>
      <c r="I137" s="5"/>
      <c r="J137" s="5"/>
      <c r="K137" s="5"/>
      <c r="L137" s="5">
        <f>SUM('2017 Bluejays Attendance'!$I137:$K137)</f>
        <v>0</v>
      </c>
    </row>
    <row r="138" spans="2:12" hidden="1" x14ac:dyDescent="0.25">
      <c r="B138" s="3" t="s">
        <v>381</v>
      </c>
      <c r="C138" s="15">
        <v>42979</v>
      </c>
      <c r="D138" s="3" t="s">
        <v>243</v>
      </c>
      <c r="E138" s="3" t="s">
        <v>382</v>
      </c>
      <c r="F138" s="24" t="str">
        <f>LEFT('2017 Bluejays Attendance'!$E138,1)</f>
        <v>L</v>
      </c>
      <c r="G138" s="3" t="s">
        <v>383</v>
      </c>
      <c r="H138" s="4">
        <v>16627</v>
      </c>
      <c r="I138" s="5"/>
      <c r="J138" s="5"/>
      <c r="K138" s="5"/>
      <c r="L138" s="5">
        <f>SUM('2017 Bluejays Attendance'!$I138:$K138)</f>
        <v>0</v>
      </c>
    </row>
    <row r="139" spans="2:12" hidden="1" x14ac:dyDescent="0.25">
      <c r="B139" s="5" t="s">
        <v>384</v>
      </c>
      <c r="C139" s="16">
        <v>42980</v>
      </c>
      <c r="D139" s="5" t="s">
        <v>243</v>
      </c>
      <c r="E139" s="5" t="s">
        <v>90</v>
      </c>
      <c r="F139" s="25" t="str">
        <f>LEFT('2017 Bluejays Attendance'!$E139,1)</f>
        <v>W</v>
      </c>
      <c r="G139" s="5" t="s">
        <v>385</v>
      </c>
      <c r="H139" s="6">
        <v>14815</v>
      </c>
      <c r="I139" s="5"/>
      <c r="J139" s="5"/>
      <c r="K139" s="5"/>
      <c r="L139" s="5">
        <f>SUM('2017 Bluejays Attendance'!$I139:$K139)</f>
        <v>0</v>
      </c>
    </row>
    <row r="140" spans="2:12" hidden="1" x14ac:dyDescent="0.25">
      <c r="B140" s="3" t="s">
        <v>386</v>
      </c>
      <c r="C140" s="15">
        <v>42981</v>
      </c>
      <c r="D140" s="3" t="s">
        <v>243</v>
      </c>
      <c r="E140" s="3" t="s">
        <v>387</v>
      </c>
      <c r="F140" s="24" t="str">
        <f>LEFT('2017 Bluejays Attendance'!$E140,1)</f>
        <v>L</v>
      </c>
      <c r="G140" s="3" t="s">
        <v>388</v>
      </c>
      <c r="H140" s="4">
        <v>27231</v>
      </c>
      <c r="I140" s="5"/>
      <c r="J140" s="5"/>
      <c r="K140" s="5"/>
      <c r="L140" s="5">
        <f>SUM('2017 Bluejays Attendance'!$I140:$K140)</f>
        <v>0</v>
      </c>
    </row>
    <row r="141" spans="2:12" hidden="1" x14ac:dyDescent="0.25">
      <c r="B141" s="5" t="s">
        <v>389</v>
      </c>
      <c r="C141" s="16">
        <v>42982</v>
      </c>
      <c r="D141" s="5" t="s">
        <v>460</v>
      </c>
      <c r="E141" s="5" t="s">
        <v>390</v>
      </c>
      <c r="F141" s="25" t="str">
        <f>LEFT('2017 Bluejays Attendance'!$E141,1)</f>
        <v>W</v>
      </c>
      <c r="G141" s="5" t="s">
        <v>391</v>
      </c>
      <c r="H141" s="6">
        <v>34311</v>
      </c>
      <c r="I141" s="5"/>
      <c r="J141" s="5"/>
      <c r="K141" s="5"/>
      <c r="L141" s="5">
        <f>SUM('2017 Bluejays Attendance'!$I141:$K141)</f>
        <v>0</v>
      </c>
    </row>
    <row r="142" spans="2:12" hidden="1" x14ac:dyDescent="0.25">
      <c r="B142" s="3" t="s">
        <v>392</v>
      </c>
      <c r="C142" s="15">
        <v>42983</v>
      </c>
      <c r="D142" s="3" t="s">
        <v>460</v>
      </c>
      <c r="E142" s="3" t="s">
        <v>393</v>
      </c>
      <c r="F142" s="24" t="str">
        <f>LEFT('2017 Bluejays Attendance'!$E142,1)</f>
        <v>L</v>
      </c>
      <c r="G142" s="3" t="s">
        <v>394</v>
      </c>
      <c r="H142" s="4">
        <v>33009</v>
      </c>
      <c r="I142" s="5"/>
      <c r="J142" s="5"/>
      <c r="K142" s="5"/>
      <c r="L142" s="5">
        <f>SUM('2017 Bluejays Attendance'!$I142:$K142)</f>
        <v>0</v>
      </c>
    </row>
    <row r="143" spans="2:12" hidden="1" x14ac:dyDescent="0.25">
      <c r="B143" s="5" t="s">
        <v>395</v>
      </c>
      <c r="C143" s="16">
        <v>42984</v>
      </c>
      <c r="D143" s="5" t="s">
        <v>460</v>
      </c>
      <c r="E143" s="5" t="s">
        <v>77</v>
      </c>
      <c r="F143" s="25" t="str">
        <f>LEFT('2017 Bluejays Attendance'!$E143,1)</f>
        <v>L</v>
      </c>
      <c r="G143" s="5" t="s">
        <v>396</v>
      </c>
      <c r="H143" s="6">
        <v>33190</v>
      </c>
      <c r="I143" s="5"/>
      <c r="J143" s="5"/>
      <c r="K143" s="5"/>
      <c r="L143" s="5">
        <f>SUM('2017 Bluejays Attendance'!$I143:$K143)</f>
        <v>0</v>
      </c>
    </row>
    <row r="144" spans="2:12" x14ac:dyDescent="0.25">
      <c r="B144" s="3" t="s">
        <v>397</v>
      </c>
      <c r="C144" s="29">
        <v>42986</v>
      </c>
      <c r="D144" s="3" t="s">
        <v>468</v>
      </c>
      <c r="E144" s="3" t="s">
        <v>46</v>
      </c>
      <c r="F144" s="24" t="str">
        <f>LEFT('2017 Bluejays Attendance'!$E144,1)</f>
        <v>L</v>
      </c>
      <c r="G144" s="3" t="s">
        <v>398</v>
      </c>
      <c r="H144" s="27">
        <v>31961</v>
      </c>
      <c r="I144" s="25">
        <v>50</v>
      </c>
      <c r="J144" s="25">
        <v>19</v>
      </c>
      <c r="K144" s="25">
        <v>4</v>
      </c>
      <c r="L144" s="25">
        <f>SUM('2017 Bluejays Attendance'!$I144:$K144)</f>
        <v>73</v>
      </c>
    </row>
    <row r="145" spans="2:12" x14ac:dyDescent="0.25">
      <c r="B145" s="5" t="s">
        <v>399</v>
      </c>
      <c r="C145" s="28">
        <v>42987</v>
      </c>
      <c r="D145" s="5" t="s">
        <v>468</v>
      </c>
      <c r="E145" s="5" t="s">
        <v>146</v>
      </c>
      <c r="F145" s="25" t="str">
        <f>LEFT('2017 Bluejays Attendance'!$E145,1)</f>
        <v>W</v>
      </c>
      <c r="G145" s="5" t="s">
        <v>400</v>
      </c>
      <c r="H145" s="26">
        <v>44218</v>
      </c>
      <c r="I145" s="25">
        <v>116</v>
      </c>
      <c r="J145" s="25">
        <v>24</v>
      </c>
      <c r="K145" s="25">
        <v>29</v>
      </c>
      <c r="L145" s="25">
        <f>SUM('2017 Bluejays Attendance'!$I145:$K145)</f>
        <v>169</v>
      </c>
    </row>
    <row r="146" spans="2:12" x14ac:dyDescent="0.25">
      <c r="B146" s="3" t="s">
        <v>403</v>
      </c>
      <c r="C146" s="29">
        <v>42988</v>
      </c>
      <c r="D146" s="3" t="s">
        <v>468</v>
      </c>
      <c r="E146" s="3" t="s">
        <v>206</v>
      </c>
      <c r="F146" s="24" t="str">
        <f>LEFT('2017 Bluejays Attendance'!$E146,1)</f>
        <v>W</v>
      </c>
      <c r="G146" s="3" t="s">
        <v>404</v>
      </c>
      <c r="H146" s="27">
        <v>39797</v>
      </c>
      <c r="I146" s="25">
        <v>78</v>
      </c>
      <c r="J146" s="25">
        <v>15</v>
      </c>
      <c r="K146" s="25">
        <v>20</v>
      </c>
      <c r="L146" s="25">
        <f>SUM('2017 Bluejays Attendance'!$I146:$K146)</f>
        <v>113</v>
      </c>
    </row>
    <row r="147" spans="2:12" hidden="1" x14ac:dyDescent="0.25">
      <c r="B147" s="5" t="s">
        <v>406</v>
      </c>
      <c r="C147" s="16">
        <v>42989</v>
      </c>
      <c r="D147" s="5" t="s">
        <v>246</v>
      </c>
      <c r="E147" s="5" t="s">
        <v>125</v>
      </c>
      <c r="F147" s="25" t="str">
        <f>LEFT('2017 Bluejays Attendance'!$E147,1)</f>
        <v>W</v>
      </c>
      <c r="G147" s="5" t="s">
        <v>407</v>
      </c>
      <c r="H147" s="6">
        <v>28401</v>
      </c>
      <c r="I147" s="5"/>
      <c r="J147" s="5"/>
      <c r="K147" s="5"/>
      <c r="L147" s="5">
        <f>SUM('2017 Bluejays Attendance'!$I147:$K147)</f>
        <v>0</v>
      </c>
    </row>
    <row r="148" spans="2:12" hidden="1" x14ac:dyDescent="0.25">
      <c r="B148" s="3" t="s">
        <v>408</v>
      </c>
      <c r="C148" s="15">
        <v>42990</v>
      </c>
      <c r="D148" s="3" t="s">
        <v>246</v>
      </c>
      <c r="E148" s="3" t="s">
        <v>100</v>
      </c>
      <c r="F148" s="24" t="str">
        <f>LEFT('2017 Bluejays Attendance'!$E148,1)</f>
        <v>W</v>
      </c>
      <c r="G148" s="3" t="s">
        <v>409</v>
      </c>
      <c r="H148" s="4">
        <v>29055</v>
      </c>
      <c r="I148" s="5"/>
      <c r="J148" s="5"/>
      <c r="K148" s="5"/>
      <c r="L148" s="5">
        <f>SUM('2017 Bluejays Attendance'!$I148:$K148)</f>
        <v>0</v>
      </c>
    </row>
    <row r="149" spans="2:12" x14ac:dyDescent="0.25">
      <c r="B149" s="5" t="s">
        <v>412</v>
      </c>
      <c r="C149" s="28">
        <v>42991</v>
      </c>
      <c r="D149" s="5" t="s">
        <v>246</v>
      </c>
      <c r="E149" s="5" t="s">
        <v>26</v>
      </c>
      <c r="F149" s="25" t="str">
        <f>LEFT('2017 Bluejays Attendance'!$E149,1)</f>
        <v>L</v>
      </c>
      <c r="G149" s="5" t="s">
        <v>413</v>
      </c>
      <c r="H149" s="26">
        <v>31714</v>
      </c>
      <c r="I149" s="25">
        <v>66</v>
      </c>
      <c r="J149" s="25">
        <v>14</v>
      </c>
      <c r="K149" s="25">
        <v>2</v>
      </c>
      <c r="L149" s="25">
        <f>SUM('2017 Bluejays Attendance'!$I149:$K149)</f>
        <v>82</v>
      </c>
    </row>
    <row r="150" spans="2:12" hidden="1" x14ac:dyDescent="0.25">
      <c r="B150" s="3" t="s">
        <v>414</v>
      </c>
      <c r="C150" s="15">
        <v>42992</v>
      </c>
      <c r="D150" s="3" t="s">
        <v>469</v>
      </c>
      <c r="E150" s="3" t="s">
        <v>415</v>
      </c>
      <c r="F150" s="24" t="str">
        <f>LEFT('2017 Bluejays Attendance'!$E150,1)</f>
        <v>L</v>
      </c>
      <c r="G150" s="3" t="s">
        <v>416</v>
      </c>
      <c r="H150" s="4">
        <v>22664</v>
      </c>
      <c r="I150" s="5"/>
      <c r="J150" s="5"/>
      <c r="K150" s="5"/>
      <c r="L150" s="5">
        <f>SUM('2017 Bluejays Attendance'!$I150:$K150)</f>
        <v>0</v>
      </c>
    </row>
    <row r="151" spans="2:12" hidden="1" x14ac:dyDescent="0.25">
      <c r="B151" s="5" t="s">
        <v>418</v>
      </c>
      <c r="C151" s="16">
        <v>42993</v>
      </c>
      <c r="D151" s="5" t="s">
        <v>469</v>
      </c>
      <c r="E151" s="5" t="s">
        <v>125</v>
      </c>
      <c r="F151" s="25" t="str">
        <f>LEFT('2017 Bluejays Attendance'!$E151,1)</f>
        <v>W</v>
      </c>
      <c r="G151" s="5" t="s">
        <v>419</v>
      </c>
      <c r="H151" s="6">
        <v>27902</v>
      </c>
      <c r="I151" s="5"/>
      <c r="J151" s="5"/>
      <c r="K151" s="5"/>
      <c r="L151" s="5">
        <f>SUM('2017 Bluejays Attendance'!$I151:$K151)</f>
        <v>0</v>
      </c>
    </row>
    <row r="152" spans="2:12" hidden="1" x14ac:dyDescent="0.25">
      <c r="B152" s="3" t="s">
        <v>420</v>
      </c>
      <c r="C152" s="15">
        <v>42994</v>
      </c>
      <c r="D152" s="3" t="s">
        <v>469</v>
      </c>
      <c r="E152" s="3" t="s">
        <v>90</v>
      </c>
      <c r="F152" s="24" t="str">
        <f>LEFT('2017 Bluejays Attendance'!$E152,1)</f>
        <v>W</v>
      </c>
      <c r="G152" s="3" t="s">
        <v>421</v>
      </c>
      <c r="H152" s="4">
        <v>29917</v>
      </c>
      <c r="I152" s="5"/>
      <c r="J152" s="5"/>
      <c r="K152" s="5"/>
      <c r="L152" s="5">
        <f>SUM('2017 Bluejays Attendance'!$I152:$K152)</f>
        <v>0</v>
      </c>
    </row>
    <row r="153" spans="2:12" hidden="1" x14ac:dyDescent="0.25">
      <c r="B153" s="5" t="s">
        <v>422</v>
      </c>
      <c r="C153" s="16">
        <v>42995</v>
      </c>
      <c r="D153" s="5" t="s">
        <v>469</v>
      </c>
      <c r="E153" s="5" t="s">
        <v>423</v>
      </c>
      <c r="F153" s="25" t="str">
        <f>LEFT('2017 Bluejays Attendance'!$E153,1)</f>
        <v>L</v>
      </c>
      <c r="G153" s="5" t="s">
        <v>424</v>
      </c>
      <c r="H153" s="6">
        <v>27572</v>
      </c>
      <c r="I153" s="5"/>
      <c r="J153" s="5"/>
      <c r="K153" s="5"/>
      <c r="L153" s="5">
        <f>SUM('2017 Bluejays Attendance'!$I153:$K153)</f>
        <v>0</v>
      </c>
    </row>
    <row r="154" spans="2:12" hidden="1" x14ac:dyDescent="0.25">
      <c r="B154" s="3" t="s">
        <v>425</v>
      </c>
      <c r="C154" s="15">
        <v>42997</v>
      </c>
      <c r="D154" s="3" t="s">
        <v>470</v>
      </c>
      <c r="E154" s="3" t="s">
        <v>15</v>
      </c>
      <c r="F154" s="24" t="str">
        <f>LEFT('2017 Bluejays Attendance'!$E154,1)</f>
        <v>W</v>
      </c>
      <c r="G154" s="3" t="s">
        <v>426</v>
      </c>
      <c r="H154" s="4">
        <v>33554</v>
      </c>
      <c r="I154" s="5"/>
      <c r="J154" s="5"/>
      <c r="K154" s="5"/>
      <c r="L154" s="5">
        <f>SUM('2017 Bluejays Attendance'!$I154:$K154)</f>
        <v>0</v>
      </c>
    </row>
    <row r="155" spans="2:12" x14ac:dyDescent="0.25">
      <c r="B155" s="5" t="s">
        <v>427</v>
      </c>
      <c r="C155" s="28">
        <v>42998</v>
      </c>
      <c r="D155" s="5" t="s">
        <v>470</v>
      </c>
      <c r="E155" s="5" t="s">
        <v>428</v>
      </c>
      <c r="F155" s="25" t="str">
        <f>LEFT('2017 Bluejays Attendance'!$E155,1)</f>
        <v>L</v>
      </c>
      <c r="G155" s="5" t="s">
        <v>429</v>
      </c>
      <c r="H155" s="26">
        <v>33050</v>
      </c>
      <c r="I155" s="25">
        <v>44</v>
      </c>
      <c r="J155" s="25">
        <v>15</v>
      </c>
      <c r="K155" s="25">
        <v>4</v>
      </c>
      <c r="L155" s="25">
        <f>SUM('2017 Bluejays Attendance'!$I155:$K155)</f>
        <v>63</v>
      </c>
    </row>
    <row r="156" spans="2:12" x14ac:dyDescent="0.25">
      <c r="B156" s="3" t="s">
        <v>431</v>
      </c>
      <c r="C156" s="29">
        <v>42999</v>
      </c>
      <c r="D156" s="3" t="s">
        <v>470</v>
      </c>
      <c r="E156" s="3" t="s">
        <v>432</v>
      </c>
      <c r="F156" s="24" t="str">
        <f>LEFT('2017 Bluejays Attendance'!$E156,1)</f>
        <v>L</v>
      </c>
      <c r="G156" s="3" t="s">
        <v>433</v>
      </c>
      <c r="H156" s="27">
        <v>35861</v>
      </c>
      <c r="I156" s="25">
        <v>48</v>
      </c>
      <c r="J156" s="25">
        <v>17</v>
      </c>
      <c r="K156" s="25">
        <v>2</v>
      </c>
      <c r="L156" s="25">
        <f>SUM('2017 Bluejays Attendance'!$I156:$K156)</f>
        <v>67</v>
      </c>
    </row>
    <row r="157" spans="2:12" x14ac:dyDescent="0.25">
      <c r="B157" s="5" t="s">
        <v>434</v>
      </c>
      <c r="C157" s="28">
        <v>43000</v>
      </c>
      <c r="D157" s="5" t="s">
        <v>259</v>
      </c>
      <c r="E157" s="5" t="s">
        <v>435</v>
      </c>
      <c r="F157" s="25" t="str">
        <f>LEFT('2017 Bluejays Attendance'!$E157,1)</f>
        <v>W</v>
      </c>
      <c r="G157" s="5" t="s">
        <v>436</v>
      </c>
      <c r="H157" s="26">
        <v>42153</v>
      </c>
      <c r="I157" s="25">
        <v>51</v>
      </c>
      <c r="J157" s="25">
        <v>19</v>
      </c>
      <c r="K157" s="25">
        <v>4</v>
      </c>
      <c r="L157" s="25">
        <f>SUM('2017 Bluejays Attendance'!$I157:$K157)</f>
        <v>74</v>
      </c>
    </row>
    <row r="158" spans="2:12" x14ac:dyDescent="0.25">
      <c r="B158" s="3" t="s">
        <v>437</v>
      </c>
      <c r="C158" s="29">
        <v>43001</v>
      </c>
      <c r="D158" s="3" t="s">
        <v>259</v>
      </c>
      <c r="E158" s="3" t="s">
        <v>281</v>
      </c>
      <c r="F158" s="24" t="str">
        <f>LEFT('2017 Bluejays Attendance'!$E158,1)</f>
        <v>L</v>
      </c>
      <c r="G158" s="3" t="s">
        <v>438</v>
      </c>
      <c r="H158" s="27">
        <v>46949</v>
      </c>
      <c r="I158" s="25">
        <v>117</v>
      </c>
      <c r="J158" s="25">
        <v>25</v>
      </c>
      <c r="K158" s="25">
        <v>22</v>
      </c>
      <c r="L158" s="25">
        <f>SUM('2017 Bluejays Attendance'!$I158:$K158)</f>
        <v>164</v>
      </c>
    </row>
    <row r="159" spans="2:12" x14ac:dyDescent="0.25">
      <c r="B159" s="5" t="s">
        <v>439</v>
      </c>
      <c r="C159" s="28">
        <v>43002</v>
      </c>
      <c r="D159" s="5" t="s">
        <v>259</v>
      </c>
      <c r="E159" s="5" t="s">
        <v>440</v>
      </c>
      <c r="F159" s="25" t="str">
        <f>LEFT('2017 Bluejays Attendance'!$E159,1)</f>
        <v>W</v>
      </c>
      <c r="G159" s="5" t="s">
        <v>441</v>
      </c>
      <c r="H159" s="26">
        <v>47394</v>
      </c>
      <c r="I159" s="25">
        <v>57</v>
      </c>
      <c r="J159" s="25">
        <v>21</v>
      </c>
      <c r="K159" s="25">
        <v>10</v>
      </c>
      <c r="L159" s="25">
        <f>SUM('2017 Bluejays Attendance'!$I159:$K159)</f>
        <v>88</v>
      </c>
    </row>
    <row r="160" spans="2:12" hidden="1" x14ac:dyDescent="0.25">
      <c r="B160" s="3" t="s">
        <v>442</v>
      </c>
      <c r="C160" s="15">
        <v>43003</v>
      </c>
      <c r="D160" s="3" t="s">
        <v>460</v>
      </c>
      <c r="E160" s="3" t="s">
        <v>143</v>
      </c>
      <c r="F160" s="24" t="str">
        <f>LEFT('2017 Bluejays Attendance'!$E160,1)</f>
        <v>W</v>
      </c>
      <c r="G160" s="3" t="s">
        <v>443</v>
      </c>
      <c r="H160" s="4">
        <v>33940</v>
      </c>
      <c r="I160" s="5"/>
      <c r="J160" s="5"/>
      <c r="K160" s="5"/>
      <c r="L160" s="5">
        <f>SUM('2017 Bluejays Attendance'!$I160:$K160)</f>
        <v>0</v>
      </c>
    </row>
    <row r="161" spans="2:12" hidden="1" x14ac:dyDescent="0.25">
      <c r="B161" s="5" t="s">
        <v>444</v>
      </c>
      <c r="C161" s="16">
        <v>43004</v>
      </c>
      <c r="D161" s="5" t="s">
        <v>460</v>
      </c>
      <c r="E161" s="5" t="s">
        <v>445</v>
      </c>
      <c r="F161" s="25" t="str">
        <f>LEFT('2017 Bluejays Attendance'!$E161,1)</f>
        <v>W</v>
      </c>
      <c r="G161" s="5" t="s">
        <v>446</v>
      </c>
      <c r="H161" s="6">
        <v>33999</v>
      </c>
      <c r="I161" s="5"/>
      <c r="J161" s="5"/>
      <c r="K161" s="5"/>
      <c r="L161" s="5">
        <f>SUM('2017 Bluejays Attendance'!$I161:$K161)</f>
        <v>0</v>
      </c>
    </row>
    <row r="162" spans="2:12" hidden="1" x14ac:dyDescent="0.25">
      <c r="B162" s="3" t="s">
        <v>447</v>
      </c>
      <c r="C162" s="15">
        <v>43005</v>
      </c>
      <c r="D162" s="3" t="s">
        <v>460</v>
      </c>
      <c r="E162" s="3" t="s">
        <v>448</v>
      </c>
      <c r="F162" s="24" t="str">
        <f>LEFT('2017 Bluejays Attendance'!$E162,1)</f>
        <v>L</v>
      </c>
      <c r="G162" s="3" t="s">
        <v>449</v>
      </c>
      <c r="H162" s="4">
        <v>34445</v>
      </c>
      <c r="I162" s="5"/>
      <c r="J162" s="5"/>
      <c r="K162" s="5"/>
      <c r="L162" s="5">
        <f>SUM('2017 Bluejays Attendance'!$I162:$K162)</f>
        <v>0</v>
      </c>
    </row>
    <row r="163" spans="2:12" hidden="1" x14ac:dyDescent="0.25">
      <c r="B163" s="5" t="s">
        <v>450</v>
      </c>
      <c r="C163" s="16">
        <v>43007</v>
      </c>
      <c r="D163" s="5" t="s">
        <v>251</v>
      </c>
      <c r="E163" s="5" t="s">
        <v>451</v>
      </c>
      <c r="F163" s="25" t="str">
        <f>LEFT('2017 Bluejays Attendance'!$E163,1)</f>
        <v>L</v>
      </c>
      <c r="G163" s="5" t="s">
        <v>452</v>
      </c>
      <c r="H163" s="6">
        <v>35735</v>
      </c>
      <c r="I163" s="5"/>
      <c r="J163" s="5"/>
      <c r="K163" s="5"/>
      <c r="L163" s="5">
        <f>SUM('2017 Bluejays Attendance'!$I163:$K163)</f>
        <v>0</v>
      </c>
    </row>
    <row r="164" spans="2:12" hidden="1" x14ac:dyDescent="0.25">
      <c r="B164" s="3" t="s">
        <v>453</v>
      </c>
      <c r="C164" s="15">
        <v>43008</v>
      </c>
      <c r="D164" s="3" t="s">
        <v>251</v>
      </c>
      <c r="E164" s="3" t="s">
        <v>26</v>
      </c>
      <c r="F164" s="24" t="str">
        <f>LEFT('2017 Bluejays Attendance'!$E164,1)</f>
        <v>L</v>
      </c>
      <c r="G164" s="3" t="s">
        <v>454</v>
      </c>
      <c r="H164" s="4">
        <v>39457</v>
      </c>
      <c r="I164" s="5"/>
      <c r="J164" s="5"/>
      <c r="K164" s="5"/>
      <c r="L164" s="5">
        <f>SUM('2017 Bluejays Attendance'!$I164:$K164)</f>
        <v>0</v>
      </c>
    </row>
    <row r="165" spans="2:12" hidden="1" x14ac:dyDescent="0.25">
      <c r="B165" s="5" t="s">
        <v>456</v>
      </c>
      <c r="C165" s="16">
        <v>43009</v>
      </c>
      <c r="D165" s="5" t="s">
        <v>251</v>
      </c>
      <c r="E165" s="5" t="s">
        <v>31</v>
      </c>
      <c r="F165" s="25" t="str">
        <f>LEFT('2017 Bluejays Attendance'!$E165,1)</f>
        <v>W</v>
      </c>
      <c r="G165" s="5" t="s">
        <v>457</v>
      </c>
      <c r="H165" s="6">
        <v>37428</v>
      </c>
      <c r="I165" s="5"/>
      <c r="J165" s="5"/>
      <c r="K165" s="5"/>
      <c r="L165" s="5">
        <f>SUM('2017 Bluejays Attendance'!$I165:$K165)</f>
        <v>0</v>
      </c>
    </row>
    <row r="166" spans="2:12" hidden="1" x14ac:dyDescent="0.25">
      <c r="B166" s="5"/>
      <c r="C166" s="5"/>
      <c r="D166" s="5"/>
      <c r="E166" s="5"/>
      <c r="F166" s="25" t="str">
        <f>LEFT('2017 Bluejays Attendance'!$E166,1)</f>
        <v/>
      </c>
      <c r="G166" s="5"/>
      <c r="H166" s="6"/>
      <c r="I166" s="5"/>
      <c r="J166" s="5"/>
      <c r="K166" s="5"/>
      <c r="L166" s="5">
        <f>SUM('2017 Bluejays Attendance'!$I166:$K166)</f>
        <v>0</v>
      </c>
    </row>
    <row r="167" spans="2:12" hidden="1" x14ac:dyDescent="0.25">
      <c r="B167" s="5"/>
      <c r="D167" s="5"/>
      <c r="E167" s="5"/>
      <c r="F167" s="25"/>
      <c r="G167" s="5"/>
      <c r="H167" s="6"/>
      <c r="I167" s="5"/>
      <c r="J167" s="5"/>
      <c r="K167" s="5"/>
      <c r="L167" s="5"/>
    </row>
    <row r="168" spans="2:12" x14ac:dyDescent="0.25">
      <c r="B168" s="5"/>
      <c r="C168" s="32" t="s">
        <v>1895</v>
      </c>
      <c r="D168" s="5"/>
      <c r="E168" s="5"/>
      <c r="F168" s="33" t="str">
        <f>LEFT('2017 Bluejays Attendance'!$E168,1)</f>
        <v/>
      </c>
      <c r="G168" s="5"/>
      <c r="H168" s="34">
        <f>AVERAGE(H131,H132,H133,H144,H145,H146,H149,H155,H156,H157,H158,H159)</f>
        <v>39890.916666666664</v>
      </c>
      <c r="I168" s="34">
        <f t="shared" ref="I168:L168" si="0">AVERAGE(I131,I132,I133,I144,I145,I146,I149,I155,I156,I157,I158,I159)</f>
        <v>82</v>
      </c>
      <c r="J168" s="34">
        <f t="shared" si="0"/>
        <v>17</v>
      </c>
      <c r="K168" s="34">
        <f t="shared" si="0"/>
        <v>18.583333333333332</v>
      </c>
      <c r="L168" s="34">
        <f t="shared" si="0"/>
        <v>117.58333333333333</v>
      </c>
    </row>
  </sheetData>
  <mergeCells count="1">
    <mergeCell ref="C1:L1"/>
  </mergeCells>
  <conditionalFormatting sqref="D2:D91 D166:D1048576">
    <cfRule type="beginsWith" dxfId="281" priority="2" operator="beginsWith" text="@">
      <formula>LEFT(D2,LEN("@"))="@"</formula>
    </cfRule>
  </conditionalFormatting>
  <conditionalFormatting sqref="D92:D165">
    <cfRule type="beginsWith" dxfId="280" priority="1" operator="beginsWith" text="@">
      <formula>LEFT(D92,LEN("@"))="@"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B7FF-06B0-4069-A3B1-FFE3A669CC39}">
  <dimension ref="A3:C7"/>
  <sheetViews>
    <sheetView workbookViewId="0">
      <selection activeCell="B18" sqref="B18"/>
    </sheetView>
  </sheetViews>
  <sheetFormatPr defaultRowHeight="15" x14ac:dyDescent="0.25"/>
  <cols>
    <col min="1" max="1" width="18.7109375" bestFit="1" customWidth="1"/>
    <col min="2" max="2" width="14.5703125" bestFit="1" customWidth="1"/>
    <col min="3" max="3" width="4.7109375" bestFit="1" customWidth="1"/>
    <col min="4" max="4" width="52.140625" bestFit="1" customWidth="1"/>
    <col min="5" max="5" width="10.85546875" bestFit="1" customWidth="1"/>
    <col min="6" max="8" width="6" bestFit="1" customWidth="1"/>
    <col min="9" max="9" width="9.5703125" bestFit="1" customWidth="1"/>
    <col min="10" max="10" width="6.5703125" bestFit="1" customWidth="1"/>
    <col min="11" max="14" width="6" bestFit="1" customWidth="1"/>
    <col min="15" max="15" width="9.5703125" bestFit="1" customWidth="1"/>
  </cols>
  <sheetData>
    <row r="3" spans="1:3" ht="45" x14ac:dyDescent="0.25">
      <c r="A3" s="17" t="s">
        <v>1889</v>
      </c>
      <c r="B3" s="14" t="s">
        <v>1888</v>
      </c>
    </row>
    <row r="4" spans="1:3" x14ac:dyDescent="0.25">
      <c r="A4" s="10" t="s">
        <v>1880</v>
      </c>
      <c r="B4" s="12" t="s">
        <v>1878</v>
      </c>
      <c r="C4" s="12" t="s">
        <v>1879</v>
      </c>
    </row>
    <row r="5" spans="1:3" x14ac:dyDescent="0.25">
      <c r="A5" s="11" t="s">
        <v>1886</v>
      </c>
      <c r="B5" s="13">
        <v>291</v>
      </c>
      <c r="C5" s="13">
        <v>227</v>
      </c>
    </row>
    <row r="6" spans="1:3" x14ac:dyDescent="0.25">
      <c r="A6" s="11" t="s">
        <v>1887</v>
      </c>
      <c r="B6" s="13">
        <v>449</v>
      </c>
      <c r="C6" s="13">
        <v>444</v>
      </c>
    </row>
    <row r="7" spans="1:3" x14ac:dyDescent="0.25">
      <c r="A7" s="11" t="s">
        <v>1876</v>
      </c>
      <c r="B7" s="13">
        <v>740</v>
      </c>
      <c r="C7" s="13">
        <v>671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A97D-00B9-4244-850F-2F47F10D6EC7}">
  <dimension ref="B1:O165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defaultRowHeight="15" x14ac:dyDescent="0.25"/>
  <cols>
    <col min="2" max="2" width="12.28515625" hidden="1" customWidth="1"/>
    <col min="3" max="3" width="18.5703125" bestFit="1" customWidth="1"/>
    <col min="4" max="4" width="25.7109375" hidden="1" customWidth="1"/>
    <col min="5" max="5" width="9.5703125" hidden="1" customWidth="1"/>
    <col min="6" max="6" width="9.5703125" customWidth="1"/>
    <col min="7" max="10" width="0" hidden="1" customWidth="1"/>
    <col min="11" max="11" width="15.85546875" bestFit="1" customWidth="1"/>
    <col min="12" max="13" width="12" customWidth="1"/>
    <col min="14" max="14" width="12.28515625" customWidth="1"/>
    <col min="15" max="15" width="10.85546875" customWidth="1"/>
  </cols>
  <sheetData>
    <row r="1" spans="2:15" ht="18.75" x14ac:dyDescent="0.3">
      <c r="C1" s="46" t="s">
        <v>1897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5" ht="45" x14ac:dyDescent="0.25">
      <c r="B2" s="1" t="s">
        <v>0</v>
      </c>
      <c r="C2" s="30" t="s">
        <v>1880</v>
      </c>
      <c r="D2" s="30" t="s">
        <v>1</v>
      </c>
      <c r="E2" s="1" t="s">
        <v>2</v>
      </c>
      <c r="F2" s="30" t="s">
        <v>1875</v>
      </c>
      <c r="G2" s="1" t="s">
        <v>3</v>
      </c>
      <c r="H2" s="1" t="s">
        <v>4</v>
      </c>
      <c r="I2" s="1" t="s">
        <v>5</v>
      </c>
      <c r="J2" s="1" t="s">
        <v>6</v>
      </c>
      <c r="K2" s="30" t="s">
        <v>1894</v>
      </c>
      <c r="L2" s="31" t="s">
        <v>1871</v>
      </c>
      <c r="M2" s="31" t="s">
        <v>1872</v>
      </c>
      <c r="N2" s="31" t="s">
        <v>1873</v>
      </c>
      <c r="O2" s="35" t="s">
        <v>1874</v>
      </c>
    </row>
    <row r="3" spans="2:15" x14ac:dyDescent="0.25">
      <c r="B3" s="18" t="s">
        <v>471</v>
      </c>
      <c r="C3" s="36">
        <v>43188</v>
      </c>
      <c r="D3" s="18" t="s">
        <v>259</v>
      </c>
      <c r="E3" s="18" t="s">
        <v>77</v>
      </c>
      <c r="F3" s="37" t="str">
        <f>LEFT(Table7[[#This Row],[RESULT]],1)</f>
        <v>L</v>
      </c>
      <c r="G3" s="18" t="s">
        <v>9</v>
      </c>
      <c r="H3" s="18" t="s">
        <v>472</v>
      </c>
      <c r="I3" s="18" t="s">
        <v>13</v>
      </c>
      <c r="J3" s="18"/>
      <c r="K3" s="38">
        <v>48115</v>
      </c>
      <c r="L3" s="37">
        <v>15</v>
      </c>
      <c r="M3" s="37">
        <v>3</v>
      </c>
      <c r="N3" s="37">
        <v>6</v>
      </c>
      <c r="O3" s="39">
        <f>SUM(Table7[[#This Row],[TRM 
Adult Tickets]:[TRM 
Child Tickets]])</f>
        <v>24</v>
      </c>
    </row>
    <row r="4" spans="2:15" x14ac:dyDescent="0.25">
      <c r="B4" s="18" t="s">
        <v>473</v>
      </c>
      <c r="C4" s="36">
        <v>43189</v>
      </c>
      <c r="D4" s="18" t="s">
        <v>259</v>
      </c>
      <c r="E4" s="18" t="s">
        <v>169</v>
      </c>
      <c r="F4" s="37" t="str">
        <f>LEFT(Table7[[#This Row],[RESULT]],1)</f>
        <v>L</v>
      </c>
      <c r="G4" s="18" t="s">
        <v>12</v>
      </c>
      <c r="H4" s="18" t="s">
        <v>474</v>
      </c>
      <c r="I4" s="18" t="s">
        <v>29</v>
      </c>
      <c r="J4" s="18" t="s">
        <v>475</v>
      </c>
      <c r="K4" s="38">
        <v>33716</v>
      </c>
      <c r="L4" s="37">
        <v>88</v>
      </c>
      <c r="M4" s="37">
        <v>3</v>
      </c>
      <c r="N4" s="37">
        <v>18</v>
      </c>
      <c r="O4" s="39">
        <f>SUM(Table7[[#This Row],[TRM 
Adult Tickets]:[TRM 
Child Tickets]])</f>
        <v>109</v>
      </c>
    </row>
    <row r="5" spans="2:15" x14ac:dyDescent="0.25">
      <c r="B5" s="18" t="s">
        <v>476</v>
      </c>
      <c r="C5" s="36">
        <v>43190</v>
      </c>
      <c r="D5" s="18" t="s">
        <v>259</v>
      </c>
      <c r="E5" s="18" t="s">
        <v>348</v>
      </c>
      <c r="F5" s="37" t="str">
        <f>LEFT(Table7[[#This Row],[RESULT]],1)</f>
        <v>W</v>
      </c>
      <c r="G5" s="20">
        <v>43467</v>
      </c>
      <c r="H5" s="18" t="s">
        <v>43</v>
      </c>
      <c r="I5" s="18" t="s">
        <v>477</v>
      </c>
      <c r="J5" s="18" t="s">
        <v>38</v>
      </c>
      <c r="K5" s="38">
        <v>37692</v>
      </c>
      <c r="L5" s="37">
        <v>106</v>
      </c>
      <c r="M5" s="37">
        <v>18</v>
      </c>
      <c r="N5" s="37">
        <v>35</v>
      </c>
      <c r="O5" s="39">
        <f>SUM(Table7[[#This Row],[TRM 
Adult Tickets]:[TRM 
Child Tickets]])</f>
        <v>159</v>
      </c>
    </row>
    <row r="6" spans="2:15" x14ac:dyDescent="0.25">
      <c r="B6" s="18" t="s">
        <v>478</v>
      </c>
      <c r="C6" s="36">
        <v>43191</v>
      </c>
      <c r="D6" s="18" t="s">
        <v>259</v>
      </c>
      <c r="E6" s="18" t="s">
        <v>234</v>
      </c>
      <c r="F6" s="37" t="str">
        <f>LEFT(Table7[[#This Row],[RESULT]],1)</f>
        <v>W</v>
      </c>
      <c r="G6" s="20">
        <v>43498</v>
      </c>
      <c r="H6" s="18" t="s">
        <v>479</v>
      </c>
      <c r="I6" s="18" t="s">
        <v>480</v>
      </c>
      <c r="J6" s="18" t="s">
        <v>481</v>
      </c>
      <c r="K6" s="38">
        <v>29091</v>
      </c>
      <c r="L6" s="37">
        <v>62</v>
      </c>
      <c r="M6" s="37">
        <v>6</v>
      </c>
      <c r="N6" s="37">
        <v>21</v>
      </c>
      <c r="O6" s="39">
        <f>SUM(Table7[[#This Row],[TRM 
Adult Tickets]:[TRM 
Child Tickets]])</f>
        <v>89</v>
      </c>
    </row>
    <row r="7" spans="2:15" hidden="1" x14ac:dyDescent="0.25">
      <c r="B7" s="18" t="s">
        <v>482</v>
      </c>
      <c r="C7" s="21">
        <v>43192</v>
      </c>
      <c r="D7" s="18" t="s">
        <v>262</v>
      </c>
      <c r="E7" s="18" t="s">
        <v>82</v>
      </c>
      <c r="F7" s="18" t="str">
        <f>LEFT(Table7[[#This Row],[RESULT]],1)</f>
        <v>W</v>
      </c>
      <c r="G7" s="20">
        <v>43526</v>
      </c>
      <c r="H7" s="18" t="s">
        <v>483</v>
      </c>
      <c r="I7" s="18" t="s">
        <v>484</v>
      </c>
      <c r="J7" s="18" t="s">
        <v>62</v>
      </c>
      <c r="K7" s="19">
        <v>16629</v>
      </c>
      <c r="L7" s="18"/>
      <c r="M7" s="18"/>
      <c r="N7" s="18"/>
      <c r="O7" s="22">
        <f>SUM(Table7[[#This Row],[TRM 
Adult Tickets]:[TRM 
Child Tickets]])</f>
        <v>0</v>
      </c>
    </row>
    <row r="8" spans="2:15" hidden="1" x14ac:dyDescent="0.25">
      <c r="B8" s="18" t="s">
        <v>485</v>
      </c>
      <c r="C8" s="21">
        <v>43193</v>
      </c>
      <c r="D8" s="18" t="s">
        <v>262</v>
      </c>
      <c r="E8" s="18" t="s">
        <v>486</v>
      </c>
      <c r="F8" s="18" t="str">
        <f>LEFT(Table7[[#This Row],[RESULT]],1)</f>
        <v>W</v>
      </c>
      <c r="G8" s="20">
        <v>43557</v>
      </c>
      <c r="H8" s="18" t="s">
        <v>487</v>
      </c>
      <c r="I8" s="18" t="s">
        <v>488</v>
      </c>
      <c r="J8" s="18"/>
      <c r="K8" s="19">
        <v>17451</v>
      </c>
      <c r="L8" s="18"/>
      <c r="M8" s="18"/>
      <c r="N8" s="18"/>
      <c r="O8" s="22">
        <f>SUM(Table7[[#This Row],[TRM 
Adult Tickets]:[TRM 
Child Tickets]])</f>
        <v>0</v>
      </c>
    </row>
    <row r="9" spans="2:15" hidden="1" x14ac:dyDescent="0.25">
      <c r="B9" s="18" t="s">
        <v>489</v>
      </c>
      <c r="C9" s="21">
        <v>43194</v>
      </c>
      <c r="D9" s="18" t="s">
        <v>262</v>
      </c>
      <c r="E9" s="18" t="s">
        <v>22</v>
      </c>
      <c r="F9" s="18" t="str">
        <f>LEFT(Table7[[#This Row],[RESULT]],1)</f>
        <v>L</v>
      </c>
      <c r="G9" s="20">
        <v>43558</v>
      </c>
      <c r="H9" s="18" t="s">
        <v>490</v>
      </c>
      <c r="I9" s="18" t="s">
        <v>57</v>
      </c>
      <c r="J9" s="18" t="s">
        <v>491</v>
      </c>
      <c r="K9" s="19">
        <v>17268</v>
      </c>
      <c r="L9" s="18"/>
      <c r="M9" s="18"/>
      <c r="N9" s="18"/>
      <c r="O9" s="22">
        <f>SUM(Table7[[#This Row],[TRM 
Adult Tickets]:[TRM 
Child Tickets]])</f>
        <v>0</v>
      </c>
    </row>
    <row r="10" spans="2:15" hidden="1" x14ac:dyDescent="0.25">
      <c r="B10" s="18" t="s">
        <v>492</v>
      </c>
      <c r="C10" s="21">
        <v>43196</v>
      </c>
      <c r="D10" s="18" t="s">
        <v>263</v>
      </c>
      <c r="E10" s="18" t="s">
        <v>493</v>
      </c>
      <c r="F10" s="18" t="str">
        <f>LEFT(Table7[[#This Row],[RESULT]],1)</f>
        <v>W</v>
      </c>
      <c r="G10" s="20">
        <v>43588</v>
      </c>
      <c r="H10" s="18" t="s">
        <v>494</v>
      </c>
      <c r="I10" s="18" t="s">
        <v>495</v>
      </c>
      <c r="J10" s="18" t="s">
        <v>65</v>
      </c>
      <c r="K10" s="19">
        <v>21670</v>
      </c>
      <c r="L10" s="18"/>
      <c r="M10" s="18"/>
      <c r="N10" s="18"/>
      <c r="O10" s="22">
        <f>SUM(Table7[[#This Row],[TRM 
Adult Tickets]:[TRM 
Child Tickets]])</f>
        <v>0</v>
      </c>
    </row>
    <row r="11" spans="2:15" hidden="1" x14ac:dyDescent="0.25">
      <c r="B11" s="18" t="s">
        <v>496</v>
      </c>
      <c r="C11" s="21">
        <v>43197</v>
      </c>
      <c r="D11" s="18" t="s">
        <v>263</v>
      </c>
      <c r="E11" s="18" t="s">
        <v>281</v>
      </c>
      <c r="F11" s="18" t="str">
        <f>LEFT(Table7[[#This Row],[RESULT]],1)</f>
        <v>L</v>
      </c>
      <c r="G11" s="20">
        <v>43589</v>
      </c>
      <c r="H11" s="18" t="s">
        <v>497</v>
      </c>
      <c r="I11" s="18" t="s">
        <v>498</v>
      </c>
      <c r="J11" s="18"/>
      <c r="K11" s="19">
        <v>26229</v>
      </c>
      <c r="L11" s="18"/>
      <c r="M11" s="18"/>
      <c r="N11" s="18"/>
      <c r="O11" s="22">
        <f>SUM(Table7[[#This Row],[TRM 
Adult Tickets]:[TRM 
Child Tickets]])</f>
        <v>0</v>
      </c>
    </row>
    <row r="12" spans="2:15" hidden="1" x14ac:dyDescent="0.25">
      <c r="B12" s="18" t="s">
        <v>499</v>
      </c>
      <c r="C12" s="21">
        <v>43198</v>
      </c>
      <c r="D12" s="18" t="s">
        <v>263</v>
      </c>
      <c r="E12" s="18" t="s">
        <v>234</v>
      </c>
      <c r="F12" s="18" t="str">
        <f>LEFT(Table7[[#This Row],[RESULT]],1)</f>
        <v>W</v>
      </c>
      <c r="G12" s="20">
        <v>43620</v>
      </c>
      <c r="H12" s="18" t="s">
        <v>500</v>
      </c>
      <c r="I12" s="18" t="s">
        <v>501</v>
      </c>
      <c r="J12" s="18" t="s">
        <v>80</v>
      </c>
      <c r="K12" s="19">
        <v>26902</v>
      </c>
      <c r="L12" s="18"/>
      <c r="M12" s="18"/>
      <c r="N12" s="18"/>
      <c r="O12" s="22">
        <f>SUM(Table7[[#This Row],[TRM 
Adult Tickets]:[TRM 
Child Tickets]])</f>
        <v>0</v>
      </c>
    </row>
    <row r="13" spans="2:15" hidden="1" x14ac:dyDescent="0.25">
      <c r="B13" s="18" t="s">
        <v>502</v>
      </c>
      <c r="C13" s="21">
        <v>43199</v>
      </c>
      <c r="D13" s="18" t="s">
        <v>243</v>
      </c>
      <c r="E13" s="18" t="s">
        <v>67</v>
      </c>
      <c r="F13" s="18" t="str">
        <f>LEFT(Table7[[#This Row],[RESULT]],1)</f>
        <v>W</v>
      </c>
      <c r="G13" s="20">
        <v>43650</v>
      </c>
      <c r="H13" s="18" t="s">
        <v>503</v>
      </c>
      <c r="I13" s="18" t="s">
        <v>504</v>
      </c>
      <c r="J13" s="18"/>
      <c r="K13" s="19">
        <v>7915</v>
      </c>
      <c r="L13" s="18"/>
      <c r="M13" s="18"/>
      <c r="N13" s="18"/>
      <c r="O13" s="22">
        <f>SUM(Table7[[#This Row],[TRM 
Adult Tickets]:[TRM 
Child Tickets]])</f>
        <v>0</v>
      </c>
    </row>
    <row r="14" spans="2:15" hidden="1" x14ac:dyDescent="0.25">
      <c r="B14" s="18" t="s">
        <v>505</v>
      </c>
      <c r="C14" s="21">
        <v>43200</v>
      </c>
      <c r="D14" s="18" t="s">
        <v>243</v>
      </c>
      <c r="E14" s="18" t="s">
        <v>31</v>
      </c>
      <c r="F14" s="18" t="str">
        <f>LEFT(Table7[[#This Row],[RESULT]],1)</f>
        <v>W</v>
      </c>
      <c r="G14" s="20">
        <v>43681</v>
      </c>
      <c r="H14" s="18" t="s">
        <v>506</v>
      </c>
      <c r="I14" s="18" t="s">
        <v>507</v>
      </c>
      <c r="J14" s="18" t="s">
        <v>83</v>
      </c>
      <c r="K14" s="19">
        <v>8640</v>
      </c>
      <c r="L14" s="18"/>
      <c r="M14" s="18"/>
      <c r="N14" s="18"/>
      <c r="O14" s="22">
        <f>SUM(Table7[[#This Row],[TRM 
Adult Tickets]:[TRM 
Child Tickets]])</f>
        <v>0</v>
      </c>
    </row>
    <row r="15" spans="2:15" hidden="1" x14ac:dyDescent="0.25">
      <c r="B15" s="18" t="s">
        <v>508</v>
      </c>
      <c r="C15" s="21">
        <v>43201</v>
      </c>
      <c r="D15" s="18" t="s">
        <v>243</v>
      </c>
      <c r="E15" s="18" t="s">
        <v>160</v>
      </c>
      <c r="F15" s="18" t="str">
        <f>LEFT(Table7[[#This Row],[RESULT]],1)</f>
        <v>L</v>
      </c>
      <c r="G15" s="20">
        <v>43682</v>
      </c>
      <c r="H15" s="18" t="s">
        <v>509</v>
      </c>
      <c r="I15" s="18" t="s">
        <v>68</v>
      </c>
      <c r="J15" s="18" t="s">
        <v>510</v>
      </c>
      <c r="K15" s="19">
        <v>10399</v>
      </c>
      <c r="L15" s="18"/>
      <c r="M15" s="18"/>
      <c r="N15" s="18"/>
      <c r="O15" s="22">
        <f>SUM(Table7[[#This Row],[TRM 
Adult Tickets]:[TRM 
Child Tickets]])</f>
        <v>0</v>
      </c>
    </row>
    <row r="16" spans="2:15" hidden="1" x14ac:dyDescent="0.25">
      <c r="B16" s="18" t="s">
        <v>511</v>
      </c>
      <c r="C16" s="21">
        <v>43203</v>
      </c>
      <c r="D16" s="18" t="s">
        <v>461</v>
      </c>
      <c r="E16" s="18" t="s">
        <v>75</v>
      </c>
      <c r="F16" s="18" t="str">
        <f>LEFT(Table7[[#This Row],[RESULT]],1)</f>
        <v>W</v>
      </c>
      <c r="G16" s="20">
        <v>43713</v>
      </c>
      <c r="H16" s="18" t="s">
        <v>512</v>
      </c>
      <c r="I16" s="18" t="s">
        <v>513</v>
      </c>
      <c r="J16" s="18"/>
      <c r="K16" s="19">
        <v>25592</v>
      </c>
      <c r="L16" s="18"/>
      <c r="M16" s="18"/>
      <c r="N16" s="18"/>
      <c r="O16" s="22">
        <f>SUM(Table7[[#This Row],[TRM 
Adult Tickets]:[TRM 
Child Tickets]])</f>
        <v>0</v>
      </c>
    </row>
    <row r="17" spans="2:15" hidden="1" x14ac:dyDescent="0.25">
      <c r="B17" s="18" t="s">
        <v>514</v>
      </c>
      <c r="C17" s="21">
        <v>43207</v>
      </c>
      <c r="D17" s="18" t="s">
        <v>470</v>
      </c>
      <c r="E17" s="18" t="s">
        <v>515</v>
      </c>
      <c r="F17" s="18" t="str">
        <f>LEFT(Table7[[#This Row],[RESULT]],1)</f>
        <v>W</v>
      </c>
      <c r="G17" s="20">
        <v>43743</v>
      </c>
      <c r="H17" s="18" t="s">
        <v>516</v>
      </c>
      <c r="I17" s="18" t="s">
        <v>517</v>
      </c>
      <c r="J17" s="18"/>
      <c r="K17" s="18">
        <v>0</v>
      </c>
      <c r="L17" s="18"/>
      <c r="M17" s="18"/>
      <c r="N17" s="18"/>
      <c r="O17" s="22">
        <f>SUM(Table7[[#This Row],[TRM 
Adult Tickets]:[TRM 
Child Tickets]])</f>
        <v>0</v>
      </c>
    </row>
    <row r="18" spans="2:15" hidden="1" x14ac:dyDescent="0.25">
      <c r="B18" s="18" t="s">
        <v>514</v>
      </c>
      <c r="C18" s="21">
        <v>43207</v>
      </c>
      <c r="D18" s="18" t="s">
        <v>470</v>
      </c>
      <c r="E18" s="18" t="s">
        <v>518</v>
      </c>
      <c r="F18" s="18" t="str">
        <f>LEFT(Table7[[#This Row],[RESULT]],1)</f>
        <v>W</v>
      </c>
      <c r="G18" s="20">
        <v>43774</v>
      </c>
      <c r="H18" s="18" t="s">
        <v>519</v>
      </c>
      <c r="I18" s="18" t="s">
        <v>520</v>
      </c>
      <c r="J18" s="18"/>
      <c r="K18" s="19">
        <v>18645</v>
      </c>
      <c r="L18" s="18"/>
      <c r="M18" s="18"/>
      <c r="N18" s="18"/>
      <c r="O18" s="22">
        <f>SUM(Table7[[#This Row],[TRM 
Adult Tickets]:[TRM 
Child Tickets]])</f>
        <v>0</v>
      </c>
    </row>
    <row r="19" spans="2:15" hidden="1" x14ac:dyDescent="0.25">
      <c r="B19" s="18" t="s">
        <v>521</v>
      </c>
      <c r="C19" s="21">
        <v>43208</v>
      </c>
      <c r="D19" s="18" t="s">
        <v>470</v>
      </c>
      <c r="E19" s="18" t="s">
        <v>522</v>
      </c>
      <c r="F19" s="18" t="str">
        <f>LEFT(Table7[[#This Row],[RESULT]],1)</f>
        <v>W</v>
      </c>
      <c r="G19" s="20">
        <v>43804</v>
      </c>
      <c r="H19" s="18" t="s">
        <v>523</v>
      </c>
      <c r="I19" s="18" t="s">
        <v>524</v>
      </c>
      <c r="J19" s="18"/>
      <c r="K19" s="19">
        <v>28803</v>
      </c>
      <c r="L19" s="18"/>
      <c r="M19" s="18"/>
      <c r="N19" s="18"/>
      <c r="O19" s="22">
        <f>SUM(Table7[[#This Row],[TRM 
Adult Tickets]:[TRM 
Child Tickets]])</f>
        <v>0</v>
      </c>
    </row>
    <row r="20" spans="2:15" hidden="1" x14ac:dyDescent="0.25">
      <c r="B20" s="18" t="s">
        <v>525</v>
      </c>
      <c r="C20" s="21">
        <v>43209</v>
      </c>
      <c r="D20" s="18" t="s">
        <v>251</v>
      </c>
      <c r="E20" s="18" t="s">
        <v>22</v>
      </c>
      <c r="F20" s="18" t="str">
        <f>LEFT(Table7[[#This Row],[RESULT]],1)</f>
        <v>L</v>
      </c>
      <c r="G20" s="20">
        <v>43805</v>
      </c>
      <c r="H20" s="18" t="s">
        <v>526</v>
      </c>
      <c r="I20" s="18" t="s">
        <v>268</v>
      </c>
      <c r="J20" s="18" t="s">
        <v>527</v>
      </c>
      <c r="K20" s="19">
        <v>36665</v>
      </c>
      <c r="L20" s="18"/>
      <c r="M20" s="18"/>
      <c r="N20" s="18"/>
      <c r="O20" s="22">
        <f>SUM(Table7[[#This Row],[TRM 
Adult Tickets]:[TRM 
Child Tickets]])</f>
        <v>0</v>
      </c>
    </row>
    <row r="21" spans="2:15" hidden="1" x14ac:dyDescent="0.25">
      <c r="B21" s="18" t="s">
        <v>528</v>
      </c>
      <c r="C21" s="21">
        <v>43210</v>
      </c>
      <c r="D21" s="18" t="s">
        <v>251</v>
      </c>
      <c r="E21" s="18" t="s">
        <v>493</v>
      </c>
      <c r="F21" s="18" t="str">
        <f>LEFT(Table7[[#This Row],[RESULT]],1)</f>
        <v>W</v>
      </c>
      <c r="G21" s="18" t="s">
        <v>529</v>
      </c>
      <c r="H21" s="18" t="s">
        <v>530</v>
      </c>
      <c r="I21" s="18" t="s">
        <v>458</v>
      </c>
      <c r="J21" s="18" t="s">
        <v>123</v>
      </c>
      <c r="K21" s="19">
        <v>39197</v>
      </c>
      <c r="L21" s="18"/>
      <c r="M21" s="18"/>
      <c r="N21" s="18"/>
      <c r="O21" s="22">
        <f>SUM(Table7[[#This Row],[TRM 
Adult Tickets]:[TRM 
Child Tickets]])</f>
        <v>0</v>
      </c>
    </row>
    <row r="22" spans="2:15" hidden="1" x14ac:dyDescent="0.25">
      <c r="B22" s="18" t="s">
        <v>531</v>
      </c>
      <c r="C22" s="21">
        <v>43211</v>
      </c>
      <c r="D22" s="18" t="s">
        <v>251</v>
      </c>
      <c r="E22" s="18" t="s">
        <v>532</v>
      </c>
      <c r="F22" s="18" t="str">
        <f>LEFT(Table7[[#This Row],[RESULT]],1)</f>
        <v>L</v>
      </c>
      <c r="G22" s="18" t="s">
        <v>533</v>
      </c>
      <c r="H22" s="18" t="s">
        <v>534</v>
      </c>
      <c r="I22" s="18" t="s">
        <v>535</v>
      </c>
      <c r="J22" s="18"/>
      <c r="K22" s="19">
        <v>40986</v>
      </c>
      <c r="L22" s="18"/>
      <c r="M22" s="18"/>
      <c r="N22" s="18"/>
      <c r="O22" s="22">
        <f>SUM(Table7[[#This Row],[TRM 
Adult Tickets]:[TRM 
Child Tickets]])</f>
        <v>0</v>
      </c>
    </row>
    <row r="23" spans="2:15" hidden="1" x14ac:dyDescent="0.25">
      <c r="B23" s="18" t="s">
        <v>536</v>
      </c>
      <c r="C23" s="21">
        <v>43212</v>
      </c>
      <c r="D23" s="18" t="s">
        <v>251</v>
      </c>
      <c r="E23" s="18" t="s">
        <v>281</v>
      </c>
      <c r="F23" s="18" t="str">
        <f>LEFT(Table7[[#This Row],[RESULT]],1)</f>
        <v>L</v>
      </c>
      <c r="G23" s="18" t="s">
        <v>537</v>
      </c>
      <c r="H23" s="18" t="s">
        <v>538</v>
      </c>
      <c r="I23" s="18" t="s">
        <v>539</v>
      </c>
      <c r="J23" s="18"/>
      <c r="K23" s="19">
        <v>43628</v>
      </c>
      <c r="L23" s="18"/>
      <c r="M23" s="18"/>
      <c r="N23" s="18"/>
      <c r="O23" s="22">
        <f>SUM(Table7[[#This Row],[TRM 
Adult Tickets]:[TRM 
Child Tickets]])</f>
        <v>0</v>
      </c>
    </row>
    <row r="24" spans="2:15" hidden="1" x14ac:dyDescent="0.25">
      <c r="B24" s="18" t="s">
        <v>540</v>
      </c>
      <c r="C24" s="21">
        <v>43214</v>
      </c>
      <c r="D24" s="18" t="s">
        <v>247</v>
      </c>
      <c r="E24" s="18" t="s">
        <v>324</v>
      </c>
      <c r="F24" s="18" t="str">
        <f>LEFT(Table7[[#This Row],[RESULT]],1)</f>
        <v>W</v>
      </c>
      <c r="G24" s="18" t="s">
        <v>541</v>
      </c>
      <c r="H24" s="18" t="s">
        <v>542</v>
      </c>
      <c r="I24" s="18" t="s">
        <v>543</v>
      </c>
      <c r="J24" s="18"/>
      <c r="K24" s="19">
        <v>20070</v>
      </c>
      <c r="L24" s="18"/>
      <c r="M24" s="18"/>
      <c r="N24" s="18"/>
      <c r="O24" s="22">
        <f>SUM(Table7[[#This Row],[TRM 
Adult Tickets]:[TRM 
Child Tickets]])</f>
        <v>0</v>
      </c>
    </row>
    <row r="25" spans="2:15" x14ac:dyDescent="0.25">
      <c r="B25" s="18" t="s">
        <v>544</v>
      </c>
      <c r="C25" s="36">
        <v>43215</v>
      </c>
      <c r="D25" s="18" t="s">
        <v>247</v>
      </c>
      <c r="E25" s="18" t="s">
        <v>22</v>
      </c>
      <c r="F25" s="37" t="str">
        <f>LEFT(Table7[[#This Row],[RESULT]],1)</f>
        <v>L</v>
      </c>
      <c r="G25" s="18" t="s">
        <v>545</v>
      </c>
      <c r="H25" s="18" t="s">
        <v>546</v>
      </c>
      <c r="I25" s="18" t="s">
        <v>547</v>
      </c>
      <c r="J25" s="18" t="s">
        <v>548</v>
      </c>
      <c r="K25" s="38">
        <v>18914</v>
      </c>
      <c r="L25" s="37">
        <v>17</v>
      </c>
      <c r="M25" s="37">
        <v>5</v>
      </c>
      <c r="N25" s="37">
        <v>5</v>
      </c>
      <c r="O25" s="39">
        <f>SUM(Table7[[#This Row],[TRM 
Adult Tickets]:[TRM 
Child Tickets]])</f>
        <v>27</v>
      </c>
    </row>
    <row r="26" spans="2:15" x14ac:dyDescent="0.25">
      <c r="B26" s="18" t="s">
        <v>549</v>
      </c>
      <c r="C26" s="36">
        <v>43216</v>
      </c>
      <c r="D26" s="18" t="s">
        <v>247</v>
      </c>
      <c r="E26" s="18" t="s">
        <v>46</v>
      </c>
      <c r="F26" s="37" t="str">
        <f>LEFT(Table7[[#This Row],[RESULT]],1)</f>
        <v>L</v>
      </c>
      <c r="G26" s="18" t="s">
        <v>550</v>
      </c>
      <c r="H26" s="18" t="s">
        <v>551</v>
      </c>
      <c r="I26" s="18" t="s">
        <v>92</v>
      </c>
      <c r="J26" s="18" t="s">
        <v>552</v>
      </c>
      <c r="K26" s="38">
        <v>23571</v>
      </c>
      <c r="L26" s="37">
        <v>38</v>
      </c>
      <c r="M26" s="37">
        <v>4</v>
      </c>
      <c r="N26" s="37">
        <v>6</v>
      </c>
      <c r="O26" s="39">
        <f>SUM(Table7[[#This Row],[TRM 
Adult Tickets]:[TRM 
Child Tickets]])</f>
        <v>48</v>
      </c>
    </row>
    <row r="27" spans="2:15" x14ac:dyDescent="0.25">
      <c r="B27" s="18" t="s">
        <v>553</v>
      </c>
      <c r="C27" s="36">
        <v>43217</v>
      </c>
      <c r="D27" s="18" t="s">
        <v>257</v>
      </c>
      <c r="E27" s="18" t="s">
        <v>28</v>
      </c>
      <c r="F27" s="37" t="str">
        <f>LEFT(Table7[[#This Row],[RESULT]],1)</f>
        <v>L</v>
      </c>
      <c r="G27" s="18" t="s">
        <v>554</v>
      </c>
      <c r="H27" s="18" t="s">
        <v>555</v>
      </c>
      <c r="I27" s="18" t="s">
        <v>556</v>
      </c>
      <c r="J27" s="18" t="s">
        <v>557</v>
      </c>
      <c r="K27" s="38">
        <v>26312</v>
      </c>
      <c r="L27" s="37">
        <v>48</v>
      </c>
      <c r="M27" s="37">
        <v>11</v>
      </c>
      <c r="N27" s="37">
        <v>13</v>
      </c>
      <c r="O27" s="39">
        <f>SUM(Table7[[#This Row],[TRM 
Adult Tickets]:[TRM 
Child Tickets]])</f>
        <v>72</v>
      </c>
    </row>
    <row r="28" spans="2:15" x14ac:dyDescent="0.25">
      <c r="B28" s="18" t="s">
        <v>558</v>
      </c>
      <c r="C28" s="36">
        <v>43218</v>
      </c>
      <c r="D28" s="18" t="s">
        <v>257</v>
      </c>
      <c r="E28" s="18" t="s">
        <v>59</v>
      </c>
      <c r="F28" s="37" t="str">
        <f>LEFT(Table7[[#This Row],[RESULT]],1)</f>
        <v>L</v>
      </c>
      <c r="G28" s="18" t="s">
        <v>559</v>
      </c>
      <c r="H28" s="18" t="s">
        <v>560</v>
      </c>
      <c r="I28" s="18" t="s">
        <v>561</v>
      </c>
      <c r="J28" s="18" t="s">
        <v>562</v>
      </c>
      <c r="K28" s="38">
        <v>39176</v>
      </c>
      <c r="L28" s="37">
        <v>64</v>
      </c>
      <c r="M28" s="37">
        <v>5</v>
      </c>
      <c r="N28" s="37">
        <v>6</v>
      </c>
      <c r="O28" s="39">
        <f>SUM(Table7[[#This Row],[TRM 
Adult Tickets]:[TRM 
Child Tickets]])</f>
        <v>75</v>
      </c>
    </row>
    <row r="29" spans="2:15" x14ac:dyDescent="0.25">
      <c r="B29" s="18" t="s">
        <v>563</v>
      </c>
      <c r="C29" s="36">
        <v>43219</v>
      </c>
      <c r="D29" s="18" t="s">
        <v>257</v>
      </c>
      <c r="E29" s="18" t="s">
        <v>90</v>
      </c>
      <c r="F29" s="37" t="str">
        <f>LEFT(Table7[[#This Row],[RESULT]],1)</f>
        <v>W</v>
      </c>
      <c r="G29" s="18" t="s">
        <v>564</v>
      </c>
      <c r="H29" s="18" t="s">
        <v>565</v>
      </c>
      <c r="I29" s="18" t="s">
        <v>566</v>
      </c>
      <c r="J29" s="18"/>
      <c r="K29" s="38">
        <v>31669</v>
      </c>
      <c r="L29" s="37">
        <v>52</v>
      </c>
      <c r="M29" s="37">
        <v>6</v>
      </c>
      <c r="N29" s="37">
        <v>10</v>
      </c>
      <c r="O29" s="39">
        <f>SUM(Table7[[#This Row],[TRM 
Adult Tickets]:[TRM 
Child Tickets]])</f>
        <v>68</v>
      </c>
    </row>
    <row r="30" spans="2:15" hidden="1" x14ac:dyDescent="0.25">
      <c r="B30" s="18" t="s">
        <v>567</v>
      </c>
      <c r="C30" s="21">
        <v>43220</v>
      </c>
      <c r="D30" s="18" t="s">
        <v>469</v>
      </c>
      <c r="E30" s="18" t="s">
        <v>152</v>
      </c>
      <c r="F30" s="18" t="str">
        <f>LEFT(Table7[[#This Row],[RESULT]],1)</f>
        <v>W</v>
      </c>
      <c r="G30" s="18" t="s">
        <v>568</v>
      </c>
      <c r="H30" s="18" t="s">
        <v>569</v>
      </c>
      <c r="I30" s="18" t="s">
        <v>570</v>
      </c>
      <c r="J30" s="18" t="s">
        <v>127</v>
      </c>
      <c r="K30" s="19">
        <v>16456</v>
      </c>
      <c r="L30" s="18"/>
      <c r="M30" s="18"/>
      <c r="N30" s="18"/>
      <c r="O30" s="22">
        <f>SUM(Table7[[#This Row],[TRM 
Adult Tickets]:[TRM 
Child Tickets]])</f>
        <v>0</v>
      </c>
    </row>
    <row r="31" spans="2:15" hidden="1" x14ac:dyDescent="0.25">
      <c r="B31" s="18" t="s">
        <v>571</v>
      </c>
      <c r="C31" s="21">
        <v>43221</v>
      </c>
      <c r="D31" s="18" t="s">
        <v>469</v>
      </c>
      <c r="E31" s="18" t="s">
        <v>572</v>
      </c>
      <c r="F31" s="18" t="str">
        <f>LEFT(Table7[[#This Row],[RESULT]],1)</f>
        <v>W</v>
      </c>
      <c r="G31" s="18" t="s">
        <v>573</v>
      </c>
      <c r="H31" s="18" t="s">
        <v>574</v>
      </c>
      <c r="I31" s="18" t="s">
        <v>575</v>
      </c>
      <c r="J31" s="18" t="s">
        <v>133</v>
      </c>
      <c r="K31" s="19">
        <v>16245</v>
      </c>
      <c r="L31" s="18"/>
      <c r="M31" s="18"/>
      <c r="N31" s="18"/>
      <c r="O31" s="22">
        <f>SUM(Table7[[#This Row],[TRM 
Adult Tickets]:[TRM 
Child Tickets]])</f>
        <v>0</v>
      </c>
    </row>
    <row r="32" spans="2:15" hidden="1" x14ac:dyDescent="0.25">
      <c r="B32" s="18" t="s">
        <v>576</v>
      </c>
      <c r="C32" s="21">
        <v>43222</v>
      </c>
      <c r="D32" s="18" t="s">
        <v>469</v>
      </c>
      <c r="E32" s="18" t="s">
        <v>451</v>
      </c>
      <c r="F32" s="18" t="str">
        <f>LEFT(Table7[[#This Row],[RESULT]],1)</f>
        <v>L</v>
      </c>
      <c r="G32" s="18" t="s">
        <v>577</v>
      </c>
      <c r="H32" s="18" t="s">
        <v>578</v>
      </c>
      <c r="I32" s="18" t="s">
        <v>579</v>
      </c>
      <c r="J32" s="18"/>
      <c r="K32" s="19">
        <v>16420</v>
      </c>
      <c r="L32" s="18"/>
      <c r="M32" s="18"/>
      <c r="N32" s="18"/>
      <c r="O32" s="22">
        <f>SUM(Table7[[#This Row],[TRM 
Adult Tickets]:[TRM 
Child Tickets]])</f>
        <v>0</v>
      </c>
    </row>
    <row r="33" spans="2:15" hidden="1" x14ac:dyDescent="0.25">
      <c r="B33" s="18" t="s">
        <v>580</v>
      </c>
      <c r="C33" s="21">
        <v>43223</v>
      </c>
      <c r="D33" s="18" t="s">
        <v>461</v>
      </c>
      <c r="E33" s="18" t="s">
        <v>581</v>
      </c>
      <c r="F33" s="18" t="str">
        <f>LEFT(Table7[[#This Row],[RESULT]],1)</f>
        <v>W</v>
      </c>
      <c r="G33" s="18" t="s">
        <v>582</v>
      </c>
      <c r="H33" s="18" t="s">
        <v>410</v>
      </c>
      <c r="I33" s="18" t="s">
        <v>583</v>
      </c>
      <c r="J33" s="18"/>
      <c r="K33" s="18">
        <v>0</v>
      </c>
      <c r="L33" s="18"/>
      <c r="M33" s="18"/>
      <c r="N33" s="18"/>
      <c r="O33" s="22">
        <f>SUM(Table7[[#This Row],[TRM 
Adult Tickets]:[TRM 
Child Tickets]])</f>
        <v>0</v>
      </c>
    </row>
    <row r="34" spans="2:15" hidden="1" x14ac:dyDescent="0.25">
      <c r="B34" s="18" t="s">
        <v>580</v>
      </c>
      <c r="C34" s="21">
        <v>43223</v>
      </c>
      <c r="D34" s="18" t="s">
        <v>461</v>
      </c>
      <c r="E34" s="18" t="s">
        <v>584</v>
      </c>
      <c r="F34" s="18" t="str">
        <f>LEFT(Table7[[#This Row],[RESULT]],1)</f>
        <v>L</v>
      </c>
      <c r="G34" s="18" t="s">
        <v>585</v>
      </c>
      <c r="H34" s="18" t="s">
        <v>586</v>
      </c>
      <c r="I34" s="18" t="s">
        <v>73</v>
      </c>
      <c r="J34" s="18"/>
      <c r="K34" s="19">
        <v>19008</v>
      </c>
      <c r="L34" s="18"/>
      <c r="M34" s="18"/>
      <c r="N34" s="18"/>
      <c r="O34" s="22">
        <f>SUM(Table7[[#This Row],[TRM 
Adult Tickets]:[TRM 
Child Tickets]])</f>
        <v>0</v>
      </c>
    </row>
    <row r="35" spans="2:15" hidden="1" x14ac:dyDescent="0.25">
      <c r="B35" s="18" t="s">
        <v>587</v>
      </c>
      <c r="C35" s="21">
        <v>43224</v>
      </c>
      <c r="D35" s="18" t="s">
        <v>244</v>
      </c>
      <c r="E35" s="18" t="s">
        <v>588</v>
      </c>
      <c r="F35" s="18" t="str">
        <f>LEFT(Table7[[#This Row],[RESULT]],1)</f>
        <v>L</v>
      </c>
      <c r="G35" s="18" t="s">
        <v>589</v>
      </c>
      <c r="H35" s="18" t="s">
        <v>590</v>
      </c>
      <c r="I35" s="18" t="s">
        <v>591</v>
      </c>
      <c r="J35" s="18"/>
      <c r="K35" s="19">
        <v>11117</v>
      </c>
      <c r="L35" s="18"/>
      <c r="M35" s="18"/>
      <c r="N35" s="18"/>
      <c r="O35" s="22">
        <f>SUM(Table7[[#This Row],[TRM 
Adult Tickets]:[TRM 
Child Tickets]])</f>
        <v>0</v>
      </c>
    </row>
    <row r="36" spans="2:15" hidden="1" x14ac:dyDescent="0.25">
      <c r="B36" s="18" t="s">
        <v>592</v>
      </c>
      <c r="C36" s="21">
        <v>43225</v>
      </c>
      <c r="D36" s="18" t="s">
        <v>244</v>
      </c>
      <c r="E36" s="18" t="s">
        <v>160</v>
      </c>
      <c r="F36" s="18" t="str">
        <f>LEFT(Table7[[#This Row],[RESULT]],1)</f>
        <v>L</v>
      </c>
      <c r="G36" s="18" t="s">
        <v>593</v>
      </c>
      <c r="H36" s="18" t="s">
        <v>594</v>
      </c>
      <c r="I36" s="18" t="s">
        <v>595</v>
      </c>
      <c r="J36" s="18" t="s">
        <v>596</v>
      </c>
      <c r="K36" s="19">
        <v>16297</v>
      </c>
      <c r="L36" s="18"/>
      <c r="M36" s="18"/>
      <c r="N36" s="18"/>
      <c r="O36" s="22">
        <f>SUM(Table7[[#This Row],[TRM 
Adult Tickets]:[TRM 
Child Tickets]])</f>
        <v>0</v>
      </c>
    </row>
    <row r="37" spans="2:15" hidden="1" x14ac:dyDescent="0.25">
      <c r="B37" s="18" t="s">
        <v>597</v>
      </c>
      <c r="C37" s="21">
        <v>43226</v>
      </c>
      <c r="D37" s="18" t="s">
        <v>244</v>
      </c>
      <c r="E37" s="18" t="s">
        <v>31</v>
      </c>
      <c r="F37" s="18" t="str">
        <f>LEFT(Table7[[#This Row],[RESULT]],1)</f>
        <v>W</v>
      </c>
      <c r="G37" s="18" t="s">
        <v>598</v>
      </c>
      <c r="H37" s="18" t="s">
        <v>79</v>
      </c>
      <c r="I37" s="18" t="s">
        <v>599</v>
      </c>
      <c r="J37" s="18" t="s">
        <v>136</v>
      </c>
      <c r="K37" s="19">
        <v>14032</v>
      </c>
      <c r="L37" s="18"/>
      <c r="M37" s="18"/>
      <c r="N37" s="18"/>
      <c r="O37" s="22">
        <f>SUM(Table7[[#This Row],[TRM 
Adult Tickets]:[TRM 
Child Tickets]])</f>
        <v>0</v>
      </c>
    </row>
    <row r="38" spans="2:15" hidden="1" x14ac:dyDescent="0.25">
      <c r="B38" s="18" t="s">
        <v>600</v>
      </c>
      <c r="C38" s="21">
        <v>43228</v>
      </c>
      <c r="D38" s="18" t="s">
        <v>253</v>
      </c>
      <c r="E38" s="18" t="s">
        <v>601</v>
      </c>
      <c r="F38" s="18" t="str">
        <f>LEFT(Table7[[#This Row],[RESULT]],1)</f>
        <v>L</v>
      </c>
      <c r="G38" s="18" t="s">
        <v>602</v>
      </c>
      <c r="H38" s="18" t="s">
        <v>603</v>
      </c>
      <c r="I38" s="18" t="s">
        <v>604</v>
      </c>
      <c r="J38" s="18"/>
      <c r="K38" s="19">
        <v>20513</v>
      </c>
      <c r="L38" s="18"/>
      <c r="M38" s="18"/>
      <c r="N38" s="18"/>
      <c r="O38" s="22">
        <f>SUM(Table7[[#This Row],[TRM 
Adult Tickets]:[TRM 
Child Tickets]])</f>
        <v>0</v>
      </c>
    </row>
    <row r="39" spans="2:15" x14ac:dyDescent="0.25">
      <c r="B39" s="18" t="s">
        <v>605</v>
      </c>
      <c r="C39" s="36">
        <v>43229</v>
      </c>
      <c r="D39" s="18" t="s">
        <v>253</v>
      </c>
      <c r="E39" s="18" t="s">
        <v>15</v>
      </c>
      <c r="F39" s="37" t="str">
        <f>LEFT(Table7[[#This Row],[RESULT]],1)</f>
        <v>W</v>
      </c>
      <c r="G39" s="18" t="s">
        <v>606</v>
      </c>
      <c r="H39" s="18" t="s">
        <v>102</v>
      </c>
      <c r="I39" s="18" t="s">
        <v>607</v>
      </c>
      <c r="J39" s="18" t="s">
        <v>608</v>
      </c>
      <c r="K39" s="38">
        <v>20290</v>
      </c>
      <c r="L39" s="37">
        <v>29</v>
      </c>
      <c r="M39" s="37">
        <v>11</v>
      </c>
      <c r="N39" s="37">
        <v>4</v>
      </c>
      <c r="O39" s="39">
        <f>SUM(Table7[[#This Row],[TRM 
Adult Tickets]:[TRM 
Child Tickets]])</f>
        <v>44</v>
      </c>
    </row>
    <row r="40" spans="2:15" x14ac:dyDescent="0.25">
      <c r="B40" s="18" t="s">
        <v>609</v>
      </c>
      <c r="C40" s="36">
        <v>43230</v>
      </c>
      <c r="D40" s="18" t="s">
        <v>253</v>
      </c>
      <c r="E40" s="18" t="s">
        <v>610</v>
      </c>
      <c r="F40" s="37" t="str">
        <f>LEFT(Table7[[#This Row],[RESULT]],1)</f>
        <v>L</v>
      </c>
      <c r="G40" s="18" t="s">
        <v>611</v>
      </c>
      <c r="H40" s="18" t="s">
        <v>612</v>
      </c>
      <c r="I40" s="18" t="s">
        <v>613</v>
      </c>
      <c r="J40" s="18"/>
      <c r="K40" s="38">
        <v>22315</v>
      </c>
      <c r="L40" s="37">
        <v>39</v>
      </c>
      <c r="M40" s="37">
        <v>5</v>
      </c>
      <c r="N40" s="37">
        <v>1</v>
      </c>
      <c r="O40" s="39">
        <f>SUM(Table7[[#This Row],[TRM 
Adult Tickets]:[TRM 
Child Tickets]])</f>
        <v>45</v>
      </c>
    </row>
    <row r="41" spans="2:15" x14ac:dyDescent="0.25">
      <c r="B41" s="18" t="s">
        <v>614</v>
      </c>
      <c r="C41" s="36">
        <v>43231</v>
      </c>
      <c r="D41" s="18" t="s">
        <v>247</v>
      </c>
      <c r="E41" s="18" t="s">
        <v>615</v>
      </c>
      <c r="F41" s="37" t="str">
        <f>LEFT(Table7[[#This Row],[RESULT]],1)</f>
        <v>W</v>
      </c>
      <c r="G41" s="18" t="s">
        <v>616</v>
      </c>
      <c r="H41" s="18" t="s">
        <v>617</v>
      </c>
      <c r="I41" s="18" t="s">
        <v>618</v>
      </c>
      <c r="J41" s="18"/>
      <c r="K41" s="38">
        <v>28695</v>
      </c>
      <c r="L41" s="37">
        <v>43</v>
      </c>
      <c r="M41" s="37">
        <v>6</v>
      </c>
      <c r="N41" s="37">
        <v>4</v>
      </c>
      <c r="O41" s="39">
        <f>SUM(Table7[[#This Row],[TRM 
Adult Tickets]:[TRM 
Child Tickets]])</f>
        <v>53</v>
      </c>
    </row>
    <row r="42" spans="2:15" hidden="1" x14ac:dyDescent="0.25">
      <c r="B42" s="18" t="s">
        <v>619</v>
      </c>
      <c r="C42" s="21">
        <v>43232</v>
      </c>
      <c r="D42" s="18" t="s">
        <v>247</v>
      </c>
      <c r="E42" s="18" t="s">
        <v>185</v>
      </c>
      <c r="F42" s="18" t="str">
        <f>LEFT(Table7[[#This Row],[RESULT]],1)</f>
        <v>L</v>
      </c>
      <c r="G42" s="18" t="s">
        <v>620</v>
      </c>
      <c r="H42" s="18" t="s">
        <v>621</v>
      </c>
      <c r="I42" s="18" t="s">
        <v>622</v>
      </c>
      <c r="J42" s="18" t="s">
        <v>623</v>
      </c>
      <c r="K42" s="19">
        <v>37588</v>
      </c>
      <c r="L42" s="18"/>
      <c r="M42" s="18"/>
      <c r="N42" s="18"/>
      <c r="O42" s="22">
        <f>SUM(Table7[[#This Row],[TRM 
Adult Tickets]:[TRM 
Child Tickets]])</f>
        <v>0</v>
      </c>
    </row>
    <row r="43" spans="2:15" hidden="1" x14ac:dyDescent="0.25">
      <c r="B43" s="18" t="s">
        <v>624</v>
      </c>
      <c r="C43" s="21">
        <v>43233</v>
      </c>
      <c r="D43" s="18" t="s">
        <v>247</v>
      </c>
      <c r="E43" s="18" t="s">
        <v>160</v>
      </c>
      <c r="F43" s="18" t="str">
        <f>LEFT(Table7[[#This Row],[RESULT]],1)</f>
        <v>L</v>
      </c>
      <c r="G43" s="18" t="s">
        <v>625</v>
      </c>
      <c r="H43" s="18" t="s">
        <v>626</v>
      </c>
      <c r="I43" s="18" t="s">
        <v>627</v>
      </c>
      <c r="J43" s="18" t="s">
        <v>628</v>
      </c>
      <c r="K43" s="19">
        <v>37888</v>
      </c>
      <c r="L43" s="18"/>
      <c r="M43" s="18"/>
      <c r="N43" s="18"/>
      <c r="O43" s="22">
        <f>SUM(Table7[[#This Row],[TRM 
Adult Tickets]:[TRM 
Child Tickets]])</f>
        <v>0</v>
      </c>
    </row>
    <row r="44" spans="2:15" hidden="1" x14ac:dyDescent="0.25">
      <c r="B44" s="18" t="s">
        <v>629</v>
      </c>
      <c r="C44" s="21">
        <v>43235</v>
      </c>
      <c r="D44" s="18" t="s">
        <v>251</v>
      </c>
      <c r="E44" s="18" t="s">
        <v>149</v>
      </c>
      <c r="F44" s="18" t="str">
        <f>LEFT(Table7[[#This Row],[RESULT]],1)</f>
        <v>L</v>
      </c>
      <c r="G44" s="18" t="s">
        <v>630</v>
      </c>
      <c r="H44" s="18" t="s">
        <v>631</v>
      </c>
      <c r="I44" s="18" t="s">
        <v>632</v>
      </c>
      <c r="J44" s="18"/>
      <c r="K44" s="19">
        <v>28967</v>
      </c>
      <c r="L44" s="18"/>
      <c r="M44" s="18"/>
      <c r="N44" s="18"/>
      <c r="O44" s="22">
        <f>SUM(Table7[[#This Row],[TRM 
Adult Tickets]:[TRM 
Child Tickets]])</f>
        <v>0</v>
      </c>
    </row>
    <row r="45" spans="2:15" hidden="1" x14ac:dyDescent="0.25">
      <c r="B45" s="18" t="s">
        <v>633</v>
      </c>
      <c r="C45" s="21">
        <v>43236</v>
      </c>
      <c r="D45" s="18" t="s">
        <v>251</v>
      </c>
      <c r="E45" s="18" t="s">
        <v>634</v>
      </c>
      <c r="F45" s="18" t="str">
        <f>LEFT(Table7[[#This Row],[RESULT]],1)</f>
        <v>W</v>
      </c>
      <c r="G45" s="18" t="s">
        <v>635</v>
      </c>
      <c r="H45" s="18" t="s">
        <v>636</v>
      </c>
      <c r="I45" s="18" t="s">
        <v>637</v>
      </c>
      <c r="J45" s="18"/>
      <c r="K45" s="19">
        <v>28400</v>
      </c>
      <c r="L45" s="18"/>
      <c r="M45" s="18"/>
      <c r="N45" s="18"/>
      <c r="O45" s="22">
        <f>SUM(Table7[[#This Row],[TRM 
Adult Tickets]:[TRM 
Child Tickets]])</f>
        <v>0</v>
      </c>
    </row>
    <row r="46" spans="2:15" x14ac:dyDescent="0.25">
      <c r="B46" s="18" t="s">
        <v>638</v>
      </c>
      <c r="C46" s="36">
        <v>43237</v>
      </c>
      <c r="D46" s="18" t="s">
        <v>462</v>
      </c>
      <c r="E46" s="18" t="s">
        <v>639</v>
      </c>
      <c r="F46" s="37" t="str">
        <f>LEFT(Table7[[#This Row],[RESULT]],1)</f>
        <v>L</v>
      </c>
      <c r="G46" s="18" t="s">
        <v>640</v>
      </c>
      <c r="H46" s="18" t="s">
        <v>641</v>
      </c>
      <c r="I46" s="18" t="s">
        <v>642</v>
      </c>
      <c r="J46" s="18"/>
      <c r="K46" s="38">
        <v>22893</v>
      </c>
      <c r="L46" s="37">
        <v>32</v>
      </c>
      <c r="M46" s="37">
        <v>11</v>
      </c>
      <c r="N46" s="37">
        <v>1</v>
      </c>
      <c r="O46" s="39">
        <f>SUM(Table7[[#This Row],[TRM 
Adult Tickets]:[TRM 
Child Tickets]])</f>
        <v>44</v>
      </c>
    </row>
    <row r="47" spans="2:15" x14ac:dyDescent="0.25">
      <c r="B47" s="18" t="s">
        <v>643</v>
      </c>
      <c r="C47" s="36">
        <v>43238</v>
      </c>
      <c r="D47" s="18" t="s">
        <v>462</v>
      </c>
      <c r="E47" s="18" t="s">
        <v>11</v>
      </c>
      <c r="F47" s="37" t="str">
        <f>LEFT(Table7[[#This Row],[RESULT]],1)</f>
        <v>L</v>
      </c>
      <c r="G47" s="18" t="s">
        <v>644</v>
      </c>
      <c r="H47" s="18" t="s">
        <v>645</v>
      </c>
      <c r="I47" s="18" t="s">
        <v>646</v>
      </c>
      <c r="J47" s="18" t="s">
        <v>647</v>
      </c>
      <c r="K47" s="38">
        <v>21703</v>
      </c>
      <c r="L47" s="37">
        <v>46</v>
      </c>
      <c r="M47" s="37">
        <v>12</v>
      </c>
      <c r="N47" s="37">
        <v>11</v>
      </c>
      <c r="O47" s="39">
        <f>SUM(Table7[[#This Row],[TRM 
Adult Tickets]:[TRM 
Child Tickets]])</f>
        <v>69</v>
      </c>
    </row>
    <row r="48" spans="2:15" x14ac:dyDescent="0.25">
      <c r="B48" s="18" t="s">
        <v>648</v>
      </c>
      <c r="C48" s="36">
        <v>43239</v>
      </c>
      <c r="D48" s="18" t="s">
        <v>462</v>
      </c>
      <c r="E48" s="18" t="s">
        <v>46</v>
      </c>
      <c r="F48" s="37" t="str">
        <f>LEFT(Table7[[#This Row],[RESULT]],1)</f>
        <v>L</v>
      </c>
      <c r="G48" s="18" t="s">
        <v>649</v>
      </c>
      <c r="H48" s="18" t="s">
        <v>650</v>
      </c>
      <c r="I48" s="18" t="s">
        <v>651</v>
      </c>
      <c r="J48" s="18" t="s">
        <v>652</v>
      </c>
      <c r="K48" s="38">
        <v>35786</v>
      </c>
      <c r="L48" s="37">
        <v>86</v>
      </c>
      <c r="M48" s="37">
        <v>18</v>
      </c>
      <c r="N48" s="37">
        <v>34</v>
      </c>
      <c r="O48" s="39">
        <f>SUM(Table7[[#This Row],[TRM 
Adult Tickets]:[TRM 
Child Tickets]])</f>
        <v>138</v>
      </c>
    </row>
    <row r="49" spans="2:15" x14ac:dyDescent="0.25">
      <c r="B49" s="18" t="s">
        <v>653</v>
      </c>
      <c r="C49" s="36">
        <v>43240</v>
      </c>
      <c r="D49" s="18" t="s">
        <v>462</v>
      </c>
      <c r="E49" s="18" t="s">
        <v>654</v>
      </c>
      <c r="F49" s="37" t="str">
        <f>LEFT(Table7[[#This Row],[RESULT]],1)</f>
        <v>L</v>
      </c>
      <c r="G49" s="18" t="s">
        <v>655</v>
      </c>
      <c r="H49" s="18" t="s">
        <v>656</v>
      </c>
      <c r="I49" s="18" t="s">
        <v>657</v>
      </c>
      <c r="J49" s="18"/>
      <c r="K49" s="38">
        <v>30676</v>
      </c>
      <c r="L49" s="37">
        <v>106</v>
      </c>
      <c r="M49" s="37">
        <v>18</v>
      </c>
      <c r="N49" s="37">
        <v>7</v>
      </c>
      <c r="O49" s="39">
        <f>SUM(Table7[[#This Row],[TRM 
Adult Tickets]:[TRM 
Child Tickets]])</f>
        <v>131</v>
      </c>
    </row>
    <row r="50" spans="2:15" hidden="1" x14ac:dyDescent="0.25">
      <c r="B50" s="18" t="s">
        <v>658</v>
      </c>
      <c r="C50" s="21">
        <v>43242</v>
      </c>
      <c r="D50" s="18" t="s">
        <v>463</v>
      </c>
      <c r="E50" s="18" t="s">
        <v>348</v>
      </c>
      <c r="F50" s="18" t="str">
        <f>LEFT(Table7[[#This Row],[RESULT]],1)</f>
        <v>W</v>
      </c>
      <c r="G50" s="18" t="s">
        <v>659</v>
      </c>
      <c r="H50" s="18" t="s">
        <v>660</v>
      </c>
      <c r="I50" s="18" t="s">
        <v>661</v>
      </c>
      <c r="J50" s="18" t="s">
        <v>662</v>
      </c>
      <c r="K50" s="19">
        <v>21480</v>
      </c>
      <c r="L50" s="18"/>
      <c r="M50" s="18"/>
      <c r="N50" s="18"/>
      <c r="O50" s="22">
        <f>SUM(Table7[[#This Row],[TRM 
Adult Tickets]:[TRM 
Child Tickets]])</f>
        <v>0</v>
      </c>
    </row>
    <row r="51" spans="2:15" hidden="1" x14ac:dyDescent="0.25">
      <c r="B51" s="18" t="s">
        <v>663</v>
      </c>
      <c r="C51" s="21">
        <v>43243</v>
      </c>
      <c r="D51" s="18" t="s">
        <v>463</v>
      </c>
      <c r="E51" s="18" t="s">
        <v>46</v>
      </c>
      <c r="F51" s="18" t="str">
        <f>LEFT(Table7[[#This Row],[RESULT]],1)</f>
        <v>L</v>
      </c>
      <c r="G51" s="18" t="s">
        <v>135</v>
      </c>
      <c r="H51" s="18" t="s">
        <v>401</v>
      </c>
      <c r="I51" s="18" t="s">
        <v>664</v>
      </c>
      <c r="J51" s="18" t="s">
        <v>665</v>
      </c>
      <c r="K51" s="19">
        <v>25504</v>
      </c>
      <c r="L51" s="18"/>
      <c r="M51" s="18"/>
      <c r="N51" s="18"/>
      <c r="O51" s="22">
        <f>SUM(Table7[[#This Row],[TRM 
Adult Tickets]:[TRM 
Child Tickets]])</f>
        <v>0</v>
      </c>
    </row>
    <row r="52" spans="2:15" x14ac:dyDescent="0.25">
      <c r="B52" s="18" t="s">
        <v>666</v>
      </c>
      <c r="C52" s="36">
        <v>43244</v>
      </c>
      <c r="D52" s="18" t="s">
        <v>463</v>
      </c>
      <c r="E52" s="18" t="s">
        <v>177</v>
      </c>
      <c r="F52" s="37" t="str">
        <f>LEFT(Table7[[#This Row],[RESULT]],1)</f>
        <v>L</v>
      </c>
      <c r="G52" s="18" t="s">
        <v>138</v>
      </c>
      <c r="H52" s="18" t="s">
        <v>667</v>
      </c>
      <c r="I52" s="18" t="s">
        <v>668</v>
      </c>
      <c r="J52" s="18"/>
      <c r="K52" s="38">
        <v>43344</v>
      </c>
      <c r="L52" s="37">
        <v>32</v>
      </c>
      <c r="M52" s="37">
        <v>10</v>
      </c>
      <c r="N52" s="37">
        <v>6</v>
      </c>
      <c r="O52" s="39">
        <f>SUM(Table7[[#This Row],[TRM 
Adult Tickets]:[TRM 
Child Tickets]])</f>
        <v>48</v>
      </c>
    </row>
    <row r="53" spans="2:15" hidden="1" x14ac:dyDescent="0.25">
      <c r="B53" s="18" t="s">
        <v>669</v>
      </c>
      <c r="C53" s="21">
        <v>43245</v>
      </c>
      <c r="D53" s="18" t="s">
        <v>670</v>
      </c>
      <c r="E53" s="18" t="s">
        <v>671</v>
      </c>
      <c r="F53" s="18" t="str">
        <f>LEFT(Table7[[#This Row],[RESULT]],1)</f>
        <v>W</v>
      </c>
      <c r="G53" s="18" t="s">
        <v>141</v>
      </c>
      <c r="H53" s="18" t="s">
        <v>672</v>
      </c>
      <c r="I53" s="18" t="s">
        <v>673</v>
      </c>
      <c r="J53" s="18" t="s">
        <v>52</v>
      </c>
      <c r="K53" s="19">
        <v>21374</v>
      </c>
      <c r="L53" s="18"/>
      <c r="M53" s="18"/>
      <c r="N53" s="18"/>
      <c r="O53" s="22">
        <f>SUM(Table7[[#This Row],[TRM 
Adult Tickets]:[TRM 
Child Tickets]])</f>
        <v>0</v>
      </c>
    </row>
    <row r="54" spans="2:15" hidden="1" x14ac:dyDescent="0.25">
      <c r="B54" s="18" t="s">
        <v>674</v>
      </c>
      <c r="C54" s="21">
        <v>43246</v>
      </c>
      <c r="D54" s="18" t="s">
        <v>670</v>
      </c>
      <c r="E54" s="18" t="s">
        <v>26</v>
      </c>
      <c r="F54" s="18" t="str">
        <f>LEFT(Table7[[#This Row],[RESULT]],1)</f>
        <v>L</v>
      </c>
      <c r="G54" s="18" t="s">
        <v>675</v>
      </c>
      <c r="H54" s="18" t="s">
        <v>676</v>
      </c>
      <c r="I54" s="18" t="s">
        <v>677</v>
      </c>
      <c r="J54" s="18" t="s">
        <v>678</v>
      </c>
      <c r="K54" s="19">
        <v>26788</v>
      </c>
      <c r="L54" s="18"/>
      <c r="M54" s="18"/>
      <c r="N54" s="18"/>
      <c r="O54" s="22">
        <f>SUM(Table7[[#This Row],[TRM 
Adult Tickets]:[TRM 
Child Tickets]])</f>
        <v>0</v>
      </c>
    </row>
    <row r="55" spans="2:15" hidden="1" x14ac:dyDescent="0.25">
      <c r="B55" s="18" t="s">
        <v>679</v>
      </c>
      <c r="C55" s="21">
        <v>43247</v>
      </c>
      <c r="D55" s="18" t="s">
        <v>670</v>
      </c>
      <c r="E55" s="18" t="s">
        <v>348</v>
      </c>
      <c r="F55" s="18" t="str">
        <f>LEFT(Table7[[#This Row],[RESULT]],1)</f>
        <v>W</v>
      </c>
      <c r="G55" s="18" t="s">
        <v>680</v>
      </c>
      <c r="H55" s="18" t="s">
        <v>681</v>
      </c>
      <c r="I55" s="18" t="s">
        <v>682</v>
      </c>
      <c r="J55" s="18" t="s">
        <v>402</v>
      </c>
      <c r="K55" s="19">
        <v>24182</v>
      </c>
      <c r="L55" s="18"/>
      <c r="M55" s="18"/>
      <c r="N55" s="18"/>
      <c r="O55" s="22">
        <f>SUM(Table7[[#This Row],[TRM 
Adult Tickets]:[TRM 
Child Tickets]])</f>
        <v>0</v>
      </c>
    </row>
    <row r="56" spans="2:15" hidden="1" x14ac:dyDescent="0.25">
      <c r="B56" s="18" t="s">
        <v>683</v>
      </c>
      <c r="C56" s="21">
        <v>43248</v>
      </c>
      <c r="D56" s="18" t="s">
        <v>460</v>
      </c>
      <c r="E56" s="18" t="s">
        <v>684</v>
      </c>
      <c r="F56" s="18" t="str">
        <f>LEFT(Table7[[#This Row],[RESULT]],1)</f>
        <v>L</v>
      </c>
      <c r="G56" s="18" t="s">
        <v>685</v>
      </c>
      <c r="H56" s="18" t="s">
        <v>686</v>
      </c>
      <c r="I56" s="18" t="s">
        <v>687</v>
      </c>
      <c r="J56" s="18"/>
      <c r="K56" s="19">
        <v>34700</v>
      </c>
      <c r="L56" s="18"/>
      <c r="M56" s="18"/>
      <c r="N56" s="18"/>
      <c r="O56" s="22">
        <f>SUM(Table7[[#This Row],[TRM 
Adult Tickets]:[TRM 
Child Tickets]])</f>
        <v>0</v>
      </c>
    </row>
    <row r="57" spans="2:15" hidden="1" x14ac:dyDescent="0.25">
      <c r="B57" s="18" t="s">
        <v>688</v>
      </c>
      <c r="C57" s="21">
        <v>43249</v>
      </c>
      <c r="D57" s="18" t="s">
        <v>460</v>
      </c>
      <c r="E57" s="18" t="s">
        <v>684</v>
      </c>
      <c r="F57" s="18" t="str">
        <f>LEFT(Table7[[#This Row],[RESULT]],1)</f>
        <v>L</v>
      </c>
      <c r="G57" s="18" t="s">
        <v>689</v>
      </c>
      <c r="H57" s="18" t="s">
        <v>690</v>
      </c>
      <c r="I57" s="18" t="s">
        <v>691</v>
      </c>
      <c r="J57" s="18" t="s">
        <v>692</v>
      </c>
      <c r="K57" s="19">
        <v>33380</v>
      </c>
      <c r="L57" s="18"/>
      <c r="M57" s="18"/>
      <c r="N57" s="18"/>
      <c r="O57" s="22">
        <f>SUM(Table7[[#This Row],[TRM 
Adult Tickets]:[TRM 
Child Tickets]])</f>
        <v>0</v>
      </c>
    </row>
    <row r="58" spans="2:15" hidden="1" x14ac:dyDescent="0.25">
      <c r="B58" s="18" t="s">
        <v>693</v>
      </c>
      <c r="C58" s="21">
        <v>43250</v>
      </c>
      <c r="D58" s="18" t="s">
        <v>460</v>
      </c>
      <c r="E58" s="18" t="s">
        <v>28</v>
      </c>
      <c r="F58" s="18" t="str">
        <f>LEFT(Table7[[#This Row],[RESULT]],1)</f>
        <v>L</v>
      </c>
      <c r="G58" s="18" t="s">
        <v>694</v>
      </c>
      <c r="H58" s="18" t="s">
        <v>695</v>
      </c>
      <c r="I58" s="18" t="s">
        <v>696</v>
      </c>
      <c r="J58" s="18" t="s">
        <v>697</v>
      </c>
      <c r="K58" s="19">
        <v>33451</v>
      </c>
      <c r="L58" s="18"/>
      <c r="M58" s="18"/>
      <c r="N58" s="18"/>
      <c r="O58" s="22">
        <f>SUM(Table7[[#This Row],[TRM 
Adult Tickets]:[TRM 
Child Tickets]])</f>
        <v>0</v>
      </c>
    </row>
    <row r="59" spans="2:15" hidden="1" x14ac:dyDescent="0.25">
      <c r="B59" s="18" t="s">
        <v>698</v>
      </c>
      <c r="C59" s="21">
        <v>43252</v>
      </c>
      <c r="D59" s="18" t="s">
        <v>459</v>
      </c>
      <c r="E59" s="18" t="s">
        <v>185</v>
      </c>
      <c r="F59" s="18" t="str">
        <f>LEFT(Table7[[#This Row],[RESULT]],1)</f>
        <v>L</v>
      </c>
      <c r="G59" s="18" t="s">
        <v>699</v>
      </c>
      <c r="H59" s="18" t="s">
        <v>700</v>
      </c>
      <c r="I59" s="18" t="s">
        <v>701</v>
      </c>
      <c r="J59" s="18" t="s">
        <v>702</v>
      </c>
      <c r="K59" s="19">
        <v>22192</v>
      </c>
      <c r="L59" s="18"/>
      <c r="M59" s="18"/>
      <c r="N59" s="18"/>
      <c r="O59" s="22">
        <f>SUM(Table7[[#This Row],[TRM 
Adult Tickets]:[TRM 
Child Tickets]])</f>
        <v>0</v>
      </c>
    </row>
    <row r="60" spans="2:15" hidden="1" x14ac:dyDescent="0.25">
      <c r="B60" s="18" t="s">
        <v>703</v>
      </c>
      <c r="C60" s="21">
        <v>43253</v>
      </c>
      <c r="D60" s="18" t="s">
        <v>459</v>
      </c>
      <c r="E60" s="18" t="s">
        <v>59</v>
      </c>
      <c r="F60" s="18" t="str">
        <f>LEFT(Table7[[#This Row],[RESULT]],1)</f>
        <v>L</v>
      </c>
      <c r="G60" s="18" t="s">
        <v>704</v>
      </c>
      <c r="H60" s="18" t="s">
        <v>705</v>
      </c>
      <c r="I60" s="18" t="s">
        <v>706</v>
      </c>
      <c r="J60" s="18" t="s">
        <v>707</v>
      </c>
      <c r="K60" s="19">
        <v>34674</v>
      </c>
      <c r="L60" s="18"/>
      <c r="M60" s="18"/>
      <c r="N60" s="18"/>
      <c r="O60" s="22">
        <f>SUM(Table7[[#This Row],[TRM 
Adult Tickets]:[TRM 
Child Tickets]])</f>
        <v>0</v>
      </c>
    </row>
    <row r="61" spans="2:15" hidden="1" x14ac:dyDescent="0.25">
      <c r="B61" s="18" t="s">
        <v>708</v>
      </c>
      <c r="C61" s="21">
        <v>43254</v>
      </c>
      <c r="D61" s="18" t="s">
        <v>459</v>
      </c>
      <c r="E61" s="18" t="s">
        <v>75</v>
      </c>
      <c r="F61" s="18" t="str">
        <f>LEFT(Table7[[#This Row],[RESULT]],1)</f>
        <v>W</v>
      </c>
      <c r="G61" s="18" t="s">
        <v>709</v>
      </c>
      <c r="H61" s="18" t="s">
        <v>710</v>
      </c>
      <c r="I61" s="18" t="s">
        <v>711</v>
      </c>
      <c r="J61" s="18"/>
      <c r="K61" s="19">
        <v>24658</v>
      </c>
      <c r="L61" s="18"/>
      <c r="M61" s="18"/>
      <c r="N61" s="18"/>
      <c r="O61" s="22">
        <f>SUM(Table7[[#This Row],[TRM 
Adult Tickets]:[TRM 
Child Tickets]])</f>
        <v>0</v>
      </c>
    </row>
    <row r="62" spans="2:15" hidden="1" x14ac:dyDescent="0.25">
      <c r="B62" s="18" t="s">
        <v>712</v>
      </c>
      <c r="C62" s="21">
        <v>43256</v>
      </c>
      <c r="D62" s="18" t="s">
        <v>259</v>
      </c>
      <c r="E62" s="18" t="s">
        <v>20</v>
      </c>
      <c r="F62" s="18" t="str">
        <f>LEFT(Table7[[#This Row],[RESULT]],1)</f>
        <v>L</v>
      </c>
      <c r="G62" s="18" t="s">
        <v>713</v>
      </c>
      <c r="H62" s="18" t="s">
        <v>714</v>
      </c>
      <c r="I62" s="18" t="s">
        <v>715</v>
      </c>
      <c r="J62" s="18"/>
      <c r="K62" s="19">
        <v>29308</v>
      </c>
      <c r="L62" s="18"/>
      <c r="M62" s="18"/>
      <c r="N62" s="18"/>
      <c r="O62" s="22">
        <f>SUM(Table7[[#This Row],[TRM 
Adult Tickets]:[TRM 
Child Tickets]])</f>
        <v>0</v>
      </c>
    </row>
    <row r="63" spans="2:15" x14ac:dyDescent="0.25">
      <c r="B63" s="18" t="s">
        <v>716</v>
      </c>
      <c r="C63" s="36">
        <v>43257</v>
      </c>
      <c r="D63" s="18" t="s">
        <v>259</v>
      </c>
      <c r="E63" s="18" t="s">
        <v>717</v>
      </c>
      <c r="F63" s="37" t="str">
        <f>LEFT(Table7[[#This Row],[RESULT]],1)</f>
        <v>L</v>
      </c>
      <c r="G63" s="18" t="s">
        <v>718</v>
      </c>
      <c r="H63" s="18" t="s">
        <v>719</v>
      </c>
      <c r="I63" s="18" t="s">
        <v>720</v>
      </c>
      <c r="J63" s="18" t="s">
        <v>721</v>
      </c>
      <c r="K63" s="38">
        <v>27838</v>
      </c>
      <c r="L63" s="37">
        <v>56</v>
      </c>
      <c r="M63" s="37">
        <v>11</v>
      </c>
      <c r="N63" s="37">
        <v>4</v>
      </c>
      <c r="O63" s="39">
        <f>SUM(Table7[[#This Row],[TRM 
Adult Tickets]:[TRM 
Child Tickets]])</f>
        <v>71</v>
      </c>
    </row>
    <row r="64" spans="2:15" x14ac:dyDescent="0.25">
      <c r="B64" s="18" t="s">
        <v>722</v>
      </c>
      <c r="C64" s="36">
        <v>43258</v>
      </c>
      <c r="D64" s="18" t="s">
        <v>246</v>
      </c>
      <c r="E64" s="18" t="s">
        <v>518</v>
      </c>
      <c r="F64" s="37" t="str">
        <f>LEFT(Table7[[#This Row],[RESULT]],1)</f>
        <v>W</v>
      </c>
      <c r="G64" s="18" t="s">
        <v>723</v>
      </c>
      <c r="H64" s="18" t="s">
        <v>724</v>
      </c>
      <c r="I64" s="18" t="s">
        <v>725</v>
      </c>
      <c r="J64" s="18"/>
      <c r="K64" s="38">
        <v>24494</v>
      </c>
      <c r="L64" s="37">
        <v>51</v>
      </c>
      <c r="M64" s="37">
        <v>4</v>
      </c>
      <c r="N64" s="37">
        <v>8</v>
      </c>
      <c r="O64" s="39">
        <f>SUM(Table7[[#This Row],[TRM 
Adult Tickets]:[TRM 
Child Tickets]])</f>
        <v>63</v>
      </c>
    </row>
    <row r="65" spans="2:15" x14ac:dyDescent="0.25">
      <c r="B65" s="18" t="s">
        <v>726</v>
      </c>
      <c r="C65" s="36">
        <v>43259</v>
      </c>
      <c r="D65" s="18" t="s">
        <v>246</v>
      </c>
      <c r="E65" s="18" t="s">
        <v>318</v>
      </c>
      <c r="F65" s="37" t="str">
        <f>LEFT(Table7[[#This Row],[RESULT]],1)</f>
        <v>W</v>
      </c>
      <c r="G65" s="18" t="s">
        <v>727</v>
      </c>
      <c r="H65" s="18" t="s">
        <v>728</v>
      </c>
      <c r="I65" s="18" t="s">
        <v>729</v>
      </c>
      <c r="J65" s="18" t="s">
        <v>730</v>
      </c>
      <c r="K65" s="38">
        <v>28863</v>
      </c>
      <c r="L65" s="37">
        <v>57</v>
      </c>
      <c r="M65" s="37">
        <v>11</v>
      </c>
      <c r="N65" s="37">
        <v>12</v>
      </c>
      <c r="O65" s="39">
        <f>SUM(Table7[[#This Row],[TRM 
Adult Tickets]:[TRM 
Child Tickets]])</f>
        <v>80</v>
      </c>
    </row>
    <row r="66" spans="2:15" x14ac:dyDescent="0.25">
      <c r="B66" s="18" t="s">
        <v>731</v>
      </c>
      <c r="C66" s="36">
        <v>43260</v>
      </c>
      <c r="D66" s="18" t="s">
        <v>246</v>
      </c>
      <c r="E66" s="18" t="s">
        <v>324</v>
      </c>
      <c r="F66" s="37" t="str">
        <f>LEFT(Table7[[#This Row],[RESULT]],1)</f>
        <v>W</v>
      </c>
      <c r="G66" s="18" t="s">
        <v>732</v>
      </c>
      <c r="H66" s="18" t="s">
        <v>733</v>
      </c>
      <c r="I66" s="18" t="s">
        <v>734</v>
      </c>
      <c r="J66" s="18"/>
      <c r="K66" s="38">
        <v>34643</v>
      </c>
      <c r="L66" s="37">
        <v>79</v>
      </c>
      <c r="M66" s="37">
        <v>10</v>
      </c>
      <c r="N66" s="37">
        <v>19</v>
      </c>
      <c r="O66" s="39">
        <f>SUM(Table7[[#This Row],[TRM 
Adult Tickets]:[TRM 
Child Tickets]])</f>
        <v>108</v>
      </c>
    </row>
    <row r="67" spans="2:15" x14ac:dyDescent="0.25">
      <c r="B67" s="18" t="s">
        <v>735</v>
      </c>
      <c r="C67" s="36">
        <v>43261</v>
      </c>
      <c r="D67" s="18" t="s">
        <v>246</v>
      </c>
      <c r="E67" s="18" t="s">
        <v>736</v>
      </c>
      <c r="F67" s="37" t="str">
        <f>LEFT(Table7[[#This Row],[RESULT]],1)</f>
        <v>W</v>
      </c>
      <c r="G67" s="18" t="s">
        <v>737</v>
      </c>
      <c r="H67" s="18" t="s">
        <v>738</v>
      </c>
      <c r="I67" s="18" t="s">
        <v>739</v>
      </c>
      <c r="J67" s="18"/>
      <c r="K67" s="38">
        <v>33485</v>
      </c>
      <c r="L67" s="37">
        <v>70</v>
      </c>
      <c r="M67" s="37">
        <v>9</v>
      </c>
      <c r="N67" s="37">
        <v>11</v>
      </c>
      <c r="O67" s="39">
        <f>SUM(Table7[[#This Row],[TRM 
Adult Tickets]:[TRM 
Child Tickets]])</f>
        <v>90</v>
      </c>
    </row>
    <row r="68" spans="2:15" hidden="1" x14ac:dyDescent="0.25">
      <c r="B68" s="18" t="s">
        <v>740</v>
      </c>
      <c r="C68" s="21">
        <v>43262</v>
      </c>
      <c r="D68" s="18" t="s">
        <v>244</v>
      </c>
      <c r="E68" s="18" t="s">
        <v>110</v>
      </c>
      <c r="F68" s="18" t="str">
        <f>LEFT(Table7[[#This Row],[RESULT]],1)</f>
        <v>L</v>
      </c>
      <c r="G68" s="18" t="s">
        <v>741</v>
      </c>
      <c r="H68" s="18" t="s">
        <v>742</v>
      </c>
      <c r="I68" s="18" t="s">
        <v>743</v>
      </c>
      <c r="J68" s="18"/>
      <c r="K68" s="19">
        <v>10769</v>
      </c>
      <c r="L68" s="18"/>
      <c r="M68" s="18"/>
      <c r="N68" s="18"/>
      <c r="O68" s="22">
        <f>SUM(Table7[[#This Row],[TRM 
Adult Tickets]:[TRM 
Child Tickets]])</f>
        <v>0</v>
      </c>
    </row>
    <row r="69" spans="2:15" hidden="1" x14ac:dyDescent="0.25">
      <c r="B69" s="18" t="s">
        <v>744</v>
      </c>
      <c r="C69" s="21">
        <v>43263</v>
      </c>
      <c r="D69" s="18" t="s">
        <v>244</v>
      </c>
      <c r="E69" s="18" t="s">
        <v>163</v>
      </c>
      <c r="F69" s="18" t="str">
        <f>LEFT(Table7[[#This Row],[RESULT]],1)</f>
        <v>L</v>
      </c>
      <c r="G69" s="18" t="s">
        <v>745</v>
      </c>
      <c r="H69" s="18" t="s">
        <v>746</v>
      </c>
      <c r="I69" s="18" t="s">
        <v>747</v>
      </c>
      <c r="J69" s="18" t="s">
        <v>748</v>
      </c>
      <c r="K69" s="19">
        <v>11162</v>
      </c>
      <c r="L69" s="18"/>
      <c r="M69" s="18"/>
      <c r="N69" s="18"/>
      <c r="O69" s="22">
        <f>SUM(Table7[[#This Row],[TRM 
Adult Tickets]:[TRM 
Child Tickets]])</f>
        <v>0</v>
      </c>
    </row>
    <row r="70" spans="2:15" hidden="1" x14ac:dyDescent="0.25">
      <c r="B70" s="18" t="s">
        <v>749</v>
      </c>
      <c r="C70" s="21">
        <v>43264</v>
      </c>
      <c r="D70" s="18" t="s">
        <v>244</v>
      </c>
      <c r="E70" s="18" t="s">
        <v>432</v>
      </c>
      <c r="F70" s="18" t="str">
        <f>LEFT(Table7[[#This Row],[RESULT]],1)</f>
        <v>L</v>
      </c>
      <c r="G70" s="18" t="s">
        <v>750</v>
      </c>
      <c r="H70" s="18" t="s">
        <v>751</v>
      </c>
      <c r="I70" s="18" t="s">
        <v>752</v>
      </c>
      <c r="J70" s="18"/>
      <c r="K70" s="19">
        <v>10847</v>
      </c>
      <c r="L70" s="18"/>
      <c r="M70" s="18"/>
      <c r="N70" s="18"/>
      <c r="O70" s="22">
        <f>SUM(Table7[[#This Row],[TRM 
Adult Tickets]:[TRM 
Child Tickets]])</f>
        <v>0</v>
      </c>
    </row>
    <row r="71" spans="2:15" x14ac:dyDescent="0.25">
      <c r="B71" s="18" t="s">
        <v>753</v>
      </c>
      <c r="C71" s="36">
        <v>43266</v>
      </c>
      <c r="D71" s="18" t="s">
        <v>754</v>
      </c>
      <c r="E71" s="18" t="s">
        <v>671</v>
      </c>
      <c r="F71" s="37" t="str">
        <f>LEFT(Table7[[#This Row],[RESULT]],1)</f>
        <v>W</v>
      </c>
      <c r="G71" s="18" t="s">
        <v>755</v>
      </c>
      <c r="H71" s="18" t="s">
        <v>756</v>
      </c>
      <c r="I71" s="18" t="s">
        <v>757</v>
      </c>
      <c r="J71" s="18" t="s">
        <v>758</v>
      </c>
      <c r="K71" s="38">
        <v>29633</v>
      </c>
      <c r="L71" s="37">
        <v>39</v>
      </c>
      <c r="M71" s="37">
        <v>12</v>
      </c>
      <c r="N71" s="37">
        <v>7</v>
      </c>
      <c r="O71" s="39">
        <f>SUM(Table7[[#This Row],[TRM 
Adult Tickets]:[TRM 
Child Tickets]])</f>
        <v>58</v>
      </c>
    </row>
    <row r="72" spans="2:15" x14ac:dyDescent="0.25">
      <c r="B72" s="18" t="s">
        <v>759</v>
      </c>
      <c r="C72" s="36">
        <v>43267</v>
      </c>
      <c r="D72" s="18" t="s">
        <v>754</v>
      </c>
      <c r="E72" s="18" t="s">
        <v>760</v>
      </c>
      <c r="F72" s="37" t="str">
        <f>LEFT(Table7[[#This Row],[RESULT]],1)</f>
        <v>W</v>
      </c>
      <c r="G72" s="18" t="s">
        <v>761</v>
      </c>
      <c r="H72" s="18" t="s">
        <v>204</v>
      </c>
      <c r="I72" s="18" t="s">
        <v>762</v>
      </c>
      <c r="J72" s="18" t="s">
        <v>763</v>
      </c>
      <c r="K72" s="38">
        <v>36044</v>
      </c>
      <c r="L72" s="37">
        <v>100</v>
      </c>
      <c r="M72" s="37">
        <v>24</v>
      </c>
      <c r="N72" s="37">
        <v>24</v>
      </c>
      <c r="O72" s="39">
        <f>SUM(Table7[[#This Row],[TRM 
Adult Tickets]:[TRM 
Child Tickets]])</f>
        <v>148</v>
      </c>
    </row>
    <row r="73" spans="2:15" x14ac:dyDescent="0.25">
      <c r="B73" s="18" t="s">
        <v>764</v>
      </c>
      <c r="C73" s="36">
        <v>43268</v>
      </c>
      <c r="D73" s="18" t="s">
        <v>754</v>
      </c>
      <c r="E73" s="18" t="s">
        <v>284</v>
      </c>
      <c r="F73" s="37" t="str">
        <f>LEFT(Table7[[#This Row],[RESULT]],1)</f>
        <v>W</v>
      </c>
      <c r="G73" s="18" t="s">
        <v>765</v>
      </c>
      <c r="H73" s="18" t="s">
        <v>766</v>
      </c>
      <c r="I73" s="18" t="s">
        <v>767</v>
      </c>
      <c r="J73" s="18"/>
      <c r="K73" s="38">
        <v>35146</v>
      </c>
      <c r="L73" s="37">
        <v>69</v>
      </c>
      <c r="M73" s="37">
        <v>9</v>
      </c>
      <c r="N73" s="37">
        <v>20</v>
      </c>
      <c r="O73" s="39">
        <f>SUM(Table7[[#This Row],[TRM 
Adult Tickets]:[TRM 
Child Tickets]])</f>
        <v>98</v>
      </c>
    </row>
    <row r="74" spans="2:15" x14ac:dyDescent="0.25">
      <c r="B74" s="18" t="s">
        <v>768</v>
      </c>
      <c r="C74" s="36">
        <v>43270</v>
      </c>
      <c r="D74" s="18" t="s">
        <v>254</v>
      </c>
      <c r="E74" s="18" t="s">
        <v>33</v>
      </c>
      <c r="F74" s="37" t="str">
        <f>LEFT(Table7[[#This Row],[RESULT]],1)</f>
        <v>L</v>
      </c>
      <c r="G74" s="18" t="s">
        <v>769</v>
      </c>
      <c r="H74" s="18" t="s">
        <v>770</v>
      </c>
      <c r="I74" s="18" t="s">
        <v>771</v>
      </c>
      <c r="J74" s="18"/>
      <c r="K74" s="38">
        <v>32466</v>
      </c>
      <c r="L74" s="37">
        <v>57</v>
      </c>
      <c r="M74" s="37">
        <v>4</v>
      </c>
      <c r="N74" s="37">
        <v>12</v>
      </c>
      <c r="O74" s="39">
        <f>SUM(Table7[[#This Row],[TRM 
Adult Tickets]:[TRM 
Child Tickets]])</f>
        <v>73</v>
      </c>
    </row>
    <row r="75" spans="2:15" x14ac:dyDescent="0.25">
      <c r="B75" s="18" t="s">
        <v>772</v>
      </c>
      <c r="C75" s="36">
        <v>43271</v>
      </c>
      <c r="D75" s="18" t="s">
        <v>254</v>
      </c>
      <c r="E75" s="18" t="s">
        <v>146</v>
      </c>
      <c r="F75" s="37" t="str">
        <f>LEFT(Table7[[#This Row],[RESULT]],1)</f>
        <v>W</v>
      </c>
      <c r="G75" s="18" t="s">
        <v>773</v>
      </c>
      <c r="H75" s="18" t="s">
        <v>774</v>
      </c>
      <c r="I75" s="18" t="s">
        <v>775</v>
      </c>
      <c r="J75" s="18" t="s">
        <v>776</v>
      </c>
      <c r="K75" s="38">
        <v>45563</v>
      </c>
      <c r="L75" s="37">
        <v>45</v>
      </c>
      <c r="M75" s="37">
        <v>14</v>
      </c>
      <c r="N75" s="37">
        <v>14</v>
      </c>
      <c r="O75" s="39">
        <f>SUM(Table7[[#This Row],[TRM 
Adult Tickets]:[TRM 
Child Tickets]])</f>
        <v>73</v>
      </c>
    </row>
    <row r="76" spans="2:15" hidden="1" x14ac:dyDescent="0.25">
      <c r="B76" s="18" t="s">
        <v>777</v>
      </c>
      <c r="C76" s="21">
        <v>43272</v>
      </c>
      <c r="D76" s="18" t="s">
        <v>248</v>
      </c>
      <c r="E76" s="18" t="s">
        <v>778</v>
      </c>
      <c r="F76" s="18" t="str">
        <f>LEFT(Table7[[#This Row],[RESULT]],1)</f>
        <v>L</v>
      </c>
      <c r="G76" s="18" t="s">
        <v>779</v>
      </c>
      <c r="H76" s="18" t="s">
        <v>780</v>
      </c>
      <c r="I76" s="18" t="s">
        <v>781</v>
      </c>
      <c r="J76" s="18" t="s">
        <v>782</v>
      </c>
      <c r="K76" s="19">
        <v>30416</v>
      </c>
      <c r="L76" s="18"/>
      <c r="M76" s="18"/>
      <c r="N76" s="18"/>
      <c r="O76" s="22">
        <f>SUM(Table7[[#This Row],[TRM 
Adult Tickets]:[TRM 
Child Tickets]])</f>
        <v>0</v>
      </c>
    </row>
    <row r="77" spans="2:15" hidden="1" x14ac:dyDescent="0.25">
      <c r="B77" s="18" t="s">
        <v>783</v>
      </c>
      <c r="C77" s="21">
        <v>43273</v>
      </c>
      <c r="D77" s="18" t="s">
        <v>248</v>
      </c>
      <c r="E77" s="18" t="s">
        <v>26</v>
      </c>
      <c r="F77" s="18" t="str">
        <f>LEFT(Table7[[#This Row],[RESULT]],1)</f>
        <v>L</v>
      </c>
      <c r="G77" s="18" t="s">
        <v>784</v>
      </c>
      <c r="H77" s="18" t="s">
        <v>785</v>
      </c>
      <c r="I77" s="18" t="s">
        <v>289</v>
      </c>
      <c r="J77" s="18" t="s">
        <v>786</v>
      </c>
      <c r="K77" s="19">
        <v>38028</v>
      </c>
      <c r="L77" s="18"/>
      <c r="M77" s="18"/>
      <c r="N77" s="18"/>
      <c r="O77" s="22">
        <f>SUM(Table7[[#This Row],[TRM 
Adult Tickets]:[TRM 
Child Tickets]])</f>
        <v>0</v>
      </c>
    </row>
    <row r="78" spans="2:15" hidden="1" x14ac:dyDescent="0.25">
      <c r="B78" s="18" t="s">
        <v>787</v>
      </c>
      <c r="C78" s="21">
        <v>43274</v>
      </c>
      <c r="D78" s="18" t="s">
        <v>248</v>
      </c>
      <c r="E78" s="18" t="s">
        <v>61</v>
      </c>
      <c r="F78" s="18" t="str">
        <f>LEFT(Table7[[#This Row],[RESULT]],1)</f>
        <v>W</v>
      </c>
      <c r="G78" s="18" t="s">
        <v>788</v>
      </c>
      <c r="H78" s="18" t="s">
        <v>789</v>
      </c>
      <c r="I78" s="18" t="s">
        <v>430</v>
      </c>
      <c r="J78" s="18" t="s">
        <v>790</v>
      </c>
      <c r="K78" s="19">
        <v>40612</v>
      </c>
      <c r="L78" s="18"/>
      <c r="M78" s="18"/>
      <c r="N78" s="18"/>
      <c r="O78" s="22">
        <f>SUM(Table7[[#This Row],[TRM 
Adult Tickets]:[TRM 
Child Tickets]])</f>
        <v>0</v>
      </c>
    </row>
    <row r="79" spans="2:15" hidden="1" x14ac:dyDescent="0.25">
      <c r="B79" s="18" t="s">
        <v>791</v>
      </c>
      <c r="C79" s="21">
        <v>43275</v>
      </c>
      <c r="D79" s="18" t="s">
        <v>248</v>
      </c>
      <c r="E79" s="18" t="s">
        <v>792</v>
      </c>
      <c r="F79" s="18" t="str">
        <f>LEFT(Table7[[#This Row],[RESULT]],1)</f>
        <v>W</v>
      </c>
      <c r="G79" s="18" t="s">
        <v>793</v>
      </c>
      <c r="H79" s="18" t="s">
        <v>794</v>
      </c>
      <c r="I79" s="18" t="s">
        <v>795</v>
      </c>
      <c r="J79" s="18" t="s">
        <v>796</v>
      </c>
      <c r="K79" s="19">
        <v>33102</v>
      </c>
      <c r="L79" s="18"/>
      <c r="M79" s="18"/>
      <c r="N79" s="18"/>
      <c r="O79" s="22">
        <f>SUM(Table7[[#This Row],[TRM 
Adult Tickets]:[TRM 
Child Tickets]])</f>
        <v>0</v>
      </c>
    </row>
    <row r="80" spans="2:15" hidden="1" x14ac:dyDescent="0.25">
      <c r="B80" s="18" t="s">
        <v>797</v>
      </c>
      <c r="C80" s="21">
        <v>43276</v>
      </c>
      <c r="D80" s="18" t="s">
        <v>465</v>
      </c>
      <c r="E80" s="18" t="s">
        <v>798</v>
      </c>
      <c r="F80" s="18" t="str">
        <f>LEFT(Table7[[#This Row],[RESULT]],1)</f>
        <v>W</v>
      </c>
      <c r="G80" s="18" t="s">
        <v>214</v>
      </c>
      <c r="H80" s="18" t="s">
        <v>799</v>
      </c>
      <c r="I80" s="18" t="s">
        <v>800</v>
      </c>
      <c r="J80" s="18" t="s">
        <v>801</v>
      </c>
      <c r="K80" s="19">
        <v>28791</v>
      </c>
      <c r="L80" s="18"/>
      <c r="M80" s="18"/>
      <c r="N80" s="18"/>
      <c r="O80" s="22">
        <f>SUM(Table7[[#This Row],[TRM 
Adult Tickets]:[TRM 
Child Tickets]])</f>
        <v>0</v>
      </c>
    </row>
    <row r="81" spans="2:15" hidden="1" x14ac:dyDescent="0.25">
      <c r="B81" s="18" t="s">
        <v>802</v>
      </c>
      <c r="C81" s="21">
        <v>43277</v>
      </c>
      <c r="D81" s="18" t="s">
        <v>465</v>
      </c>
      <c r="E81" s="18" t="s">
        <v>155</v>
      </c>
      <c r="F81" s="18" t="str">
        <f>LEFT(Table7[[#This Row],[RESULT]],1)</f>
        <v>L</v>
      </c>
      <c r="G81" s="18" t="s">
        <v>217</v>
      </c>
      <c r="H81" s="18" t="s">
        <v>803</v>
      </c>
      <c r="I81" s="18" t="s">
        <v>804</v>
      </c>
      <c r="J81" s="18"/>
      <c r="K81" s="19">
        <v>38700</v>
      </c>
      <c r="L81" s="18"/>
      <c r="M81" s="18"/>
      <c r="N81" s="18"/>
      <c r="O81" s="22">
        <f>SUM(Table7[[#This Row],[TRM 
Adult Tickets]:[TRM 
Child Tickets]])</f>
        <v>0</v>
      </c>
    </row>
    <row r="82" spans="2:15" hidden="1" x14ac:dyDescent="0.25">
      <c r="B82" s="18" t="s">
        <v>805</v>
      </c>
      <c r="C82" s="21">
        <v>43278</v>
      </c>
      <c r="D82" s="18" t="s">
        <v>465</v>
      </c>
      <c r="E82" s="18" t="s">
        <v>313</v>
      </c>
      <c r="F82" s="18" t="str">
        <f>LEFT(Table7[[#This Row],[RESULT]],1)</f>
        <v>L</v>
      </c>
      <c r="G82" s="18" t="s">
        <v>220</v>
      </c>
      <c r="H82" s="18" t="s">
        <v>806</v>
      </c>
      <c r="I82" s="18" t="s">
        <v>807</v>
      </c>
      <c r="J82" s="18"/>
      <c r="K82" s="19">
        <v>39191</v>
      </c>
      <c r="L82" s="18"/>
      <c r="M82" s="18"/>
      <c r="N82" s="18"/>
      <c r="O82" s="22">
        <f>SUM(Table7[[#This Row],[TRM 
Adult Tickets]:[TRM 
Child Tickets]])</f>
        <v>0</v>
      </c>
    </row>
    <row r="83" spans="2:15" x14ac:dyDescent="0.25">
      <c r="B83" s="18" t="s">
        <v>808</v>
      </c>
      <c r="C83" s="36">
        <v>43280</v>
      </c>
      <c r="D83" s="18" t="s">
        <v>468</v>
      </c>
      <c r="E83" s="18" t="s">
        <v>100</v>
      </c>
      <c r="F83" s="37" t="str">
        <f>LEFT(Table7[[#This Row],[RESULT]],1)</f>
        <v>W</v>
      </c>
      <c r="G83" s="18" t="s">
        <v>809</v>
      </c>
      <c r="H83" s="18" t="s">
        <v>810</v>
      </c>
      <c r="I83" s="18" t="s">
        <v>811</v>
      </c>
      <c r="J83" s="18" t="s">
        <v>812</v>
      </c>
      <c r="K83" s="38">
        <v>24068</v>
      </c>
      <c r="L83" s="37">
        <v>99</v>
      </c>
      <c r="M83" s="37">
        <v>10</v>
      </c>
      <c r="N83" s="37">
        <v>33</v>
      </c>
      <c r="O83" s="39">
        <f>SUM(Table7[[#This Row],[TRM 
Adult Tickets]:[TRM 
Child Tickets]])</f>
        <v>142</v>
      </c>
    </row>
    <row r="84" spans="2:15" x14ac:dyDescent="0.25">
      <c r="B84" s="18" t="s">
        <v>813</v>
      </c>
      <c r="C84" s="36">
        <v>43281</v>
      </c>
      <c r="D84" s="18" t="s">
        <v>468</v>
      </c>
      <c r="E84" s="18" t="s">
        <v>125</v>
      </c>
      <c r="F84" s="37" t="str">
        <f>LEFT(Table7[[#This Row],[RESULT]],1)</f>
        <v>W</v>
      </c>
      <c r="G84" s="18" t="s">
        <v>814</v>
      </c>
      <c r="H84" s="18" t="s">
        <v>815</v>
      </c>
      <c r="I84" s="18" t="s">
        <v>816</v>
      </c>
      <c r="J84" s="18"/>
      <c r="K84" s="38">
        <v>27066</v>
      </c>
      <c r="L84" s="37">
        <v>77</v>
      </c>
      <c r="M84" s="37">
        <v>7</v>
      </c>
      <c r="N84" s="37">
        <v>13</v>
      </c>
      <c r="O84" s="39">
        <f>SUM(Table7[[#This Row],[TRM 
Adult Tickets]:[TRM 
Child Tickets]])</f>
        <v>97</v>
      </c>
    </row>
    <row r="85" spans="2:15" x14ac:dyDescent="0.25">
      <c r="B85" s="18" t="s">
        <v>817</v>
      </c>
      <c r="C85" s="36">
        <v>43282</v>
      </c>
      <c r="D85" s="18" t="s">
        <v>468</v>
      </c>
      <c r="E85" s="18" t="s">
        <v>532</v>
      </c>
      <c r="F85" s="37" t="str">
        <f>LEFT(Table7[[#This Row],[RESULT]],1)</f>
        <v>L</v>
      </c>
      <c r="G85" s="18" t="s">
        <v>818</v>
      </c>
      <c r="H85" s="18" t="s">
        <v>819</v>
      </c>
      <c r="I85" s="18" t="s">
        <v>820</v>
      </c>
      <c r="J85" s="18"/>
      <c r="K85" s="38">
        <v>37445</v>
      </c>
      <c r="L85" s="37">
        <v>116</v>
      </c>
      <c r="M85" s="37">
        <v>17</v>
      </c>
      <c r="N85" s="37">
        <v>22</v>
      </c>
      <c r="O85" s="39">
        <f>SUM(Table7[[#This Row],[TRM 
Adult Tickets]:[TRM 
Child Tickets]])</f>
        <v>155</v>
      </c>
    </row>
    <row r="86" spans="2:15" x14ac:dyDescent="0.25">
      <c r="B86" s="18" t="s">
        <v>821</v>
      </c>
      <c r="C86" s="36">
        <v>43283</v>
      </c>
      <c r="D86" s="18" t="s">
        <v>468</v>
      </c>
      <c r="E86" s="18" t="s">
        <v>415</v>
      </c>
      <c r="F86" s="37" t="str">
        <f>LEFT(Table7[[#This Row],[RESULT]],1)</f>
        <v>L</v>
      </c>
      <c r="G86" s="18" t="s">
        <v>231</v>
      </c>
      <c r="H86" s="18" t="s">
        <v>822</v>
      </c>
      <c r="I86" s="18" t="s">
        <v>823</v>
      </c>
      <c r="J86" s="18" t="s">
        <v>824</v>
      </c>
      <c r="K86" s="38">
        <v>29575</v>
      </c>
      <c r="L86" s="37">
        <v>79</v>
      </c>
      <c r="M86" s="37">
        <v>12</v>
      </c>
      <c r="N86" s="37">
        <v>21</v>
      </c>
      <c r="O86" s="39">
        <f>SUM(Table7[[#This Row],[TRM 
Adult Tickets]:[TRM 
Child Tickets]])</f>
        <v>112</v>
      </c>
    </row>
    <row r="87" spans="2:15" x14ac:dyDescent="0.25">
      <c r="B87" s="18" t="s">
        <v>825</v>
      </c>
      <c r="C87" s="36">
        <v>43284</v>
      </c>
      <c r="D87" s="18" t="s">
        <v>259</v>
      </c>
      <c r="E87" s="18" t="s">
        <v>284</v>
      </c>
      <c r="F87" s="37" t="str">
        <f>LEFT(Table7[[#This Row],[RESULT]],1)</f>
        <v>W</v>
      </c>
      <c r="G87" s="18" t="s">
        <v>235</v>
      </c>
      <c r="H87" s="18" t="s">
        <v>826</v>
      </c>
      <c r="I87" s="18" t="s">
        <v>827</v>
      </c>
      <c r="J87" s="18" t="s">
        <v>828</v>
      </c>
      <c r="K87" s="38">
        <v>24010</v>
      </c>
      <c r="L87" s="37">
        <v>104</v>
      </c>
      <c r="M87" s="37">
        <v>12</v>
      </c>
      <c r="N87" s="37">
        <v>41</v>
      </c>
      <c r="O87" s="39">
        <f>SUM(Table7[[#This Row],[TRM 
Adult Tickets]:[TRM 
Child Tickets]])</f>
        <v>157</v>
      </c>
    </row>
    <row r="88" spans="2:15" x14ac:dyDescent="0.25">
      <c r="B88" s="18" t="s">
        <v>829</v>
      </c>
      <c r="C88" s="36">
        <v>43285</v>
      </c>
      <c r="D88" s="18" t="s">
        <v>259</v>
      </c>
      <c r="E88" s="18" t="s">
        <v>225</v>
      </c>
      <c r="F88" s="37" t="str">
        <f>LEFT(Table7[[#This Row],[RESULT]],1)</f>
        <v>L</v>
      </c>
      <c r="G88" s="18" t="s">
        <v>237</v>
      </c>
      <c r="H88" s="18" t="s">
        <v>830</v>
      </c>
      <c r="I88" s="18" t="s">
        <v>831</v>
      </c>
      <c r="J88" s="18" t="s">
        <v>832</v>
      </c>
      <c r="K88" s="38">
        <v>26038</v>
      </c>
      <c r="L88" s="37">
        <v>124</v>
      </c>
      <c r="M88" s="37">
        <v>21</v>
      </c>
      <c r="N88" s="37">
        <v>47</v>
      </c>
      <c r="O88" s="39">
        <f>SUM(Table7[[#This Row],[TRM 
Adult Tickets]:[TRM 
Child Tickets]])</f>
        <v>192</v>
      </c>
    </row>
    <row r="89" spans="2:15" x14ac:dyDescent="0.25">
      <c r="B89" s="18" t="s">
        <v>833</v>
      </c>
      <c r="C89" s="36">
        <v>43287</v>
      </c>
      <c r="D89" s="18" t="s">
        <v>259</v>
      </c>
      <c r="E89" s="18" t="s">
        <v>48</v>
      </c>
      <c r="F89" s="37" t="str">
        <f>LEFT(Table7[[#This Row],[RESULT]],1)</f>
        <v>W</v>
      </c>
      <c r="G89" s="18" t="s">
        <v>239</v>
      </c>
      <c r="H89" s="18" t="s">
        <v>171</v>
      </c>
      <c r="I89" s="18" t="s">
        <v>834</v>
      </c>
      <c r="J89" s="18"/>
      <c r="K89" s="38">
        <v>37254</v>
      </c>
      <c r="L89" s="37">
        <v>139</v>
      </c>
      <c r="M89" s="37">
        <v>17</v>
      </c>
      <c r="N89" s="37">
        <v>47</v>
      </c>
      <c r="O89" s="39">
        <f>SUM(Table7[[#This Row],[TRM 
Adult Tickets]:[TRM 
Child Tickets]])</f>
        <v>203</v>
      </c>
    </row>
    <row r="90" spans="2:15" x14ac:dyDescent="0.25">
      <c r="B90" s="18" t="s">
        <v>835</v>
      </c>
      <c r="C90" s="36">
        <v>43288</v>
      </c>
      <c r="D90" s="18" t="s">
        <v>259</v>
      </c>
      <c r="E90" s="18" t="s">
        <v>778</v>
      </c>
      <c r="F90" s="37" t="str">
        <f>LEFT(Table7[[#This Row],[RESULT]],1)</f>
        <v>L</v>
      </c>
      <c r="G90" s="18" t="s">
        <v>242</v>
      </c>
      <c r="H90" s="18" t="s">
        <v>836</v>
      </c>
      <c r="I90" s="18" t="s">
        <v>837</v>
      </c>
      <c r="J90" s="18"/>
      <c r="K90" s="38">
        <v>44352</v>
      </c>
      <c r="L90" s="37">
        <v>143</v>
      </c>
      <c r="M90" s="37">
        <v>18</v>
      </c>
      <c r="N90" s="37">
        <v>32</v>
      </c>
      <c r="O90" s="39">
        <f>SUM(Table7[[#This Row],[TRM 
Adult Tickets]:[TRM 
Child Tickets]])</f>
        <v>193</v>
      </c>
    </row>
    <row r="91" spans="2:15" x14ac:dyDescent="0.25">
      <c r="B91" s="18" t="s">
        <v>838</v>
      </c>
      <c r="C91" s="36">
        <v>43289</v>
      </c>
      <c r="D91" s="18" t="s">
        <v>259</v>
      </c>
      <c r="E91" s="18" t="s">
        <v>291</v>
      </c>
      <c r="F91" s="37" t="str">
        <f>LEFT(Table7[[#This Row],[RESULT]],1)</f>
        <v>L</v>
      </c>
      <c r="G91" s="18" t="s">
        <v>839</v>
      </c>
      <c r="H91" s="18" t="s">
        <v>840</v>
      </c>
      <c r="I91" s="18" t="s">
        <v>841</v>
      </c>
      <c r="J91" s="18" t="s">
        <v>842</v>
      </c>
      <c r="K91" s="38">
        <v>39866</v>
      </c>
      <c r="L91" s="37">
        <v>89</v>
      </c>
      <c r="M91" s="37">
        <v>5</v>
      </c>
      <c r="N91" s="37">
        <v>26</v>
      </c>
      <c r="O91" s="39">
        <f>SUM(Table7[[#This Row],[TRM 
Adult Tickets]:[TRM 
Child Tickets]])</f>
        <v>120</v>
      </c>
    </row>
    <row r="92" spans="2:15" hidden="1" x14ac:dyDescent="0.25">
      <c r="B92" s="18" t="s">
        <v>843</v>
      </c>
      <c r="C92" s="21">
        <v>43291</v>
      </c>
      <c r="D92" s="18" t="s">
        <v>255</v>
      </c>
      <c r="E92" s="18" t="s">
        <v>48</v>
      </c>
      <c r="F92" s="18" t="str">
        <f>LEFT(Table7[[#This Row],[RESULT]],1)</f>
        <v>W</v>
      </c>
      <c r="G92" s="18" t="s">
        <v>271</v>
      </c>
      <c r="H92" s="18" t="s">
        <v>844</v>
      </c>
      <c r="I92" s="18" t="s">
        <v>845</v>
      </c>
      <c r="J92" s="18"/>
      <c r="K92" s="19">
        <v>31747</v>
      </c>
      <c r="L92" s="18"/>
      <c r="M92" s="18"/>
      <c r="N92" s="18"/>
      <c r="O92" s="22">
        <f>SUM(Table7[[#This Row],[TRM 
Adult Tickets]:[TRM 
Child Tickets]])</f>
        <v>0</v>
      </c>
    </row>
    <row r="93" spans="2:15" hidden="1" x14ac:dyDescent="0.25">
      <c r="B93" s="18" t="s">
        <v>846</v>
      </c>
      <c r="C93" s="21">
        <v>43292</v>
      </c>
      <c r="D93" s="18" t="s">
        <v>255</v>
      </c>
      <c r="E93" s="18" t="s">
        <v>107</v>
      </c>
      <c r="F93" s="18" t="str">
        <f>LEFT(Table7[[#This Row],[RESULT]],1)</f>
        <v>L</v>
      </c>
      <c r="G93" s="18" t="s">
        <v>274</v>
      </c>
      <c r="H93" s="18" t="s">
        <v>847</v>
      </c>
      <c r="I93" s="18" t="s">
        <v>848</v>
      </c>
      <c r="J93" s="18"/>
      <c r="K93" s="19">
        <v>27839</v>
      </c>
      <c r="L93" s="18"/>
      <c r="M93" s="18"/>
      <c r="N93" s="18"/>
      <c r="O93" s="22">
        <f>SUM(Table7[[#This Row],[TRM 
Adult Tickets]:[TRM 
Child Tickets]])</f>
        <v>0</v>
      </c>
    </row>
    <row r="94" spans="2:15" hidden="1" x14ac:dyDescent="0.25">
      <c r="B94" s="18" t="s">
        <v>849</v>
      </c>
      <c r="C94" s="21">
        <v>43293</v>
      </c>
      <c r="D94" s="18" t="s">
        <v>460</v>
      </c>
      <c r="E94" s="18" t="s">
        <v>28</v>
      </c>
      <c r="F94" s="18" t="str">
        <f>LEFT(Table7[[#This Row],[RESULT]],1)</f>
        <v>L</v>
      </c>
      <c r="G94" s="18" t="s">
        <v>850</v>
      </c>
      <c r="H94" s="18" t="s">
        <v>851</v>
      </c>
      <c r="I94" s="18" t="s">
        <v>852</v>
      </c>
      <c r="J94" s="18" t="s">
        <v>853</v>
      </c>
      <c r="K94" s="19">
        <v>37182</v>
      </c>
      <c r="L94" s="18"/>
      <c r="M94" s="18"/>
      <c r="N94" s="18"/>
      <c r="O94" s="22">
        <f>SUM(Table7[[#This Row],[TRM 
Adult Tickets]:[TRM 
Child Tickets]])</f>
        <v>0</v>
      </c>
    </row>
    <row r="95" spans="2:15" hidden="1" x14ac:dyDescent="0.25">
      <c r="B95" s="18" t="s">
        <v>854</v>
      </c>
      <c r="C95" s="21">
        <v>43294</v>
      </c>
      <c r="D95" s="18" t="s">
        <v>460</v>
      </c>
      <c r="E95" s="18" t="s">
        <v>855</v>
      </c>
      <c r="F95" s="18" t="str">
        <f>LEFT(Table7[[#This Row],[RESULT]],1)</f>
        <v>W</v>
      </c>
      <c r="G95" s="18" t="s">
        <v>279</v>
      </c>
      <c r="H95" s="18" t="s">
        <v>856</v>
      </c>
      <c r="I95" s="18" t="s">
        <v>857</v>
      </c>
      <c r="J95" s="18"/>
      <c r="K95" s="19">
        <v>37018</v>
      </c>
      <c r="L95" s="18"/>
      <c r="M95" s="18"/>
      <c r="N95" s="18"/>
      <c r="O95" s="22">
        <f>SUM(Table7[[#This Row],[TRM 
Adult Tickets]:[TRM 
Child Tickets]])</f>
        <v>0</v>
      </c>
    </row>
    <row r="96" spans="2:15" hidden="1" x14ac:dyDescent="0.25">
      <c r="B96" s="18" t="s">
        <v>858</v>
      </c>
      <c r="C96" s="21">
        <v>43295</v>
      </c>
      <c r="D96" s="18" t="s">
        <v>460</v>
      </c>
      <c r="E96" s="18" t="s">
        <v>859</v>
      </c>
      <c r="F96" s="18" t="str">
        <f>LEFT(Table7[[#This Row],[RESULT]],1)</f>
        <v>L</v>
      </c>
      <c r="G96" s="18" t="s">
        <v>282</v>
      </c>
      <c r="H96" s="18" t="s">
        <v>860</v>
      </c>
      <c r="I96" s="18" t="s">
        <v>861</v>
      </c>
      <c r="J96" s="18"/>
      <c r="K96" s="19">
        <v>36390</v>
      </c>
      <c r="L96" s="18"/>
      <c r="M96" s="18"/>
      <c r="N96" s="18"/>
      <c r="O96" s="22">
        <f>SUM(Table7[[#This Row],[TRM 
Adult Tickets]:[TRM 
Child Tickets]])</f>
        <v>0</v>
      </c>
    </row>
    <row r="97" spans="2:15" hidden="1" x14ac:dyDescent="0.25">
      <c r="B97" s="18" t="s">
        <v>862</v>
      </c>
      <c r="C97" s="21">
        <v>43296</v>
      </c>
      <c r="D97" s="18" t="s">
        <v>460</v>
      </c>
      <c r="E97" s="18" t="s">
        <v>185</v>
      </c>
      <c r="F97" s="18" t="str">
        <f>LEFT(Table7[[#This Row],[RESULT]],1)</f>
        <v>L</v>
      </c>
      <c r="G97" s="18" t="s">
        <v>863</v>
      </c>
      <c r="H97" s="18" t="s">
        <v>864</v>
      </c>
      <c r="I97" s="18" t="s">
        <v>865</v>
      </c>
      <c r="J97" s="18" t="s">
        <v>372</v>
      </c>
      <c r="K97" s="19">
        <v>36940</v>
      </c>
      <c r="L97" s="18"/>
      <c r="M97" s="18"/>
      <c r="N97" s="18"/>
      <c r="O97" s="22">
        <f>SUM(Table7[[#This Row],[TRM 
Adult Tickets]:[TRM 
Child Tickets]])</f>
        <v>0</v>
      </c>
    </row>
    <row r="98" spans="2:15" x14ac:dyDescent="0.25">
      <c r="B98" s="18" t="s">
        <v>866</v>
      </c>
      <c r="C98" s="36">
        <v>43301</v>
      </c>
      <c r="D98" s="18" t="s">
        <v>246</v>
      </c>
      <c r="E98" s="18" t="s">
        <v>867</v>
      </c>
      <c r="F98" s="37" t="str">
        <f>LEFT(Table7[[#This Row],[RESULT]],1)</f>
        <v>W</v>
      </c>
      <c r="G98" s="18" t="s">
        <v>288</v>
      </c>
      <c r="H98" s="18" t="s">
        <v>868</v>
      </c>
      <c r="I98" s="18" t="s">
        <v>869</v>
      </c>
      <c r="J98" s="18"/>
      <c r="K98" s="38">
        <v>31115</v>
      </c>
      <c r="L98" s="37">
        <v>105</v>
      </c>
      <c r="M98" s="37">
        <v>20</v>
      </c>
      <c r="N98" s="37">
        <v>22</v>
      </c>
      <c r="O98" s="39">
        <f>SUM(Table7[[#This Row],[TRM 
Adult Tickets]:[TRM 
Child Tickets]])</f>
        <v>147</v>
      </c>
    </row>
    <row r="99" spans="2:15" x14ac:dyDescent="0.25">
      <c r="B99" s="18" t="s">
        <v>870</v>
      </c>
      <c r="C99" s="36">
        <v>43302</v>
      </c>
      <c r="D99" s="18" t="s">
        <v>246</v>
      </c>
      <c r="E99" s="18" t="s">
        <v>61</v>
      </c>
      <c r="F99" s="37" t="str">
        <f>LEFT(Table7[[#This Row],[RESULT]],1)</f>
        <v>W</v>
      </c>
      <c r="G99" s="18" t="s">
        <v>871</v>
      </c>
      <c r="H99" s="18" t="s">
        <v>872</v>
      </c>
      <c r="I99" s="18" t="s">
        <v>873</v>
      </c>
      <c r="J99" s="18" t="s">
        <v>874</v>
      </c>
      <c r="K99" s="38">
        <v>35912</v>
      </c>
      <c r="L99" s="37">
        <v>111</v>
      </c>
      <c r="M99" s="37">
        <v>15</v>
      </c>
      <c r="N99" s="37">
        <v>32</v>
      </c>
      <c r="O99" s="39">
        <f>SUM(Table7[[#This Row],[TRM 
Adult Tickets]:[TRM 
Child Tickets]])</f>
        <v>158</v>
      </c>
    </row>
    <row r="100" spans="2:15" x14ac:dyDescent="0.25">
      <c r="B100" s="18" t="s">
        <v>875</v>
      </c>
      <c r="C100" s="36">
        <v>43303</v>
      </c>
      <c r="D100" s="18" t="s">
        <v>246</v>
      </c>
      <c r="E100" s="18" t="s">
        <v>146</v>
      </c>
      <c r="F100" s="37" t="str">
        <f>LEFT(Table7[[#This Row],[RESULT]],1)</f>
        <v>W</v>
      </c>
      <c r="G100" s="18" t="s">
        <v>876</v>
      </c>
      <c r="H100" s="18" t="s">
        <v>877</v>
      </c>
      <c r="I100" s="18" t="s">
        <v>878</v>
      </c>
      <c r="J100" s="18" t="s">
        <v>879</v>
      </c>
      <c r="K100" s="38">
        <v>39021</v>
      </c>
      <c r="L100" s="37">
        <v>116</v>
      </c>
      <c r="M100" s="37">
        <v>13</v>
      </c>
      <c r="N100" s="37">
        <v>41</v>
      </c>
      <c r="O100" s="39">
        <f>SUM(Table7[[#This Row],[TRM 
Adult Tickets]:[TRM 
Child Tickets]])</f>
        <v>170</v>
      </c>
    </row>
    <row r="101" spans="2:15" x14ac:dyDescent="0.25">
      <c r="B101" s="18" t="s">
        <v>880</v>
      </c>
      <c r="C101" s="36">
        <v>43304</v>
      </c>
      <c r="D101" s="18" t="s">
        <v>467</v>
      </c>
      <c r="E101" s="18" t="s">
        <v>684</v>
      </c>
      <c r="F101" s="37" t="str">
        <f>LEFT(Table7[[#This Row],[RESULT]],1)</f>
        <v>L</v>
      </c>
      <c r="G101" s="18" t="s">
        <v>881</v>
      </c>
      <c r="H101" s="18" t="s">
        <v>882</v>
      </c>
      <c r="I101" s="18" t="s">
        <v>417</v>
      </c>
      <c r="J101" s="18"/>
      <c r="K101" s="38">
        <v>25405</v>
      </c>
      <c r="L101" s="37">
        <v>118</v>
      </c>
      <c r="M101" s="37">
        <v>14</v>
      </c>
      <c r="N101" s="37">
        <v>31</v>
      </c>
      <c r="O101" s="39">
        <f>SUM(Table7[[#This Row],[TRM 
Adult Tickets]:[TRM 
Child Tickets]])</f>
        <v>163</v>
      </c>
    </row>
    <row r="102" spans="2:15" x14ac:dyDescent="0.25">
      <c r="B102" s="18" t="s">
        <v>883</v>
      </c>
      <c r="C102" s="36">
        <v>43305</v>
      </c>
      <c r="D102" s="18" t="s">
        <v>467</v>
      </c>
      <c r="E102" s="18" t="s">
        <v>601</v>
      </c>
      <c r="F102" s="37" t="str">
        <f>LEFT(Table7[[#This Row],[RESULT]],1)</f>
        <v>L</v>
      </c>
      <c r="G102" s="18" t="s">
        <v>298</v>
      </c>
      <c r="H102" s="18" t="s">
        <v>884</v>
      </c>
      <c r="I102" s="18" t="s">
        <v>885</v>
      </c>
      <c r="J102" s="18"/>
      <c r="K102" s="38">
        <v>31933</v>
      </c>
      <c r="L102" s="37">
        <v>121</v>
      </c>
      <c r="M102" s="37">
        <v>21</v>
      </c>
      <c r="N102" s="37">
        <v>44</v>
      </c>
      <c r="O102" s="39">
        <f>SUM(Table7[[#This Row],[TRM 
Adult Tickets]:[TRM 
Child Tickets]])</f>
        <v>186</v>
      </c>
    </row>
    <row r="103" spans="2:15" x14ac:dyDescent="0.25">
      <c r="B103" s="18" t="s">
        <v>886</v>
      </c>
      <c r="C103" s="36">
        <v>43306</v>
      </c>
      <c r="D103" s="18" t="s">
        <v>467</v>
      </c>
      <c r="E103" s="18" t="s">
        <v>887</v>
      </c>
      <c r="F103" s="37" t="str">
        <f>LEFT(Table7[[#This Row],[RESULT]],1)</f>
        <v>L</v>
      </c>
      <c r="G103" s="18" t="s">
        <v>888</v>
      </c>
      <c r="H103" s="18" t="s">
        <v>889</v>
      </c>
      <c r="I103" s="18" t="s">
        <v>890</v>
      </c>
      <c r="J103" s="18"/>
      <c r="K103" s="38">
        <v>32686</v>
      </c>
      <c r="L103" s="37">
        <v>153</v>
      </c>
      <c r="M103" s="37">
        <v>15</v>
      </c>
      <c r="N103" s="37">
        <v>64</v>
      </c>
      <c r="O103" s="39">
        <f>SUM(Table7[[#This Row],[TRM 
Adult Tickets]:[TRM 
Child Tickets]])</f>
        <v>232</v>
      </c>
    </row>
    <row r="104" spans="2:15" hidden="1" x14ac:dyDescent="0.25">
      <c r="B104" s="18" t="s">
        <v>891</v>
      </c>
      <c r="C104" s="21">
        <v>43308</v>
      </c>
      <c r="D104" s="18" t="s">
        <v>464</v>
      </c>
      <c r="E104" s="18" t="s">
        <v>892</v>
      </c>
      <c r="F104" s="18" t="str">
        <f>LEFT(Table7[[#This Row],[RESULT]],1)</f>
        <v>W</v>
      </c>
      <c r="G104" s="18" t="s">
        <v>893</v>
      </c>
      <c r="H104" s="18" t="s">
        <v>894</v>
      </c>
      <c r="I104" s="18" t="s">
        <v>895</v>
      </c>
      <c r="J104" s="18"/>
      <c r="K104" s="19">
        <v>20524</v>
      </c>
      <c r="L104" s="18"/>
      <c r="M104" s="18"/>
      <c r="N104" s="18"/>
      <c r="O104" s="22">
        <f>SUM(Table7[[#This Row],[TRM 
Adult Tickets]:[TRM 
Child Tickets]])</f>
        <v>0</v>
      </c>
    </row>
    <row r="105" spans="2:15" hidden="1" x14ac:dyDescent="0.25">
      <c r="B105" s="18" t="s">
        <v>896</v>
      </c>
      <c r="C105" s="21">
        <v>43309</v>
      </c>
      <c r="D105" s="18" t="s">
        <v>464</v>
      </c>
      <c r="E105" s="18" t="s">
        <v>107</v>
      </c>
      <c r="F105" s="18" t="str">
        <f>LEFT(Table7[[#This Row],[RESULT]],1)</f>
        <v>L</v>
      </c>
      <c r="G105" s="18" t="s">
        <v>897</v>
      </c>
      <c r="H105" s="18" t="s">
        <v>898</v>
      </c>
      <c r="I105" s="18" t="s">
        <v>899</v>
      </c>
      <c r="J105" s="18"/>
      <c r="K105" s="19">
        <v>29442</v>
      </c>
      <c r="L105" s="18"/>
      <c r="M105" s="18"/>
      <c r="N105" s="18"/>
      <c r="O105" s="22">
        <f>SUM(Table7[[#This Row],[TRM 
Adult Tickets]:[TRM 
Child Tickets]])</f>
        <v>0</v>
      </c>
    </row>
    <row r="106" spans="2:15" hidden="1" x14ac:dyDescent="0.25">
      <c r="B106" s="18" t="s">
        <v>900</v>
      </c>
      <c r="C106" s="21">
        <v>43310</v>
      </c>
      <c r="D106" s="18" t="s">
        <v>464</v>
      </c>
      <c r="E106" s="18" t="s">
        <v>234</v>
      </c>
      <c r="F106" s="18" t="str">
        <f>LEFT(Table7[[#This Row],[RESULT]],1)</f>
        <v>W</v>
      </c>
      <c r="G106" s="18" t="s">
        <v>308</v>
      </c>
      <c r="H106" s="18" t="s">
        <v>901</v>
      </c>
      <c r="I106" s="18" t="s">
        <v>902</v>
      </c>
      <c r="J106" s="18"/>
      <c r="K106" s="19">
        <v>23836</v>
      </c>
      <c r="L106" s="18"/>
      <c r="M106" s="18"/>
      <c r="N106" s="18"/>
      <c r="O106" s="22">
        <f>SUM(Table7[[#This Row],[TRM 
Adult Tickets]:[TRM 
Child Tickets]])</f>
        <v>0</v>
      </c>
    </row>
    <row r="107" spans="2:15" hidden="1" x14ac:dyDescent="0.25">
      <c r="B107" s="18" t="s">
        <v>903</v>
      </c>
      <c r="C107" s="21">
        <v>43311</v>
      </c>
      <c r="D107" s="18" t="s">
        <v>260</v>
      </c>
      <c r="E107" s="18" t="s">
        <v>904</v>
      </c>
      <c r="F107" s="18" t="str">
        <f>LEFT(Table7[[#This Row],[RESULT]],1)</f>
        <v>L</v>
      </c>
      <c r="G107" s="18" t="s">
        <v>905</v>
      </c>
      <c r="H107" s="18" t="s">
        <v>906</v>
      </c>
      <c r="I107" s="18" t="s">
        <v>907</v>
      </c>
      <c r="J107" s="18"/>
      <c r="K107" s="19">
        <v>11449</v>
      </c>
      <c r="L107" s="18"/>
      <c r="M107" s="18"/>
      <c r="N107" s="18"/>
      <c r="O107" s="22">
        <f>SUM(Table7[[#This Row],[TRM 
Adult Tickets]:[TRM 
Child Tickets]])</f>
        <v>0</v>
      </c>
    </row>
    <row r="108" spans="2:15" hidden="1" x14ac:dyDescent="0.25">
      <c r="B108" s="18" t="s">
        <v>908</v>
      </c>
      <c r="C108" s="21">
        <v>43312</v>
      </c>
      <c r="D108" s="18" t="s">
        <v>260</v>
      </c>
      <c r="E108" s="18" t="s">
        <v>588</v>
      </c>
      <c r="F108" s="18" t="str">
        <f>LEFT(Table7[[#This Row],[RESULT]],1)</f>
        <v>L</v>
      </c>
      <c r="G108" s="18" t="s">
        <v>909</v>
      </c>
      <c r="H108" s="18" t="s">
        <v>910</v>
      </c>
      <c r="I108" s="18" t="s">
        <v>911</v>
      </c>
      <c r="J108" s="18"/>
      <c r="K108" s="19">
        <v>17325</v>
      </c>
      <c r="L108" s="18"/>
      <c r="M108" s="18"/>
      <c r="N108" s="18"/>
      <c r="O108" s="22">
        <f>SUM(Table7[[#This Row],[TRM 
Adult Tickets]:[TRM 
Child Tickets]])</f>
        <v>0</v>
      </c>
    </row>
    <row r="109" spans="2:15" hidden="1" x14ac:dyDescent="0.25">
      <c r="B109" s="18" t="s">
        <v>912</v>
      </c>
      <c r="C109" s="21">
        <v>43313</v>
      </c>
      <c r="D109" s="18" t="s">
        <v>260</v>
      </c>
      <c r="E109" s="18" t="s">
        <v>684</v>
      </c>
      <c r="F109" s="18" t="str">
        <f>LEFT(Table7[[#This Row],[RESULT]],1)</f>
        <v>L</v>
      </c>
      <c r="G109" s="18" t="s">
        <v>913</v>
      </c>
      <c r="H109" s="18" t="s">
        <v>914</v>
      </c>
      <c r="I109" s="18" t="s">
        <v>915</v>
      </c>
      <c r="J109" s="18"/>
      <c r="K109" s="19">
        <v>17058</v>
      </c>
      <c r="L109" s="18"/>
      <c r="M109" s="18"/>
      <c r="N109" s="18"/>
      <c r="O109" s="22">
        <f>SUM(Table7[[#This Row],[TRM 
Adult Tickets]:[TRM 
Child Tickets]])</f>
        <v>0</v>
      </c>
    </row>
    <row r="110" spans="2:15" hidden="1" x14ac:dyDescent="0.25">
      <c r="B110" s="18" t="s">
        <v>916</v>
      </c>
      <c r="C110" s="21">
        <v>43314</v>
      </c>
      <c r="D110" s="18" t="s">
        <v>261</v>
      </c>
      <c r="E110" s="18" t="s">
        <v>188</v>
      </c>
      <c r="F110" s="18" t="str">
        <f>LEFT(Table7[[#This Row],[RESULT]],1)</f>
        <v>W</v>
      </c>
      <c r="G110" s="18" t="s">
        <v>917</v>
      </c>
      <c r="H110" s="18" t="s">
        <v>918</v>
      </c>
      <c r="I110" s="18" t="s">
        <v>919</v>
      </c>
      <c r="J110" s="18"/>
      <c r="K110" s="19">
        <v>26110</v>
      </c>
      <c r="L110" s="18"/>
      <c r="M110" s="18"/>
      <c r="N110" s="18"/>
      <c r="O110" s="22">
        <f>SUM(Table7[[#This Row],[TRM 
Adult Tickets]:[TRM 
Child Tickets]])</f>
        <v>0</v>
      </c>
    </row>
    <row r="111" spans="2:15" hidden="1" x14ac:dyDescent="0.25">
      <c r="B111" s="18" t="s">
        <v>920</v>
      </c>
      <c r="C111" s="21">
        <v>43315</v>
      </c>
      <c r="D111" s="18" t="s">
        <v>261</v>
      </c>
      <c r="E111" s="18" t="s">
        <v>90</v>
      </c>
      <c r="F111" s="18" t="str">
        <f>LEFT(Table7[[#This Row],[RESULT]],1)</f>
        <v>W</v>
      </c>
      <c r="G111" s="18" t="s">
        <v>921</v>
      </c>
      <c r="H111" s="18" t="s">
        <v>922</v>
      </c>
      <c r="I111" s="18" t="s">
        <v>923</v>
      </c>
      <c r="J111" s="18"/>
      <c r="K111" s="19">
        <v>30715</v>
      </c>
      <c r="L111" s="18"/>
      <c r="M111" s="18"/>
      <c r="N111" s="18"/>
      <c r="O111" s="22">
        <f>SUM(Table7[[#This Row],[TRM 
Adult Tickets]:[TRM 
Child Tickets]])</f>
        <v>0</v>
      </c>
    </row>
    <row r="112" spans="2:15" hidden="1" x14ac:dyDescent="0.25">
      <c r="B112" s="18" t="s">
        <v>924</v>
      </c>
      <c r="C112" s="21">
        <v>43316</v>
      </c>
      <c r="D112" s="18" t="s">
        <v>261</v>
      </c>
      <c r="E112" s="18" t="s">
        <v>318</v>
      </c>
      <c r="F112" s="18" t="str">
        <f>LEFT(Table7[[#This Row],[RESULT]],1)</f>
        <v>W</v>
      </c>
      <c r="G112" s="18" t="s">
        <v>925</v>
      </c>
      <c r="H112" s="18" t="s">
        <v>344</v>
      </c>
      <c r="I112" s="18" t="s">
        <v>926</v>
      </c>
      <c r="J112" s="18"/>
      <c r="K112" s="19">
        <v>41238</v>
      </c>
      <c r="L112" s="18"/>
      <c r="M112" s="18"/>
      <c r="N112" s="18"/>
      <c r="O112" s="22">
        <f>SUM(Table7[[#This Row],[TRM 
Adult Tickets]:[TRM 
Child Tickets]])</f>
        <v>0</v>
      </c>
    </row>
    <row r="113" spans="2:15" hidden="1" x14ac:dyDescent="0.25">
      <c r="B113" s="18" t="s">
        <v>927</v>
      </c>
      <c r="C113" s="21">
        <v>43317</v>
      </c>
      <c r="D113" s="18" t="s">
        <v>261</v>
      </c>
      <c r="E113" s="18" t="s">
        <v>225</v>
      </c>
      <c r="F113" s="18" t="str">
        <f>LEFT(Table7[[#This Row],[RESULT]],1)</f>
        <v>L</v>
      </c>
      <c r="G113" s="18" t="s">
        <v>928</v>
      </c>
      <c r="H113" s="18" t="s">
        <v>929</v>
      </c>
      <c r="I113" s="18" t="s">
        <v>183</v>
      </c>
      <c r="J113" s="18" t="s">
        <v>930</v>
      </c>
      <c r="K113" s="19">
        <v>40515</v>
      </c>
      <c r="L113" s="18"/>
      <c r="M113" s="18"/>
      <c r="N113" s="18"/>
      <c r="O113" s="22">
        <f>SUM(Table7[[#This Row],[TRM 
Adult Tickets]:[TRM 
Child Tickets]])</f>
        <v>0</v>
      </c>
    </row>
    <row r="114" spans="2:15" x14ac:dyDescent="0.25">
      <c r="B114" s="18" t="s">
        <v>931</v>
      </c>
      <c r="C114" s="36">
        <v>43319</v>
      </c>
      <c r="D114" s="18" t="s">
        <v>247</v>
      </c>
      <c r="E114" s="18" t="s">
        <v>932</v>
      </c>
      <c r="F114" s="37" t="str">
        <f>LEFT(Table7[[#This Row],[RESULT]],1)</f>
        <v>L</v>
      </c>
      <c r="G114" s="18" t="s">
        <v>933</v>
      </c>
      <c r="H114" s="18" t="s">
        <v>934</v>
      </c>
      <c r="I114" s="18" t="s">
        <v>935</v>
      </c>
      <c r="J114" s="18"/>
      <c r="K114" s="38">
        <v>31855</v>
      </c>
      <c r="L114" s="37">
        <v>172</v>
      </c>
      <c r="M114" s="37">
        <v>13</v>
      </c>
      <c r="N114" s="37">
        <v>95</v>
      </c>
      <c r="O114" s="39">
        <f>SUM(Table7[[#This Row],[TRM 
Adult Tickets]:[TRM 
Child Tickets]])</f>
        <v>280</v>
      </c>
    </row>
    <row r="115" spans="2:15" x14ac:dyDescent="0.25">
      <c r="B115" s="18" t="s">
        <v>936</v>
      </c>
      <c r="C115" s="36">
        <v>43320</v>
      </c>
      <c r="D115" s="18" t="s">
        <v>247</v>
      </c>
      <c r="E115" s="18" t="s">
        <v>639</v>
      </c>
      <c r="F115" s="37" t="str">
        <f>LEFT(Table7[[#This Row],[RESULT]],1)</f>
        <v>L</v>
      </c>
      <c r="G115" s="18" t="s">
        <v>937</v>
      </c>
      <c r="H115" s="18" t="s">
        <v>938</v>
      </c>
      <c r="I115" s="18" t="s">
        <v>939</v>
      </c>
      <c r="J115" s="18"/>
      <c r="K115" s="38">
        <v>36798</v>
      </c>
      <c r="L115" s="37">
        <v>153</v>
      </c>
      <c r="M115" s="37">
        <v>22</v>
      </c>
      <c r="N115" s="37">
        <v>50</v>
      </c>
      <c r="O115" s="39">
        <f>SUM(Table7[[#This Row],[TRM 
Adult Tickets]:[TRM 
Child Tickets]])</f>
        <v>225</v>
      </c>
    </row>
    <row r="116" spans="2:15" x14ac:dyDescent="0.25">
      <c r="B116" s="18" t="s">
        <v>940</v>
      </c>
      <c r="C116" s="36">
        <v>43321</v>
      </c>
      <c r="D116" s="18" t="s">
        <v>247</v>
      </c>
      <c r="E116" s="18" t="s">
        <v>493</v>
      </c>
      <c r="F116" s="37" t="str">
        <f>LEFT(Table7[[#This Row],[RESULT]],1)</f>
        <v>W</v>
      </c>
      <c r="G116" s="18" t="s">
        <v>941</v>
      </c>
      <c r="H116" s="18" t="s">
        <v>942</v>
      </c>
      <c r="I116" s="18" t="s">
        <v>943</v>
      </c>
      <c r="J116" s="18"/>
      <c r="K116" s="38">
        <v>28415</v>
      </c>
      <c r="L116" s="37">
        <v>106</v>
      </c>
      <c r="M116" s="37">
        <v>28</v>
      </c>
      <c r="N116" s="37">
        <v>67</v>
      </c>
      <c r="O116" s="39">
        <f>SUM(Table7[[#This Row],[TRM 
Adult Tickets]:[TRM 
Child Tickets]])</f>
        <v>201</v>
      </c>
    </row>
    <row r="117" spans="2:15" x14ac:dyDescent="0.25">
      <c r="B117" s="18" t="s">
        <v>944</v>
      </c>
      <c r="C117" s="36">
        <v>43322</v>
      </c>
      <c r="D117" s="18" t="s">
        <v>250</v>
      </c>
      <c r="E117" s="18" t="s">
        <v>155</v>
      </c>
      <c r="F117" s="37" t="str">
        <f>LEFT(Table7[[#This Row],[RESULT]],1)</f>
        <v>L</v>
      </c>
      <c r="G117" s="18" t="s">
        <v>945</v>
      </c>
      <c r="H117" s="18" t="s">
        <v>946</v>
      </c>
      <c r="I117" s="18" t="s">
        <v>947</v>
      </c>
      <c r="J117" s="18"/>
      <c r="K117" s="38">
        <v>23082</v>
      </c>
      <c r="L117" s="37">
        <v>78</v>
      </c>
      <c r="M117" s="37">
        <v>16</v>
      </c>
      <c r="N117" s="37">
        <v>21</v>
      </c>
      <c r="O117" s="39">
        <f>SUM(Table7[[#This Row],[TRM 
Adult Tickets]:[TRM 
Child Tickets]])</f>
        <v>115</v>
      </c>
    </row>
    <row r="118" spans="2:15" x14ac:dyDescent="0.25">
      <c r="B118" s="18" t="s">
        <v>948</v>
      </c>
      <c r="C118" s="36">
        <v>43323</v>
      </c>
      <c r="D118" s="18" t="s">
        <v>250</v>
      </c>
      <c r="E118" s="18" t="s">
        <v>11</v>
      </c>
      <c r="F118" s="37" t="str">
        <f>LEFT(Table7[[#This Row],[RESULT]],1)</f>
        <v>L</v>
      </c>
      <c r="G118" s="18" t="s">
        <v>949</v>
      </c>
      <c r="H118" s="18" t="s">
        <v>950</v>
      </c>
      <c r="I118" s="18" t="s">
        <v>951</v>
      </c>
      <c r="J118" s="18" t="s">
        <v>952</v>
      </c>
      <c r="K118" s="38">
        <v>38797</v>
      </c>
      <c r="L118" s="37">
        <v>92</v>
      </c>
      <c r="M118" s="37">
        <v>10</v>
      </c>
      <c r="N118" s="37">
        <v>23</v>
      </c>
      <c r="O118" s="39">
        <f>SUM(Table7[[#This Row],[TRM 
Adult Tickets]:[TRM 
Child Tickets]])</f>
        <v>125</v>
      </c>
    </row>
    <row r="119" spans="2:15" x14ac:dyDescent="0.25">
      <c r="B119" s="18" t="s">
        <v>953</v>
      </c>
      <c r="C119" s="36">
        <v>43324</v>
      </c>
      <c r="D119" s="18" t="s">
        <v>250</v>
      </c>
      <c r="E119" s="18" t="s">
        <v>31</v>
      </c>
      <c r="F119" s="37" t="str">
        <f>LEFT(Table7[[#This Row],[RESULT]],1)</f>
        <v>W</v>
      </c>
      <c r="G119" s="18" t="s">
        <v>954</v>
      </c>
      <c r="H119" s="18" t="s">
        <v>955</v>
      </c>
      <c r="I119" s="18" t="s">
        <v>956</v>
      </c>
      <c r="J119" s="18" t="s">
        <v>957</v>
      </c>
      <c r="K119" s="38">
        <v>33746</v>
      </c>
      <c r="L119" s="37">
        <v>120</v>
      </c>
      <c r="M119" s="37">
        <v>13</v>
      </c>
      <c r="N119" s="37">
        <v>42</v>
      </c>
      <c r="O119" s="39">
        <f>SUM(Table7[[#This Row],[TRM 
Adult Tickets]:[TRM 
Child Tickets]])</f>
        <v>175</v>
      </c>
    </row>
    <row r="120" spans="2:15" hidden="1" x14ac:dyDescent="0.25">
      <c r="B120" s="18" t="s">
        <v>958</v>
      </c>
      <c r="C120" s="21">
        <v>43325</v>
      </c>
      <c r="D120" s="18" t="s">
        <v>264</v>
      </c>
      <c r="E120" s="18" t="s">
        <v>11</v>
      </c>
      <c r="F120" s="18" t="str">
        <f>LEFT(Table7[[#This Row],[RESULT]],1)</f>
        <v>L</v>
      </c>
      <c r="G120" s="18" t="s">
        <v>959</v>
      </c>
      <c r="H120" s="18" t="s">
        <v>960</v>
      </c>
      <c r="I120" s="18" t="s">
        <v>961</v>
      </c>
      <c r="J120" s="18" t="s">
        <v>962</v>
      </c>
      <c r="K120" s="19">
        <v>14721</v>
      </c>
      <c r="L120" s="18"/>
      <c r="M120" s="18"/>
      <c r="N120" s="18"/>
      <c r="O120" s="22">
        <f>SUM(Table7[[#This Row],[TRM 
Adult Tickets]:[TRM 
Child Tickets]])</f>
        <v>0</v>
      </c>
    </row>
    <row r="121" spans="2:15" hidden="1" x14ac:dyDescent="0.25">
      <c r="B121" s="18" t="s">
        <v>963</v>
      </c>
      <c r="C121" s="21">
        <v>43326</v>
      </c>
      <c r="D121" s="18" t="s">
        <v>264</v>
      </c>
      <c r="E121" s="18" t="s">
        <v>671</v>
      </c>
      <c r="F121" s="18" t="str">
        <f>LEFT(Table7[[#This Row],[RESULT]],1)</f>
        <v>W</v>
      </c>
      <c r="G121" s="18" t="s">
        <v>964</v>
      </c>
      <c r="H121" s="18" t="s">
        <v>965</v>
      </c>
      <c r="I121" s="18" t="s">
        <v>966</v>
      </c>
      <c r="J121" s="18" t="s">
        <v>967</v>
      </c>
      <c r="K121" s="19">
        <v>13680</v>
      </c>
      <c r="L121" s="18"/>
      <c r="M121" s="18"/>
      <c r="N121" s="18"/>
      <c r="O121" s="22">
        <f>SUM(Table7[[#This Row],[TRM 
Adult Tickets]:[TRM 
Child Tickets]])</f>
        <v>0</v>
      </c>
    </row>
    <row r="122" spans="2:15" hidden="1" x14ac:dyDescent="0.25">
      <c r="B122" s="18" t="s">
        <v>968</v>
      </c>
      <c r="C122" s="21">
        <v>43327</v>
      </c>
      <c r="D122" s="18" t="s">
        <v>264</v>
      </c>
      <c r="E122" s="18" t="s">
        <v>671</v>
      </c>
      <c r="F122" s="18" t="str">
        <f>LEFT(Table7[[#This Row],[RESULT]],1)</f>
        <v>W</v>
      </c>
      <c r="G122" s="18" t="s">
        <v>969</v>
      </c>
      <c r="H122" s="18" t="s">
        <v>970</v>
      </c>
      <c r="I122" s="18" t="s">
        <v>971</v>
      </c>
      <c r="J122" s="18" t="s">
        <v>972</v>
      </c>
      <c r="K122" s="19">
        <v>14391</v>
      </c>
      <c r="L122" s="18"/>
      <c r="M122" s="18"/>
      <c r="N122" s="18"/>
      <c r="O122" s="22">
        <f>SUM(Table7[[#This Row],[TRM 
Adult Tickets]:[TRM 
Child Tickets]])</f>
        <v>0</v>
      </c>
    </row>
    <row r="123" spans="2:15" hidden="1" x14ac:dyDescent="0.25">
      <c r="B123" s="18" t="s">
        <v>973</v>
      </c>
      <c r="C123" s="21">
        <v>43328</v>
      </c>
      <c r="D123" s="18" t="s">
        <v>264</v>
      </c>
      <c r="E123" s="18" t="s">
        <v>588</v>
      </c>
      <c r="F123" s="18" t="str">
        <f>LEFT(Table7[[#This Row],[RESULT]],1)</f>
        <v>L</v>
      </c>
      <c r="G123" s="18" t="s">
        <v>974</v>
      </c>
      <c r="H123" s="18" t="s">
        <v>975</v>
      </c>
      <c r="I123" s="18" t="s">
        <v>976</v>
      </c>
      <c r="J123" s="18"/>
      <c r="K123" s="19">
        <v>14894</v>
      </c>
      <c r="L123" s="18"/>
      <c r="M123" s="18"/>
      <c r="N123" s="18"/>
      <c r="O123" s="22">
        <f>SUM(Table7[[#This Row],[TRM 
Adult Tickets]:[TRM 
Child Tickets]])</f>
        <v>0</v>
      </c>
    </row>
    <row r="124" spans="2:15" hidden="1" x14ac:dyDescent="0.25">
      <c r="B124" s="18" t="s">
        <v>977</v>
      </c>
      <c r="C124" s="21">
        <v>43329</v>
      </c>
      <c r="D124" s="18" t="s">
        <v>251</v>
      </c>
      <c r="E124" s="18" t="s">
        <v>978</v>
      </c>
      <c r="F124" s="18" t="str">
        <f>LEFT(Table7[[#This Row],[RESULT]],1)</f>
        <v>L</v>
      </c>
      <c r="G124" s="18" t="s">
        <v>979</v>
      </c>
      <c r="H124" s="18" t="s">
        <v>980</v>
      </c>
      <c r="I124" s="18" t="s">
        <v>981</v>
      </c>
      <c r="J124" s="18" t="s">
        <v>982</v>
      </c>
      <c r="K124" s="19">
        <v>42121</v>
      </c>
      <c r="L124" s="18"/>
      <c r="M124" s="18"/>
      <c r="N124" s="18"/>
      <c r="O124" s="22">
        <f>SUM(Table7[[#This Row],[TRM 
Adult Tickets]:[TRM 
Child Tickets]])</f>
        <v>0</v>
      </c>
    </row>
    <row r="125" spans="2:15" hidden="1" x14ac:dyDescent="0.25">
      <c r="B125" s="18" t="s">
        <v>983</v>
      </c>
      <c r="C125" s="21">
        <v>43330</v>
      </c>
      <c r="D125" s="18" t="s">
        <v>251</v>
      </c>
      <c r="E125" s="18" t="s">
        <v>984</v>
      </c>
      <c r="F125" s="18" t="str">
        <f>LEFT(Table7[[#This Row],[RESULT]],1)</f>
        <v>L</v>
      </c>
      <c r="G125" s="18" t="s">
        <v>985</v>
      </c>
      <c r="H125" s="18" t="s">
        <v>986</v>
      </c>
      <c r="I125" s="18" t="s">
        <v>987</v>
      </c>
      <c r="J125" s="18"/>
      <c r="K125" s="19">
        <v>44778</v>
      </c>
      <c r="L125" s="18"/>
      <c r="M125" s="18"/>
      <c r="N125" s="18"/>
      <c r="O125" s="22">
        <f>SUM(Table7[[#This Row],[TRM 
Adult Tickets]:[TRM 
Child Tickets]])</f>
        <v>0</v>
      </c>
    </row>
    <row r="126" spans="2:15" hidden="1" x14ac:dyDescent="0.25">
      <c r="B126" s="18" t="s">
        <v>988</v>
      </c>
      <c r="C126" s="21">
        <v>43331</v>
      </c>
      <c r="D126" s="18" t="s">
        <v>251</v>
      </c>
      <c r="E126" s="18" t="s">
        <v>989</v>
      </c>
      <c r="F126" s="18" t="str">
        <f>LEFT(Table7[[#This Row],[RESULT]],1)</f>
        <v>L</v>
      </c>
      <c r="G126" s="18" t="s">
        <v>990</v>
      </c>
      <c r="H126" s="18" t="s">
        <v>991</v>
      </c>
      <c r="I126" s="18" t="s">
        <v>992</v>
      </c>
      <c r="J126" s="18"/>
      <c r="K126" s="19">
        <v>43176</v>
      </c>
      <c r="L126" s="18"/>
      <c r="M126" s="18"/>
      <c r="N126" s="18"/>
      <c r="O126" s="22">
        <f>SUM(Table7[[#This Row],[TRM 
Adult Tickets]:[TRM 
Child Tickets]])</f>
        <v>0</v>
      </c>
    </row>
    <row r="127" spans="2:15" x14ac:dyDescent="0.25">
      <c r="B127" s="18" t="s">
        <v>993</v>
      </c>
      <c r="C127" s="36">
        <v>43332</v>
      </c>
      <c r="D127" s="18" t="s">
        <v>246</v>
      </c>
      <c r="E127" s="18" t="s">
        <v>348</v>
      </c>
      <c r="F127" s="37" t="str">
        <f>LEFT(Table7[[#This Row],[RESULT]],1)</f>
        <v>W</v>
      </c>
      <c r="G127" s="18" t="s">
        <v>994</v>
      </c>
      <c r="H127" s="18" t="s">
        <v>995</v>
      </c>
      <c r="I127" s="18" t="s">
        <v>996</v>
      </c>
      <c r="J127" s="18" t="s">
        <v>997</v>
      </c>
      <c r="K127" s="38">
        <v>25031</v>
      </c>
      <c r="L127" s="37">
        <v>55</v>
      </c>
      <c r="M127" s="37">
        <v>9</v>
      </c>
      <c r="N127" s="37">
        <v>22</v>
      </c>
      <c r="O127" s="39">
        <f>SUM(Table7[[#This Row],[TRM 
Adult Tickets]:[TRM 
Child Tickets]])</f>
        <v>86</v>
      </c>
    </row>
    <row r="128" spans="2:15" x14ac:dyDescent="0.25">
      <c r="B128" s="18" t="s">
        <v>998</v>
      </c>
      <c r="C128" s="36">
        <v>43333</v>
      </c>
      <c r="D128" s="18" t="s">
        <v>246</v>
      </c>
      <c r="E128" s="18" t="s">
        <v>206</v>
      </c>
      <c r="F128" s="37" t="str">
        <f>LEFT(Table7[[#This Row],[RESULT]],1)</f>
        <v>W</v>
      </c>
      <c r="G128" s="18" t="s">
        <v>999</v>
      </c>
      <c r="H128" s="18" t="s">
        <v>1000</v>
      </c>
      <c r="I128" s="18" t="s">
        <v>1001</v>
      </c>
      <c r="J128" s="18"/>
      <c r="K128" s="38">
        <v>25855</v>
      </c>
      <c r="L128" s="37">
        <v>90</v>
      </c>
      <c r="M128" s="37">
        <v>5</v>
      </c>
      <c r="N128" s="37">
        <v>39</v>
      </c>
      <c r="O128" s="39">
        <f>SUM(Table7[[#This Row],[TRM 
Adult Tickets]:[TRM 
Child Tickets]])</f>
        <v>134</v>
      </c>
    </row>
    <row r="129" spans="2:15" x14ac:dyDescent="0.25">
      <c r="B129" s="18" t="s">
        <v>1002</v>
      </c>
      <c r="C129" s="36">
        <v>43334</v>
      </c>
      <c r="D129" s="18" t="s">
        <v>246</v>
      </c>
      <c r="E129" s="18" t="s">
        <v>1003</v>
      </c>
      <c r="F129" s="37" t="str">
        <f>LEFT(Table7[[#This Row],[RESULT]],1)</f>
        <v>W</v>
      </c>
      <c r="G129" s="18" t="s">
        <v>1004</v>
      </c>
      <c r="H129" s="18" t="s">
        <v>1005</v>
      </c>
      <c r="I129" s="18" t="s">
        <v>1006</v>
      </c>
      <c r="J129" s="18"/>
      <c r="K129" s="38">
        <v>40595</v>
      </c>
      <c r="L129" s="37">
        <v>111</v>
      </c>
      <c r="M129" s="37">
        <v>26</v>
      </c>
      <c r="N129" s="37">
        <v>32</v>
      </c>
      <c r="O129" s="39">
        <f>SUM(Table7[[#This Row],[TRM 
Adult Tickets]:[TRM 
Child Tickets]])</f>
        <v>169</v>
      </c>
    </row>
    <row r="130" spans="2:15" x14ac:dyDescent="0.25">
      <c r="B130" s="18" t="s">
        <v>1007</v>
      </c>
      <c r="C130" s="36">
        <v>43336</v>
      </c>
      <c r="D130" s="18" t="s">
        <v>1008</v>
      </c>
      <c r="E130" s="18" t="s">
        <v>82</v>
      </c>
      <c r="F130" s="37" t="str">
        <f>LEFT(Table7[[#This Row],[RESULT]],1)</f>
        <v>W</v>
      </c>
      <c r="G130" s="18" t="s">
        <v>1009</v>
      </c>
      <c r="H130" s="18" t="s">
        <v>1010</v>
      </c>
      <c r="I130" s="18" t="s">
        <v>1011</v>
      </c>
      <c r="J130" s="18" t="s">
        <v>1012</v>
      </c>
      <c r="K130" s="38">
        <v>26292</v>
      </c>
      <c r="L130" s="37">
        <v>71</v>
      </c>
      <c r="M130" s="37">
        <v>10</v>
      </c>
      <c r="N130" s="37">
        <v>28</v>
      </c>
      <c r="O130" s="39">
        <f>SUM(Table7[[#This Row],[TRM 
Adult Tickets]:[TRM 
Child Tickets]])</f>
        <v>109</v>
      </c>
    </row>
    <row r="131" spans="2:15" x14ac:dyDescent="0.25">
      <c r="B131" s="18" t="s">
        <v>1013</v>
      </c>
      <c r="C131" s="36">
        <v>43337</v>
      </c>
      <c r="D131" s="18" t="s">
        <v>1008</v>
      </c>
      <c r="E131" s="18" t="s">
        <v>284</v>
      </c>
      <c r="F131" s="37" t="str">
        <f>LEFT(Table7[[#This Row],[RESULT]],1)</f>
        <v>W</v>
      </c>
      <c r="G131" s="18" t="s">
        <v>1014</v>
      </c>
      <c r="H131" s="18" t="s">
        <v>210</v>
      </c>
      <c r="I131" s="18" t="s">
        <v>1015</v>
      </c>
      <c r="J131" s="18" t="s">
        <v>1016</v>
      </c>
      <c r="K131" s="38">
        <v>33127</v>
      </c>
      <c r="L131" s="37">
        <v>98</v>
      </c>
      <c r="M131" s="37">
        <v>8</v>
      </c>
      <c r="N131" s="37">
        <v>33</v>
      </c>
      <c r="O131" s="39">
        <f>SUM(Table7[[#This Row],[TRM 
Adult Tickets]:[TRM 
Child Tickets]])</f>
        <v>139</v>
      </c>
    </row>
    <row r="132" spans="2:15" x14ac:dyDescent="0.25">
      <c r="B132" s="18" t="s">
        <v>1017</v>
      </c>
      <c r="C132" s="36">
        <v>43338</v>
      </c>
      <c r="D132" s="18" t="s">
        <v>1008</v>
      </c>
      <c r="E132" s="18" t="s">
        <v>684</v>
      </c>
      <c r="F132" s="37" t="str">
        <f>LEFT(Table7[[#This Row],[RESULT]],1)</f>
        <v>L</v>
      </c>
      <c r="G132" s="18" t="s">
        <v>1018</v>
      </c>
      <c r="H132" s="18" t="s">
        <v>1019</v>
      </c>
      <c r="I132" s="18" t="s">
        <v>1020</v>
      </c>
      <c r="J132" s="18"/>
      <c r="K132" s="38">
        <v>28209</v>
      </c>
      <c r="L132" s="37">
        <v>58</v>
      </c>
      <c r="M132" s="37">
        <v>6</v>
      </c>
      <c r="N132" s="37">
        <v>19</v>
      </c>
      <c r="O132" s="39">
        <f>SUM(Table7[[#This Row],[TRM 
Adult Tickets]:[TRM 
Child Tickets]])</f>
        <v>83</v>
      </c>
    </row>
    <row r="133" spans="2:15" hidden="1" x14ac:dyDescent="0.25">
      <c r="B133" s="18" t="s">
        <v>1021</v>
      </c>
      <c r="C133" s="21">
        <v>43339</v>
      </c>
      <c r="D133" s="18" t="s">
        <v>243</v>
      </c>
      <c r="E133" s="18" t="s">
        <v>155</v>
      </c>
      <c r="F133" s="18" t="str">
        <f>LEFT(Table7[[#This Row],[RESULT]],1)</f>
        <v>L</v>
      </c>
      <c r="G133" s="18" t="s">
        <v>1022</v>
      </c>
      <c r="H133" s="18" t="s">
        <v>1023</v>
      </c>
      <c r="I133" s="18" t="s">
        <v>1024</v>
      </c>
      <c r="J133" s="18"/>
      <c r="K133" s="19">
        <v>15436</v>
      </c>
      <c r="L133" s="18"/>
      <c r="M133" s="18"/>
      <c r="N133" s="18"/>
      <c r="O133" s="22">
        <f>SUM(Table7[[#This Row],[TRM 
Adult Tickets]:[TRM 
Child Tickets]])</f>
        <v>0</v>
      </c>
    </row>
    <row r="134" spans="2:15" hidden="1" x14ac:dyDescent="0.25">
      <c r="B134" s="18" t="s">
        <v>1025</v>
      </c>
      <c r="C134" s="21">
        <v>43340</v>
      </c>
      <c r="D134" s="18" t="s">
        <v>243</v>
      </c>
      <c r="E134" s="18" t="s">
        <v>1026</v>
      </c>
      <c r="F134" s="18" t="str">
        <f>LEFT(Table7[[#This Row],[RESULT]],1)</f>
        <v>L</v>
      </c>
      <c r="G134" s="18" t="s">
        <v>1027</v>
      </c>
      <c r="H134" s="18" t="s">
        <v>1028</v>
      </c>
      <c r="I134" s="18" t="s">
        <v>1029</v>
      </c>
      <c r="J134" s="18"/>
      <c r="K134" s="19">
        <v>11762</v>
      </c>
      <c r="L134" s="18"/>
      <c r="M134" s="18"/>
      <c r="N134" s="18"/>
      <c r="O134" s="22">
        <f>SUM(Table7[[#This Row],[TRM 
Adult Tickets]:[TRM 
Child Tickets]])</f>
        <v>0</v>
      </c>
    </row>
    <row r="135" spans="2:15" hidden="1" x14ac:dyDescent="0.25">
      <c r="B135" s="18" t="s">
        <v>1030</v>
      </c>
      <c r="C135" s="21">
        <v>43341</v>
      </c>
      <c r="D135" s="18" t="s">
        <v>243</v>
      </c>
      <c r="E135" s="18" t="s">
        <v>639</v>
      </c>
      <c r="F135" s="18" t="str">
        <f>LEFT(Table7[[#This Row],[RESULT]],1)</f>
        <v>L</v>
      </c>
      <c r="G135" s="18" t="s">
        <v>1031</v>
      </c>
      <c r="H135" s="18" t="s">
        <v>1032</v>
      </c>
      <c r="I135" s="18" t="s">
        <v>232</v>
      </c>
      <c r="J135" s="18" t="s">
        <v>1033</v>
      </c>
      <c r="K135" s="19">
        <v>11834</v>
      </c>
      <c r="L135" s="18"/>
      <c r="M135" s="18"/>
      <c r="N135" s="18"/>
      <c r="O135" s="22">
        <f>SUM(Table7[[#This Row],[TRM 
Adult Tickets]:[TRM 
Child Tickets]])</f>
        <v>0</v>
      </c>
    </row>
    <row r="136" spans="2:15" hidden="1" x14ac:dyDescent="0.25">
      <c r="B136" s="18" t="s">
        <v>1034</v>
      </c>
      <c r="C136" s="21">
        <v>43343</v>
      </c>
      <c r="D136" s="18" t="s">
        <v>1035</v>
      </c>
      <c r="E136" s="18" t="s">
        <v>671</v>
      </c>
      <c r="F136" s="18" t="str">
        <f>LEFT(Table7[[#This Row],[RESULT]],1)</f>
        <v>W</v>
      </c>
      <c r="G136" s="18" t="s">
        <v>1036</v>
      </c>
      <c r="H136" s="18" t="s">
        <v>1037</v>
      </c>
      <c r="I136" s="18" t="s">
        <v>1038</v>
      </c>
      <c r="J136" s="18" t="s">
        <v>1039</v>
      </c>
      <c r="K136" s="19">
        <v>8871</v>
      </c>
      <c r="L136" s="18"/>
      <c r="M136" s="18"/>
      <c r="N136" s="18"/>
      <c r="O136" s="22">
        <f>SUM(Table7[[#This Row],[TRM 
Adult Tickets]:[TRM 
Child Tickets]])</f>
        <v>0</v>
      </c>
    </row>
    <row r="137" spans="2:15" hidden="1" x14ac:dyDescent="0.25">
      <c r="B137" s="18" t="s">
        <v>1040</v>
      </c>
      <c r="C137" s="21">
        <v>43344</v>
      </c>
      <c r="D137" s="18" t="s">
        <v>1035</v>
      </c>
      <c r="E137" s="18" t="s">
        <v>225</v>
      </c>
      <c r="F137" s="18" t="str">
        <f>LEFT(Table7[[#This Row],[RESULT]],1)</f>
        <v>L</v>
      </c>
      <c r="G137" s="18" t="s">
        <v>1041</v>
      </c>
      <c r="H137" s="18" t="s">
        <v>1042</v>
      </c>
      <c r="I137" s="18" t="s">
        <v>1043</v>
      </c>
      <c r="J137" s="18"/>
      <c r="K137" s="19">
        <v>11174</v>
      </c>
      <c r="L137" s="18"/>
      <c r="M137" s="18"/>
      <c r="N137" s="18"/>
      <c r="O137" s="22">
        <f>SUM(Table7[[#This Row],[TRM 
Adult Tickets]:[TRM 
Child Tickets]])</f>
        <v>0</v>
      </c>
    </row>
    <row r="138" spans="2:15" hidden="1" x14ac:dyDescent="0.25">
      <c r="B138" s="18" t="s">
        <v>1044</v>
      </c>
      <c r="C138" s="21">
        <v>43345</v>
      </c>
      <c r="D138" s="18" t="s">
        <v>1035</v>
      </c>
      <c r="E138" s="18" t="s">
        <v>1045</v>
      </c>
      <c r="F138" s="18" t="str">
        <f>LEFT(Table7[[#This Row],[RESULT]],1)</f>
        <v>W</v>
      </c>
      <c r="G138" s="18" t="s">
        <v>1046</v>
      </c>
      <c r="H138" s="18" t="s">
        <v>1047</v>
      </c>
      <c r="I138" s="18" t="s">
        <v>1048</v>
      </c>
      <c r="J138" s="18"/>
      <c r="K138" s="19">
        <v>9617</v>
      </c>
      <c r="L138" s="18"/>
      <c r="M138" s="18"/>
      <c r="N138" s="18"/>
      <c r="O138" s="22">
        <f>SUM(Table7[[#This Row],[TRM 
Adult Tickets]:[TRM 
Child Tickets]])</f>
        <v>0</v>
      </c>
    </row>
    <row r="139" spans="2:15" hidden="1" x14ac:dyDescent="0.25">
      <c r="B139" s="18" t="s">
        <v>1049</v>
      </c>
      <c r="C139" s="21">
        <v>43346</v>
      </c>
      <c r="D139" s="18" t="s">
        <v>250</v>
      </c>
      <c r="E139" s="18" t="s">
        <v>219</v>
      </c>
      <c r="F139" s="18" t="str">
        <f>LEFT(Table7[[#This Row],[RESULT]],1)</f>
        <v>L</v>
      </c>
      <c r="G139" s="18" t="s">
        <v>1050</v>
      </c>
      <c r="H139" s="18" t="s">
        <v>1051</v>
      </c>
      <c r="I139" s="18" t="s">
        <v>1052</v>
      </c>
      <c r="J139" s="18"/>
      <c r="K139" s="19">
        <v>18034</v>
      </c>
      <c r="L139" s="18"/>
      <c r="M139" s="18"/>
      <c r="N139" s="18"/>
      <c r="O139" s="22">
        <f>SUM(Table7[[#This Row],[TRM 
Adult Tickets]:[TRM 
Child Tickets]])</f>
        <v>0</v>
      </c>
    </row>
    <row r="140" spans="2:15" hidden="1" x14ac:dyDescent="0.25">
      <c r="B140" s="18" t="s">
        <v>1053</v>
      </c>
      <c r="C140" s="21">
        <v>43347</v>
      </c>
      <c r="D140" s="18" t="s">
        <v>250</v>
      </c>
      <c r="E140" s="18" t="s">
        <v>451</v>
      </c>
      <c r="F140" s="18" t="str">
        <f>LEFT(Table7[[#This Row],[RESULT]],1)</f>
        <v>L</v>
      </c>
      <c r="G140" s="18" t="s">
        <v>1054</v>
      </c>
      <c r="H140" s="18" t="s">
        <v>1055</v>
      </c>
      <c r="I140" s="18" t="s">
        <v>1056</v>
      </c>
      <c r="J140" s="18" t="s">
        <v>1057</v>
      </c>
      <c r="K140" s="19">
        <v>17594</v>
      </c>
      <c r="L140" s="18"/>
      <c r="M140" s="18"/>
      <c r="N140" s="18"/>
      <c r="O140" s="22">
        <f>SUM(Table7[[#This Row],[TRM 
Adult Tickets]:[TRM 
Child Tickets]])</f>
        <v>0</v>
      </c>
    </row>
    <row r="141" spans="2:15" hidden="1" x14ac:dyDescent="0.25">
      <c r="B141" s="18" t="s">
        <v>1058</v>
      </c>
      <c r="C141" s="21">
        <v>43348</v>
      </c>
      <c r="D141" s="18" t="s">
        <v>250</v>
      </c>
      <c r="E141" s="18" t="s">
        <v>1059</v>
      </c>
      <c r="F141" s="18" t="str">
        <f>LEFT(Table7[[#This Row],[RESULT]],1)</f>
        <v>W</v>
      </c>
      <c r="G141" s="18" t="s">
        <v>1060</v>
      </c>
      <c r="H141" s="18" t="s">
        <v>1061</v>
      </c>
      <c r="I141" s="18" t="s">
        <v>1062</v>
      </c>
      <c r="J141" s="18"/>
      <c r="K141" s="19">
        <v>17872</v>
      </c>
      <c r="L141" s="18"/>
      <c r="M141" s="18"/>
      <c r="N141" s="18"/>
      <c r="O141" s="22">
        <f>SUM(Table7[[#This Row],[TRM 
Adult Tickets]:[TRM 
Child Tickets]])</f>
        <v>0</v>
      </c>
    </row>
    <row r="142" spans="2:15" hidden="1" x14ac:dyDescent="0.25">
      <c r="B142" s="18" t="s">
        <v>1063</v>
      </c>
      <c r="C142" s="21">
        <v>43349</v>
      </c>
      <c r="D142" s="18" t="s">
        <v>252</v>
      </c>
      <c r="E142" s="18" t="s">
        <v>1064</v>
      </c>
      <c r="F142" s="18" t="str">
        <f>LEFT(Table7[[#This Row],[RESULT]],1)</f>
        <v>L</v>
      </c>
      <c r="G142" s="18" t="s">
        <v>1065</v>
      </c>
      <c r="H142" s="18" t="s">
        <v>1066</v>
      </c>
      <c r="I142" s="18" t="s">
        <v>1067</v>
      </c>
      <c r="J142" s="18"/>
      <c r="K142" s="19">
        <v>20618</v>
      </c>
      <c r="L142" s="18"/>
      <c r="M142" s="18"/>
      <c r="N142" s="18"/>
      <c r="O142" s="22">
        <f>SUM(Table7[[#This Row],[TRM 
Adult Tickets]:[TRM 
Child Tickets]])</f>
        <v>0</v>
      </c>
    </row>
    <row r="143" spans="2:15" hidden="1" x14ac:dyDescent="0.25">
      <c r="B143" s="18" t="s">
        <v>1068</v>
      </c>
      <c r="C143" s="21">
        <v>43350</v>
      </c>
      <c r="D143" s="18" t="s">
        <v>252</v>
      </c>
      <c r="E143" s="18" t="s">
        <v>1069</v>
      </c>
      <c r="F143" s="18" t="str">
        <f>LEFT(Table7[[#This Row],[RESULT]],1)</f>
        <v>W</v>
      </c>
      <c r="G143" s="18" t="s">
        <v>398</v>
      </c>
      <c r="H143" s="18" t="s">
        <v>1070</v>
      </c>
      <c r="I143" s="18" t="s">
        <v>1071</v>
      </c>
      <c r="J143" s="18"/>
      <c r="K143" s="19">
        <v>26830</v>
      </c>
      <c r="L143" s="18"/>
      <c r="M143" s="18"/>
      <c r="N143" s="18"/>
      <c r="O143" s="22">
        <f>SUM(Table7[[#This Row],[TRM 
Adult Tickets]:[TRM 
Child Tickets]])</f>
        <v>0</v>
      </c>
    </row>
    <row r="144" spans="2:15" hidden="1" x14ac:dyDescent="0.25">
      <c r="B144" s="18" t="s">
        <v>1072</v>
      </c>
      <c r="C144" s="21">
        <v>43351</v>
      </c>
      <c r="D144" s="18" t="s">
        <v>252</v>
      </c>
      <c r="E144" s="18" t="s">
        <v>1073</v>
      </c>
      <c r="F144" s="18" t="str">
        <f>LEFT(Table7[[#This Row],[RESULT]],1)</f>
        <v>L</v>
      </c>
      <c r="G144" s="18" t="s">
        <v>1074</v>
      </c>
      <c r="H144" s="18" t="s">
        <v>1075</v>
      </c>
      <c r="I144" s="18" t="s">
        <v>1076</v>
      </c>
      <c r="J144" s="18" t="s">
        <v>1077</v>
      </c>
      <c r="K144" s="19">
        <v>35353</v>
      </c>
      <c r="L144" s="18"/>
      <c r="M144" s="18"/>
      <c r="N144" s="18"/>
      <c r="O144" s="22">
        <f>SUM(Table7[[#This Row],[TRM 
Adult Tickets]:[TRM 
Child Tickets]])</f>
        <v>0</v>
      </c>
    </row>
    <row r="145" spans="2:15" hidden="1" x14ac:dyDescent="0.25">
      <c r="B145" s="18" t="s">
        <v>1078</v>
      </c>
      <c r="C145" s="21">
        <v>43352</v>
      </c>
      <c r="D145" s="18" t="s">
        <v>252</v>
      </c>
      <c r="E145" s="18" t="s">
        <v>48</v>
      </c>
      <c r="F145" s="18" t="str">
        <f>LEFT(Table7[[#This Row],[RESULT]],1)</f>
        <v>W</v>
      </c>
      <c r="G145" s="18" t="s">
        <v>1079</v>
      </c>
      <c r="H145" s="18" t="s">
        <v>1080</v>
      </c>
      <c r="I145" s="18" t="s">
        <v>1081</v>
      </c>
      <c r="J145" s="18" t="s">
        <v>1082</v>
      </c>
      <c r="K145" s="19">
        <v>31184</v>
      </c>
      <c r="L145" s="18"/>
      <c r="M145" s="18"/>
      <c r="N145" s="18"/>
      <c r="O145" s="22">
        <f>SUM(Table7[[#This Row],[TRM 
Adult Tickets]:[TRM 
Child Tickets]])</f>
        <v>0</v>
      </c>
    </row>
    <row r="146" spans="2:15" hidden="1" x14ac:dyDescent="0.25">
      <c r="B146" s="18" t="s">
        <v>1083</v>
      </c>
      <c r="C146" s="21">
        <v>43354</v>
      </c>
      <c r="D146" s="18" t="s">
        <v>460</v>
      </c>
      <c r="E146" s="18" t="s">
        <v>20</v>
      </c>
      <c r="F146" s="18" t="str">
        <f>LEFT(Table7[[#This Row],[RESULT]],1)</f>
        <v>L</v>
      </c>
      <c r="G146" s="18" t="s">
        <v>1084</v>
      </c>
      <c r="H146" s="18" t="s">
        <v>1085</v>
      </c>
      <c r="I146" s="18" t="s">
        <v>1086</v>
      </c>
      <c r="J146" s="18"/>
      <c r="K146" s="19">
        <v>34747</v>
      </c>
      <c r="L146" s="18"/>
      <c r="M146" s="18"/>
      <c r="N146" s="18"/>
      <c r="O146" s="22">
        <f>SUM(Table7[[#This Row],[TRM 
Adult Tickets]:[TRM 
Child Tickets]])</f>
        <v>0</v>
      </c>
    </row>
    <row r="147" spans="2:15" hidden="1" x14ac:dyDescent="0.25">
      <c r="B147" s="18" t="s">
        <v>1087</v>
      </c>
      <c r="C147" s="21">
        <v>43355</v>
      </c>
      <c r="D147" s="18" t="s">
        <v>460</v>
      </c>
      <c r="E147" s="18" t="s">
        <v>432</v>
      </c>
      <c r="F147" s="18" t="str">
        <f>LEFT(Table7[[#This Row],[RESULT]],1)</f>
        <v>L</v>
      </c>
      <c r="G147" s="18" t="s">
        <v>1088</v>
      </c>
      <c r="H147" s="18" t="s">
        <v>1089</v>
      </c>
      <c r="I147" s="18" t="s">
        <v>1090</v>
      </c>
      <c r="J147" s="18" t="s">
        <v>1091</v>
      </c>
      <c r="K147" s="19">
        <v>35178</v>
      </c>
      <c r="L147" s="18"/>
      <c r="M147" s="18"/>
      <c r="N147" s="18"/>
      <c r="O147" s="22">
        <f>SUM(Table7[[#This Row],[TRM 
Adult Tickets]:[TRM 
Child Tickets]])</f>
        <v>0</v>
      </c>
    </row>
    <row r="148" spans="2:15" hidden="1" x14ac:dyDescent="0.25">
      <c r="B148" s="18" t="s">
        <v>1092</v>
      </c>
      <c r="C148" s="21">
        <v>43356</v>
      </c>
      <c r="D148" s="18" t="s">
        <v>460</v>
      </c>
      <c r="E148" s="18" t="s">
        <v>22</v>
      </c>
      <c r="F148" s="18" t="str">
        <f>LEFT(Table7[[#This Row],[RESULT]],1)</f>
        <v>L</v>
      </c>
      <c r="G148" s="18" t="s">
        <v>1093</v>
      </c>
      <c r="H148" s="18" t="s">
        <v>1094</v>
      </c>
      <c r="I148" s="18" t="s">
        <v>1095</v>
      </c>
      <c r="J148" s="18" t="s">
        <v>1096</v>
      </c>
      <c r="K148" s="19">
        <v>36427</v>
      </c>
      <c r="L148" s="18"/>
      <c r="M148" s="18"/>
      <c r="N148" s="18"/>
      <c r="O148" s="22">
        <f>SUM(Table7[[#This Row],[TRM 
Adult Tickets]:[TRM 
Child Tickets]])</f>
        <v>0</v>
      </c>
    </row>
    <row r="149" spans="2:15" hidden="1" x14ac:dyDescent="0.25">
      <c r="B149" s="18" t="s">
        <v>1097</v>
      </c>
      <c r="C149" s="21">
        <v>43357</v>
      </c>
      <c r="D149" s="18" t="s">
        <v>251</v>
      </c>
      <c r="E149" s="18" t="s">
        <v>1098</v>
      </c>
      <c r="F149" s="18" t="str">
        <f>LEFT(Table7[[#This Row],[RESULT]],1)</f>
        <v>L</v>
      </c>
      <c r="G149" s="18" t="s">
        <v>1099</v>
      </c>
      <c r="H149" s="18" t="s">
        <v>1100</v>
      </c>
      <c r="I149" s="18" t="s">
        <v>1101</v>
      </c>
      <c r="J149" s="18" t="s">
        <v>1102</v>
      </c>
      <c r="K149" s="19">
        <v>40138</v>
      </c>
      <c r="L149" s="18"/>
      <c r="M149" s="18"/>
      <c r="N149" s="18"/>
      <c r="O149" s="22">
        <f>SUM(Table7[[#This Row],[TRM 
Adult Tickets]:[TRM 
Child Tickets]])</f>
        <v>0</v>
      </c>
    </row>
    <row r="150" spans="2:15" hidden="1" x14ac:dyDescent="0.25">
      <c r="B150" s="18" t="s">
        <v>1103</v>
      </c>
      <c r="C150" s="21">
        <v>43358</v>
      </c>
      <c r="D150" s="18" t="s">
        <v>251</v>
      </c>
      <c r="E150" s="18" t="s">
        <v>87</v>
      </c>
      <c r="F150" s="18" t="str">
        <f>LEFT(Table7[[#This Row],[RESULT]],1)</f>
        <v>W</v>
      </c>
      <c r="G150" s="18" t="s">
        <v>1104</v>
      </c>
      <c r="H150" s="18" t="s">
        <v>1105</v>
      </c>
      <c r="I150" s="18" t="s">
        <v>1106</v>
      </c>
      <c r="J150" s="18" t="s">
        <v>1107</v>
      </c>
      <c r="K150" s="19">
        <v>43130</v>
      </c>
      <c r="L150" s="18"/>
      <c r="M150" s="18"/>
      <c r="N150" s="18"/>
      <c r="O150" s="22">
        <f>SUM(Table7[[#This Row],[TRM 
Adult Tickets]:[TRM 
Child Tickets]])</f>
        <v>0</v>
      </c>
    </row>
    <row r="151" spans="2:15" hidden="1" x14ac:dyDescent="0.25">
      <c r="B151" s="18" t="s">
        <v>1108</v>
      </c>
      <c r="C151" s="21">
        <v>43359</v>
      </c>
      <c r="D151" s="18" t="s">
        <v>251</v>
      </c>
      <c r="E151" s="18" t="s">
        <v>100</v>
      </c>
      <c r="F151" s="18" t="str">
        <f>LEFT(Table7[[#This Row],[RESULT]],1)</f>
        <v>W</v>
      </c>
      <c r="G151" s="18" t="s">
        <v>1109</v>
      </c>
      <c r="H151" s="18" t="s">
        <v>1110</v>
      </c>
      <c r="I151" s="18" t="s">
        <v>1111</v>
      </c>
      <c r="J151" s="18" t="s">
        <v>1112</v>
      </c>
      <c r="K151" s="19">
        <v>41758</v>
      </c>
      <c r="L151" s="18"/>
      <c r="M151" s="18"/>
      <c r="N151" s="18"/>
      <c r="O151" s="22">
        <f>SUM(Table7[[#This Row],[TRM 
Adult Tickets]:[TRM 
Child Tickets]])</f>
        <v>0</v>
      </c>
    </row>
    <row r="152" spans="2:15" hidden="1" x14ac:dyDescent="0.25">
      <c r="B152" s="18" t="s">
        <v>1113</v>
      </c>
      <c r="C152" s="21">
        <v>43360</v>
      </c>
      <c r="D152" s="18" t="s">
        <v>243</v>
      </c>
      <c r="E152" s="18" t="s">
        <v>1114</v>
      </c>
      <c r="F152" s="18" t="str">
        <f>LEFT(Table7[[#This Row],[RESULT]],1)</f>
        <v>W</v>
      </c>
      <c r="G152" s="18" t="s">
        <v>1115</v>
      </c>
      <c r="H152" s="18" t="s">
        <v>1116</v>
      </c>
      <c r="I152" s="18" t="s">
        <v>1117</v>
      </c>
      <c r="J152" s="18"/>
      <c r="K152" s="19">
        <v>8198</v>
      </c>
      <c r="L152" s="18"/>
      <c r="M152" s="18"/>
      <c r="N152" s="18"/>
      <c r="O152" s="22">
        <f>SUM(Table7[[#This Row],[TRM 
Adult Tickets]:[TRM 
Child Tickets]])</f>
        <v>0</v>
      </c>
    </row>
    <row r="153" spans="2:15" hidden="1" x14ac:dyDescent="0.25">
      <c r="B153" s="18" t="s">
        <v>1118</v>
      </c>
      <c r="C153" s="21">
        <v>43361</v>
      </c>
      <c r="D153" s="18" t="s">
        <v>243</v>
      </c>
      <c r="E153" s="18" t="s">
        <v>143</v>
      </c>
      <c r="F153" s="18" t="str">
        <f>LEFT(Table7[[#This Row],[RESULT]],1)</f>
        <v>W</v>
      </c>
      <c r="G153" s="18" t="s">
        <v>1119</v>
      </c>
      <c r="H153" s="18" t="s">
        <v>1120</v>
      </c>
      <c r="I153" s="18" t="s">
        <v>1121</v>
      </c>
      <c r="J153" s="18" t="s">
        <v>1122</v>
      </c>
      <c r="K153" s="19">
        <v>9096</v>
      </c>
      <c r="L153" s="18"/>
      <c r="M153" s="18"/>
      <c r="N153" s="18"/>
      <c r="O153" s="22">
        <f>SUM(Table7[[#This Row],[TRM 
Adult Tickets]:[TRM 
Child Tickets]])</f>
        <v>0</v>
      </c>
    </row>
    <row r="154" spans="2:15" hidden="1" x14ac:dyDescent="0.25">
      <c r="B154" s="18" t="s">
        <v>1123</v>
      </c>
      <c r="C154" s="21">
        <v>43362</v>
      </c>
      <c r="D154" s="18" t="s">
        <v>243</v>
      </c>
      <c r="E154" s="18" t="s">
        <v>26</v>
      </c>
      <c r="F154" s="18" t="str">
        <f>LEFT(Table7[[#This Row],[RESULT]],1)</f>
        <v>L</v>
      </c>
      <c r="G154" s="18" t="s">
        <v>1124</v>
      </c>
      <c r="H154" s="18" t="s">
        <v>1125</v>
      </c>
      <c r="I154" s="18" t="s">
        <v>1126</v>
      </c>
      <c r="J154" s="18" t="s">
        <v>1127</v>
      </c>
      <c r="K154" s="19">
        <v>11337</v>
      </c>
      <c r="L154" s="18"/>
      <c r="M154" s="18"/>
      <c r="N154" s="18"/>
      <c r="O154" s="22">
        <f>SUM(Table7[[#This Row],[TRM 
Adult Tickets]:[TRM 
Child Tickets]])</f>
        <v>0</v>
      </c>
    </row>
    <row r="155" spans="2:15" x14ac:dyDescent="0.25">
      <c r="B155" s="18" t="s">
        <v>1128</v>
      </c>
      <c r="C155" s="36">
        <v>43363</v>
      </c>
      <c r="D155" s="18" t="s">
        <v>250</v>
      </c>
      <c r="E155" s="18" t="s">
        <v>1129</v>
      </c>
      <c r="F155" s="37" t="str">
        <f>LEFT(Table7[[#This Row],[RESULT]],1)</f>
        <v>W</v>
      </c>
      <c r="G155" s="18" t="s">
        <v>1130</v>
      </c>
      <c r="H155" s="18" t="s">
        <v>1131</v>
      </c>
      <c r="I155" s="18" t="s">
        <v>1132</v>
      </c>
      <c r="J155" s="18"/>
      <c r="K155" s="38">
        <v>19478</v>
      </c>
      <c r="L155" s="37">
        <v>46</v>
      </c>
      <c r="M155" s="37">
        <v>11</v>
      </c>
      <c r="N155" s="37">
        <v>0</v>
      </c>
      <c r="O155" s="39">
        <f>SUM(Table7[[#This Row],[TRM 
Adult Tickets]:[TRM 
Child Tickets]])</f>
        <v>57</v>
      </c>
    </row>
    <row r="156" spans="2:15" x14ac:dyDescent="0.25">
      <c r="B156" s="18" t="s">
        <v>1133</v>
      </c>
      <c r="C156" s="36">
        <v>43364</v>
      </c>
      <c r="D156" s="18" t="s">
        <v>250</v>
      </c>
      <c r="E156" s="18" t="s">
        <v>1134</v>
      </c>
      <c r="F156" s="37" t="str">
        <f>LEFT(Table7[[#This Row],[RESULT]],1)</f>
        <v>L</v>
      </c>
      <c r="G156" s="18" t="s">
        <v>1135</v>
      </c>
      <c r="H156" s="18" t="s">
        <v>1136</v>
      </c>
      <c r="I156" s="18" t="s">
        <v>1137</v>
      </c>
      <c r="J156" s="18" t="s">
        <v>1138</v>
      </c>
      <c r="K156" s="38">
        <v>21167</v>
      </c>
      <c r="L156" s="37">
        <v>58</v>
      </c>
      <c r="M156" s="37">
        <v>7</v>
      </c>
      <c r="N156" s="37">
        <v>8</v>
      </c>
      <c r="O156" s="39">
        <f>SUM(Table7[[#This Row],[TRM 
Adult Tickets]:[TRM 
Child Tickets]])</f>
        <v>73</v>
      </c>
    </row>
    <row r="157" spans="2:15" x14ac:dyDescent="0.25">
      <c r="B157" s="18" t="s">
        <v>1139</v>
      </c>
      <c r="C157" s="36">
        <v>43365</v>
      </c>
      <c r="D157" s="18" t="s">
        <v>250</v>
      </c>
      <c r="E157" s="18" t="s">
        <v>15</v>
      </c>
      <c r="F157" s="37" t="str">
        <f>LEFT(Table7[[#This Row],[RESULT]],1)</f>
        <v>W</v>
      </c>
      <c r="G157" s="18" t="s">
        <v>1140</v>
      </c>
      <c r="H157" s="18" t="s">
        <v>1141</v>
      </c>
      <c r="I157" s="18" t="s">
        <v>1142</v>
      </c>
      <c r="J157" s="18" t="s">
        <v>1143</v>
      </c>
      <c r="K157" s="38">
        <v>27648</v>
      </c>
      <c r="L157" s="37">
        <v>82</v>
      </c>
      <c r="M157" s="37">
        <v>22</v>
      </c>
      <c r="N157" s="37">
        <v>13</v>
      </c>
      <c r="O157" s="39">
        <f>SUM(Table7[[#This Row],[TRM 
Adult Tickets]:[TRM 
Child Tickets]])</f>
        <v>117</v>
      </c>
    </row>
    <row r="158" spans="2:15" x14ac:dyDescent="0.25">
      <c r="B158" s="18" t="s">
        <v>1144</v>
      </c>
      <c r="C158" s="36">
        <v>43366</v>
      </c>
      <c r="D158" s="18" t="s">
        <v>250</v>
      </c>
      <c r="E158" s="18" t="s">
        <v>185</v>
      </c>
      <c r="F158" s="37" t="str">
        <f>LEFT(Table7[[#This Row],[RESULT]],1)</f>
        <v>L</v>
      </c>
      <c r="G158" s="18" t="s">
        <v>1145</v>
      </c>
      <c r="H158" s="18" t="s">
        <v>1146</v>
      </c>
      <c r="I158" s="18" t="s">
        <v>1147</v>
      </c>
      <c r="J158" s="18" t="s">
        <v>1148</v>
      </c>
      <c r="K158" s="38">
        <v>23944</v>
      </c>
      <c r="L158" s="37">
        <v>83</v>
      </c>
      <c r="M158" s="37">
        <v>11</v>
      </c>
      <c r="N158" s="37">
        <v>18</v>
      </c>
      <c r="O158" s="39">
        <f>SUM(Table7[[#This Row],[TRM 
Adult Tickets]:[TRM 
Child Tickets]])</f>
        <v>112</v>
      </c>
    </row>
    <row r="159" spans="2:15" hidden="1" x14ac:dyDescent="0.25">
      <c r="B159" s="18" t="s">
        <v>1149</v>
      </c>
      <c r="C159" s="21">
        <v>43367</v>
      </c>
      <c r="D159" s="18" t="s">
        <v>265</v>
      </c>
      <c r="E159" s="18" t="s">
        <v>160</v>
      </c>
      <c r="F159" s="18" t="str">
        <f>LEFT(Table7[[#This Row],[RESULT]],1)</f>
        <v>L</v>
      </c>
      <c r="G159" s="18" t="s">
        <v>1150</v>
      </c>
      <c r="H159" s="18" t="s">
        <v>1151</v>
      </c>
      <c r="I159" s="18" t="s">
        <v>1152</v>
      </c>
      <c r="J159" s="18" t="s">
        <v>196</v>
      </c>
      <c r="K159" s="19">
        <v>23463</v>
      </c>
      <c r="L159" s="18"/>
      <c r="M159" s="18"/>
      <c r="N159" s="18"/>
      <c r="O159" s="22">
        <f>SUM(Table7[[#This Row],[TRM 
Adult Tickets]:[TRM 
Child Tickets]])</f>
        <v>0</v>
      </c>
    </row>
    <row r="160" spans="2:15" hidden="1" x14ac:dyDescent="0.25">
      <c r="B160" s="18" t="s">
        <v>1153</v>
      </c>
      <c r="C160" s="21">
        <v>43368</v>
      </c>
      <c r="D160" s="18" t="s">
        <v>265</v>
      </c>
      <c r="E160" s="18" t="s">
        <v>163</v>
      </c>
      <c r="F160" s="18" t="str">
        <f>LEFT(Table7[[#This Row],[RESULT]],1)</f>
        <v>L</v>
      </c>
      <c r="G160" s="18" t="s">
        <v>1154</v>
      </c>
      <c r="H160" s="18" t="s">
        <v>1155</v>
      </c>
      <c r="I160" s="18" t="s">
        <v>1156</v>
      </c>
      <c r="J160" s="18" t="s">
        <v>229</v>
      </c>
      <c r="K160" s="19">
        <v>28440</v>
      </c>
      <c r="L160" s="18"/>
      <c r="M160" s="18"/>
      <c r="N160" s="18"/>
      <c r="O160" s="22">
        <f>SUM(Table7[[#This Row],[TRM 
Adult Tickets]:[TRM 
Child Tickets]])</f>
        <v>0</v>
      </c>
    </row>
    <row r="161" spans="2:15" x14ac:dyDescent="0.25">
      <c r="B161" s="18" t="s">
        <v>1157</v>
      </c>
      <c r="C161" s="36">
        <v>43369</v>
      </c>
      <c r="D161" s="18" t="s">
        <v>265</v>
      </c>
      <c r="E161" s="18" t="s">
        <v>64</v>
      </c>
      <c r="F161" s="37" t="str">
        <f>LEFT(Table7[[#This Row],[RESULT]],1)</f>
        <v>W</v>
      </c>
      <c r="G161" s="18" t="s">
        <v>1158</v>
      </c>
      <c r="H161" s="18" t="s">
        <v>1159</v>
      </c>
      <c r="I161" s="18" t="s">
        <v>1160</v>
      </c>
      <c r="J161" s="18" t="s">
        <v>1161</v>
      </c>
      <c r="K161" s="38">
        <v>22828</v>
      </c>
      <c r="L161" s="37">
        <v>57</v>
      </c>
      <c r="M161" s="37">
        <v>14</v>
      </c>
      <c r="N161" s="37">
        <v>3</v>
      </c>
      <c r="O161" s="39">
        <f>SUM(Table7[[#This Row],[TRM 
Adult Tickets]:[TRM 
Child Tickets]])</f>
        <v>74</v>
      </c>
    </row>
    <row r="162" spans="2:15" hidden="1" x14ac:dyDescent="0.25">
      <c r="B162" s="18" t="s">
        <v>1162</v>
      </c>
      <c r="C162" s="21">
        <v>43371</v>
      </c>
      <c r="D162" s="18" t="s">
        <v>244</v>
      </c>
      <c r="E162" s="18" t="s">
        <v>131</v>
      </c>
      <c r="F162" s="18" t="str">
        <f>LEFT(Table7[[#This Row],[RESULT]],1)</f>
        <v>W</v>
      </c>
      <c r="G162" s="18" t="s">
        <v>1163</v>
      </c>
      <c r="H162" s="18" t="s">
        <v>1164</v>
      </c>
      <c r="I162" s="18" t="s">
        <v>1165</v>
      </c>
      <c r="J162" s="18" t="s">
        <v>1166</v>
      </c>
      <c r="K162" s="19">
        <v>12061</v>
      </c>
      <c r="L162" s="18"/>
      <c r="M162" s="18"/>
      <c r="N162" s="18"/>
      <c r="O162" s="22">
        <f>SUM(Table7[[#This Row],[TRM 
Adult Tickets]:[TRM 
Child Tickets]])</f>
        <v>0</v>
      </c>
    </row>
    <row r="163" spans="2:15" hidden="1" x14ac:dyDescent="0.25">
      <c r="B163" s="18" t="s">
        <v>1167</v>
      </c>
      <c r="C163" s="21">
        <v>43372</v>
      </c>
      <c r="D163" s="18" t="s">
        <v>244</v>
      </c>
      <c r="E163" s="18" t="s">
        <v>22</v>
      </c>
      <c r="F163" s="18" t="str">
        <f>LEFT(Table7[[#This Row],[RESULT]],1)</f>
        <v>L</v>
      </c>
      <c r="G163" s="18" t="s">
        <v>1168</v>
      </c>
      <c r="H163" s="18" t="s">
        <v>1169</v>
      </c>
      <c r="I163" s="18" t="s">
        <v>1170</v>
      </c>
      <c r="J163" s="18" t="s">
        <v>1171</v>
      </c>
      <c r="K163" s="19">
        <v>13221</v>
      </c>
      <c r="L163" s="18"/>
      <c r="M163" s="18"/>
      <c r="N163" s="18"/>
      <c r="O163" s="22">
        <f>SUM(Table7[[#This Row],[TRM 
Adult Tickets]:[TRM 
Child Tickets]])</f>
        <v>0</v>
      </c>
    </row>
    <row r="164" spans="2:15" hidden="1" x14ac:dyDescent="0.25">
      <c r="B164" s="18" t="s">
        <v>1172</v>
      </c>
      <c r="C164" s="21">
        <v>43373</v>
      </c>
      <c r="D164" s="18" t="s">
        <v>244</v>
      </c>
      <c r="E164" s="18" t="s">
        <v>1064</v>
      </c>
      <c r="F164" s="18" t="str">
        <f>LEFT(Table7[[#This Row],[RESULT]],1)</f>
        <v>L</v>
      </c>
      <c r="G164" s="18" t="s">
        <v>1173</v>
      </c>
      <c r="H164" s="18" t="s">
        <v>1174</v>
      </c>
      <c r="I164" s="18" t="s">
        <v>1175</v>
      </c>
      <c r="J164" s="18" t="s">
        <v>1176</v>
      </c>
      <c r="K164" s="19">
        <v>13313</v>
      </c>
      <c r="L164" s="18"/>
      <c r="M164" s="18"/>
      <c r="N164" s="18"/>
      <c r="O164" s="22">
        <f>SUM(Table7[[#This Row],[TRM 
Adult Tickets]:[TRM 
Child Tickets]])</f>
        <v>0</v>
      </c>
    </row>
    <row r="165" spans="2:15" x14ac:dyDescent="0.25">
      <c r="B165" s="18"/>
      <c r="C165" s="45" t="s">
        <v>1895</v>
      </c>
      <c r="D165" s="30"/>
      <c r="E165" s="30"/>
      <c r="F165" s="30" t="str">
        <f>LEFT(Table7[[#This Row],[RESULT]],1)</f>
        <v/>
      </c>
      <c r="G165" s="30"/>
      <c r="H165" s="30"/>
      <c r="I165" s="30"/>
      <c r="J165" s="30"/>
      <c r="K165" s="40">
        <f>AVERAGE(K3,K4,K5,K6,K25,K26,K27,K28,K29,K39,K40,K41,K46,K47,K48,K49,K52,K63,K64,K65,K66,K67,K71,K72,K73,K74,K75,K83,K84,K85,K86,K87,K88,K89,K90,K91,K98,K99,K100,K101,K102,K103,K114,K115,K116,K117,K118,K119,K127,K128,K129,K130,K131,K132,K156,K155,K157,K158,K161)</f>
        <v>30758.406779661018</v>
      </c>
      <c r="L165" s="41">
        <f t="shared" ref="L165:N165" si="0">AVERAGE(L3,L4,L5,L6,L25,L26,L27,L28,L29,L39,L40,L41,L46,L47,L48,L49,L52,L63,L64,L65,L66,L67,L71,L72,L73,L74,L75,L83,L85,L84,L86,L87,L88,L89,L90,L91,L98,L99,L100,L101,L102,L103,L114,L115,L116,L117,L118,L119,L127,L128,L129,L130,L131,L132,L155,L156,L157,L158,L161)</f>
        <v>80.508474576271183</v>
      </c>
      <c r="M165" s="41">
        <f t="shared" si="0"/>
        <v>12</v>
      </c>
      <c r="N165" s="41">
        <f t="shared" si="0"/>
        <v>22.847457627118644</v>
      </c>
      <c r="O165" s="41">
        <f>AVERAGE(O3,O4,O5,O6,O25,O26,O27,O28,O29,O39,O40,O41,O46,O47,O48,O49,O52,O63,O64,O65,O66,O67,O71,O72,O73,O74,O75,O83,O85,O84,O86,O87,O88,O89,O90,O91,O98,O99,O100,O101,O102,O103,O114,O115,O116,O117,O118,O119,O127,O128,O129,O130,O131,O132,O155,O156,O157,O158,O161)</f>
        <v>115.35593220338983</v>
      </c>
    </row>
  </sheetData>
  <mergeCells count="1">
    <mergeCell ref="C1:O1"/>
  </mergeCells>
  <conditionalFormatting sqref="D2:D164 D166:D1048576">
    <cfRule type="beginsWith" dxfId="279" priority="1" operator="beginsWith" text="@">
      <formula>LEFT(D2,LEN("@"))="@"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C2DE-B12C-4BED-B77B-91EA95897130}">
  <dimension ref="A3:C12"/>
  <sheetViews>
    <sheetView zoomScaleNormal="100" workbookViewId="0">
      <selection activeCell="A3" sqref="A3:C1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2.85546875" bestFit="1" customWidth="1"/>
    <col min="2" max="2" width="14.5703125" bestFit="1" customWidth="1"/>
    <col min="3" max="3" width="5" bestFit="1" customWidth="1"/>
    <col min="4" max="4" width="11.28515625" bestFit="1" customWidth="1"/>
  </cols>
  <sheetData>
    <row r="3" spans="1:3" ht="45" x14ac:dyDescent="0.25">
      <c r="A3" s="17" t="s">
        <v>1891</v>
      </c>
      <c r="B3" s="14" t="s">
        <v>1888</v>
      </c>
    </row>
    <row r="4" spans="1:3" x14ac:dyDescent="0.25">
      <c r="A4" s="10" t="s">
        <v>1880</v>
      </c>
      <c r="B4" s="12" t="s">
        <v>1878</v>
      </c>
      <c r="C4" s="12" t="s">
        <v>1879</v>
      </c>
    </row>
    <row r="5" spans="1:3" x14ac:dyDescent="0.25">
      <c r="A5" s="11" t="s">
        <v>1890</v>
      </c>
      <c r="B5" s="13">
        <v>133</v>
      </c>
      <c r="C5" s="13">
        <v>159</v>
      </c>
    </row>
    <row r="6" spans="1:3" x14ac:dyDescent="0.25">
      <c r="A6" s="11" t="s">
        <v>1882</v>
      </c>
      <c r="B6" s="13">
        <v>222</v>
      </c>
      <c r="C6" s="13">
        <v>157</v>
      </c>
    </row>
    <row r="7" spans="1:3" x14ac:dyDescent="0.25">
      <c r="A7" s="11" t="s">
        <v>1883</v>
      </c>
      <c r="B7" s="13">
        <v>475</v>
      </c>
      <c r="C7" s="13">
        <v>97</v>
      </c>
    </row>
    <row r="8" spans="1:3" x14ac:dyDescent="0.25">
      <c r="A8" s="11" t="s">
        <v>1884</v>
      </c>
      <c r="B8" s="13">
        <v>144</v>
      </c>
      <c r="C8" s="13">
        <v>957</v>
      </c>
    </row>
    <row r="9" spans="1:3" x14ac:dyDescent="0.25">
      <c r="A9" s="11" t="s">
        <v>1885</v>
      </c>
      <c r="B9" s="13">
        <v>1353</v>
      </c>
      <c r="C9" s="13">
        <v>835</v>
      </c>
    </row>
    <row r="10" spans="1:3" x14ac:dyDescent="0.25">
      <c r="A10" s="11" t="s">
        <v>1886</v>
      </c>
      <c r="B10" s="13">
        <v>828</v>
      </c>
      <c r="C10" s="13">
        <v>1013</v>
      </c>
    </row>
    <row r="11" spans="1:3" x14ac:dyDescent="0.25">
      <c r="A11" s="11" t="s">
        <v>1887</v>
      </c>
      <c r="B11" s="13">
        <v>185</v>
      </c>
      <c r="C11" s="13">
        <v>248</v>
      </c>
    </row>
    <row r="12" spans="1:3" x14ac:dyDescent="0.25">
      <c r="A12" s="11" t="s">
        <v>1876</v>
      </c>
      <c r="B12" s="13">
        <v>3340</v>
      </c>
      <c r="C12" s="13">
        <v>3466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327D-C283-4EF1-B69E-5F9EA7B8C687}">
  <dimension ref="B1:Q16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R18" sqref="R18"/>
    </sheetView>
  </sheetViews>
  <sheetFormatPr defaultRowHeight="15" x14ac:dyDescent="0.25"/>
  <cols>
    <col min="2" max="2" width="12.28515625" hidden="1" customWidth="1"/>
    <col min="3" max="3" width="18.5703125" bestFit="1" customWidth="1"/>
    <col min="4" max="4" width="26.85546875" hidden="1" customWidth="1"/>
    <col min="5" max="5" width="9.85546875" hidden="1" customWidth="1"/>
    <col min="6" max="6" width="9.85546875" customWidth="1"/>
    <col min="7" max="10" width="0" hidden="1" customWidth="1"/>
    <col min="11" max="11" width="15.5703125" customWidth="1"/>
    <col min="12" max="12" width="11.28515625" customWidth="1"/>
    <col min="13" max="13" width="11.85546875" customWidth="1"/>
    <col min="14" max="14" width="11.42578125" customWidth="1"/>
    <col min="15" max="15" width="14.42578125" bestFit="1" customWidth="1"/>
  </cols>
  <sheetData>
    <row r="1" spans="2:17" ht="18.75" x14ac:dyDescent="0.3">
      <c r="C1" s="46" t="s">
        <v>1899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Q1" t="s">
        <v>1905</v>
      </c>
    </row>
    <row r="2" spans="2:17" ht="45" x14ac:dyDescent="0.25">
      <c r="B2" s="1" t="s">
        <v>0</v>
      </c>
      <c r="C2" s="30" t="s">
        <v>1880</v>
      </c>
      <c r="D2" s="1" t="s">
        <v>1</v>
      </c>
      <c r="E2" s="1" t="s">
        <v>2</v>
      </c>
      <c r="F2" s="35" t="s">
        <v>1875</v>
      </c>
      <c r="G2" s="35" t="s">
        <v>3</v>
      </c>
      <c r="H2" s="35" t="s">
        <v>4</v>
      </c>
      <c r="I2" s="35" t="s">
        <v>5</v>
      </c>
      <c r="J2" s="35" t="s">
        <v>6</v>
      </c>
      <c r="K2" s="35" t="s">
        <v>1894</v>
      </c>
      <c r="L2" s="35" t="s">
        <v>1871</v>
      </c>
      <c r="M2" s="35" t="s">
        <v>1872</v>
      </c>
      <c r="N2" s="35" t="s">
        <v>1873</v>
      </c>
      <c r="O2" s="35" t="s">
        <v>1898</v>
      </c>
      <c r="Q2" s="9" t="s">
        <v>1870</v>
      </c>
    </row>
    <row r="3" spans="2:17" x14ac:dyDescent="0.25">
      <c r="B3" s="18" t="s">
        <v>1177</v>
      </c>
      <c r="C3" s="36">
        <v>43552</v>
      </c>
      <c r="D3" s="18" t="s">
        <v>468</v>
      </c>
      <c r="E3" s="18" t="s">
        <v>1178</v>
      </c>
      <c r="F3" s="37" t="str">
        <f>LEFT(Table8[[#This Row],[RESULT]],1)</f>
        <v>L</v>
      </c>
      <c r="G3" s="18" t="s">
        <v>9</v>
      </c>
      <c r="H3" s="18" t="s">
        <v>1179</v>
      </c>
      <c r="I3" s="18" t="s">
        <v>1180</v>
      </c>
      <c r="J3" s="18" t="s">
        <v>1181</v>
      </c>
      <c r="K3" s="38">
        <v>45048</v>
      </c>
      <c r="L3" s="38">
        <v>35</v>
      </c>
      <c r="M3" s="38">
        <v>1</v>
      </c>
      <c r="N3" s="38">
        <v>13</v>
      </c>
      <c r="O3" s="38">
        <f>SUM('2019 Bluejays Attendance'!$L3:$N3)</f>
        <v>49</v>
      </c>
    </row>
    <row r="4" spans="2:17" x14ac:dyDescent="0.25">
      <c r="B4" s="18" t="s">
        <v>1182</v>
      </c>
      <c r="C4" s="36">
        <v>43553</v>
      </c>
      <c r="D4" s="18" t="s">
        <v>468</v>
      </c>
      <c r="E4" s="18" t="s">
        <v>1003</v>
      </c>
      <c r="F4" s="37" t="str">
        <f>LEFT(Table8[[#This Row],[RESULT]],1)</f>
        <v>W</v>
      </c>
      <c r="G4" s="20">
        <v>43466</v>
      </c>
      <c r="H4" s="18" t="s">
        <v>1183</v>
      </c>
      <c r="I4" s="18" t="s">
        <v>1184</v>
      </c>
      <c r="J4" s="18"/>
      <c r="K4" s="38">
        <v>18054</v>
      </c>
      <c r="L4" s="38">
        <v>44</v>
      </c>
      <c r="M4" s="38">
        <v>5</v>
      </c>
      <c r="N4" s="38">
        <v>8</v>
      </c>
      <c r="O4" s="38">
        <f>SUM('2019 Bluejays Attendance'!$L4:$N4)</f>
        <v>57</v>
      </c>
    </row>
    <row r="5" spans="2:17" x14ac:dyDescent="0.25">
      <c r="B5" s="18" t="s">
        <v>1185</v>
      </c>
      <c r="C5" s="36">
        <v>43554</v>
      </c>
      <c r="D5" s="18" t="s">
        <v>468</v>
      </c>
      <c r="E5" s="18" t="s">
        <v>37</v>
      </c>
      <c r="F5" s="37" t="str">
        <f>LEFT(Table8[[#This Row],[RESULT]],1)</f>
        <v>W</v>
      </c>
      <c r="G5" s="20">
        <v>43497</v>
      </c>
      <c r="H5" s="18" t="s">
        <v>1186</v>
      </c>
      <c r="I5" s="18" t="s">
        <v>1187</v>
      </c>
      <c r="J5" s="18" t="s">
        <v>1188</v>
      </c>
      <c r="K5" s="38">
        <v>25429</v>
      </c>
      <c r="L5" s="38">
        <v>61</v>
      </c>
      <c r="M5" s="38">
        <v>2</v>
      </c>
      <c r="N5" s="38">
        <v>13</v>
      </c>
      <c r="O5" s="38">
        <f>SUM('2019 Bluejays Attendance'!$L5:$N5)</f>
        <v>76</v>
      </c>
    </row>
    <row r="6" spans="2:17" x14ac:dyDescent="0.25">
      <c r="B6" s="18" t="s">
        <v>1189</v>
      </c>
      <c r="C6" s="36">
        <v>43555</v>
      </c>
      <c r="D6" s="18" t="s">
        <v>468</v>
      </c>
      <c r="E6" s="18" t="s">
        <v>1190</v>
      </c>
      <c r="F6" s="37" t="str">
        <f>LEFT(Table8[[#This Row],[RESULT]],1)</f>
        <v>L</v>
      </c>
      <c r="G6" s="20">
        <v>43498</v>
      </c>
      <c r="H6" s="18" t="s">
        <v>1191</v>
      </c>
      <c r="I6" s="18" t="s">
        <v>1192</v>
      </c>
      <c r="J6" s="18" t="s">
        <v>1193</v>
      </c>
      <c r="K6" s="38">
        <v>16098</v>
      </c>
      <c r="L6" s="38">
        <v>29</v>
      </c>
      <c r="M6" s="38">
        <v>4</v>
      </c>
      <c r="N6" s="38">
        <v>7</v>
      </c>
      <c r="O6" s="38">
        <f>SUM('2019 Bluejays Attendance'!$L6:$N6)</f>
        <v>40</v>
      </c>
    </row>
    <row r="7" spans="2:17" hidden="1" x14ac:dyDescent="0.25">
      <c r="B7" s="18" t="s">
        <v>1194</v>
      </c>
      <c r="C7" s="36">
        <v>43556</v>
      </c>
      <c r="D7" s="18" t="s">
        <v>246</v>
      </c>
      <c r="E7" s="18" t="s">
        <v>307</v>
      </c>
      <c r="F7" s="37" t="str">
        <f>LEFT(Table8[[#This Row],[RESULT]],1)</f>
        <v>L</v>
      </c>
      <c r="G7" s="20">
        <v>43499</v>
      </c>
      <c r="H7" s="18" t="s">
        <v>1195</v>
      </c>
      <c r="I7" s="18" t="s">
        <v>961</v>
      </c>
      <c r="J7" s="18" t="s">
        <v>1196</v>
      </c>
      <c r="K7" s="38">
        <v>10460</v>
      </c>
      <c r="L7" s="38"/>
      <c r="M7" s="38"/>
      <c r="N7" s="38"/>
      <c r="O7" s="38">
        <f>SUM('2019 Bluejays Attendance'!$L7:$N7)</f>
        <v>0</v>
      </c>
    </row>
    <row r="8" spans="2:17" hidden="1" x14ac:dyDescent="0.25">
      <c r="B8" s="18" t="s">
        <v>1197</v>
      </c>
      <c r="C8" s="36">
        <v>43557</v>
      </c>
      <c r="D8" s="18" t="s">
        <v>246</v>
      </c>
      <c r="E8" s="18" t="s">
        <v>26</v>
      </c>
      <c r="F8" s="37" t="str">
        <f>LEFT(Table8[[#This Row],[RESULT]],1)</f>
        <v>L</v>
      </c>
      <c r="G8" s="20">
        <v>43500</v>
      </c>
      <c r="H8" s="18" t="s">
        <v>1198</v>
      </c>
      <c r="I8" s="18" t="s">
        <v>498</v>
      </c>
      <c r="J8" s="18" t="s">
        <v>1199</v>
      </c>
      <c r="K8" s="38">
        <v>12110</v>
      </c>
      <c r="L8" s="38"/>
      <c r="M8" s="38"/>
      <c r="N8" s="38"/>
      <c r="O8" s="38">
        <f>SUM('2019 Bluejays Attendance'!$L8:$N8)</f>
        <v>0</v>
      </c>
    </row>
    <row r="9" spans="2:17" x14ac:dyDescent="0.25">
      <c r="B9" s="18" t="s">
        <v>1200</v>
      </c>
      <c r="C9" s="36">
        <v>43558</v>
      </c>
      <c r="D9" s="18" t="s">
        <v>246</v>
      </c>
      <c r="E9" s="18" t="s">
        <v>348</v>
      </c>
      <c r="F9" s="37" t="str">
        <f>LEFT(Table8[[#This Row],[RESULT]],1)</f>
        <v>W</v>
      </c>
      <c r="G9" s="20">
        <v>43528</v>
      </c>
      <c r="H9" s="18" t="s">
        <v>1201</v>
      </c>
      <c r="I9" s="18" t="s">
        <v>1202</v>
      </c>
      <c r="J9" s="18" t="s">
        <v>1203</v>
      </c>
      <c r="K9" s="38">
        <v>11436</v>
      </c>
      <c r="L9" s="38">
        <v>9</v>
      </c>
      <c r="M9" s="38">
        <v>1</v>
      </c>
      <c r="N9" s="38">
        <v>3</v>
      </c>
      <c r="O9" s="38">
        <f>SUM('2019 Bluejays Attendance'!$L9:$N9)</f>
        <v>13</v>
      </c>
    </row>
    <row r="10" spans="2:17" hidden="1" x14ac:dyDescent="0.25">
      <c r="B10" s="18" t="s">
        <v>1204</v>
      </c>
      <c r="C10" s="21">
        <v>43559</v>
      </c>
      <c r="D10" s="18" t="s">
        <v>461</v>
      </c>
      <c r="E10" s="18" t="s">
        <v>163</v>
      </c>
      <c r="F10" s="18" t="str">
        <f>LEFT(Table8[[#This Row],[RESULT]],1)</f>
        <v>L</v>
      </c>
      <c r="G10" s="20">
        <v>43529</v>
      </c>
      <c r="H10" s="18" t="s">
        <v>1205</v>
      </c>
      <c r="I10" s="18" t="s">
        <v>506</v>
      </c>
      <c r="J10" s="18" t="s">
        <v>1206</v>
      </c>
      <c r="K10" s="19">
        <v>10375</v>
      </c>
      <c r="L10" s="19"/>
      <c r="M10" s="19"/>
      <c r="N10" s="19"/>
      <c r="O10" s="19">
        <f>SUM('2019 Bluejays Attendance'!$L10:$N10)</f>
        <v>0</v>
      </c>
    </row>
    <row r="11" spans="2:17" hidden="1" x14ac:dyDescent="0.25">
      <c r="B11" s="18" t="s">
        <v>1207</v>
      </c>
      <c r="C11" s="21">
        <v>43560</v>
      </c>
      <c r="D11" s="18" t="s">
        <v>461</v>
      </c>
      <c r="E11" s="18" t="s">
        <v>202</v>
      </c>
      <c r="F11" s="18" t="str">
        <f>LEFT(Table8[[#This Row],[RESULT]],1)</f>
        <v>L</v>
      </c>
      <c r="G11" s="20">
        <v>43530</v>
      </c>
      <c r="H11" s="18" t="s">
        <v>1208</v>
      </c>
      <c r="I11" s="18" t="s">
        <v>73</v>
      </c>
      <c r="J11" s="18"/>
      <c r="K11" s="19">
        <v>12881</v>
      </c>
      <c r="L11" s="19"/>
      <c r="M11" s="19"/>
      <c r="N11" s="19"/>
      <c r="O11" s="19">
        <f>SUM('2019 Bluejays Attendance'!$L11:$N11)</f>
        <v>0</v>
      </c>
    </row>
    <row r="12" spans="2:17" hidden="1" x14ac:dyDescent="0.25">
      <c r="B12" s="18" t="s">
        <v>1209</v>
      </c>
      <c r="C12" s="21">
        <v>43561</v>
      </c>
      <c r="D12" s="18" t="s">
        <v>461</v>
      </c>
      <c r="E12" s="18" t="s">
        <v>20</v>
      </c>
      <c r="F12" s="18" t="str">
        <f>LEFT(Table8[[#This Row],[RESULT]],1)</f>
        <v>L</v>
      </c>
      <c r="G12" s="20">
        <v>43531</v>
      </c>
      <c r="H12" s="18" t="s">
        <v>1210</v>
      </c>
      <c r="I12" s="18" t="s">
        <v>1211</v>
      </c>
      <c r="J12" s="18"/>
      <c r="K12" s="19">
        <v>18429</v>
      </c>
      <c r="L12" s="19"/>
      <c r="M12" s="19"/>
      <c r="N12" s="19"/>
      <c r="O12" s="19">
        <f>SUM('2019 Bluejays Attendance'!$L12:$N12)</f>
        <v>0</v>
      </c>
    </row>
    <row r="13" spans="2:17" hidden="1" x14ac:dyDescent="0.25">
      <c r="B13" s="18" t="s">
        <v>1212</v>
      </c>
      <c r="C13" s="21">
        <v>43562</v>
      </c>
      <c r="D13" s="18" t="s">
        <v>461</v>
      </c>
      <c r="E13" s="18" t="s">
        <v>11</v>
      </c>
      <c r="F13" s="18" t="str">
        <f>LEFT(Table8[[#This Row],[RESULT]],1)</f>
        <v>L</v>
      </c>
      <c r="G13" s="20">
        <v>43532</v>
      </c>
      <c r="H13" s="18" t="s">
        <v>1213</v>
      </c>
      <c r="I13" s="18" t="s">
        <v>535</v>
      </c>
      <c r="J13" s="18" t="s">
        <v>1214</v>
      </c>
      <c r="K13" s="19">
        <v>17264</v>
      </c>
      <c r="L13" s="19"/>
      <c r="M13" s="19"/>
      <c r="N13" s="19"/>
      <c r="O13" s="19">
        <f>SUM('2019 Bluejays Attendance'!$L13:$N13)</f>
        <v>0</v>
      </c>
    </row>
    <row r="14" spans="2:17" hidden="1" x14ac:dyDescent="0.25">
      <c r="B14" s="18" t="s">
        <v>1215</v>
      </c>
      <c r="C14" s="21">
        <v>43564</v>
      </c>
      <c r="D14" s="18" t="s">
        <v>460</v>
      </c>
      <c r="E14" s="18" t="s">
        <v>152</v>
      </c>
      <c r="F14" s="18" t="str">
        <f>LEFT(Table8[[#This Row],[RESULT]],1)</f>
        <v>W</v>
      </c>
      <c r="G14" s="20">
        <v>43563</v>
      </c>
      <c r="H14" s="18" t="s">
        <v>1216</v>
      </c>
      <c r="I14" s="18" t="s">
        <v>1217</v>
      </c>
      <c r="J14" s="18" t="s">
        <v>1218</v>
      </c>
      <c r="K14" s="19">
        <v>36179</v>
      </c>
      <c r="L14" s="19"/>
      <c r="M14" s="19"/>
      <c r="N14" s="19"/>
      <c r="O14" s="19">
        <f>SUM('2019 Bluejays Attendance'!$L14:$N14)</f>
        <v>0</v>
      </c>
    </row>
    <row r="15" spans="2:17" hidden="1" x14ac:dyDescent="0.25">
      <c r="B15" s="18" t="s">
        <v>1219</v>
      </c>
      <c r="C15" s="21">
        <v>43566</v>
      </c>
      <c r="D15" s="18" t="s">
        <v>460</v>
      </c>
      <c r="E15" s="18" t="s">
        <v>313</v>
      </c>
      <c r="F15" s="18" t="str">
        <f>LEFT(Table8[[#This Row],[RESULT]],1)</f>
        <v>L</v>
      </c>
      <c r="G15" s="20">
        <v>43564</v>
      </c>
      <c r="H15" s="18" t="s">
        <v>1220</v>
      </c>
      <c r="I15" s="18" t="s">
        <v>1221</v>
      </c>
      <c r="J15" s="18"/>
      <c r="K15" s="19">
        <v>36510</v>
      </c>
      <c r="L15" s="19"/>
      <c r="M15" s="19"/>
      <c r="N15" s="19"/>
      <c r="O15" s="19">
        <f>SUM('2019 Bluejays Attendance'!$L15:$N15)</f>
        <v>0</v>
      </c>
    </row>
    <row r="16" spans="2:17" x14ac:dyDescent="0.25">
      <c r="B16" s="18" t="s">
        <v>1222</v>
      </c>
      <c r="C16" s="36">
        <v>43567</v>
      </c>
      <c r="D16" s="18" t="s">
        <v>250</v>
      </c>
      <c r="E16" s="18" t="s">
        <v>1223</v>
      </c>
      <c r="F16" s="37" t="str">
        <f>LEFT(Table8[[#This Row],[RESULT]],1)</f>
        <v>L</v>
      </c>
      <c r="G16" s="20">
        <v>43565</v>
      </c>
      <c r="H16" s="18" t="s">
        <v>590</v>
      </c>
      <c r="I16" s="18" t="s">
        <v>1224</v>
      </c>
      <c r="J16" s="18"/>
      <c r="K16" s="38">
        <v>17326</v>
      </c>
      <c r="L16" s="38">
        <v>18</v>
      </c>
      <c r="M16" s="38">
        <v>10</v>
      </c>
      <c r="N16" s="38">
        <v>4</v>
      </c>
      <c r="O16" s="38">
        <f>SUM('2019 Bluejays Attendance'!$L16:$N16)</f>
        <v>32</v>
      </c>
    </row>
    <row r="17" spans="2:15" x14ac:dyDescent="0.25">
      <c r="B17" s="18" t="s">
        <v>1225</v>
      </c>
      <c r="C17" s="36">
        <v>43568</v>
      </c>
      <c r="D17" s="18" t="s">
        <v>250</v>
      </c>
      <c r="E17" s="18" t="s">
        <v>64</v>
      </c>
      <c r="F17" s="37" t="str">
        <f>LEFT(Table8[[#This Row],[RESULT]],1)</f>
        <v>W</v>
      </c>
      <c r="G17" s="20">
        <v>43595</v>
      </c>
      <c r="H17" s="18" t="s">
        <v>1226</v>
      </c>
      <c r="I17" s="18" t="s">
        <v>1227</v>
      </c>
      <c r="J17" s="18" t="s">
        <v>1228</v>
      </c>
      <c r="K17" s="38">
        <v>20771</v>
      </c>
      <c r="L17" s="38">
        <v>60</v>
      </c>
      <c r="M17" s="38">
        <v>9</v>
      </c>
      <c r="N17" s="38">
        <v>16</v>
      </c>
      <c r="O17" s="38">
        <f>SUM('2019 Bluejays Attendance'!$L17:$N17)</f>
        <v>85</v>
      </c>
    </row>
    <row r="18" spans="2:15" x14ac:dyDescent="0.25">
      <c r="B18" s="18" t="s">
        <v>1229</v>
      </c>
      <c r="C18" s="36">
        <v>43569</v>
      </c>
      <c r="D18" s="18" t="s">
        <v>250</v>
      </c>
      <c r="E18" s="18" t="s">
        <v>110</v>
      </c>
      <c r="F18" s="37" t="str">
        <f>LEFT(Table8[[#This Row],[RESULT]],1)</f>
        <v>L</v>
      </c>
      <c r="G18" s="20">
        <v>43596</v>
      </c>
      <c r="H18" s="18" t="s">
        <v>1230</v>
      </c>
      <c r="I18" s="18" t="s">
        <v>556</v>
      </c>
      <c r="J18" s="18"/>
      <c r="K18" s="38">
        <v>20512</v>
      </c>
      <c r="L18" s="38">
        <v>9</v>
      </c>
      <c r="M18" s="38">
        <v>0</v>
      </c>
      <c r="N18" s="38">
        <v>4</v>
      </c>
      <c r="O18" s="38">
        <f>SUM('2019 Bluejays Attendance'!$L18:$N18)</f>
        <v>13</v>
      </c>
    </row>
    <row r="19" spans="2:15" hidden="1" x14ac:dyDescent="0.25">
      <c r="B19" s="18" t="s">
        <v>1231</v>
      </c>
      <c r="C19" s="21">
        <v>43570</v>
      </c>
      <c r="D19" s="18" t="s">
        <v>469</v>
      </c>
      <c r="E19" s="18" t="s">
        <v>348</v>
      </c>
      <c r="F19" s="18" t="str">
        <f>LEFT(Table8[[#This Row],[RESULT]],1)</f>
        <v>W</v>
      </c>
      <c r="G19" s="20">
        <v>43627</v>
      </c>
      <c r="H19" s="18" t="s">
        <v>617</v>
      </c>
      <c r="I19" s="18" t="s">
        <v>1232</v>
      </c>
      <c r="J19" s="18" t="s">
        <v>44</v>
      </c>
      <c r="K19" s="19">
        <v>11727</v>
      </c>
      <c r="L19" s="19"/>
      <c r="M19" s="19"/>
      <c r="N19" s="19"/>
      <c r="O19" s="19">
        <f>SUM('2019 Bluejays Attendance'!$L19:$N19)</f>
        <v>0</v>
      </c>
    </row>
    <row r="20" spans="2:15" hidden="1" x14ac:dyDescent="0.25">
      <c r="B20" s="18" t="s">
        <v>1233</v>
      </c>
      <c r="C20" s="21">
        <v>43571</v>
      </c>
      <c r="D20" s="18" t="s">
        <v>469</v>
      </c>
      <c r="E20" s="18" t="s">
        <v>671</v>
      </c>
      <c r="F20" s="18" t="str">
        <f>LEFT(Table8[[#This Row],[RESULT]],1)</f>
        <v>W</v>
      </c>
      <c r="G20" s="20">
        <v>43657</v>
      </c>
      <c r="H20" s="18" t="s">
        <v>1234</v>
      </c>
      <c r="I20" s="18" t="s">
        <v>1235</v>
      </c>
      <c r="J20" s="18" t="s">
        <v>1236</v>
      </c>
      <c r="K20" s="19">
        <v>13365</v>
      </c>
      <c r="L20" s="19"/>
      <c r="M20" s="19"/>
      <c r="N20" s="19"/>
      <c r="O20" s="19">
        <f>SUM('2019 Bluejays Attendance'!$L20:$N20)</f>
        <v>0</v>
      </c>
    </row>
    <row r="21" spans="2:15" hidden="1" x14ac:dyDescent="0.25">
      <c r="B21" s="18" t="s">
        <v>1237</v>
      </c>
      <c r="C21" s="21">
        <v>43572</v>
      </c>
      <c r="D21" s="18" t="s">
        <v>469</v>
      </c>
      <c r="E21" s="18" t="s">
        <v>163</v>
      </c>
      <c r="F21" s="18" t="str">
        <f>LEFT(Table8[[#This Row],[RESULT]],1)</f>
        <v>L</v>
      </c>
      <c r="G21" s="20">
        <v>43658</v>
      </c>
      <c r="H21" s="18" t="s">
        <v>1238</v>
      </c>
      <c r="I21" s="18" t="s">
        <v>1239</v>
      </c>
      <c r="J21" s="18" t="s">
        <v>1240</v>
      </c>
      <c r="K21" s="19">
        <v>11465</v>
      </c>
      <c r="L21" s="19"/>
      <c r="M21" s="19"/>
      <c r="N21" s="19"/>
      <c r="O21" s="19">
        <f>SUM('2019 Bluejays Attendance'!$L21:$N21)</f>
        <v>0</v>
      </c>
    </row>
    <row r="22" spans="2:15" hidden="1" x14ac:dyDescent="0.25">
      <c r="B22" s="18" t="s">
        <v>1241</v>
      </c>
      <c r="C22" s="21">
        <v>43573</v>
      </c>
      <c r="D22" s="18" t="s">
        <v>469</v>
      </c>
      <c r="E22" s="18" t="s">
        <v>234</v>
      </c>
      <c r="F22" s="18" t="str">
        <f>LEFT(Table8[[#This Row],[RESULT]],1)</f>
        <v>W</v>
      </c>
      <c r="G22" s="20">
        <v>43689</v>
      </c>
      <c r="H22" s="18" t="s">
        <v>96</v>
      </c>
      <c r="I22" s="18" t="s">
        <v>1242</v>
      </c>
      <c r="J22" s="18" t="s">
        <v>1243</v>
      </c>
      <c r="K22" s="19">
        <v>12523</v>
      </c>
      <c r="L22" s="19"/>
      <c r="M22" s="19"/>
      <c r="N22" s="19"/>
      <c r="O22" s="19">
        <f>SUM('2019 Bluejays Attendance'!$L22:$N22)</f>
        <v>0</v>
      </c>
    </row>
    <row r="23" spans="2:15" hidden="1" x14ac:dyDescent="0.25">
      <c r="B23" s="18" t="s">
        <v>1244</v>
      </c>
      <c r="C23" s="21">
        <v>43574</v>
      </c>
      <c r="D23" s="18" t="s">
        <v>260</v>
      </c>
      <c r="E23" s="18" t="s">
        <v>318</v>
      </c>
      <c r="F23" s="18" t="str">
        <f>LEFT(Table8[[#This Row],[RESULT]],1)</f>
        <v>W</v>
      </c>
      <c r="G23" s="20">
        <v>43720</v>
      </c>
      <c r="H23" s="18" t="s">
        <v>1245</v>
      </c>
      <c r="I23" s="18" t="s">
        <v>1246</v>
      </c>
      <c r="J23" s="18"/>
      <c r="K23" s="19">
        <v>15128</v>
      </c>
      <c r="L23" s="19"/>
      <c r="M23" s="19"/>
      <c r="N23" s="19"/>
      <c r="O23" s="19">
        <f>SUM('2019 Bluejays Attendance'!$L23:$N23)</f>
        <v>0</v>
      </c>
    </row>
    <row r="24" spans="2:15" hidden="1" x14ac:dyDescent="0.25">
      <c r="B24" s="18" t="s">
        <v>1247</v>
      </c>
      <c r="C24" s="21">
        <v>43575</v>
      </c>
      <c r="D24" s="18" t="s">
        <v>260</v>
      </c>
      <c r="E24" s="18" t="s">
        <v>1248</v>
      </c>
      <c r="F24" s="18" t="str">
        <f>LEFT(Table8[[#This Row],[RESULT]],1)</f>
        <v>W</v>
      </c>
      <c r="G24" s="20">
        <v>43750</v>
      </c>
      <c r="H24" s="18" t="s">
        <v>672</v>
      </c>
      <c r="I24" s="18" t="s">
        <v>1249</v>
      </c>
      <c r="J24" s="18"/>
      <c r="K24" s="19">
        <v>31140</v>
      </c>
      <c r="L24" s="19"/>
      <c r="M24" s="19"/>
      <c r="N24" s="19"/>
      <c r="O24" s="19">
        <f>SUM('2019 Bluejays Attendance'!$L24:$N24)</f>
        <v>0</v>
      </c>
    </row>
    <row r="25" spans="2:15" hidden="1" x14ac:dyDescent="0.25">
      <c r="B25" s="18" t="s">
        <v>1250</v>
      </c>
      <c r="C25" s="21">
        <v>43576</v>
      </c>
      <c r="D25" s="18" t="s">
        <v>260</v>
      </c>
      <c r="E25" s="18" t="s">
        <v>146</v>
      </c>
      <c r="F25" s="18" t="str">
        <f>LEFT(Table8[[#This Row],[RESULT]],1)</f>
        <v>W</v>
      </c>
      <c r="G25" s="20">
        <v>43781</v>
      </c>
      <c r="H25" s="18" t="s">
        <v>1251</v>
      </c>
      <c r="I25" s="18" t="s">
        <v>1252</v>
      </c>
      <c r="J25" s="18" t="s">
        <v>1253</v>
      </c>
      <c r="K25" s="19">
        <v>16015</v>
      </c>
      <c r="L25" s="19"/>
      <c r="M25" s="19"/>
      <c r="N25" s="19"/>
      <c r="O25" s="19">
        <f>SUM('2019 Bluejays Attendance'!$L25:$N25)</f>
        <v>0</v>
      </c>
    </row>
    <row r="26" spans="2:15" hidden="1" x14ac:dyDescent="0.25">
      <c r="B26" s="18" t="s">
        <v>1254</v>
      </c>
      <c r="C26" s="36">
        <v>43578</v>
      </c>
      <c r="D26" s="18" t="s">
        <v>1255</v>
      </c>
      <c r="E26" s="18" t="s">
        <v>313</v>
      </c>
      <c r="F26" s="37" t="str">
        <f>LEFT(Table8[[#This Row],[RESULT]],1)</f>
        <v>L</v>
      </c>
      <c r="G26" s="20">
        <v>43782</v>
      </c>
      <c r="H26" s="18" t="s">
        <v>1256</v>
      </c>
      <c r="I26" s="18" t="s">
        <v>1257</v>
      </c>
      <c r="J26" s="18" t="s">
        <v>1258</v>
      </c>
      <c r="K26" s="38">
        <v>20384</v>
      </c>
      <c r="L26" s="38"/>
      <c r="M26" s="38"/>
      <c r="N26" s="38"/>
      <c r="O26" s="38">
        <f>SUM('2019 Bluejays Attendance'!$L26:$N26)</f>
        <v>0</v>
      </c>
    </row>
    <row r="27" spans="2:15" x14ac:dyDescent="0.25">
      <c r="B27" s="18" t="s">
        <v>1259</v>
      </c>
      <c r="C27" s="36">
        <v>43579</v>
      </c>
      <c r="D27" s="18" t="s">
        <v>1255</v>
      </c>
      <c r="E27" s="18" t="s">
        <v>451</v>
      </c>
      <c r="F27" s="37" t="str">
        <f>LEFT(Table8[[#This Row],[RESULT]],1)</f>
        <v>L</v>
      </c>
      <c r="G27" s="20">
        <v>43783</v>
      </c>
      <c r="H27" s="18" t="s">
        <v>1260</v>
      </c>
      <c r="I27" s="18" t="s">
        <v>1261</v>
      </c>
      <c r="J27" s="18"/>
      <c r="K27" s="38">
        <v>19652</v>
      </c>
      <c r="L27" s="38">
        <v>34</v>
      </c>
      <c r="M27" s="38">
        <v>1</v>
      </c>
      <c r="N27" s="38">
        <v>19</v>
      </c>
      <c r="O27" s="38">
        <f>SUM('2019 Bluejays Attendance'!$L27:$N27)</f>
        <v>54</v>
      </c>
    </row>
    <row r="28" spans="2:15" x14ac:dyDescent="0.25">
      <c r="B28" s="18" t="s">
        <v>1262</v>
      </c>
      <c r="C28" s="36">
        <v>43581</v>
      </c>
      <c r="D28" s="18" t="s">
        <v>462</v>
      </c>
      <c r="E28" s="18" t="s">
        <v>82</v>
      </c>
      <c r="F28" s="37" t="str">
        <f>LEFT(Table8[[#This Row],[RESULT]],1)</f>
        <v>W</v>
      </c>
      <c r="G28" s="20">
        <v>43813</v>
      </c>
      <c r="H28" s="18" t="s">
        <v>1263</v>
      </c>
      <c r="I28" s="18" t="s">
        <v>1264</v>
      </c>
      <c r="J28" s="18"/>
      <c r="K28" s="38">
        <v>28688</v>
      </c>
      <c r="L28" s="38">
        <v>42</v>
      </c>
      <c r="M28" s="38">
        <v>7</v>
      </c>
      <c r="N28" s="38">
        <v>11</v>
      </c>
      <c r="O28" s="38">
        <f>SUM('2019 Bluejays Attendance'!$L28:$N28)</f>
        <v>60</v>
      </c>
    </row>
    <row r="29" spans="2:15" x14ac:dyDescent="0.25">
      <c r="B29" s="18" t="s">
        <v>1265</v>
      </c>
      <c r="C29" s="36">
        <v>43582</v>
      </c>
      <c r="D29" s="18" t="s">
        <v>462</v>
      </c>
      <c r="E29" s="18" t="s">
        <v>67</v>
      </c>
      <c r="F29" s="37" t="str">
        <f>LEFT(Table8[[#This Row],[RESULT]],1)</f>
        <v>W</v>
      </c>
      <c r="G29" s="18" t="s">
        <v>1266</v>
      </c>
      <c r="H29" s="18" t="s">
        <v>775</v>
      </c>
      <c r="I29" s="18" t="s">
        <v>1267</v>
      </c>
      <c r="J29" s="18"/>
      <c r="K29" s="38">
        <v>22254</v>
      </c>
      <c r="L29" s="38">
        <v>57</v>
      </c>
      <c r="M29" s="38">
        <v>4</v>
      </c>
      <c r="N29" s="38">
        <v>11</v>
      </c>
      <c r="O29" s="38">
        <f>SUM('2019 Bluejays Attendance'!$L29:$N29)</f>
        <v>72</v>
      </c>
    </row>
    <row r="30" spans="2:15" x14ac:dyDescent="0.25">
      <c r="B30" s="18" t="s">
        <v>1268</v>
      </c>
      <c r="C30" s="36">
        <v>43583</v>
      </c>
      <c r="D30" s="18" t="s">
        <v>462</v>
      </c>
      <c r="E30" s="18" t="s">
        <v>1269</v>
      </c>
      <c r="F30" s="37" t="str">
        <f>LEFT(Table8[[#This Row],[RESULT]],1)</f>
        <v>W</v>
      </c>
      <c r="G30" s="18" t="s">
        <v>1270</v>
      </c>
      <c r="H30" s="18" t="s">
        <v>1271</v>
      </c>
      <c r="I30" s="18" t="s">
        <v>1272</v>
      </c>
      <c r="J30" s="18"/>
      <c r="K30" s="38">
        <v>18557</v>
      </c>
      <c r="L30" s="38">
        <v>51</v>
      </c>
      <c r="M30" s="38">
        <v>5</v>
      </c>
      <c r="N30" s="38">
        <v>17</v>
      </c>
      <c r="O30" s="38">
        <f>SUM('2019 Bluejays Attendance'!$L30:$N30)</f>
        <v>73</v>
      </c>
    </row>
    <row r="31" spans="2:15" hidden="1" x14ac:dyDescent="0.25">
      <c r="B31" s="18" t="s">
        <v>1273</v>
      </c>
      <c r="C31" s="21">
        <v>43585</v>
      </c>
      <c r="D31" s="18" t="s">
        <v>248</v>
      </c>
      <c r="E31" s="18" t="s">
        <v>22</v>
      </c>
      <c r="F31" s="18" t="str">
        <f>LEFT(Table8[[#This Row],[RESULT]],1)</f>
        <v>L</v>
      </c>
      <c r="G31" s="18" t="s">
        <v>1274</v>
      </c>
      <c r="H31" s="18" t="s">
        <v>1275</v>
      </c>
      <c r="I31" s="18" t="s">
        <v>1276</v>
      </c>
      <c r="J31" s="18" t="s">
        <v>1277</v>
      </c>
      <c r="K31" s="19">
        <v>38797</v>
      </c>
      <c r="L31" s="19"/>
      <c r="M31" s="19"/>
      <c r="N31" s="19"/>
      <c r="O31" s="19">
        <f>SUM('2019 Bluejays Attendance'!$L31:$N31)</f>
        <v>0</v>
      </c>
    </row>
    <row r="32" spans="2:15" hidden="1" x14ac:dyDescent="0.25">
      <c r="B32" s="18" t="s">
        <v>1278</v>
      </c>
      <c r="C32" s="21">
        <v>43586</v>
      </c>
      <c r="D32" s="18" t="s">
        <v>248</v>
      </c>
      <c r="E32" s="18" t="s">
        <v>225</v>
      </c>
      <c r="F32" s="18" t="str">
        <f>LEFT(Table8[[#This Row],[RESULT]],1)</f>
        <v>L</v>
      </c>
      <c r="G32" s="18" t="s">
        <v>1279</v>
      </c>
      <c r="H32" s="18" t="s">
        <v>1280</v>
      </c>
      <c r="I32" s="18" t="s">
        <v>1281</v>
      </c>
      <c r="J32" s="18" t="s">
        <v>1282</v>
      </c>
      <c r="K32" s="19">
        <v>33082</v>
      </c>
      <c r="L32" s="19"/>
      <c r="M32" s="19"/>
      <c r="N32" s="19"/>
      <c r="O32" s="19">
        <f>SUM('2019 Bluejays Attendance'!$L32:$N32)</f>
        <v>0</v>
      </c>
    </row>
    <row r="33" spans="2:15" hidden="1" x14ac:dyDescent="0.25">
      <c r="B33" s="18" t="s">
        <v>1283</v>
      </c>
      <c r="C33" s="21">
        <v>43587</v>
      </c>
      <c r="D33" s="18" t="s">
        <v>248</v>
      </c>
      <c r="E33" s="18" t="s">
        <v>588</v>
      </c>
      <c r="F33" s="18" t="str">
        <f>LEFT(Table8[[#This Row],[RESULT]],1)</f>
        <v>L</v>
      </c>
      <c r="G33" s="18" t="s">
        <v>1284</v>
      </c>
      <c r="H33" s="18" t="s">
        <v>1285</v>
      </c>
      <c r="I33" s="18" t="s">
        <v>1286</v>
      </c>
      <c r="J33" s="18"/>
      <c r="K33" s="19">
        <v>40064</v>
      </c>
      <c r="L33" s="19"/>
      <c r="M33" s="19"/>
      <c r="N33" s="19"/>
      <c r="O33" s="19">
        <f>SUM('2019 Bluejays Attendance'!$L33:$N33)</f>
        <v>0</v>
      </c>
    </row>
    <row r="34" spans="2:15" hidden="1" x14ac:dyDescent="0.25">
      <c r="B34" s="18" t="s">
        <v>1287</v>
      </c>
      <c r="C34" s="21">
        <v>43588</v>
      </c>
      <c r="D34" s="18" t="s">
        <v>263</v>
      </c>
      <c r="E34" s="18" t="s">
        <v>1288</v>
      </c>
      <c r="F34" s="18" t="str">
        <f>LEFT(Table8[[#This Row],[RESULT]],1)</f>
        <v>W</v>
      </c>
      <c r="G34" s="18" t="s">
        <v>1289</v>
      </c>
      <c r="H34" s="18" t="s">
        <v>1290</v>
      </c>
      <c r="I34" s="18" t="s">
        <v>1291</v>
      </c>
      <c r="J34" s="18" t="s">
        <v>1292</v>
      </c>
      <c r="K34" s="19">
        <v>26179</v>
      </c>
      <c r="L34" s="19"/>
      <c r="M34" s="19"/>
      <c r="N34" s="19"/>
      <c r="O34" s="19">
        <f>SUM('2019 Bluejays Attendance'!$L34:$N34)</f>
        <v>0</v>
      </c>
    </row>
    <row r="35" spans="2:15" hidden="1" x14ac:dyDescent="0.25">
      <c r="B35" s="18" t="s">
        <v>1293</v>
      </c>
      <c r="C35" s="21">
        <v>43589</v>
      </c>
      <c r="D35" s="18" t="s">
        <v>263</v>
      </c>
      <c r="E35" s="18" t="s">
        <v>778</v>
      </c>
      <c r="F35" s="18" t="str">
        <f>LEFT(Table8[[#This Row],[RESULT]],1)</f>
        <v>L</v>
      </c>
      <c r="G35" s="18" t="s">
        <v>1294</v>
      </c>
      <c r="H35" s="18" t="s">
        <v>1295</v>
      </c>
      <c r="I35" s="18" t="s">
        <v>1296</v>
      </c>
      <c r="J35" s="18" t="s">
        <v>1297</v>
      </c>
      <c r="K35" s="19">
        <v>31787</v>
      </c>
      <c r="L35" s="19"/>
      <c r="M35" s="19"/>
      <c r="N35" s="19"/>
      <c r="O35" s="19">
        <f>SUM('2019 Bluejays Attendance'!$L35:$N35)</f>
        <v>0</v>
      </c>
    </row>
    <row r="36" spans="2:15" hidden="1" x14ac:dyDescent="0.25">
      <c r="B36" s="18" t="s">
        <v>1298</v>
      </c>
      <c r="C36" s="21">
        <v>43590</v>
      </c>
      <c r="D36" s="18" t="s">
        <v>263</v>
      </c>
      <c r="E36" s="18" t="s">
        <v>989</v>
      </c>
      <c r="F36" s="18" t="str">
        <f>LEFT(Table8[[#This Row],[RESULT]],1)</f>
        <v>L</v>
      </c>
      <c r="G36" s="18" t="s">
        <v>1299</v>
      </c>
      <c r="H36" s="18" t="s">
        <v>1300</v>
      </c>
      <c r="I36" s="18" t="s">
        <v>1301</v>
      </c>
      <c r="J36" s="18"/>
      <c r="K36" s="19">
        <v>30934</v>
      </c>
      <c r="L36" s="19"/>
      <c r="M36" s="19"/>
      <c r="N36" s="19"/>
      <c r="O36" s="19">
        <f>SUM('2019 Bluejays Attendance'!$L36:$N36)</f>
        <v>0</v>
      </c>
    </row>
    <row r="37" spans="2:15" hidden="1" x14ac:dyDescent="0.25">
      <c r="B37" s="18" t="s">
        <v>1302</v>
      </c>
      <c r="C37" s="36">
        <v>43591</v>
      </c>
      <c r="D37" s="18" t="s">
        <v>467</v>
      </c>
      <c r="E37" s="18" t="s">
        <v>1303</v>
      </c>
      <c r="F37" s="37" t="str">
        <f>LEFT(Table8[[#This Row],[RESULT]],1)</f>
        <v>L</v>
      </c>
      <c r="G37" s="18" t="s">
        <v>1304</v>
      </c>
      <c r="H37" s="18" t="s">
        <v>1305</v>
      </c>
      <c r="I37" s="18" t="s">
        <v>810</v>
      </c>
      <c r="J37" s="18"/>
      <c r="K37" s="38">
        <v>12292</v>
      </c>
      <c r="L37" s="38"/>
      <c r="M37" s="38"/>
      <c r="N37" s="38"/>
      <c r="O37" s="38">
        <f>SUM('2019 Bluejays Attendance'!$L37:$N37)</f>
        <v>0</v>
      </c>
    </row>
    <row r="38" spans="2:15" hidden="1" x14ac:dyDescent="0.25">
      <c r="B38" s="18" t="s">
        <v>1306</v>
      </c>
      <c r="C38" s="36">
        <v>43592</v>
      </c>
      <c r="D38" s="18" t="s">
        <v>467</v>
      </c>
      <c r="E38" s="18" t="s">
        <v>374</v>
      </c>
      <c r="F38" s="37" t="str">
        <f>LEFT(Table8[[#This Row],[RESULT]],1)</f>
        <v>L</v>
      </c>
      <c r="G38" s="18" t="s">
        <v>95</v>
      </c>
      <c r="H38" s="18" t="s">
        <v>1307</v>
      </c>
      <c r="I38" s="18" t="s">
        <v>1308</v>
      </c>
      <c r="J38" s="18" t="s">
        <v>1309</v>
      </c>
      <c r="K38" s="38">
        <v>14039</v>
      </c>
      <c r="L38" s="38"/>
      <c r="M38" s="38"/>
      <c r="N38" s="38"/>
      <c r="O38" s="38">
        <f>SUM('2019 Bluejays Attendance'!$L38:$N38)</f>
        <v>0</v>
      </c>
    </row>
    <row r="39" spans="2:15" x14ac:dyDescent="0.25">
      <c r="B39" s="18" t="s">
        <v>1310</v>
      </c>
      <c r="C39" s="36">
        <v>43593</v>
      </c>
      <c r="D39" s="18" t="s">
        <v>467</v>
      </c>
      <c r="E39" s="18" t="s">
        <v>532</v>
      </c>
      <c r="F39" s="37" t="str">
        <f>LEFT(Table8[[#This Row],[RESULT]],1)</f>
        <v>L</v>
      </c>
      <c r="G39" s="18" t="s">
        <v>1311</v>
      </c>
      <c r="H39" s="18" t="s">
        <v>1312</v>
      </c>
      <c r="I39" s="18" t="s">
        <v>1313</v>
      </c>
      <c r="J39" s="18"/>
      <c r="K39" s="38">
        <v>14372</v>
      </c>
      <c r="L39" s="38">
        <v>21</v>
      </c>
      <c r="M39" s="38">
        <v>0</v>
      </c>
      <c r="N39" s="38">
        <v>6</v>
      </c>
      <c r="O39" s="38">
        <f>SUM('2019 Bluejays Attendance'!$L39:$N39)</f>
        <v>27</v>
      </c>
    </row>
    <row r="40" spans="2:15" x14ac:dyDescent="0.25">
      <c r="B40" s="18" t="s">
        <v>1314</v>
      </c>
      <c r="C40" s="36">
        <v>43595</v>
      </c>
      <c r="D40" s="18" t="s">
        <v>262</v>
      </c>
      <c r="E40" s="18" t="s">
        <v>125</v>
      </c>
      <c r="F40" s="37" t="str">
        <f>LEFT(Table8[[#This Row],[RESULT]],1)</f>
        <v>W</v>
      </c>
      <c r="G40" s="18" t="s">
        <v>1315</v>
      </c>
      <c r="H40" s="18" t="s">
        <v>1316</v>
      </c>
      <c r="I40" s="18" t="s">
        <v>1317</v>
      </c>
      <c r="J40" s="18" t="s">
        <v>1318</v>
      </c>
      <c r="K40" s="38">
        <v>20402</v>
      </c>
      <c r="L40" s="38">
        <v>37</v>
      </c>
      <c r="M40" s="38">
        <v>9</v>
      </c>
      <c r="N40" s="38">
        <v>6</v>
      </c>
      <c r="O40" s="38">
        <f>SUM('2019 Bluejays Attendance'!$L40:$N40)</f>
        <v>52</v>
      </c>
    </row>
    <row r="41" spans="2:15" x14ac:dyDescent="0.25">
      <c r="B41" s="18" t="s">
        <v>1319</v>
      </c>
      <c r="C41" s="36">
        <v>43596</v>
      </c>
      <c r="D41" s="18" t="s">
        <v>262</v>
      </c>
      <c r="E41" s="18" t="s">
        <v>20</v>
      </c>
      <c r="F41" s="37" t="str">
        <f>LEFT(Table8[[#This Row],[RESULT]],1)</f>
        <v>L</v>
      </c>
      <c r="G41" s="18" t="s">
        <v>1320</v>
      </c>
      <c r="H41" s="18" t="s">
        <v>1321</v>
      </c>
      <c r="I41" s="18" t="s">
        <v>831</v>
      </c>
      <c r="J41" s="18"/>
      <c r="K41" s="38">
        <v>24563</v>
      </c>
      <c r="L41" s="38">
        <v>50</v>
      </c>
      <c r="M41" s="38">
        <v>10</v>
      </c>
      <c r="N41" s="38">
        <v>12</v>
      </c>
      <c r="O41" s="38">
        <f>SUM('2019 Bluejays Attendance'!$L41:$N41)</f>
        <v>72</v>
      </c>
    </row>
    <row r="42" spans="2:15" x14ac:dyDescent="0.25">
      <c r="B42" s="18" t="s">
        <v>1322</v>
      </c>
      <c r="C42" s="36">
        <v>43597</v>
      </c>
      <c r="D42" s="18" t="s">
        <v>262</v>
      </c>
      <c r="E42" s="18" t="s">
        <v>281</v>
      </c>
      <c r="F42" s="37" t="str">
        <f>LEFT(Table8[[#This Row],[RESULT]],1)</f>
        <v>L</v>
      </c>
      <c r="G42" s="18" t="s">
        <v>1323</v>
      </c>
      <c r="H42" s="18" t="s">
        <v>1324</v>
      </c>
      <c r="I42" s="18" t="s">
        <v>405</v>
      </c>
      <c r="J42" s="18"/>
      <c r="K42" s="38">
        <v>24222</v>
      </c>
      <c r="L42" s="38">
        <v>43</v>
      </c>
      <c r="M42" s="38">
        <v>2</v>
      </c>
      <c r="N42" s="38">
        <v>8</v>
      </c>
      <c r="O42" s="38">
        <f>SUM('2019 Bluejays Attendance'!$L42:$N42)</f>
        <v>53</v>
      </c>
    </row>
    <row r="43" spans="2:15" hidden="1" x14ac:dyDescent="0.25">
      <c r="B43" s="18" t="s">
        <v>1325</v>
      </c>
      <c r="C43" s="21">
        <v>43599</v>
      </c>
      <c r="D43" s="18" t="s">
        <v>1326</v>
      </c>
      <c r="E43" s="18" t="s">
        <v>188</v>
      </c>
      <c r="F43" s="18" t="str">
        <f>LEFT(Table8[[#This Row],[RESULT]],1)</f>
        <v>W</v>
      </c>
      <c r="G43" s="18" t="s">
        <v>111</v>
      </c>
      <c r="H43" s="18" t="s">
        <v>1327</v>
      </c>
      <c r="I43" s="18" t="s">
        <v>1328</v>
      </c>
      <c r="J43" s="18"/>
      <c r="K43" s="19">
        <v>31230</v>
      </c>
      <c r="L43" s="19"/>
      <c r="M43" s="19"/>
      <c r="N43" s="19"/>
      <c r="O43" s="19">
        <f>SUM('2019 Bluejays Attendance'!$L43:$N43)</f>
        <v>0</v>
      </c>
    </row>
    <row r="44" spans="2:15" hidden="1" x14ac:dyDescent="0.25">
      <c r="B44" s="18" t="s">
        <v>1329</v>
      </c>
      <c r="C44" s="21">
        <v>43600</v>
      </c>
      <c r="D44" s="18" t="s">
        <v>1326</v>
      </c>
      <c r="E44" s="18" t="s">
        <v>22</v>
      </c>
      <c r="F44" s="18" t="str">
        <f>LEFT(Table8[[#This Row],[RESULT]],1)</f>
        <v>L</v>
      </c>
      <c r="G44" s="18" t="s">
        <v>1330</v>
      </c>
      <c r="H44" s="18" t="s">
        <v>1331</v>
      </c>
      <c r="I44" s="18" t="s">
        <v>1332</v>
      </c>
      <c r="J44" s="18" t="s">
        <v>1333</v>
      </c>
      <c r="K44" s="19">
        <v>31828</v>
      </c>
      <c r="L44" s="19"/>
      <c r="M44" s="19"/>
      <c r="N44" s="19"/>
      <c r="O44" s="19">
        <f>SUM('2019 Bluejays Attendance'!$L44:$N44)</f>
        <v>0</v>
      </c>
    </row>
    <row r="45" spans="2:15" hidden="1" x14ac:dyDescent="0.25">
      <c r="B45" s="18" t="s">
        <v>1334</v>
      </c>
      <c r="C45" s="21">
        <v>43601</v>
      </c>
      <c r="D45" s="18" t="s">
        <v>464</v>
      </c>
      <c r="E45" s="18" t="s">
        <v>169</v>
      </c>
      <c r="F45" s="18" t="str">
        <f>LEFT(Table8[[#This Row],[RESULT]],1)</f>
        <v>L</v>
      </c>
      <c r="G45" s="18" t="s">
        <v>1335</v>
      </c>
      <c r="H45" s="18" t="s">
        <v>1336</v>
      </c>
      <c r="I45" s="18" t="s">
        <v>1337</v>
      </c>
      <c r="J45" s="18" t="s">
        <v>1338</v>
      </c>
      <c r="K45" s="19">
        <v>20119</v>
      </c>
      <c r="L45" s="19"/>
      <c r="M45" s="19"/>
      <c r="N45" s="19"/>
      <c r="O45" s="19">
        <f>SUM('2019 Bluejays Attendance'!$L45:$N45)</f>
        <v>0</v>
      </c>
    </row>
    <row r="46" spans="2:15" hidden="1" x14ac:dyDescent="0.25">
      <c r="B46" s="18" t="s">
        <v>1339</v>
      </c>
      <c r="C46" s="21">
        <v>43602</v>
      </c>
      <c r="D46" s="18" t="s">
        <v>464</v>
      </c>
      <c r="E46" s="18" t="s">
        <v>1340</v>
      </c>
      <c r="F46" s="18" t="str">
        <f>LEFT(Table8[[#This Row],[RESULT]],1)</f>
        <v>W</v>
      </c>
      <c r="G46" s="18" t="s">
        <v>120</v>
      </c>
      <c r="H46" s="18" t="s">
        <v>1341</v>
      </c>
      <c r="I46" s="18" t="s">
        <v>1342</v>
      </c>
      <c r="J46" s="18" t="s">
        <v>1343</v>
      </c>
      <c r="K46" s="19">
        <v>17078</v>
      </c>
      <c r="L46" s="19"/>
      <c r="M46" s="19"/>
      <c r="N46" s="19"/>
      <c r="O46" s="19">
        <f>SUM('2019 Bluejays Attendance'!$L46:$N46)</f>
        <v>0</v>
      </c>
    </row>
    <row r="47" spans="2:15" hidden="1" x14ac:dyDescent="0.25">
      <c r="B47" s="18" t="s">
        <v>1344</v>
      </c>
      <c r="C47" s="21">
        <v>43603</v>
      </c>
      <c r="D47" s="18" t="s">
        <v>464</v>
      </c>
      <c r="E47" s="18" t="s">
        <v>1345</v>
      </c>
      <c r="F47" s="18" t="str">
        <f>LEFT(Table8[[#This Row],[RESULT]],1)</f>
        <v>L</v>
      </c>
      <c r="G47" s="18" t="s">
        <v>1346</v>
      </c>
      <c r="H47" s="18" t="s">
        <v>1347</v>
      </c>
      <c r="I47" s="18" t="s">
        <v>1348</v>
      </c>
      <c r="J47" s="18"/>
      <c r="K47" s="19">
        <v>22908</v>
      </c>
      <c r="L47" s="19"/>
      <c r="M47" s="19"/>
      <c r="N47" s="19"/>
      <c r="O47" s="19">
        <f>SUM('2019 Bluejays Attendance'!$L47:$N47)</f>
        <v>0</v>
      </c>
    </row>
    <row r="48" spans="2:15" hidden="1" x14ac:dyDescent="0.25">
      <c r="B48" s="18" t="s">
        <v>1349</v>
      </c>
      <c r="C48" s="21">
        <v>43604</v>
      </c>
      <c r="D48" s="18" t="s">
        <v>464</v>
      </c>
      <c r="E48" s="18" t="s">
        <v>15</v>
      </c>
      <c r="F48" s="18" t="str">
        <f>LEFT(Table8[[#This Row],[RESULT]],1)</f>
        <v>W</v>
      </c>
      <c r="G48" s="18" t="s">
        <v>1350</v>
      </c>
      <c r="H48" s="18" t="s">
        <v>1351</v>
      </c>
      <c r="I48" s="18" t="s">
        <v>1352</v>
      </c>
      <c r="J48" s="18" t="s">
        <v>1353</v>
      </c>
      <c r="K48" s="19">
        <v>18605</v>
      </c>
      <c r="L48" s="19"/>
      <c r="M48" s="19"/>
      <c r="N48" s="19"/>
      <c r="O48" s="19">
        <f>SUM('2019 Bluejays Attendance'!$L48:$N48)</f>
        <v>0</v>
      </c>
    </row>
    <row r="49" spans="2:15" x14ac:dyDescent="0.25">
      <c r="B49" s="18" t="s">
        <v>1354</v>
      </c>
      <c r="C49" s="36">
        <v>43605</v>
      </c>
      <c r="D49" s="18" t="s">
        <v>247</v>
      </c>
      <c r="E49" s="18" t="s">
        <v>149</v>
      </c>
      <c r="F49" s="37" t="str">
        <f>LEFT(Table8[[#This Row],[RESULT]],1)</f>
        <v>L</v>
      </c>
      <c r="G49" s="18" t="s">
        <v>1355</v>
      </c>
      <c r="H49" s="18" t="s">
        <v>1356</v>
      </c>
      <c r="I49" s="18" t="s">
        <v>1357</v>
      </c>
      <c r="J49" s="18"/>
      <c r="K49" s="38">
        <v>26794</v>
      </c>
      <c r="L49" s="38">
        <v>58</v>
      </c>
      <c r="M49" s="38">
        <v>13</v>
      </c>
      <c r="N49" s="38">
        <v>13</v>
      </c>
      <c r="O49" s="38">
        <f>SUM('2019 Bluejays Attendance'!$L49:$N49)</f>
        <v>84</v>
      </c>
    </row>
    <row r="50" spans="2:15" hidden="1" x14ac:dyDescent="0.25">
      <c r="B50" s="18" t="s">
        <v>1358</v>
      </c>
      <c r="C50" s="36">
        <v>43606</v>
      </c>
      <c r="D50" s="18" t="s">
        <v>247</v>
      </c>
      <c r="E50" s="18" t="s">
        <v>1059</v>
      </c>
      <c r="F50" s="37" t="str">
        <f>LEFT(Table8[[#This Row],[RESULT]],1)</f>
        <v>W</v>
      </c>
      <c r="G50" s="18" t="s">
        <v>1359</v>
      </c>
      <c r="H50" s="18" t="s">
        <v>844</v>
      </c>
      <c r="I50" s="18" t="s">
        <v>1360</v>
      </c>
      <c r="J50" s="18"/>
      <c r="K50" s="38">
        <v>14407</v>
      </c>
      <c r="L50" s="38"/>
      <c r="M50" s="38"/>
      <c r="N50" s="38"/>
      <c r="O50" s="38">
        <f>SUM('2019 Bluejays Attendance'!$L50:$N50)</f>
        <v>0</v>
      </c>
    </row>
    <row r="51" spans="2:15" hidden="1" x14ac:dyDescent="0.25">
      <c r="B51" s="18" t="s">
        <v>1361</v>
      </c>
      <c r="C51" s="36">
        <v>43607</v>
      </c>
      <c r="D51" s="18" t="s">
        <v>247</v>
      </c>
      <c r="E51" s="18" t="s">
        <v>1362</v>
      </c>
      <c r="F51" s="37" t="str">
        <f>LEFT(Table8[[#This Row],[RESULT]],1)</f>
        <v>L</v>
      </c>
      <c r="G51" s="18" t="s">
        <v>1363</v>
      </c>
      <c r="H51" s="18" t="s">
        <v>1364</v>
      </c>
      <c r="I51" s="18" t="s">
        <v>1365</v>
      </c>
      <c r="J51" s="18"/>
      <c r="K51" s="38">
        <v>18285</v>
      </c>
      <c r="L51" s="38"/>
      <c r="M51" s="38"/>
      <c r="N51" s="38"/>
      <c r="O51" s="38">
        <f>SUM('2019 Bluejays Attendance'!$L51:$N51)</f>
        <v>0</v>
      </c>
    </row>
    <row r="52" spans="2:15" x14ac:dyDescent="0.25">
      <c r="B52" s="18" t="s">
        <v>1366</v>
      </c>
      <c r="C52" s="36">
        <v>43608</v>
      </c>
      <c r="D52" s="18" t="s">
        <v>247</v>
      </c>
      <c r="E52" s="18" t="s">
        <v>1367</v>
      </c>
      <c r="F52" s="37" t="str">
        <f>LEFT(Table8[[#This Row],[RESULT]],1)</f>
        <v>L</v>
      </c>
      <c r="G52" s="18" t="s">
        <v>1368</v>
      </c>
      <c r="H52" s="18" t="s">
        <v>1369</v>
      </c>
      <c r="I52" s="18" t="s">
        <v>1370</v>
      </c>
      <c r="J52" s="18"/>
      <c r="K52" s="38">
        <v>36526</v>
      </c>
      <c r="L52" s="38">
        <v>31</v>
      </c>
      <c r="M52" s="38">
        <v>6</v>
      </c>
      <c r="N52" s="38">
        <v>1</v>
      </c>
      <c r="O52" s="38">
        <f>SUM('2019 Bluejays Attendance'!$L52:$N52)</f>
        <v>38</v>
      </c>
    </row>
    <row r="53" spans="2:15" x14ac:dyDescent="0.25">
      <c r="B53" s="18" t="s">
        <v>1371</v>
      </c>
      <c r="C53" s="36">
        <v>43609</v>
      </c>
      <c r="D53" s="18" t="s">
        <v>1372</v>
      </c>
      <c r="E53" s="18" t="s">
        <v>225</v>
      </c>
      <c r="F53" s="37" t="str">
        <f>LEFT(Table8[[#This Row],[RESULT]],1)</f>
        <v>L</v>
      </c>
      <c r="G53" s="18" t="s">
        <v>1373</v>
      </c>
      <c r="H53" s="18" t="s">
        <v>1374</v>
      </c>
      <c r="I53" s="18" t="s">
        <v>1375</v>
      </c>
      <c r="J53" s="18" t="s">
        <v>1376</v>
      </c>
      <c r="K53" s="38">
        <v>19480</v>
      </c>
      <c r="L53" s="38">
        <v>37</v>
      </c>
      <c r="M53" s="38">
        <v>16</v>
      </c>
      <c r="N53" s="38">
        <v>3</v>
      </c>
      <c r="O53" s="38">
        <f>SUM('2019 Bluejays Attendance'!$L53:$N53)</f>
        <v>56</v>
      </c>
    </row>
    <row r="54" spans="2:15" hidden="1" x14ac:dyDescent="0.25">
      <c r="B54" s="18" t="s">
        <v>1377</v>
      </c>
      <c r="C54" s="36">
        <v>43610</v>
      </c>
      <c r="D54" s="18" t="s">
        <v>1372</v>
      </c>
      <c r="E54" s="18" t="s">
        <v>1378</v>
      </c>
      <c r="F54" s="37" t="str">
        <f>LEFT(Table8[[#This Row],[RESULT]],1)</f>
        <v>L</v>
      </c>
      <c r="G54" s="18" t="s">
        <v>1379</v>
      </c>
      <c r="H54" s="18" t="s">
        <v>1380</v>
      </c>
      <c r="I54" s="18" t="s">
        <v>1381</v>
      </c>
      <c r="J54" s="18"/>
      <c r="K54" s="38">
        <v>24212</v>
      </c>
      <c r="L54" s="38"/>
      <c r="M54" s="38"/>
      <c r="N54" s="38"/>
      <c r="O54" s="38">
        <f>SUM('2019 Bluejays Attendance'!$L54:$N54)</f>
        <v>0</v>
      </c>
    </row>
    <row r="55" spans="2:15" hidden="1" x14ac:dyDescent="0.25">
      <c r="B55" s="18" t="s">
        <v>1382</v>
      </c>
      <c r="C55" s="36">
        <v>43611</v>
      </c>
      <c r="D55" s="18" t="s">
        <v>1372</v>
      </c>
      <c r="E55" s="18" t="s">
        <v>1248</v>
      </c>
      <c r="F55" s="37" t="str">
        <f>LEFT(Table8[[#This Row],[RESULT]],1)</f>
        <v>W</v>
      </c>
      <c r="G55" s="18" t="s">
        <v>1383</v>
      </c>
      <c r="H55" s="18" t="s">
        <v>1384</v>
      </c>
      <c r="I55" s="18" t="s">
        <v>1385</v>
      </c>
      <c r="J55" s="18"/>
      <c r="K55" s="38">
        <v>24462</v>
      </c>
      <c r="L55" s="38"/>
      <c r="M55" s="38"/>
      <c r="N55" s="38"/>
      <c r="O55" s="38">
        <f>SUM('2019 Bluejays Attendance'!$L55:$N55)</f>
        <v>0</v>
      </c>
    </row>
    <row r="56" spans="2:15" hidden="1" x14ac:dyDescent="0.25">
      <c r="B56" s="18" t="s">
        <v>1386</v>
      </c>
      <c r="C56" s="21">
        <v>43612</v>
      </c>
      <c r="D56" s="18" t="s">
        <v>244</v>
      </c>
      <c r="E56" s="18" t="s">
        <v>684</v>
      </c>
      <c r="F56" s="18" t="str">
        <f>LEFT(Table8[[#This Row],[RESULT]],1)</f>
        <v>L</v>
      </c>
      <c r="G56" s="18" t="s">
        <v>1387</v>
      </c>
      <c r="H56" s="18" t="s">
        <v>1388</v>
      </c>
      <c r="I56" s="18" t="s">
        <v>710</v>
      </c>
      <c r="J56" s="18"/>
      <c r="K56" s="19">
        <v>15883</v>
      </c>
      <c r="L56" s="19"/>
      <c r="M56" s="19"/>
      <c r="N56" s="19"/>
      <c r="O56" s="19">
        <f>SUM('2019 Bluejays Attendance'!$L56:$N56)</f>
        <v>0</v>
      </c>
    </row>
    <row r="57" spans="2:15" hidden="1" x14ac:dyDescent="0.25">
      <c r="B57" s="18" t="s">
        <v>1389</v>
      </c>
      <c r="C57" s="21">
        <v>43613</v>
      </c>
      <c r="D57" s="18" t="s">
        <v>244</v>
      </c>
      <c r="E57" s="18" t="s">
        <v>11</v>
      </c>
      <c r="F57" s="18" t="str">
        <f>LEFT(Table8[[#This Row],[RESULT]],1)</f>
        <v>L</v>
      </c>
      <c r="G57" s="18" t="s">
        <v>1390</v>
      </c>
      <c r="H57" s="18" t="s">
        <v>1391</v>
      </c>
      <c r="I57" s="18" t="s">
        <v>1392</v>
      </c>
      <c r="J57" s="18" t="s">
        <v>1393</v>
      </c>
      <c r="K57" s="19">
        <v>5786</v>
      </c>
      <c r="L57" s="19"/>
      <c r="M57" s="19"/>
      <c r="N57" s="19"/>
      <c r="O57" s="19">
        <f>SUM('2019 Bluejays Attendance'!$L57:$N57)</f>
        <v>0</v>
      </c>
    </row>
    <row r="58" spans="2:15" hidden="1" x14ac:dyDescent="0.25">
      <c r="B58" s="18" t="s">
        <v>1394</v>
      </c>
      <c r="C58" s="21">
        <v>43614</v>
      </c>
      <c r="D58" s="18" t="s">
        <v>244</v>
      </c>
      <c r="E58" s="18" t="s">
        <v>1190</v>
      </c>
      <c r="F58" s="18" t="str">
        <f>LEFT(Table8[[#This Row],[RESULT]],1)</f>
        <v>L</v>
      </c>
      <c r="G58" s="18" t="s">
        <v>1395</v>
      </c>
      <c r="H58" s="18" t="s">
        <v>1396</v>
      </c>
      <c r="I58" s="18" t="s">
        <v>1397</v>
      </c>
      <c r="J58" s="18"/>
      <c r="K58" s="19">
        <v>6166</v>
      </c>
      <c r="L58" s="19"/>
      <c r="M58" s="19"/>
      <c r="N58" s="19"/>
      <c r="O58" s="19">
        <f>SUM('2019 Bluejays Attendance'!$L58:$N58)</f>
        <v>0</v>
      </c>
    </row>
    <row r="59" spans="2:15" hidden="1" x14ac:dyDescent="0.25">
      <c r="B59" s="18" t="s">
        <v>1398</v>
      </c>
      <c r="C59" s="21">
        <v>43616</v>
      </c>
      <c r="D59" s="18" t="s">
        <v>1399</v>
      </c>
      <c r="E59" s="18" t="s">
        <v>1400</v>
      </c>
      <c r="F59" s="18" t="str">
        <f>LEFT(Table8[[#This Row],[RESULT]],1)</f>
        <v>L</v>
      </c>
      <c r="G59" s="18" t="s">
        <v>1401</v>
      </c>
      <c r="H59" s="18" t="s">
        <v>1402</v>
      </c>
      <c r="I59" s="18" t="s">
        <v>1403</v>
      </c>
      <c r="J59" s="18"/>
      <c r="K59" s="19">
        <v>32990</v>
      </c>
      <c r="L59" s="19"/>
      <c r="M59" s="19"/>
      <c r="N59" s="19"/>
      <c r="O59" s="19">
        <f>SUM('2019 Bluejays Attendance'!$L59:$N59)</f>
        <v>0</v>
      </c>
    </row>
    <row r="60" spans="2:15" hidden="1" x14ac:dyDescent="0.25">
      <c r="B60" s="18" t="s">
        <v>1404</v>
      </c>
      <c r="C60" s="21">
        <v>43617</v>
      </c>
      <c r="D60" s="18" t="s">
        <v>1399</v>
      </c>
      <c r="E60" s="18" t="s">
        <v>169</v>
      </c>
      <c r="F60" s="18" t="str">
        <f>LEFT(Table8[[#This Row],[RESULT]],1)</f>
        <v>L</v>
      </c>
      <c r="G60" s="18" t="s">
        <v>1405</v>
      </c>
      <c r="H60" s="18" t="s">
        <v>1406</v>
      </c>
      <c r="I60" s="18" t="s">
        <v>872</v>
      </c>
      <c r="J60" s="18" t="s">
        <v>1407</v>
      </c>
      <c r="K60" s="19">
        <v>34025</v>
      </c>
      <c r="L60" s="19"/>
      <c r="M60" s="19"/>
      <c r="N60" s="19"/>
      <c r="O60" s="19">
        <f>SUM('2019 Bluejays Attendance'!$L60:$N60)</f>
        <v>0</v>
      </c>
    </row>
    <row r="61" spans="2:15" hidden="1" x14ac:dyDescent="0.25">
      <c r="B61" s="18" t="s">
        <v>1408</v>
      </c>
      <c r="C61" s="21">
        <v>43618</v>
      </c>
      <c r="D61" s="18" t="s">
        <v>1399</v>
      </c>
      <c r="E61" s="18" t="s">
        <v>281</v>
      </c>
      <c r="F61" s="18" t="str">
        <f>LEFT(Table8[[#This Row],[RESULT]],1)</f>
        <v>L</v>
      </c>
      <c r="G61" s="18" t="s">
        <v>1409</v>
      </c>
      <c r="H61" s="18" t="s">
        <v>1410</v>
      </c>
      <c r="I61" s="18" t="s">
        <v>1411</v>
      </c>
      <c r="J61" s="18"/>
      <c r="K61" s="19">
        <v>37861</v>
      </c>
      <c r="L61" s="19"/>
      <c r="M61" s="19"/>
      <c r="N61" s="19"/>
      <c r="O61" s="19">
        <f>SUM('2019 Bluejays Attendance'!$L61:$N61)</f>
        <v>0</v>
      </c>
    </row>
    <row r="62" spans="2:15" hidden="1" x14ac:dyDescent="0.25">
      <c r="B62" s="18" t="s">
        <v>1412</v>
      </c>
      <c r="C62" s="36">
        <v>43620</v>
      </c>
      <c r="D62" s="18" t="s">
        <v>259</v>
      </c>
      <c r="E62" s="18" t="s">
        <v>125</v>
      </c>
      <c r="F62" s="37" t="str">
        <f>LEFT(Table8[[#This Row],[RESULT]],1)</f>
        <v>W</v>
      </c>
      <c r="G62" s="18" t="s">
        <v>1413</v>
      </c>
      <c r="H62" s="18" t="s">
        <v>1414</v>
      </c>
      <c r="I62" s="18" t="s">
        <v>1415</v>
      </c>
      <c r="J62" s="18" t="s">
        <v>1416</v>
      </c>
      <c r="K62" s="38">
        <v>20671</v>
      </c>
      <c r="L62" s="38"/>
      <c r="M62" s="38"/>
      <c r="N62" s="38"/>
      <c r="O62" s="38">
        <f>SUM('2019 Bluejays Attendance'!$L62:$N62)</f>
        <v>0</v>
      </c>
    </row>
    <row r="63" spans="2:15" x14ac:dyDescent="0.25">
      <c r="B63" s="18" t="s">
        <v>1417</v>
      </c>
      <c r="C63" s="36">
        <v>43621</v>
      </c>
      <c r="D63" s="18" t="s">
        <v>259</v>
      </c>
      <c r="E63" s="18" t="s">
        <v>1418</v>
      </c>
      <c r="F63" s="37" t="str">
        <f>LEFT(Table8[[#This Row],[RESULT]],1)</f>
        <v>W</v>
      </c>
      <c r="G63" s="18" t="s">
        <v>1419</v>
      </c>
      <c r="H63" s="18" t="s">
        <v>1420</v>
      </c>
      <c r="I63" s="18" t="s">
        <v>411</v>
      </c>
      <c r="J63" s="18"/>
      <c r="K63" s="38">
        <v>16609</v>
      </c>
      <c r="L63" s="38">
        <v>42</v>
      </c>
      <c r="M63" s="38">
        <v>22</v>
      </c>
      <c r="N63" s="38">
        <v>7</v>
      </c>
      <c r="O63" s="38">
        <f>SUM('2019 Bluejays Attendance'!$L63:$N63)</f>
        <v>71</v>
      </c>
    </row>
    <row r="64" spans="2:15" x14ac:dyDescent="0.25">
      <c r="B64" s="18" t="s">
        <v>1421</v>
      </c>
      <c r="C64" s="36">
        <v>43622</v>
      </c>
      <c r="D64" s="18" t="s">
        <v>259</v>
      </c>
      <c r="E64" s="18" t="s">
        <v>588</v>
      </c>
      <c r="F64" s="37" t="str">
        <f>LEFT(Table8[[#This Row],[RESULT]],1)</f>
        <v>L</v>
      </c>
      <c r="G64" s="18" t="s">
        <v>1422</v>
      </c>
      <c r="H64" s="18" t="s">
        <v>660</v>
      </c>
      <c r="I64" s="18" t="s">
        <v>1423</v>
      </c>
      <c r="J64" s="18" t="s">
        <v>1424</v>
      </c>
      <c r="K64" s="38">
        <v>25657</v>
      </c>
      <c r="L64" s="38">
        <v>43</v>
      </c>
      <c r="M64" s="38">
        <v>15</v>
      </c>
      <c r="N64" s="38">
        <v>6</v>
      </c>
      <c r="O64" s="38">
        <f>SUM('2019 Bluejays Attendance'!$L64:$N64)</f>
        <v>64</v>
      </c>
    </row>
    <row r="65" spans="2:15" x14ac:dyDescent="0.25">
      <c r="B65" s="18" t="s">
        <v>1425</v>
      </c>
      <c r="C65" s="36">
        <v>43623</v>
      </c>
      <c r="D65" s="18" t="s">
        <v>1426</v>
      </c>
      <c r="E65" s="18" t="s">
        <v>1367</v>
      </c>
      <c r="F65" s="37" t="str">
        <f>LEFT(Table8[[#This Row],[RESULT]],1)</f>
        <v>L</v>
      </c>
      <c r="G65" s="18" t="s">
        <v>1427</v>
      </c>
      <c r="H65" s="18" t="s">
        <v>1428</v>
      </c>
      <c r="I65" s="18" t="s">
        <v>1429</v>
      </c>
      <c r="J65" s="18"/>
      <c r="K65" s="38">
        <v>16555</v>
      </c>
      <c r="L65" s="38">
        <v>49</v>
      </c>
      <c r="M65" s="38">
        <v>16</v>
      </c>
      <c r="N65" s="38">
        <v>9</v>
      </c>
      <c r="O65" s="38">
        <f>SUM('2019 Bluejays Attendance'!$L65:$N65)</f>
        <v>74</v>
      </c>
    </row>
    <row r="66" spans="2:15" x14ac:dyDescent="0.25">
      <c r="B66" s="18" t="s">
        <v>1430</v>
      </c>
      <c r="C66" s="36">
        <v>43624</v>
      </c>
      <c r="D66" s="18" t="s">
        <v>1426</v>
      </c>
      <c r="E66" s="18" t="s">
        <v>85</v>
      </c>
      <c r="F66" s="37" t="str">
        <f>LEFT(Table8[[#This Row],[RESULT]],1)</f>
        <v>L</v>
      </c>
      <c r="G66" s="18" t="s">
        <v>1431</v>
      </c>
      <c r="H66" s="18" t="s">
        <v>1432</v>
      </c>
      <c r="I66" s="18" t="s">
        <v>1433</v>
      </c>
      <c r="J66" s="18"/>
      <c r="K66" s="38">
        <v>22954</v>
      </c>
      <c r="L66" s="38">
        <v>91</v>
      </c>
      <c r="M66" s="38">
        <v>16</v>
      </c>
      <c r="N66" s="38">
        <v>16</v>
      </c>
      <c r="O66" s="38">
        <f>SUM('2019 Bluejays Attendance'!$L66:$N66)</f>
        <v>123</v>
      </c>
    </row>
    <row r="67" spans="2:15" x14ac:dyDescent="0.25">
      <c r="B67" s="18" t="s">
        <v>1434</v>
      </c>
      <c r="C67" s="36">
        <v>43625</v>
      </c>
      <c r="D67" s="18" t="s">
        <v>1426</v>
      </c>
      <c r="E67" s="18" t="s">
        <v>1367</v>
      </c>
      <c r="F67" s="37" t="str">
        <f>LEFT(Table8[[#This Row],[RESULT]],1)</f>
        <v>L</v>
      </c>
      <c r="G67" s="18" t="s">
        <v>1435</v>
      </c>
      <c r="H67" s="18" t="s">
        <v>1436</v>
      </c>
      <c r="I67" s="18" t="s">
        <v>1437</v>
      </c>
      <c r="J67" s="18"/>
      <c r="K67" s="38">
        <v>19661</v>
      </c>
      <c r="L67" s="38">
        <v>67</v>
      </c>
      <c r="M67" s="38">
        <v>11</v>
      </c>
      <c r="N67" s="38">
        <v>11</v>
      </c>
      <c r="O67" s="38">
        <f>SUM('2019 Bluejays Attendance'!$L67:$N67)</f>
        <v>89</v>
      </c>
    </row>
    <row r="68" spans="2:15" hidden="1" x14ac:dyDescent="0.25">
      <c r="B68" s="18" t="s">
        <v>1438</v>
      </c>
      <c r="C68" s="21">
        <v>43627</v>
      </c>
      <c r="D68" s="18" t="s">
        <v>243</v>
      </c>
      <c r="E68" s="18" t="s">
        <v>169</v>
      </c>
      <c r="F68" s="18" t="str">
        <f>LEFT(Table8[[#This Row],[RESULT]],1)</f>
        <v>L</v>
      </c>
      <c r="G68" s="18" t="s">
        <v>1439</v>
      </c>
      <c r="H68" s="18" t="s">
        <v>1440</v>
      </c>
      <c r="I68" s="18" t="s">
        <v>1441</v>
      </c>
      <c r="J68" s="18" t="s">
        <v>1442</v>
      </c>
      <c r="K68" s="19">
        <v>12524</v>
      </c>
      <c r="L68" s="19"/>
      <c r="M68" s="19"/>
      <c r="N68" s="19"/>
      <c r="O68" s="19">
        <f>SUM('2019 Bluejays Attendance'!$L68:$N68)</f>
        <v>0</v>
      </c>
    </row>
    <row r="69" spans="2:15" hidden="1" x14ac:dyDescent="0.25">
      <c r="B69" s="18" t="s">
        <v>1443</v>
      </c>
      <c r="C69" s="21">
        <v>43628</v>
      </c>
      <c r="D69" s="18" t="s">
        <v>243</v>
      </c>
      <c r="E69" s="18" t="s">
        <v>284</v>
      </c>
      <c r="F69" s="18" t="str">
        <f>LEFT(Table8[[#This Row],[RESULT]],1)</f>
        <v>W</v>
      </c>
      <c r="G69" s="18" t="s">
        <v>1444</v>
      </c>
      <c r="H69" s="18" t="s">
        <v>1445</v>
      </c>
      <c r="I69" s="18" t="s">
        <v>1446</v>
      </c>
      <c r="J69" s="18" t="s">
        <v>1447</v>
      </c>
      <c r="K69" s="19">
        <v>11153</v>
      </c>
      <c r="L69" s="19"/>
      <c r="M69" s="19"/>
      <c r="N69" s="19"/>
      <c r="O69" s="19">
        <f>SUM('2019 Bluejays Attendance'!$L69:$N69)</f>
        <v>0</v>
      </c>
    </row>
    <row r="70" spans="2:15" hidden="1" x14ac:dyDescent="0.25">
      <c r="B70" s="18" t="s">
        <v>1448</v>
      </c>
      <c r="C70" s="21">
        <v>43629</v>
      </c>
      <c r="D70" s="18" t="s">
        <v>243</v>
      </c>
      <c r="E70" s="18" t="s">
        <v>1449</v>
      </c>
      <c r="F70" s="18" t="str">
        <f>LEFT(Table8[[#This Row],[RESULT]],1)</f>
        <v>W</v>
      </c>
      <c r="G70" s="18" t="s">
        <v>1450</v>
      </c>
      <c r="H70" s="18" t="s">
        <v>915</v>
      </c>
      <c r="I70" s="18" t="s">
        <v>1451</v>
      </c>
      <c r="J70" s="18"/>
      <c r="K70" s="19">
        <v>14910</v>
      </c>
      <c r="L70" s="19"/>
      <c r="M70" s="19"/>
      <c r="N70" s="19"/>
      <c r="O70" s="19">
        <f>SUM('2019 Bluejays Attendance'!$L70:$N70)</f>
        <v>0</v>
      </c>
    </row>
    <row r="71" spans="2:15" hidden="1" x14ac:dyDescent="0.25">
      <c r="B71" s="18" t="s">
        <v>1452</v>
      </c>
      <c r="C71" s="21">
        <v>43630</v>
      </c>
      <c r="D71" s="18" t="s">
        <v>465</v>
      </c>
      <c r="E71" s="18" t="s">
        <v>1453</v>
      </c>
      <c r="F71" s="18" t="str">
        <f>LEFT(Table8[[#This Row],[RESULT]],1)</f>
        <v>L</v>
      </c>
      <c r="G71" s="18" t="s">
        <v>1454</v>
      </c>
      <c r="H71" s="18" t="s">
        <v>1455</v>
      </c>
      <c r="I71" s="18" t="s">
        <v>1456</v>
      </c>
      <c r="J71" s="18" t="s">
        <v>1457</v>
      </c>
      <c r="K71" s="19">
        <v>34719</v>
      </c>
      <c r="L71" s="19"/>
      <c r="M71" s="19"/>
      <c r="N71" s="19"/>
      <c r="O71" s="19">
        <f>SUM('2019 Bluejays Attendance'!$L71:$N71)</f>
        <v>0</v>
      </c>
    </row>
    <row r="72" spans="2:15" hidden="1" x14ac:dyDescent="0.25">
      <c r="B72" s="18" t="s">
        <v>1458</v>
      </c>
      <c r="C72" s="21">
        <v>43631</v>
      </c>
      <c r="D72" s="18" t="s">
        <v>465</v>
      </c>
      <c r="E72" s="18" t="s">
        <v>20</v>
      </c>
      <c r="F72" s="18" t="str">
        <f>LEFT(Table8[[#This Row],[RESULT]],1)</f>
        <v>L</v>
      </c>
      <c r="G72" s="18" t="s">
        <v>1459</v>
      </c>
      <c r="H72" s="18" t="s">
        <v>1460</v>
      </c>
      <c r="I72" s="18" t="s">
        <v>1461</v>
      </c>
      <c r="J72" s="18"/>
      <c r="K72" s="19">
        <v>38012</v>
      </c>
      <c r="L72" s="19"/>
      <c r="M72" s="19"/>
      <c r="N72" s="19"/>
      <c r="O72" s="19">
        <f>SUM('2019 Bluejays Attendance'!$L72:$N72)</f>
        <v>0</v>
      </c>
    </row>
    <row r="73" spans="2:15" hidden="1" x14ac:dyDescent="0.25">
      <c r="B73" s="18" t="s">
        <v>1462</v>
      </c>
      <c r="C73" s="21">
        <v>43632</v>
      </c>
      <c r="D73" s="18" t="s">
        <v>465</v>
      </c>
      <c r="E73" s="18" t="s">
        <v>1463</v>
      </c>
      <c r="F73" s="18" t="str">
        <f>LEFT(Table8[[#This Row],[RESULT]],1)</f>
        <v>W</v>
      </c>
      <c r="G73" s="18" t="s">
        <v>1464</v>
      </c>
      <c r="H73" s="18" t="s">
        <v>1465</v>
      </c>
      <c r="I73" s="18" t="s">
        <v>1466</v>
      </c>
      <c r="J73" s="18"/>
      <c r="K73" s="19">
        <v>42174</v>
      </c>
      <c r="L73" s="19"/>
      <c r="M73" s="19"/>
      <c r="N73" s="19"/>
      <c r="O73" s="19">
        <f>SUM('2019 Bluejays Attendance'!$L73:$N73)</f>
        <v>0</v>
      </c>
    </row>
    <row r="74" spans="2:15" x14ac:dyDescent="0.25">
      <c r="B74" s="18" t="s">
        <v>1467</v>
      </c>
      <c r="C74" s="36">
        <v>43633</v>
      </c>
      <c r="D74" s="18" t="s">
        <v>463</v>
      </c>
      <c r="E74" s="18" t="s">
        <v>639</v>
      </c>
      <c r="F74" s="37" t="str">
        <f>LEFT(Table8[[#This Row],[RESULT]],1)</f>
        <v>L</v>
      </c>
      <c r="G74" s="18" t="s">
        <v>1468</v>
      </c>
      <c r="H74" s="18" t="s">
        <v>1469</v>
      </c>
      <c r="I74" s="18" t="s">
        <v>1470</v>
      </c>
      <c r="J74" s="18"/>
      <c r="K74" s="38">
        <v>16486</v>
      </c>
      <c r="L74" s="38">
        <v>33</v>
      </c>
      <c r="M74" s="38">
        <v>17</v>
      </c>
      <c r="N74" s="38">
        <v>2</v>
      </c>
      <c r="O74" s="38">
        <f>SUM('2019 Bluejays Attendance'!$L74:$N74)</f>
        <v>52</v>
      </c>
    </row>
    <row r="75" spans="2:15" x14ac:dyDescent="0.25">
      <c r="B75" s="18" t="s">
        <v>1471</v>
      </c>
      <c r="C75" s="36">
        <v>43634</v>
      </c>
      <c r="D75" s="18" t="s">
        <v>463</v>
      </c>
      <c r="E75" s="18" t="s">
        <v>11</v>
      </c>
      <c r="F75" s="37" t="str">
        <f>LEFT(Table8[[#This Row],[RESULT]],1)</f>
        <v>L</v>
      </c>
      <c r="G75" s="18" t="s">
        <v>1472</v>
      </c>
      <c r="H75" s="18" t="s">
        <v>1473</v>
      </c>
      <c r="I75" s="18" t="s">
        <v>1052</v>
      </c>
      <c r="J75" s="18" t="s">
        <v>1474</v>
      </c>
      <c r="K75" s="38">
        <v>17259</v>
      </c>
      <c r="L75" s="38">
        <v>68</v>
      </c>
      <c r="M75" s="38">
        <v>17</v>
      </c>
      <c r="N75" s="38">
        <v>19</v>
      </c>
      <c r="O75" s="38">
        <f>SUM('2019 Bluejays Attendance'!$L75:$N75)</f>
        <v>104</v>
      </c>
    </row>
    <row r="76" spans="2:15" x14ac:dyDescent="0.25">
      <c r="B76" s="18" t="s">
        <v>1475</v>
      </c>
      <c r="C76" s="36">
        <v>43635</v>
      </c>
      <c r="D76" s="18" t="s">
        <v>463</v>
      </c>
      <c r="E76" s="18" t="s">
        <v>984</v>
      </c>
      <c r="F76" s="37" t="str">
        <f>LEFT(Table8[[#This Row],[RESULT]],1)</f>
        <v>L</v>
      </c>
      <c r="G76" s="18" t="s">
        <v>1476</v>
      </c>
      <c r="H76" s="18" t="s">
        <v>1477</v>
      </c>
      <c r="I76" s="18" t="s">
        <v>1478</v>
      </c>
      <c r="J76" s="18"/>
      <c r="K76" s="38">
        <v>16225</v>
      </c>
      <c r="L76" s="38">
        <v>39</v>
      </c>
      <c r="M76" s="38">
        <v>15</v>
      </c>
      <c r="N76" s="38">
        <v>14</v>
      </c>
      <c r="O76" s="38">
        <f>SUM('2019 Bluejays Attendance'!$L76:$N76)</f>
        <v>68</v>
      </c>
    </row>
    <row r="77" spans="2:15" x14ac:dyDescent="0.25">
      <c r="B77" s="18" t="s">
        <v>1479</v>
      </c>
      <c r="C77" s="36">
        <v>43636</v>
      </c>
      <c r="D77" s="18" t="s">
        <v>463</v>
      </c>
      <c r="E77" s="18" t="s">
        <v>166</v>
      </c>
      <c r="F77" s="37" t="str">
        <f>LEFT(Table8[[#This Row],[RESULT]],1)</f>
        <v>W</v>
      </c>
      <c r="G77" s="18" t="s">
        <v>1480</v>
      </c>
      <c r="H77" s="18" t="s">
        <v>1481</v>
      </c>
      <c r="I77" s="18" t="s">
        <v>1482</v>
      </c>
      <c r="J77" s="18"/>
      <c r="K77" s="38">
        <v>24291</v>
      </c>
      <c r="L77" s="38">
        <v>62</v>
      </c>
      <c r="M77" s="38">
        <v>20</v>
      </c>
      <c r="N77" s="38">
        <v>10</v>
      </c>
      <c r="O77" s="38">
        <f>SUM('2019 Bluejays Attendance'!$L77:$N77)</f>
        <v>92</v>
      </c>
    </row>
    <row r="78" spans="2:15" hidden="1" x14ac:dyDescent="0.25">
      <c r="B78" s="18" t="s">
        <v>1483</v>
      </c>
      <c r="C78" s="21">
        <v>43637</v>
      </c>
      <c r="D78" s="18" t="s">
        <v>460</v>
      </c>
      <c r="E78" s="18" t="s">
        <v>1484</v>
      </c>
      <c r="F78" s="18" t="str">
        <f>LEFT(Table8[[#This Row],[RESULT]],1)</f>
        <v>L</v>
      </c>
      <c r="G78" s="18" t="s">
        <v>1485</v>
      </c>
      <c r="H78" s="18" t="s">
        <v>1486</v>
      </c>
      <c r="I78" s="18" t="s">
        <v>1487</v>
      </c>
      <c r="J78" s="18"/>
      <c r="K78" s="19">
        <v>36911</v>
      </c>
      <c r="L78" s="19"/>
      <c r="M78" s="19"/>
      <c r="N78" s="19"/>
      <c r="O78" s="19">
        <f>SUM('2019 Bluejays Attendance'!$L78:$N78)</f>
        <v>0</v>
      </c>
    </row>
    <row r="79" spans="2:15" hidden="1" x14ac:dyDescent="0.25">
      <c r="B79" s="18" t="s">
        <v>1488</v>
      </c>
      <c r="C79" s="21">
        <v>43638</v>
      </c>
      <c r="D79" s="18" t="s">
        <v>460</v>
      </c>
      <c r="E79" s="18" t="s">
        <v>87</v>
      </c>
      <c r="F79" s="18" t="str">
        <f>LEFT(Table8[[#This Row],[RESULT]],1)</f>
        <v>W</v>
      </c>
      <c r="G79" s="18" t="s">
        <v>1489</v>
      </c>
      <c r="H79" s="18" t="s">
        <v>1490</v>
      </c>
      <c r="I79" s="18" t="s">
        <v>1070</v>
      </c>
      <c r="J79" s="18" t="s">
        <v>1491</v>
      </c>
      <c r="K79" s="19">
        <v>36712</v>
      </c>
      <c r="L79" s="19"/>
      <c r="M79" s="19"/>
      <c r="N79" s="19"/>
      <c r="O79" s="19">
        <f>SUM('2019 Bluejays Attendance'!$L79:$N79)</f>
        <v>0</v>
      </c>
    </row>
    <row r="80" spans="2:15" hidden="1" x14ac:dyDescent="0.25">
      <c r="B80" s="18" t="s">
        <v>1492</v>
      </c>
      <c r="C80" s="21">
        <v>43639</v>
      </c>
      <c r="D80" s="18" t="s">
        <v>460</v>
      </c>
      <c r="E80" s="18" t="s">
        <v>1045</v>
      </c>
      <c r="F80" s="18" t="str">
        <f>LEFT(Table8[[#This Row],[RESULT]],1)</f>
        <v>W</v>
      </c>
      <c r="G80" s="18" t="s">
        <v>1493</v>
      </c>
      <c r="H80" s="18" t="s">
        <v>1494</v>
      </c>
      <c r="I80" s="18" t="s">
        <v>1495</v>
      </c>
      <c r="J80" s="18"/>
      <c r="K80" s="19">
        <v>36495</v>
      </c>
      <c r="L80" s="19"/>
      <c r="M80" s="19"/>
      <c r="N80" s="19"/>
      <c r="O80" s="19">
        <f>SUM('2019 Bluejays Attendance'!$L80:$N80)</f>
        <v>0</v>
      </c>
    </row>
    <row r="81" spans="2:15" hidden="1" x14ac:dyDescent="0.25">
      <c r="B81" s="18" t="s">
        <v>1496</v>
      </c>
      <c r="C81" s="21">
        <v>43640</v>
      </c>
      <c r="D81" s="18" t="s">
        <v>251</v>
      </c>
      <c r="E81" s="18" t="s">
        <v>17</v>
      </c>
      <c r="F81" s="18" t="str">
        <f>LEFT(Table8[[#This Row],[RESULT]],1)</f>
        <v>L</v>
      </c>
      <c r="G81" s="18" t="s">
        <v>1497</v>
      </c>
      <c r="H81" s="18" t="s">
        <v>1498</v>
      </c>
      <c r="I81" s="18" t="s">
        <v>1499</v>
      </c>
      <c r="J81" s="18" t="s">
        <v>455</v>
      </c>
      <c r="K81" s="19">
        <v>37204</v>
      </c>
      <c r="L81" s="19"/>
      <c r="M81" s="19"/>
      <c r="N81" s="19"/>
      <c r="O81" s="19">
        <f>SUM('2019 Bluejays Attendance'!$L81:$N81)</f>
        <v>0</v>
      </c>
    </row>
    <row r="82" spans="2:15" hidden="1" x14ac:dyDescent="0.25">
      <c r="B82" s="18" t="s">
        <v>1500</v>
      </c>
      <c r="C82" s="21">
        <v>43641</v>
      </c>
      <c r="D82" s="18" t="s">
        <v>251</v>
      </c>
      <c r="E82" s="18" t="s">
        <v>22</v>
      </c>
      <c r="F82" s="18" t="str">
        <f>LEFT(Table8[[#This Row],[RESULT]],1)</f>
        <v>L</v>
      </c>
      <c r="G82" s="18" t="s">
        <v>1501</v>
      </c>
      <c r="H82" s="18" t="s">
        <v>1502</v>
      </c>
      <c r="I82" s="18" t="s">
        <v>1503</v>
      </c>
      <c r="J82" s="18" t="s">
        <v>1504</v>
      </c>
      <c r="K82" s="19">
        <v>40119</v>
      </c>
      <c r="L82" s="19"/>
      <c r="M82" s="19"/>
      <c r="N82" s="19"/>
      <c r="O82" s="19">
        <f>SUM('2019 Bluejays Attendance'!$L82:$N82)</f>
        <v>0</v>
      </c>
    </row>
    <row r="83" spans="2:15" hidden="1" x14ac:dyDescent="0.25">
      <c r="B83" s="18" t="s">
        <v>1505</v>
      </c>
      <c r="C83" s="21">
        <v>43642</v>
      </c>
      <c r="D83" s="18" t="s">
        <v>251</v>
      </c>
      <c r="E83" s="18" t="s">
        <v>35</v>
      </c>
      <c r="F83" s="18" t="str">
        <f>LEFT(Table8[[#This Row],[RESULT]],1)</f>
        <v>L</v>
      </c>
      <c r="G83" s="18" t="s">
        <v>1506</v>
      </c>
      <c r="H83" s="18" t="s">
        <v>1507</v>
      </c>
      <c r="I83" s="18" t="s">
        <v>1508</v>
      </c>
      <c r="J83" s="18"/>
      <c r="K83" s="19">
        <v>40578</v>
      </c>
      <c r="L83" s="19"/>
      <c r="M83" s="19"/>
      <c r="N83" s="19"/>
      <c r="O83" s="19">
        <f>SUM('2019 Bluejays Attendance'!$L83:$N83)</f>
        <v>0</v>
      </c>
    </row>
    <row r="84" spans="2:15" x14ac:dyDescent="0.25">
      <c r="B84" s="18" t="s">
        <v>1509</v>
      </c>
      <c r="C84" s="36">
        <v>43644</v>
      </c>
      <c r="D84" s="18" t="s">
        <v>470</v>
      </c>
      <c r="E84" s="18" t="s">
        <v>48</v>
      </c>
      <c r="F84" s="37" t="str">
        <f>LEFT(Table8[[#This Row],[RESULT]],1)</f>
        <v>W</v>
      </c>
      <c r="G84" s="18" t="s">
        <v>1510</v>
      </c>
      <c r="H84" s="18" t="s">
        <v>1511</v>
      </c>
      <c r="I84" s="18" t="s">
        <v>1512</v>
      </c>
      <c r="J84" s="18"/>
      <c r="K84" s="38">
        <v>18399</v>
      </c>
      <c r="L84" s="38">
        <v>107</v>
      </c>
      <c r="M84" s="38">
        <v>18</v>
      </c>
      <c r="N84" s="38">
        <v>32</v>
      </c>
      <c r="O84" s="38">
        <f>SUM('2019 Bluejays Attendance'!$L84:$N84)</f>
        <v>157</v>
      </c>
    </row>
    <row r="85" spans="2:15" x14ac:dyDescent="0.25">
      <c r="B85" s="18" t="s">
        <v>1513</v>
      </c>
      <c r="C85" s="36">
        <v>43645</v>
      </c>
      <c r="D85" s="18" t="s">
        <v>470</v>
      </c>
      <c r="E85" s="18" t="s">
        <v>152</v>
      </c>
      <c r="F85" s="37" t="str">
        <f>LEFT(Table8[[#This Row],[RESULT]],1)</f>
        <v>W</v>
      </c>
      <c r="G85" s="18" t="s">
        <v>1514</v>
      </c>
      <c r="H85" s="18" t="s">
        <v>1515</v>
      </c>
      <c r="I85" s="18" t="s">
        <v>1516</v>
      </c>
      <c r="J85" s="18"/>
      <c r="K85" s="38">
        <v>24906</v>
      </c>
      <c r="L85" s="38">
        <v>131</v>
      </c>
      <c r="M85" s="38">
        <v>17</v>
      </c>
      <c r="N85" s="38">
        <v>35</v>
      </c>
      <c r="O85" s="38">
        <f>SUM('2019 Bluejays Attendance'!$L85:$N85)</f>
        <v>183</v>
      </c>
    </row>
    <row r="86" spans="2:15" x14ac:dyDescent="0.25">
      <c r="B86" s="18" t="s">
        <v>1517</v>
      </c>
      <c r="C86" s="36">
        <v>43646</v>
      </c>
      <c r="D86" s="18" t="s">
        <v>470</v>
      </c>
      <c r="E86" s="18" t="s">
        <v>313</v>
      </c>
      <c r="F86" s="37" t="str">
        <f>LEFT(Table8[[#This Row],[RESULT]],1)</f>
        <v>L</v>
      </c>
      <c r="G86" s="18" t="s">
        <v>1518</v>
      </c>
      <c r="H86" s="18" t="s">
        <v>1519</v>
      </c>
      <c r="I86" s="18" t="s">
        <v>1520</v>
      </c>
      <c r="J86" s="18" t="s">
        <v>1521</v>
      </c>
      <c r="K86" s="38">
        <v>21727</v>
      </c>
      <c r="L86" s="38">
        <v>79</v>
      </c>
      <c r="M86" s="38">
        <v>10</v>
      </c>
      <c r="N86" s="38">
        <v>32</v>
      </c>
      <c r="O86" s="38">
        <f>SUM('2019 Bluejays Attendance'!$L86:$N86)</f>
        <v>121</v>
      </c>
    </row>
    <row r="87" spans="2:15" x14ac:dyDescent="0.25">
      <c r="B87" s="18" t="s">
        <v>1522</v>
      </c>
      <c r="C87" s="36">
        <v>43647</v>
      </c>
      <c r="D87" s="18" t="s">
        <v>470</v>
      </c>
      <c r="E87" s="18" t="s">
        <v>1523</v>
      </c>
      <c r="F87" s="37" t="str">
        <f>LEFT(Table8[[#This Row],[RESULT]],1)</f>
        <v>W</v>
      </c>
      <c r="G87" s="18" t="s">
        <v>1524</v>
      </c>
      <c r="H87" s="18" t="s">
        <v>1525</v>
      </c>
      <c r="I87" s="18" t="s">
        <v>1526</v>
      </c>
      <c r="J87" s="18"/>
      <c r="K87" s="38">
        <v>29339</v>
      </c>
      <c r="L87" s="38">
        <v>99</v>
      </c>
      <c r="M87" s="38">
        <v>23</v>
      </c>
      <c r="N87" s="38">
        <v>28</v>
      </c>
      <c r="O87" s="38">
        <f>SUM('2019 Bluejays Attendance'!$L87:$N87)</f>
        <v>150</v>
      </c>
    </row>
    <row r="88" spans="2:15" x14ac:dyDescent="0.25">
      <c r="B88" s="18" t="s">
        <v>1527</v>
      </c>
      <c r="C88" s="36">
        <v>43648</v>
      </c>
      <c r="D88" s="18" t="s">
        <v>247</v>
      </c>
      <c r="E88" s="18" t="s">
        <v>104</v>
      </c>
      <c r="F88" s="37" t="str">
        <f>LEFT(Table8[[#This Row],[RESULT]],1)</f>
        <v>L</v>
      </c>
      <c r="G88" s="18" t="s">
        <v>1528</v>
      </c>
      <c r="H88" s="18" t="s">
        <v>1529</v>
      </c>
      <c r="I88" s="18" t="s">
        <v>1530</v>
      </c>
      <c r="J88" s="18"/>
      <c r="K88" s="38">
        <v>18415</v>
      </c>
      <c r="L88" s="38">
        <v>72</v>
      </c>
      <c r="M88" s="38">
        <v>18</v>
      </c>
      <c r="N88" s="38">
        <v>26</v>
      </c>
      <c r="O88" s="38">
        <f>SUM('2019 Bluejays Attendance'!$L88:$N88)</f>
        <v>116</v>
      </c>
    </row>
    <row r="89" spans="2:15" x14ac:dyDescent="0.25">
      <c r="B89" s="18" t="s">
        <v>1531</v>
      </c>
      <c r="C89" s="36">
        <v>43649</v>
      </c>
      <c r="D89" s="18" t="s">
        <v>247</v>
      </c>
      <c r="E89" s="18" t="s">
        <v>798</v>
      </c>
      <c r="F89" s="37" t="str">
        <f>LEFT(Table8[[#This Row],[RESULT]],1)</f>
        <v>W</v>
      </c>
      <c r="G89" s="18" t="s">
        <v>1532</v>
      </c>
      <c r="H89" s="18" t="s">
        <v>1533</v>
      </c>
      <c r="I89" s="18" t="s">
        <v>1534</v>
      </c>
      <c r="J89" s="18" t="s">
        <v>957</v>
      </c>
      <c r="K89" s="38">
        <v>16883</v>
      </c>
      <c r="L89" s="38">
        <v>97</v>
      </c>
      <c r="M89" s="38">
        <v>12</v>
      </c>
      <c r="N89" s="38">
        <v>29</v>
      </c>
      <c r="O89" s="38">
        <f>SUM('2019 Bluejays Attendance'!$L89:$N89)</f>
        <v>138</v>
      </c>
    </row>
    <row r="90" spans="2:15" x14ac:dyDescent="0.25">
      <c r="B90" s="18" t="s">
        <v>1535</v>
      </c>
      <c r="C90" s="36">
        <v>43650</v>
      </c>
      <c r="D90" s="18" t="s">
        <v>247</v>
      </c>
      <c r="E90" s="18" t="s">
        <v>35</v>
      </c>
      <c r="F90" s="37" t="str">
        <f>LEFT(Table8[[#This Row],[RESULT]],1)</f>
        <v>L</v>
      </c>
      <c r="G90" s="18" t="s">
        <v>1536</v>
      </c>
      <c r="H90" s="18" t="s">
        <v>1537</v>
      </c>
      <c r="I90" s="18" t="s">
        <v>1538</v>
      </c>
      <c r="J90" s="18"/>
      <c r="K90" s="38">
        <v>22217</v>
      </c>
      <c r="L90" s="38">
        <v>113</v>
      </c>
      <c r="M90" s="38">
        <v>24</v>
      </c>
      <c r="N90" s="38">
        <v>32</v>
      </c>
      <c r="O90" s="38">
        <f>SUM('2019 Bluejays Attendance'!$L90:$N90)</f>
        <v>169</v>
      </c>
    </row>
    <row r="91" spans="2:15" x14ac:dyDescent="0.25">
      <c r="B91" s="18" t="s">
        <v>1539</v>
      </c>
      <c r="C91" s="36">
        <v>43651</v>
      </c>
      <c r="D91" s="18" t="s">
        <v>246</v>
      </c>
      <c r="E91" s="18" t="s">
        <v>163</v>
      </c>
      <c r="F91" s="37" t="str">
        <f>LEFT(Table8[[#This Row],[RESULT]],1)</f>
        <v>L</v>
      </c>
      <c r="G91" s="18" t="s">
        <v>1540</v>
      </c>
      <c r="H91" s="18" t="s">
        <v>1541</v>
      </c>
      <c r="I91" s="18" t="s">
        <v>1542</v>
      </c>
      <c r="J91" s="18" t="s">
        <v>1543</v>
      </c>
      <c r="K91" s="38">
        <v>20530</v>
      </c>
      <c r="L91" s="38">
        <v>191</v>
      </c>
      <c r="M91" s="38">
        <v>69</v>
      </c>
      <c r="N91" s="38">
        <v>47</v>
      </c>
      <c r="O91" s="38">
        <f>SUM('2019 Bluejays Attendance'!$L91:$N91)</f>
        <v>307</v>
      </c>
    </row>
    <row r="92" spans="2:15" x14ac:dyDescent="0.25">
      <c r="B92" s="18" t="s">
        <v>1544</v>
      </c>
      <c r="C92" s="36">
        <v>43652</v>
      </c>
      <c r="D92" s="18" t="s">
        <v>246</v>
      </c>
      <c r="E92" s="18" t="s">
        <v>177</v>
      </c>
      <c r="F92" s="37" t="str">
        <f>LEFT(Table8[[#This Row],[RESULT]],1)</f>
        <v>L</v>
      </c>
      <c r="G92" s="18" t="s">
        <v>1545</v>
      </c>
      <c r="H92" s="18" t="s">
        <v>1546</v>
      </c>
      <c r="I92" s="18" t="s">
        <v>1547</v>
      </c>
      <c r="J92" s="18"/>
      <c r="K92" s="38">
        <v>22405</v>
      </c>
      <c r="L92" s="38">
        <v>109</v>
      </c>
      <c r="M92" s="38">
        <v>11</v>
      </c>
      <c r="N92" s="38">
        <v>20</v>
      </c>
      <c r="O92" s="38">
        <f>SUM('2019 Bluejays Attendance'!$L92:$N92)</f>
        <v>140</v>
      </c>
    </row>
    <row r="93" spans="2:15" x14ac:dyDescent="0.25">
      <c r="B93" s="18" t="s">
        <v>1548</v>
      </c>
      <c r="C93" s="36">
        <v>43653</v>
      </c>
      <c r="D93" s="18" t="s">
        <v>246</v>
      </c>
      <c r="E93" s="18" t="s">
        <v>1045</v>
      </c>
      <c r="F93" s="37" t="str">
        <f>LEFT(Table8[[#This Row],[RESULT]],1)</f>
        <v>W</v>
      </c>
      <c r="G93" s="18" t="s">
        <v>1549</v>
      </c>
      <c r="H93" s="18" t="s">
        <v>1550</v>
      </c>
      <c r="I93" s="18" t="s">
        <v>1551</v>
      </c>
      <c r="J93" s="18"/>
      <c r="K93" s="38">
        <v>22487</v>
      </c>
      <c r="L93" s="38">
        <v>102</v>
      </c>
      <c r="M93" s="38">
        <v>19</v>
      </c>
      <c r="N93" s="38">
        <v>29</v>
      </c>
      <c r="O93" s="38">
        <f>SUM('2019 Bluejays Attendance'!$L93:$N93)</f>
        <v>150</v>
      </c>
    </row>
    <row r="94" spans="2:15" hidden="1" x14ac:dyDescent="0.25">
      <c r="B94" s="18" t="s">
        <v>1552</v>
      </c>
      <c r="C94" s="21">
        <v>43658</v>
      </c>
      <c r="D94" s="18" t="s">
        <v>251</v>
      </c>
      <c r="E94" s="18" t="s">
        <v>451</v>
      </c>
      <c r="F94" s="18" t="str">
        <f>LEFT(Table8[[#This Row],[RESULT]],1)</f>
        <v>L</v>
      </c>
      <c r="G94" s="18" t="s">
        <v>1553</v>
      </c>
      <c r="H94" s="18" t="s">
        <v>1554</v>
      </c>
      <c r="I94" s="18" t="s">
        <v>1555</v>
      </c>
      <c r="J94" s="18"/>
      <c r="K94" s="19">
        <v>47162</v>
      </c>
      <c r="L94" s="19"/>
      <c r="M94" s="19"/>
      <c r="N94" s="19"/>
      <c r="O94" s="19">
        <f>SUM('2019 Bluejays Attendance'!$L94:$N94)</f>
        <v>0</v>
      </c>
    </row>
    <row r="95" spans="2:15" hidden="1" x14ac:dyDescent="0.25">
      <c r="B95" s="18" t="s">
        <v>1556</v>
      </c>
      <c r="C95" s="21">
        <v>43659</v>
      </c>
      <c r="D95" s="18" t="s">
        <v>251</v>
      </c>
      <c r="E95" s="18" t="s">
        <v>31</v>
      </c>
      <c r="F95" s="18" t="str">
        <f>LEFT(Table8[[#This Row],[RESULT]],1)</f>
        <v>W</v>
      </c>
      <c r="G95" s="18" t="s">
        <v>1557</v>
      </c>
      <c r="H95" s="18" t="s">
        <v>1558</v>
      </c>
      <c r="I95" s="18" t="s">
        <v>1559</v>
      </c>
      <c r="J95" s="18" t="s">
        <v>1560</v>
      </c>
      <c r="K95" s="19">
        <v>43472</v>
      </c>
      <c r="L95" s="19"/>
      <c r="M95" s="19"/>
      <c r="N95" s="19"/>
      <c r="O95" s="19">
        <f>SUM('2019 Bluejays Attendance'!$L95:$N95)</f>
        <v>0</v>
      </c>
    </row>
    <row r="96" spans="2:15" hidden="1" x14ac:dyDescent="0.25">
      <c r="B96" s="18" t="s">
        <v>1561</v>
      </c>
      <c r="C96" s="21">
        <v>43660</v>
      </c>
      <c r="D96" s="18" t="s">
        <v>251</v>
      </c>
      <c r="E96" s="18" t="s">
        <v>169</v>
      </c>
      <c r="F96" s="18" t="str">
        <f>LEFT(Table8[[#This Row],[RESULT]],1)</f>
        <v>L</v>
      </c>
      <c r="G96" s="18" t="s">
        <v>1562</v>
      </c>
      <c r="H96" s="18" t="s">
        <v>1563</v>
      </c>
      <c r="I96" s="18" t="s">
        <v>1564</v>
      </c>
      <c r="J96" s="18" t="s">
        <v>1565</v>
      </c>
      <c r="K96" s="19">
        <v>42303</v>
      </c>
      <c r="L96" s="19"/>
      <c r="M96" s="19"/>
      <c r="N96" s="19"/>
      <c r="O96" s="19">
        <f>SUM('2019 Bluejays Attendance'!$L96:$N96)</f>
        <v>0</v>
      </c>
    </row>
    <row r="97" spans="2:15" hidden="1" x14ac:dyDescent="0.25">
      <c r="B97" s="18" t="s">
        <v>1566</v>
      </c>
      <c r="C97" s="21">
        <v>43661</v>
      </c>
      <c r="D97" s="18" t="s">
        <v>460</v>
      </c>
      <c r="E97" s="18" t="s">
        <v>17</v>
      </c>
      <c r="F97" s="18" t="str">
        <f>LEFT(Table8[[#This Row],[RESULT]],1)</f>
        <v>L</v>
      </c>
      <c r="G97" s="18" t="s">
        <v>1567</v>
      </c>
      <c r="H97" s="18" t="s">
        <v>1568</v>
      </c>
      <c r="I97" s="18" t="s">
        <v>1569</v>
      </c>
      <c r="J97" s="18" t="s">
        <v>1570</v>
      </c>
      <c r="K97" s="19">
        <v>35616</v>
      </c>
      <c r="L97" s="19"/>
      <c r="M97" s="19"/>
      <c r="N97" s="19"/>
      <c r="O97" s="19">
        <f>SUM('2019 Bluejays Attendance'!$L97:$N97)</f>
        <v>0</v>
      </c>
    </row>
    <row r="98" spans="2:15" hidden="1" x14ac:dyDescent="0.25">
      <c r="B98" s="18" t="s">
        <v>1571</v>
      </c>
      <c r="C98" s="21">
        <v>43662</v>
      </c>
      <c r="D98" s="18" t="s">
        <v>460</v>
      </c>
      <c r="E98" s="18" t="s">
        <v>390</v>
      </c>
      <c r="F98" s="18" t="str">
        <f>LEFT(Table8[[#This Row],[RESULT]],1)</f>
        <v>W</v>
      </c>
      <c r="G98" s="18" t="s">
        <v>1572</v>
      </c>
      <c r="H98" s="18" t="s">
        <v>1573</v>
      </c>
      <c r="I98" s="18" t="s">
        <v>1574</v>
      </c>
      <c r="J98" s="18"/>
      <c r="K98" s="19">
        <v>36341</v>
      </c>
      <c r="L98" s="19"/>
      <c r="M98" s="19"/>
      <c r="N98" s="19"/>
      <c r="O98" s="19">
        <f>SUM('2019 Bluejays Attendance'!$L98:$N98)</f>
        <v>0</v>
      </c>
    </row>
    <row r="99" spans="2:15" hidden="1" x14ac:dyDescent="0.25">
      <c r="B99" s="18" t="s">
        <v>1575</v>
      </c>
      <c r="C99" s="21">
        <v>43663</v>
      </c>
      <c r="D99" s="18" t="s">
        <v>460</v>
      </c>
      <c r="E99" s="18" t="s">
        <v>46</v>
      </c>
      <c r="F99" s="18" t="str">
        <f>LEFT(Table8[[#This Row],[RESULT]],1)</f>
        <v>L</v>
      </c>
      <c r="G99" s="18" t="s">
        <v>1576</v>
      </c>
      <c r="H99" s="18" t="s">
        <v>1577</v>
      </c>
      <c r="I99" s="18" t="s">
        <v>1578</v>
      </c>
      <c r="J99" s="18" t="s">
        <v>1579</v>
      </c>
      <c r="K99" s="19">
        <v>34853</v>
      </c>
      <c r="L99" s="19"/>
      <c r="M99" s="19"/>
      <c r="N99" s="19"/>
      <c r="O99" s="19">
        <f>SUM('2019 Bluejays Attendance'!$L99:$N99)</f>
        <v>0</v>
      </c>
    </row>
    <row r="100" spans="2:15" hidden="1" x14ac:dyDescent="0.25">
      <c r="B100" s="18" t="s">
        <v>1580</v>
      </c>
      <c r="C100" s="21">
        <v>43664</v>
      </c>
      <c r="D100" s="18" t="s">
        <v>460</v>
      </c>
      <c r="E100" s="18" t="s">
        <v>601</v>
      </c>
      <c r="F100" s="18" t="str">
        <f>LEFT(Table8[[#This Row],[RESULT]],1)</f>
        <v>L</v>
      </c>
      <c r="G100" s="18" t="s">
        <v>1581</v>
      </c>
      <c r="H100" s="18" t="s">
        <v>1582</v>
      </c>
      <c r="I100" s="18" t="s">
        <v>1583</v>
      </c>
      <c r="J100" s="18"/>
      <c r="K100" s="19">
        <v>35357</v>
      </c>
      <c r="L100" s="19"/>
      <c r="M100" s="19"/>
      <c r="N100" s="19"/>
      <c r="O100" s="19">
        <f>SUM('2019 Bluejays Attendance'!$L100:$N100)</f>
        <v>0</v>
      </c>
    </row>
    <row r="101" spans="2:15" hidden="1" x14ac:dyDescent="0.25">
      <c r="B101" s="18" t="s">
        <v>1584</v>
      </c>
      <c r="C101" s="21">
        <v>43665</v>
      </c>
      <c r="D101" s="18" t="s">
        <v>459</v>
      </c>
      <c r="E101" s="18" t="s">
        <v>634</v>
      </c>
      <c r="F101" s="18" t="str">
        <f>LEFT(Table8[[#This Row],[RESULT]],1)</f>
        <v>W</v>
      </c>
      <c r="G101" s="18" t="s">
        <v>1585</v>
      </c>
      <c r="H101" s="18" t="s">
        <v>1586</v>
      </c>
      <c r="I101" s="18" t="s">
        <v>1587</v>
      </c>
      <c r="J101" s="18"/>
      <c r="K101" s="19">
        <v>26498</v>
      </c>
      <c r="L101" s="19"/>
      <c r="M101" s="19"/>
      <c r="N101" s="19"/>
      <c r="O101" s="19">
        <f>SUM('2019 Bluejays Attendance'!$L101:$N101)</f>
        <v>0</v>
      </c>
    </row>
    <row r="102" spans="2:15" hidden="1" x14ac:dyDescent="0.25">
      <c r="B102" s="18" t="s">
        <v>1588</v>
      </c>
      <c r="C102" s="21">
        <v>43666</v>
      </c>
      <c r="D102" s="18" t="s">
        <v>459</v>
      </c>
      <c r="E102" s="18" t="s">
        <v>152</v>
      </c>
      <c r="F102" s="18" t="str">
        <f>LEFT(Table8[[#This Row],[RESULT]],1)</f>
        <v>W</v>
      </c>
      <c r="G102" s="18" t="s">
        <v>1589</v>
      </c>
      <c r="H102" s="18" t="s">
        <v>1590</v>
      </c>
      <c r="I102" s="18" t="s">
        <v>1591</v>
      </c>
      <c r="J102" s="18" t="s">
        <v>967</v>
      </c>
      <c r="K102" s="19">
        <v>28784</v>
      </c>
      <c r="L102" s="19"/>
      <c r="M102" s="19"/>
      <c r="N102" s="19"/>
      <c r="O102" s="19">
        <f>SUM('2019 Bluejays Attendance'!$L102:$N102)</f>
        <v>0</v>
      </c>
    </row>
    <row r="103" spans="2:15" hidden="1" x14ac:dyDescent="0.25">
      <c r="B103" s="18" t="s">
        <v>1592</v>
      </c>
      <c r="C103" s="21">
        <v>43667</v>
      </c>
      <c r="D103" s="18" t="s">
        <v>459</v>
      </c>
      <c r="E103" s="18" t="s">
        <v>1593</v>
      </c>
      <c r="F103" s="18" t="str">
        <f>LEFT(Table8[[#This Row],[RESULT]],1)</f>
        <v>L</v>
      </c>
      <c r="G103" s="18" t="s">
        <v>1594</v>
      </c>
      <c r="H103" s="18" t="s">
        <v>1595</v>
      </c>
      <c r="I103" s="18" t="s">
        <v>1596</v>
      </c>
      <c r="J103" s="18"/>
      <c r="K103" s="19">
        <v>22562</v>
      </c>
      <c r="L103" s="19"/>
      <c r="M103" s="19"/>
      <c r="N103" s="19"/>
      <c r="O103" s="19">
        <f>SUM('2019 Bluejays Attendance'!$L103:$N103)</f>
        <v>0</v>
      </c>
    </row>
    <row r="104" spans="2:15" x14ac:dyDescent="0.25">
      <c r="B104" s="18" t="s">
        <v>1597</v>
      </c>
      <c r="C104" s="36">
        <v>43668</v>
      </c>
      <c r="D104" s="18" t="s">
        <v>252</v>
      </c>
      <c r="E104" s="18" t="s">
        <v>1598</v>
      </c>
      <c r="F104" s="37" t="str">
        <f>LEFT(Table8[[#This Row],[RESULT]],1)</f>
        <v>L</v>
      </c>
      <c r="G104" s="18" t="s">
        <v>1599</v>
      </c>
      <c r="H104" s="18" t="s">
        <v>1600</v>
      </c>
      <c r="I104" s="18" t="s">
        <v>804</v>
      </c>
      <c r="J104" s="18"/>
      <c r="K104" s="38">
        <v>22295</v>
      </c>
      <c r="L104" s="38">
        <v>96</v>
      </c>
      <c r="M104" s="38">
        <v>10</v>
      </c>
      <c r="N104" s="38">
        <v>29</v>
      </c>
      <c r="O104" s="38">
        <f>SUM('2019 Bluejays Attendance'!$L104:$N104)</f>
        <v>135</v>
      </c>
    </row>
    <row r="105" spans="2:15" x14ac:dyDescent="0.25">
      <c r="B105" s="18" t="s">
        <v>1601</v>
      </c>
      <c r="C105" s="36">
        <v>43669</v>
      </c>
      <c r="D105" s="18" t="s">
        <v>252</v>
      </c>
      <c r="E105" s="18" t="s">
        <v>1602</v>
      </c>
      <c r="F105" s="37" t="str">
        <f>LEFT(Table8[[#This Row],[RESULT]],1)</f>
        <v>W</v>
      </c>
      <c r="G105" s="18" t="s">
        <v>1603</v>
      </c>
      <c r="H105" s="18" t="s">
        <v>1604</v>
      </c>
      <c r="I105" s="18" t="s">
        <v>1605</v>
      </c>
      <c r="J105" s="18"/>
      <c r="K105" s="38">
        <v>22186</v>
      </c>
      <c r="L105" s="38">
        <v>99</v>
      </c>
      <c r="M105" s="38">
        <v>15</v>
      </c>
      <c r="N105" s="38">
        <v>29</v>
      </c>
      <c r="O105" s="38">
        <f>SUM('2019 Bluejays Attendance'!$L105:$N105)</f>
        <v>143</v>
      </c>
    </row>
    <row r="106" spans="2:15" x14ac:dyDescent="0.25">
      <c r="B106" s="18" t="s">
        <v>1606</v>
      </c>
      <c r="C106" s="36">
        <v>43670</v>
      </c>
      <c r="D106" s="18" t="s">
        <v>252</v>
      </c>
      <c r="E106" s="18" t="s">
        <v>451</v>
      </c>
      <c r="F106" s="37" t="str">
        <f>LEFT(Table8[[#This Row],[RESULT]],1)</f>
        <v>L</v>
      </c>
      <c r="G106" s="18" t="s">
        <v>1607</v>
      </c>
      <c r="H106" s="18" t="s">
        <v>1608</v>
      </c>
      <c r="I106" s="18" t="s">
        <v>1609</v>
      </c>
      <c r="J106" s="18"/>
      <c r="K106" s="38">
        <v>25385</v>
      </c>
      <c r="L106" s="38">
        <v>124</v>
      </c>
      <c r="M106" s="38">
        <v>28</v>
      </c>
      <c r="N106" s="38">
        <v>173</v>
      </c>
      <c r="O106" s="38">
        <f>SUM('2019 Bluejays Attendance'!$L106:$N106)</f>
        <v>325</v>
      </c>
    </row>
    <row r="107" spans="2:15" x14ac:dyDescent="0.25">
      <c r="B107" s="18" t="s">
        <v>1610</v>
      </c>
      <c r="C107" s="36">
        <v>43672</v>
      </c>
      <c r="D107" s="18" t="s">
        <v>250</v>
      </c>
      <c r="E107" s="18" t="s">
        <v>11</v>
      </c>
      <c r="F107" s="37" t="str">
        <f>LEFT(Table8[[#This Row],[RESULT]],1)</f>
        <v>L</v>
      </c>
      <c r="G107" s="18" t="s">
        <v>1611</v>
      </c>
      <c r="H107" s="18" t="s">
        <v>1612</v>
      </c>
      <c r="I107" s="18" t="s">
        <v>1613</v>
      </c>
      <c r="J107" s="18" t="s">
        <v>1614</v>
      </c>
      <c r="K107" s="38">
        <v>22767</v>
      </c>
      <c r="L107" s="38">
        <v>100</v>
      </c>
      <c r="M107" s="38">
        <v>20</v>
      </c>
      <c r="N107" s="38">
        <v>40</v>
      </c>
      <c r="O107" s="38">
        <f>SUM('2019 Bluejays Attendance'!$L107:$N107)</f>
        <v>160</v>
      </c>
    </row>
    <row r="108" spans="2:15" x14ac:dyDescent="0.25">
      <c r="B108" s="18" t="s">
        <v>1615</v>
      </c>
      <c r="C108" s="36">
        <v>43673</v>
      </c>
      <c r="D108" s="18" t="s">
        <v>250</v>
      </c>
      <c r="E108" s="18" t="s">
        <v>1616</v>
      </c>
      <c r="F108" s="37" t="str">
        <f>LEFT(Table8[[#This Row],[RESULT]],1)</f>
        <v>W</v>
      </c>
      <c r="G108" s="18" t="s">
        <v>1617</v>
      </c>
      <c r="H108" s="18" t="s">
        <v>1618</v>
      </c>
      <c r="I108" s="18" t="s">
        <v>1619</v>
      </c>
      <c r="J108" s="18"/>
      <c r="K108" s="38">
        <v>28204</v>
      </c>
      <c r="L108" s="38">
        <v>135</v>
      </c>
      <c r="M108" s="38">
        <v>14</v>
      </c>
      <c r="N108" s="38">
        <v>32</v>
      </c>
      <c r="O108" s="38">
        <f>SUM('2019 Bluejays Attendance'!$L108:$N108)</f>
        <v>181</v>
      </c>
    </row>
    <row r="109" spans="2:15" x14ac:dyDescent="0.25">
      <c r="B109" s="18" t="s">
        <v>1620</v>
      </c>
      <c r="C109" s="36">
        <v>43674</v>
      </c>
      <c r="D109" s="18" t="s">
        <v>250</v>
      </c>
      <c r="E109" s="18" t="s">
        <v>1621</v>
      </c>
      <c r="F109" s="37" t="str">
        <f>LEFT(Table8[[#This Row],[RESULT]],1)</f>
        <v>L</v>
      </c>
      <c r="G109" s="18" t="s">
        <v>1622</v>
      </c>
      <c r="H109" s="18" t="s">
        <v>1623</v>
      </c>
      <c r="I109" s="18" t="s">
        <v>1624</v>
      </c>
      <c r="J109" s="18" t="s">
        <v>1625</v>
      </c>
      <c r="K109" s="38">
        <v>24542</v>
      </c>
      <c r="L109" s="38">
        <v>84</v>
      </c>
      <c r="M109" s="38">
        <v>10</v>
      </c>
      <c r="N109" s="38">
        <v>27</v>
      </c>
      <c r="O109" s="38">
        <f>SUM('2019 Bluejays Attendance'!$L109:$N109)</f>
        <v>121</v>
      </c>
    </row>
    <row r="110" spans="2:15" hidden="1" x14ac:dyDescent="0.25">
      <c r="B110" s="18" t="s">
        <v>1626</v>
      </c>
      <c r="C110" s="21">
        <v>43675</v>
      </c>
      <c r="D110" s="18" t="s">
        <v>264</v>
      </c>
      <c r="E110" s="18" t="s">
        <v>188</v>
      </c>
      <c r="F110" s="18" t="str">
        <f>LEFT(Table8[[#This Row],[RESULT]],1)</f>
        <v>W</v>
      </c>
      <c r="G110" s="18" t="s">
        <v>1627</v>
      </c>
      <c r="H110" s="18" t="s">
        <v>1628</v>
      </c>
      <c r="I110" s="18" t="s">
        <v>1629</v>
      </c>
      <c r="J110" s="18"/>
      <c r="K110" s="19">
        <v>18306</v>
      </c>
      <c r="L110" s="19"/>
      <c r="M110" s="19"/>
      <c r="N110" s="19"/>
      <c r="O110" s="19">
        <f>SUM('2019 Bluejays Attendance'!$L110:$N110)</f>
        <v>0</v>
      </c>
    </row>
    <row r="111" spans="2:15" hidden="1" x14ac:dyDescent="0.25">
      <c r="B111" s="18" t="s">
        <v>1630</v>
      </c>
      <c r="C111" s="21">
        <v>43676</v>
      </c>
      <c r="D111" s="18" t="s">
        <v>264</v>
      </c>
      <c r="E111" s="18" t="s">
        <v>1631</v>
      </c>
      <c r="F111" s="18" t="str">
        <f>LEFT(Table8[[#This Row],[RESULT]],1)</f>
        <v>W</v>
      </c>
      <c r="G111" s="18" t="s">
        <v>1632</v>
      </c>
      <c r="H111" s="18" t="s">
        <v>1633</v>
      </c>
      <c r="I111" s="18" t="s">
        <v>1634</v>
      </c>
      <c r="J111" s="18"/>
      <c r="K111" s="19">
        <v>18379</v>
      </c>
      <c r="L111" s="19"/>
      <c r="M111" s="19"/>
      <c r="N111" s="19"/>
      <c r="O111" s="19">
        <f>SUM('2019 Bluejays Attendance'!$L111:$N111)</f>
        <v>0</v>
      </c>
    </row>
    <row r="112" spans="2:15" hidden="1" x14ac:dyDescent="0.25">
      <c r="B112" s="18" t="s">
        <v>1635</v>
      </c>
      <c r="C112" s="21">
        <v>43677</v>
      </c>
      <c r="D112" s="18" t="s">
        <v>264</v>
      </c>
      <c r="E112" s="18" t="s">
        <v>61</v>
      </c>
      <c r="F112" s="18" t="str">
        <f>LEFT(Table8[[#This Row],[RESULT]],1)</f>
        <v>W</v>
      </c>
      <c r="G112" s="18" t="s">
        <v>1636</v>
      </c>
      <c r="H112" s="18" t="s">
        <v>1637</v>
      </c>
      <c r="I112" s="18" t="s">
        <v>1638</v>
      </c>
      <c r="J112" s="18" t="s">
        <v>1639</v>
      </c>
      <c r="K112" s="19">
        <v>14480</v>
      </c>
      <c r="L112" s="19"/>
      <c r="M112" s="19"/>
      <c r="N112" s="19"/>
      <c r="O112" s="19">
        <f>SUM('2019 Bluejays Attendance'!$L112:$N112)</f>
        <v>0</v>
      </c>
    </row>
    <row r="113" spans="2:15" hidden="1" x14ac:dyDescent="0.25">
      <c r="B113" s="18" t="s">
        <v>1640</v>
      </c>
      <c r="C113" s="21">
        <v>43678</v>
      </c>
      <c r="D113" s="18" t="s">
        <v>243</v>
      </c>
      <c r="E113" s="18" t="s">
        <v>1641</v>
      </c>
      <c r="F113" s="18" t="str">
        <f>LEFT(Table8[[#This Row],[RESULT]],1)</f>
        <v>W</v>
      </c>
      <c r="G113" s="18" t="s">
        <v>1642</v>
      </c>
      <c r="H113" s="18" t="s">
        <v>1643</v>
      </c>
      <c r="I113" s="18" t="s">
        <v>1644</v>
      </c>
      <c r="J113" s="18"/>
      <c r="K113" s="19">
        <v>9716</v>
      </c>
      <c r="L113" s="19"/>
      <c r="M113" s="19"/>
      <c r="N113" s="19"/>
      <c r="O113" s="19">
        <f>SUM('2019 Bluejays Attendance'!$L113:$N113)</f>
        <v>0</v>
      </c>
    </row>
    <row r="114" spans="2:15" hidden="1" x14ac:dyDescent="0.25">
      <c r="B114" s="18" t="s">
        <v>1645</v>
      </c>
      <c r="C114" s="21">
        <v>43679</v>
      </c>
      <c r="D114" s="18" t="s">
        <v>243</v>
      </c>
      <c r="E114" s="18" t="s">
        <v>15</v>
      </c>
      <c r="F114" s="18" t="str">
        <f>LEFT(Table8[[#This Row],[RESULT]],1)</f>
        <v>W</v>
      </c>
      <c r="G114" s="18" t="s">
        <v>1646</v>
      </c>
      <c r="H114" s="18" t="s">
        <v>1647</v>
      </c>
      <c r="I114" s="18" t="s">
        <v>1648</v>
      </c>
      <c r="J114" s="18" t="s">
        <v>1649</v>
      </c>
      <c r="K114" s="19">
        <v>16331</v>
      </c>
      <c r="L114" s="19"/>
      <c r="M114" s="19"/>
      <c r="N114" s="19"/>
      <c r="O114" s="19">
        <f>SUM('2019 Bluejays Attendance'!$L114:$N114)</f>
        <v>0</v>
      </c>
    </row>
    <row r="115" spans="2:15" hidden="1" x14ac:dyDescent="0.25">
      <c r="B115" s="18" t="s">
        <v>1650</v>
      </c>
      <c r="C115" s="21">
        <v>43680</v>
      </c>
      <c r="D115" s="18" t="s">
        <v>243</v>
      </c>
      <c r="E115" s="18" t="s">
        <v>28</v>
      </c>
      <c r="F115" s="18" t="str">
        <f>LEFT(Table8[[#This Row],[RESULT]],1)</f>
        <v>L</v>
      </c>
      <c r="G115" s="18" t="s">
        <v>1651</v>
      </c>
      <c r="H115" s="18" t="s">
        <v>1652</v>
      </c>
      <c r="I115" s="18" t="s">
        <v>1653</v>
      </c>
      <c r="J115" s="18" t="s">
        <v>1654</v>
      </c>
      <c r="K115" s="19">
        <v>12951</v>
      </c>
      <c r="L115" s="19"/>
      <c r="M115" s="19"/>
      <c r="N115" s="19"/>
      <c r="O115" s="19">
        <f>SUM('2019 Bluejays Attendance'!$L115:$N115)</f>
        <v>0</v>
      </c>
    </row>
    <row r="116" spans="2:15" hidden="1" x14ac:dyDescent="0.25">
      <c r="B116" s="18" t="s">
        <v>1655</v>
      </c>
      <c r="C116" s="21">
        <v>43681</v>
      </c>
      <c r="D116" s="18" t="s">
        <v>243</v>
      </c>
      <c r="E116" s="18" t="s">
        <v>307</v>
      </c>
      <c r="F116" s="18" t="str">
        <f>LEFT(Table8[[#This Row],[RESULT]],1)</f>
        <v>L</v>
      </c>
      <c r="G116" s="18" t="s">
        <v>1656</v>
      </c>
      <c r="H116" s="18" t="s">
        <v>1657</v>
      </c>
      <c r="I116" s="18" t="s">
        <v>1047</v>
      </c>
      <c r="J116" s="18" t="s">
        <v>1658</v>
      </c>
      <c r="K116" s="19">
        <v>18837</v>
      </c>
      <c r="L116" s="19"/>
      <c r="M116" s="19"/>
      <c r="N116" s="19"/>
      <c r="O116" s="19">
        <f>SUM('2019 Bluejays Attendance'!$L116:$N116)</f>
        <v>0</v>
      </c>
    </row>
    <row r="117" spans="2:15" hidden="1" x14ac:dyDescent="0.25">
      <c r="B117" s="18" t="s">
        <v>1659</v>
      </c>
      <c r="C117" s="21">
        <v>43682</v>
      </c>
      <c r="D117" s="18" t="s">
        <v>244</v>
      </c>
      <c r="E117" s="18" t="s">
        <v>760</v>
      </c>
      <c r="F117" s="18" t="str">
        <f>LEFT(Table8[[#This Row],[RESULT]],1)</f>
        <v>W</v>
      </c>
      <c r="G117" s="18" t="s">
        <v>1660</v>
      </c>
      <c r="H117" s="18" t="s">
        <v>1661</v>
      </c>
      <c r="I117" s="18" t="s">
        <v>1662</v>
      </c>
      <c r="J117" s="18" t="s">
        <v>1663</v>
      </c>
      <c r="K117" s="19">
        <v>11948</v>
      </c>
      <c r="L117" s="19"/>
      <c r="M117" s="19"/>
      <c r="N117" s="19"/>
      <c r="O117" s="19">
        <f>SUM('2019 Bluejays Attendance'!$L117:$N117)</f>
        <v>0</v>
      </c>
    </row>
    <row r="118" spans="2:15" hidden="1" x14ac:dyDescent="0.25">
      <c r="B118" s="18" t="s">
        <v>1664</v>
      </c>
      <c r="C118" s="21">
        <v>43683</v>
      </c>
      <c r="D118" s="18" t="s">
        <v>244</v>
      </c>
      <c r="E118" s="18" t="s">
        <v>1665</v>
      </c>
      <c r="F118" s="18" t="str">
        <f>LEFT(Table8[[#This Row],[RESULT]],1)</f>
        <v>L</v>
      </c>
      <c r="G118" s="18" t="s">
        <v>1666</v>
      </c>
      <c r="H118" s="18" t="s">
        <v>1667</v>
      </c>
      <c r="I118" s="18" t="s">
        <v>1668</v>
      </c>
      <c r="J118" s="18"/>
      <c r="K118" s="19">
        <v>9434</v>
      </c>
      <c r="L118" s="19"/>
      <c r="M118" s="19"/>
      <c r="N118" s="19"/>
      <c r="O118" s="19">
        <f>SUM('2019 Bluejays Attendance'!$L118:$N118)</f>
        <v>0</v>
      </c>
    </row>
    <row r="119" spans="2:15" hidden="1" x14ac:dyDescent="0.25">
      <c r="B119" s="18" t="s">
        <v>1669</v>
      </c>
      <c r="C119" s="21">
        <v>43684</v>
      </c>
      <c r="D119" s="18" t="s">
        <v>244</v>
      </c>
      <c r="E119" s="18" t="s">
        <v>125</v>
      </c>
      <c r="F119" s="18" t="str">
        <f>LEFT(Table8[[#This Row],[RESULT]],1)</f>
        <v>W</v>
      </c>
      <c r="G119" s="18" t="s">
        <v>1670</v>
      </c>
      <c r="H119" s="18" t="s">
        <v>1671</v>
      </c>
      <c r="I119" s="18" t="s">
        <v>1672</v>
      </c>
      <c r="J119" s="18" t="s">
        <v>972</v>
      </c>
      <c r="K119" s="19">
        <v>10299</v>
      </c>
      <c r="L119" s="19"/>
      <c r="M119" s="19"/>
      <c r="N119" s="19"/>
      <c r="O119" s="19">
        <f>SUM('2019 Bluejays Attendance'!$L119:$N119)</f>
        <v>0</v>
      </c>
    </row>
    <row r="120" spans="2:15" x14ac:dyDescent="0.25">
      <c r="B120" s="18" t="s">
        <v>1673</v>
      </c>
      <c r="C120" s="36">
        <v>43685</v>
      </c>
      <c r="D120" s="18" t="s">
        <v>259</v>
      </c>
      <c r="E120" s="18" t="s">
        <v>1674</v>
      </c>
      <c r="F120" s="37" t="str">
        <f>LEFT(Table8[[#This Row],[RESULT]],1)</f>
        <v>L</v>
      </c>
      <c r="G120" s="18" t="s">
        <v>1675</v>
      </c>
      <c r="H120" s="18" t="s">
        <v>1676</v>
      </c>
      <c r="I120" s="18" t="s">
        <v>1677</v>
      </c>
      <c r="J120" s="18" t="s">
        <v>1678</v>
      </c>
      <c r="K120" s="38">
        <v>34108</v>
      </c>
      <c r="L120" s="38">
        <v>141</v>
      </c>
      <c r="M120" s="38">
        <v>27</v>
      </c>
      <c r="N120" s="38">
        <v>60</v>
      </c>
      <c r="O120" s="38">
        <f>SUM('2019 Bluejays Attendance'!$L120:$N120)</f>
        <v>228</v>
      </c>
    </row>
    <row r="121" spans="2:15" x14ac:dyDescent="0.25">
      <c r="B121" s="18" t="s">
        <v>1679</v>
      </c>
      <c r="C121" s="36">
        <v>43686</v>
      </c>
      <c r="D121" s="18" t="s">
        <v>259</v>
      </c>
      <c r="E121" s="18" t="s">
        <v>206</v>
      </c>
      <c r="F121" s="37" t="str">
        <f>LEFT(Table8[[#This Row],[RESULT]],1)</f>
        <v>W</v>
      </c>
      <c r="G121" s="18" t="s">
        <v>1680</v>
      </c>
      <c r="H121" s="18" t="s">
        <v>1681</v>
      </c>
      <c r="I121" s="18" t="s">
        <v>1682</v>
      </c>
      <c r="J121" s="18"/>
      <c r="K121" s="38">
        <v>25782</v>
      </c>
      <c r="L121" s="38">
        <v>74</v>
      </c>
      <c r="M121" s="38">
        <v>15</v>
      </c>
      <c r="N121" s="38">
        <v>28</v>
      </c>
      <c r="O121" s="38">
        <f>SUM('2019 Bluejays Attendance'!$L121:$N121)</f>
        <v>117</v>
      </c>
    </row>
    <row r="122" spans="2:15" x14ac:dyDescent="0.25">
      <c r="B122" s="18" t="s">
        <v>1683</v>
      </c>
      <c r="C122" s="36">
        <v>43687</v>
      </c>
      <c r="D122" s="18" t="s">
        <v>259</v>
      </c>
      <c r="E122" s="18" t="s">
        <v>146</v>
      </c>
      <c r="F122" s="37" t="str">
        <f>LEFT(Table8[[#This Row],[RESULT]],1)</f>
        <v>W</v>
      </c>
      <c r="G122" s="18" t="s">
        <v>1684</v>
      </c>
      <c r="H122" s="18" t="s">
        <v>1685</v>
      </c>
      <c r="I122" s="18" t="s">
        <v>1686</v>
      </c>
      <c r="J122" s="18" t="s">
        <v>1687</v>
      </c>
      <c r="K122" s="38">
        <v>33903</v>
      </c>
      <c r="L122" s="38">
        <v>137</v>
      </c>
      <c r="M122" s="38">
        <v>24</v>
      </c>
      <c r="N122" s="38">
        <v>28</v>
      </c>
      <c r="O122" s="38">
        <f>SUM('2019 Bluejays Attendance'!$L122:$N122)</f>
        <v>189</v>
      </c>
    </row>
    <row r="123" spans="2:15" x14ac:dyDescent="0.25">
      <c r="B123" s="18" t="s">
        <v>1688</v>
      </c>
      <c r="C123" s="36">
        <v>43688</v>
      </c>
      <c r="D123" s="18" t="s">
        <v>259</v>
      </c>
      <c r="E123" s="18" t="s">
        <v>432</v>
      </c>
      <c r="F123" s="37" t="str">
        <f>LEFT(Table8[[#This Row],[RESULT]],1)</f>
        <v>L</v>
      </c>
      <c r="G123" s="18" t="s">
        <v>1689</v>
      </c>
      <c r="H123" s="18" t="s">
        <v>1690</v>
      </c>
      <c r="I123" s="18" t="s">
        <v>1691</v>
      </c>
      <c r="J123" s="18" t="s">
        <v>1692</v>
      </c>
      <c r="K123" s="38">
        <v>27790</v>
      </c>
      <c r="L123" s="38">
        <v>96</v>
      </c>
      <c r="M123" s="38">
        <v>10</v>
      </c>
      <c r="N123" s="38">
        <v>30</v>
      </c>
      <c r="O123" s="38">
        <f>SUM('2019 Bluejays Attendance'!$L123:$N123)</f>
        <v>136</v>
      </c>
    </row>
    <row r="124" spans="2:15" x14ac:dyDescent="0.25">
      <c r="B124" s="18" t="s">
        <v>1693</v>
      </c>
      <c r="C124" s="36">
        <v>43689</v>
      </c>
      <c r="D124" s="18" t="s">
        <v>257</v>
      </c>
      <c r="E124" s="18" t="s">
        <v>1694</v>
      </c>
      <c r="F124" s="37" t="str">
        <f>LEFT(Table8[[#This Row],[RESULT]],1)</f>
        <v>W</v>
      </c>
      <c r="G124" s="18" t="s">
        <v>1695</v>
      </c>
      <c r="H124" s="18" t="s">
        <v>1696</v>
      </c>
      <c r="I124" s="18" t="s">
        <v>1697</v>
      </c>
      <c r="J124" s="18"/>
      <c r="K124" s="38">
        <v>16492</v>
      </c>
      <c r="L124" s="38">
        <v>109</v>
      </c>
      <c r="M124" s="38">
        <v>20</v>
      </c>
      <c r="N124" s="38">
        <v>32</v>
      </c>
      <c r="O124" s="38">
        <f>SUM('2019 Bluejays Attendance'!$L124:$N124)</f>
        <v>161</v>
      </c>
    </row>
    <row r="125" spans="2:15" x14ac:dyDescent="0.25">
      <c r="B125" s="18" t="s">
        <v>1698</v>
      </c>
      <c r="C125" s="36">
        <v>43690</v>
      </c>
      <c r="D125" s="18" t="s">
        <v>257</v>
      </c>
      <c r="E125" s="18" t="s">
        <v>37</v>
      </c>
      <c r="F125" s="37" t="str">
        <f>LEFT(Table8[[#This Row],[RESULT]],1)</f>
        <v>W</v>
      </c>
      <c r="G125" s="18" t="s">
        <v>1699</v>
      </c>
      <c r="H125" s="18" t="s">
        <v>1700</v>
      </c>
      <c r="I125" s="18" t="s">
        <v>1701</v>
      </c>
      <c r="J125" s="18" t="s">
        <v>997</v>
      </c>
      <c r="K125" s="38">
        <v>22958</v>
      </c>
      <c r="L125" s="38">
        <v>123</v>
      </c>
      <c r="M125" s="38">
        <v>16</v>
      </c>
      <c r="N125" s="38">
        <v>57</v>
      </c>
      <c r="O125" s="38">
        <f>SUM('2019 Bluejays Attendance'!$L125:$N125)</f>
        <v>196</v>
      </c>
    </row>
    <row r="126" spans="2:15" x14ac:dyDescent="0.25">
      <c r="B126" s="18" t="s">
        <v>1702</v>
      </c>
      <c r="C126" s="36">
        <v>43691</v>
      </c>
      <c r="D126" s="18" t="s">
        <v>257</v>
      </c>
      <c r="E126" s="18" t="s">
        <v>1598</v>
      </c>
      <c r="F126" s="37" t="str">
        <f>LEFT(Table8[[#This Row],[RESULT]],1)</f>
        <v>L</v>
      </c>
      <c r="G126" s="18" t="s">
        <v>1703</v>
      </c>
      <c r="H126" s="18" t="s">
        <v>1704</v>
      </c>
      <c r="I126" s="18" t="s">
        <v>1105</v>
      </c>
      <c r="J126" s="18"/>
      <c r="K126" s="38">
        <v>34666</v>
      </c>
      <c r="L126" s="38">
        <v>70</v>
      </c>
      <c r="M126" s="38">
        <v>10</v>
      </c>
      <c r="N126" s="38">
        <v>35</v>
      </c>
      <c r="O126" s="38">
        <f>SUM('2019 Bluejays Attendance'!$L126:$N126)</f>
        <v>115</v>
      </c>
    </row>
    <row r="127" spans="2:15" x14ac:dyDescent="0.25">
      <c r="B127" s="18" t="s">
        <v>1705</v>
      </c>
      <c r="C127" s="36">
        <v>43693</v>
      </c>
      <c r="D127" s="18" t="s">
        <v>253</v>
      </c>
      <c r="E127" s="18" t="s">
        <v>188</v>
      </c>
      <c r="F127" s="37" t="str">
        <f>LEFT(Table8[[#This Row],[RESULT]],1)</f>
        <v>W</v>
      </c>
      <c r="G127" s="18" t="s">
        <v>1706</v>
      </c>
      <c r="H127" s="18" t="s">
        <v>1707</v>
      </c>
      <c r="I127" s="18" t="s">
        <v>1708</v>
      </c>
      <c r="J127" s="18"/>
      <c r="K127" s="38">
        <v>20844</v>
      </c>
      <c r="L127" s="38">
        <v>88</v>
      </c>
      <c r="M127" s="38">
        <v>14</v>
      </c>
      <c r="N127" s="38">
        <v>29</v>
      </c>
      <c r="O127" s="38">
        <f>SUM('2019 Bluejays Attendance'!$L127:$N127)</f>
        <v>131</v>
      </c>
    </row>
    <row r="128" spans="2:15" x14ac:dyDescent="0.25">
      <c r="B128" s="18" t="s">
        <v>1709</v>
      </c>
      <c r="C128" s="36">
        <v>43694</v>
      </c>
      <c r="D128" s="18" t="s">
        <v>253</v>
      </c>
      <c r="E128" s="18" t="s">
        <v>22</v>
      </c>
      <c r="F128" s="37" t="str">
        <f>LEFT(Table8[[#This Row],[RESULT]],1)</f>
        <v>L</v>
      </c>
      <c r="G128" s="18" t="s">
        <v>1710</v>
      </c>
      <c r="H128" s="18" t="s">
        <v>1711</v>
      </c>
      <c r="I128" s="18" t="s">
        <v>1712</v>
      </c>
      <c r="J128" s="18" t="s">
        <v>1713</v>
      </c>
      <c r="K128" s="38">
        <v>22073</v>
      </c>
      <c r="L128" s="38">
        <v>129</v>
      </c>
      <c r="M128" s="38">
        <v>25</v>
      </c>
      <c r="N128" s="38">
        <v>36</v>
      </c>
      <c r="O128" s="38">
        <f>SUM('2019 Bluejays Attendance'!$L128:$N128)</f>
        <v>190</v>
      </c>
    </row>
    <row r="129" spans="2:15" x14ac:dyDescent="0.25">
      <c r="B129" s="18" t="s">
        <v>1714</v>
      </c>
      <c r="C129" s="36">
        <v>43695</v>
      </c>
      <c r="D129" s="18" t="s">
        <v>253</v>
      </c>
      <c r="E129" s="18" t="s">
        <v>155</v>
      </c>
      <c r="F129" s="37" t="str">
        <f>LEFT(Table8[[#This Row],[RESULT]],1)</f>
        <v>L</v>
      </c>
      <c r="G129" s="18" t="s">
        <v>1715</v>
      </c>
      <c r="H129" s="18" t="s">
        <v>1716</v>
      </c>
      <c r="I129" s="18" t="s">
        <v>1717</v>
      </c>
      <c r="J129" s="18"/>
      <c r="K129" s="38">
        <v>23604</v>
      </c>
      <c r="L129" s="38">
        <v>106</v>
      </c>
      <c r="M129" s="38">
        <v>9</v>
      </c>
      <c r="N129" s="38">
        <v>27</v>
      </c>
      <c r="O129" s="38">
        <f>SUM('2019 Bluejays Attendance'!$L129:$N129)</f>
        <v>142</v>
      </c>
    </row>
    <row r="130" spans="2:15" hidden="1" x14ac:dyDescent="0.25">
      <c r="B130" s="18" t="s">
        <v>1718</v>
      </c>
      <c r="C130" s="21">
        <v>43697</v>
      </c>
      <c r="D130" s="18" t="s">
        <v>248</v>
      </c>
      <c r="E130" s="18" t="s">
        <v>1719</v>
      </c>
      <c r="F130" s="18" t="str">
        <f>LEFT(Table8[[#This Row],[RESULT]],1)</f>
        <v>L</v>
      </c>
      <c r="G130" s="18" t="s">
        <v>1720</v>
      </c>
      <c r="H130" s="18" t="s">
        <v>1721</v>
      </c>
      <c r="I130" s="18" t="s">
        <v>1137</v>
      </c>
      <c r="J130" s="18"/>
      <c r="K130" s="19">
        <v>52030</v>
      </c>
      <c r="L130" s="19"/>
      <c r="M130" s="19"/>
      <c r="N130" s="19"/>
      <c r="O130" s="19">
        <f>SUM('2019 Bluejays Attendance'!$L130:$N130)</f>
        <v>0</v>
      </c>
    </row>
    <row r="131" spans="2:15" hidden="1" x14ac:dyDescent="0.25">
      <c r="B131" s="18" t="s">
        <v>1722</v>
      </c>
      <c r="C131" s="21">
        <v>43698</v>
      </c>
      <c r="D131" s="18" t="s">
        <v>248</v>
      </c>
      <c r="E131" s="18" t="s">
        <v>291</v>
      </c>
      <c r="F131" s="18" t="str">
        <f>LEFT(Table8[[#This Row],[RESULT]],1)</f>
        <v>L</v>
      </c>
      <c r="G131" s="18" t="s">
        <v>1723</v>
      </c>
      <c r="H131" s="18" t="s">
        <v>1724</v>
      </c>
      <c r="I131" s="18" t="s">
        <v>1725</v>
      </c>
      <c r="J131" s="18"/>
      <c r="K131" s="19">
        <v>44106</v>
      </c>
      <c r="L131" s="19"/>
      <c r="M131" s="19"/>
      <c r="N131" s="19"/>
      <c r="O131" s="19">
        <f>SUM('2019 Bluejays Attendance'!$L131:$N131)</f>
        <v>0</v>
      </c>
    </row>
    <row r="132" spans="2:15" hidden="1" x14ac:dyDescent="0.25">
      <c r="B132" s="18" t="s">
        <v>1726</v>
      </c>
      <c r="C132" s="21">
        <v>43699</v>
      </c>
      <c r="D132" s="18" t="s">
        <v>248</v>
      </c>
      <c r="E132" s="18" t="s">
        <v>202</v>
      </c>
      <c r="F132" s="18" t="str">
        <f>LEFT(Table8[[#This Row],[RESULT]],1)</f>
        <v>L</v>
      </c>
      <c r="G132" s="18" t="s">
        <v>1727</v>
      </c>
      <c r="H132" s="18" t="s">
        <v>1728</v>
      </c>
      <c r="I132" s="18" t="s">
        <v>1729</v>
      </c>
      <c r="J132" s="18"/>
      <c r="K132" s="19">
        <v>49796</v>
      </c>
      <c r="L132" s="19"/>
      <c r="M132" s="19"/>
      <c r="N132" s="19"/>
      <c r="O132" s="19">
        <f>SUM('2019 Bluejays Attendance'!$L132:$N132)</f>
        <v>0</v>
      </c>
    </row>
    <row r="133" spans="2:15" hidden="1" x14ac:dyDescent="0.25">
      <c r="B133" s="18" t="s">
        <v>1730</v>
      </c>
      <c r="C133" s="21">
        <v>43700</v>
      </c>
      <c r="D133" s="18" t="s">
        <v>261</v>
      </c>
      <c r="E133" s="18" t="s">
        <v>59</v>
      </c>
      <c r="F133" s="18" t="str">
        <f>LEFT(Table8[[#This Row],[RESULT]],1)</f>
        <v>L</v>
      </c>
      <c r="G133" s="18" t="s">
        <v>1731</v>
      </c>
      <c r="H133" s="18" t="s">
        <v>1732</v>
      </c>
      <c r="I133" s="18" t="s">
        <v>1733</v>
      </c>
      <c r="J133" s="18" t="s">
        <v>1734</v>
      </c>
      <c r="K133" s="19">
        <v>34706</v>
      </c>
      <c r="L133" s="19"/>
      <c r="M133" s="19"/>
      <c r="N133" s="19"/>
      <c r="O133" s="19">
        <f>SUM('2019 Bluejays Attendance'!$L133:$N133)</f>
        <v>0</v>
      </c>
    </row>
    <row r="134" spans="2:15" hidden="1" x14ac:dyDescent="0.25">
      <c r="B134" s="18" t="s">
        <v>1735</v>
      </c>
      <c r="C134" s="21">
        <v>43701</v>
      </c>
      <c r="D134" s="18" t="s">
        <v>261</v>
      </c>
      <c r="E134" s="18" t="s">
        <v>152</v>
      </c>
      <c r="F134" s="18" t="str">
        <f>LEFT(Table8[[#This Row],[RESULT]],1)</f>
        <v>W</v>
      </c>
      <c r="G134" s="18" t="s">
        <v>1736</v>
      </c>
      <c r="H134" s="18" t="s">
        <v>1737</v>
      </c>
      <c r="I134" s="18" t="s">
        <v>1738</v>
      </c>
      <c r="J134" s="18" t="s">
        <v>1739</v>
      </c>
      <c r="K134" s="19">
        <v>34590</v>
      </c>
      <c r="L134" s="19"/>
      <c r="M134" s="19"/>
      <c r="N134" s="19"/>
      <c r="O134" s="19">
        <f>SUM('2019 Bluejays Attendance'!$L134:$N134)</f>
        <v>0</v>
      </c>
    </row>
    <row r="135" spans="2:15" hidden="1" x14ac:dyDescent="0.25">
      <c r="B135" s="18" t="s">
        <v>1740</v>
      </c>
      <c r="C135" s="21">
        <v>43702</v>
      </c>
      <c r="D135" s="18" t="s">
        <v>261</v>
      </c>
      <c r="E135" s="18" t="s">
        <v>11</v>
      </c>
      <c r="F135" s="18" t="str">
        <f>LEFT(Table8[[#This Row],[RESULT]],1)</f>
        <v>L</v>
      </c>
      <c r="G135" s="18" t="s">
        <v>1741</v>
      </c>
      <c r="H135" s="18" t="s">
        <v>1742</v>
      </c>
      <c r="I135" s="18" t="s">
        <v>1743</v>
      </c>
      <c r="J135" s="18" t="s">
        <v>1744</v>
      </c>
      <c r="K135" s="19">
        <v>29698</v>
      </c>
      <c r="L135" s="19"/>
      <c r="M135" s="19"/>
      <c r="N135" s="19"/>
      <c r="O135" s="19">
        <f>SUM('2019 Bluejays Attendance'!$L135:$N135)</f>
        <v>0</v>
      </c>
    </row>
    <row r="136" spans="2:15" x14ac:dyDescent="0.25">
      <c r="B136" s="18" t="s">
        <v>1745</v>
      </c>
      <c r="C136" s="36">
        <v>43704</v>
      </c>
      <c r="D136" s="18" t="s">
        <v>254</v>
      </c>
      <c r="E136" s="18" t="s">
        <v>64</v>
      </c>
      <c r="F136" s="37" t="str">
        <f>LEFT(Table8[[#This Row],[RESULT]],1)</f>
        <v>W</v>
      </c>
      <c r="G136" s="18" t="s">
        <v>1746</v>
      </c>
      <c r="H136" s="18" t="s">
        <v>1747</v>
      </c>
      <c r="I136" s="18" t="s">
        <v>1748</v>
      </c>
      <c r="J136" s="18" t="s">
        <v>1012</v>
      </c>
      <c r="K136" s="38">
        <v>24578</v>
      </c>
      <c r="L136" s="38">
        <v>88</v>
      </c>
      <c r="M136" s="38">
        <v>14</v>
      </c>
      <c r="N136" s="38">
        <v>33</v>
      </c>
      <c r="O136" s="38">
        <f>SUM('2019 Bluejays Attendance'!$L136:$N136)</f>
        <v>135</v>
      </c>
    </row>
    <row r="137" spans="2:15" x14ac:dyDescent="0.25">
      <c r="B137" s="18" t="s">
        <v>1749</v>
      </c>
      <c r="C137" s="36">
        <v>43705</v>
      </c>
      <c r="D137" s="18" t="s">
        <v>254</v>
      </c>
      <c r="E137" s="18" t="s">
        <v>1064</v>
      </c>
      <c r="F137" s="37" t="str">
        <f>LEFT(Table8[[#This Row],[RESULT]],1)</f>
        <v>L</v>
      </c>
      <c r="G137" s="18" t="s">
        <v>1750</v>
      </c>
      <c r="H137" s="18" t="s">
        <v>1751</v>
      </c>
      <c r="I137" s="18" t="s">
        <v>1752</v>
      </c>
      <c r="J137" s="18"/>
      <c r="K137" s="38">
        <v>23112</v>
      </c>
      <c r="L137" s="38">
        <v>80</v>
      </c>
      <c r="M137" s="38">
        <v>24</v>
      </c>
      <c r="N137" s="38">
        <v>62</v>
      </c>
      <c r="O137" s="38">
        <f>SUM('2019 Bluejays Attendance'!$L137:$N137)</f>
        <v>166</v>
      </c>
    </row>
    <row r="138" spans="2:15" x14ac:dyDescent="0.25">
      <c r="B138" s="18" t="s">
        <v>1753</v>
      </c>
      <c r="C138" s="36">
        <v>43707</v>
      </c>
      <c r="D138" s="18" t="s">
        <v>265</v>
      </c>
      <c r="E138" s="18" t="s">
        <v>59</v>
      </c>
      <c r="F138" s="37" t="str">
        <f>LEFT(Table8[[#This Row],[RESULT]],1)</f>
        <v>L</v>
      </c>
      <c r="G138" s="18" t="s">
        <v>1754</v>
      </c>
      <c r="H138" s="18" t="s">
        <v>1755</v>
      </c>
      <c r="I138" s="18" t="s">
        <v>1756</v>
      </c>
      <c r="J138" s="18"/>
      <c r="K138" s="38">
        <v>25289</v>
      </c>
      <c r="L138" s="38">
        <v>67</v>
      </c>
      <c r="M138" s="38">
        <v>10</v>
      </c>
      <c r="N138" s="38">
        <v>25</v>
      </c>
      <c r="O138" s="38">
        <f>SUM('2019 Bluejays Attendance'!$L138:$N138)</f>
        <v>102</v>
      </c>
    </row>
    <row r="139" spans="2:15" x14ac:dyDescent="0.25">
      <c r="B139" s="18" t="s">
        <v>1757</v>
      </c>
      <c r="C139" s="36">
        <v>43708</v>
      </c>
      <c r="D139" s="18" t="s">
        <v>265</v>
      </c>
      <c r="E139" s="18" t="s">
        <v>143</v>
      </c>
      <c r="F139" s="37" t="str">
        <f>LEFT(Table8[[#This Row],[RESULT]],1)</f>
        <v>W</v>
      </c>
      <c r="G139" s="18" t="s">
        <v>1758</v>
      </c>
      <c r="H139" s="18" t="s">
        <v>1759</v>
      </c>
      <c r="I139" s="18" t="s">
        <v>1760</v>
      </c>
      <c r="J139" s="18" t="s">
        <v>1016</v>
      </c>
      <c r="K139" s="38">
        <v>26414</v>
      </c>
      <c r="L139" s="38">
        <v>149</v>
      </c>
      <c r="M139" s="38">
        <v>14</v>
      </c>
      <c r="N139" s="38">
        <v>36</v>
      </c>
      <c r="O139" s="38">
        <f>SUM('2019 Bluejays Attendance'!$L139:$N139)</f>
        <v>199</v>
      </c>
    </row>
    <row r="140" spans="2:15" x14ac:dyDescent="0.25">
      <c r="B140" s="18" t="s">
        <v>1761</v>
      </c>
      <c r="C140" s="36">
        <v>43709</v>
      </c>
      <c r="D140" s="18" t="s">
        <v>265</v>
      </c>
      <c r="E140" s="18" t="s">
        <v>24</v>
      </c>
      <c r="F140" s="37" t="str">
        <f>LEFT(Table8[[#This Row],[RESULT]],1)</f>
        <v>L</v>
      </c>
      <c r="G140" s="18" t="s">
        <v>1762</v>
      </c>
      <c r="H140" s="18" t="s">
        <v>1763</v>
      </c>
      <c r="I140" s="18" t="s">
        <v>1764</v>
      </c>
      <c r="J140" s="18"/>
      <c r="K140" s="38">
        <v>24104</v>
      </c>
      <c r="L140" s="38">
        <v>161</v>
      </c>
      <c r="M140" s="38">
        <v>21</v>
      </c>
      <c r="N140" s="38">
        <v>47</v>
      </c>
      <c r="O140" s="38">
        <f>SUM('2019 Bluejays Attendance'!$L140:$N140)</f>
        <v>229</v>
      </c>
    </row>
    <row r="141" spans="2:15" hidden="1" x14ac:dyDescent="0.25">
      <c r="B141" s="18" t="s">
        <v>1765</v>
      </c>
      <c r="C141" s="21">
        <v>43710</v>
      </c>
      <c r="D141" s="18" t="s">
        <v>255</v>
      </c>
      <c r="E141" s="18" t="s">
        <v>225</v>
      </c>
      <c r="F141" s="18" t="str">
        <f>LEFT(Table8[[#This Row],[RESULT]],1)</f>
        <v>L</v>
      </c>
      <c r="G141" s="18" t="s">
        <v>1766</v>
      </c>
      <c r="H141" s="18" t="s">
        <v>1767</v>
      </c>
      <c r="I141" s="18" t="s">
        <v>1768</v>
      </c>
      <c r="J141" s="18" t="s">
        <v>1769</v>
      </c>
      <c r="K141" s="19">
        <v>28987</v>
      </c>
      <c r="L141" s="19"/>
      <c r="M141" s="19"/>
      <c r="N141" s="19"/>
      <c r="O141" s="19">
        <f>SUM('2019 Bluejays Attendance'!$L141:$N141)</f>
        <v>0</v>
      </c>
    </row>
    <row r="142" spans="2:15" hidden="1" x14ac:dyDescent="0.25">
      <c r="B142" s="18" t="s">
        <v>1770</v>
      </c>
      <c r="C142" s="21">
        <v>43711</v>
      </c>
      <c r="D142" s="18" t="s">
        <v>255</v>
      </c>
      <c r="E142" s="18" t="s">
        <v>20</v>
      </c>
      <c r="F142" s="18" t="str">
        <f>LEFT(Table8[[#This Row],[RESULT]],1)</f>
        <v>L</v>
      </c>
      <c r="G142" s="18" t="s">
        <v>1771</v>
      </c>
      <c r="H142" s="18" t="s">
        <v>1772</v>
      </c>
      <c r="I142" s="18" t="s">
        <v>1773</v>
      </c>
      <c r="J142" s="18"/>
      <c r="K142" s="19">
        <v>25427</v>
      </c>
      <c r="L142" s="19"/>
      <c r="M142" s="19"/>
      <c r="N142" s="19"/>
      <c r="O142" s="19">
        <f>SUM('2019 Bluejays Attendance'!$L142:$N142)</f>
        <v>0</v>
      </c>
    </row>
    <row r="143" spans="2:15" hidden="1" x14ac:dyDescent="0.25">
      <c r="B143" s="18" t="s">
        <v>1774</v>
      </c>
      <c r="C143" s="21">
        <v>43713</v>
      </c>
      <c r="D143" s="18" t="s">
        <v>244</v>
      </c>
      <c r="E143" s="18" t="s">
        <v>28</v>
      </c>
      <c r="F143" s="18" t="str">
        <f>LEFT(Table8[[#This Row],[RESULT]],1)</f>
        <v>L</v>
      </c>
      <c r="G143" s="18" t="s">
        <v>1775</v>
      </c>
      <c r="H143" s="18" t="s">
        <v>1776</v>
      </c>
      <c r="I143" s="18" t="s">
        <v>1777</v>
      </c>
      <c r="J143" s="18" t="s">
        <v>1778</v>
      </c>
      <c r="K143" s="19">
        <v>5962</v>
      </c>
      <c r="L143" s="19"/>
      <c r="M143" s="19"/>
      <c r="N143" s="19"/>
      <c r="O143" s="19">
        <f>SUM('2019 Bluejays Attendance'!$L143:$N143)</f>
        <v>0</v>
      </c>
    </row>
    <row r="144" spans="2:15" hidden="1" x14ac:dyDescent="0.25">
      <c r="B144" s="18" t="s">
        <v>1779</v>
      </c>
      <c r="C144" s="21">
        <v>43714</v>
      </c>
      <c r="D144" s="18" t="s">
        <v>244</v>
      </c>
      <c r="E144" s="18" t="s">
        <v>601</v>
      </c>
      <c r="F144" s="18" t="str">
        <f>LEFT(Table8[[#This Row],[RESULT]],1)</f>
        <v>L</v>
      </c>
      <c r="G144" s="18" t="s">
        <v>1780</v>
      </c>
      <c r="H144" s="18" t="s">
        <v>1781</v>
      </c>
      <c r="I144" s="18" t="s">
        <v>1782</v>
      </c>
      <c r="J144" s="18" t="s">
        <v>1783</v>
      </c>
      <c r="K144" s="19">
        <v>10853</v>
      </c>
      <c r="L144" s="19"/>
      <c r="M144" s="19"/>
      <c r="N144" s="19"/>
      <c r="O144" s="19">
        <f>SUM('2019 Bluejays Attendance'!$L144:$N144)</f>
        <v>0</v>
      </c>
    </row>
    <row r="145" spans="2:15" hidden="1" x14ac:dyDescent="0.25">
      <c r="B145" s="18" t="s">
        <v>1784</v>
      </c>
      <c r="C145" s="21">
        <v>43715</v>
      </c>
      <c r="D145" s="18" t="s">
        <v>244</v>
      </c>
      <c r="E145" s="18" t="s">
        <v>160</v>
      </c>
      <c r="F145" s="18" t="str">
        <f>LEFT(Table8[[#This Row],[RESULT]],1)</f>
        <v>L</v>
      </c>
      <c r="G145" s="18" t="s">
        <v>1785</v>
      </c>
      <c r="H145" s="18" t="s">
        <v>1786</v>
      </c>
      <c r="I145" s="18" t="s">
        <v>1787</v>
      </c>
      <c r="J145" s="18" t="s">
        <v>1788</v>
      </c>
      <c r="K145" s="19">
        <v>12663</v>
      </c>
      <c r="L145" s="19"/>
      <c r="M145" s="19"/>
      <c r="N145" s="19"/>
      <c r="O145" s="19">
        <f>SUM('2019 Bluejays Attendance'!$L145:$N145)</f>
        <v>0</v>
      </c>
    </row>
    <row r="146" spans="2:15" hidden="1" x14ac:dyDescent="0.25">
      <c r="B146" s="18" t="s">
        <v>1789</v>
      </c>
      <c r="C146" s="21">
        <v>43716</v>
      </c>
      <c r="D146" s="18" t="s">
        <v>244</v>
      </c>
      <c r="E146" s="18" t="s">
        <v>684</v>
      </c>
      <c r="F146" s="18" t="str">
        <f>LEFT(Table8[[#This Row],[RESULT]],1)</f>
        <v>L</v>
      </c>
      <c r="G146" s="18" t="s">
        <v>1790</v>
      </c>
      <c r="H146" s="18" t="s">
        <v>1791</v>
      </c>
      <c r="I146" s="18" t="s">
        <v>1792</v>
      </c>
      <c r="J146" s="18"/>
      <c r="K146" s="19">
        <v>14071</v>
      </c>
      <c r="L146" s="19"/>
      <c r="M146" s="19"/>
      <c r="N146" s="19"/>
      <c r="O146" s="19">
        <f>SUM('2019 Bluejays Attendance'!$L146:$N146)</f>
        <v>0</v>
      </c>
    </row>
    <row r="147" spans="2:15" hidden="1" x14ac:dyDescent="0.25">
      <c r="B147" s="18" t="s">
        <v>1793</v>
      </c>
      <c r="C147" s="36">
        <v>43718</v>
      </c>
      <c r="D147" s="18" t="s">
        <v>247</v>
      </c>
      <c r="E147" s="18" t="s">
        <v>125</v>
      </c>
      <c r="F147" s="37" t="str">
        <f>LEFT(Table8[[#This Row],[RESULT]],1)</f>
        <v>W</v>
      </c>
      <c r="G147" s="18" t="s">
        <v>1794</v>
      </c>
      <c r="H147" s="18" t="s">
        <v>1795</v>
      </c>
      <c r="I147" s="18" t="s">
        <v>1796</v>
      </c>
      <c r="J147" s="18" t="s">
        <v>1039</v>
      </c>
      <c r="K147" s="38">
        <v>17819</v>
      </c>
      <c r="L147" s="38"/>
      <c r="M147" s="38"/>
      <c r="N147" s="38"/>
      <c r="O147" s="38">
        <f>SUM('2019 Bluejays Attendance'!$L147:$N147)</f>
        <v>0</v>
      </c>
    </row>
    <row r="148" spans="2:15" x14ac:dyDescent="0.25">
      <c r="B148" s="18" t="s">
        <v>1797</v>
      </c>
      <c r="C148" s="36">
        <v>43719</v>
      </c>
      <c r="D148" s="18" t="s">
        <v>247</v>
      </c>
      <c r="E148" s="18" t="s">
        <v>1798</v>
      </c>
      <c r="F148" s="37" t="str">
        <f>LEFT(Table8[[#This Row],[RESULT]],1)</f>
        <v>W</v>
      </c>
      <c r="G148" s="18" t="s">
        <v>1799</v>
      </c>
      <c r="H148" s="18" t="s">
        <v>1800</v>
      </c>
      <c r="I148" s="18" t="s">
        <v>1801</v>
      </c>
      <c r="J148" s="18"/>
      <c r="K148" s="38">
        <v>14463</v>
      </c>
      <c r="L148" s="38">
        <v>29</v>
      </c>
      <c r="M148" s="38">
        <v>27</v>
      </c>
      <c r="N148" s="38">
        <v>3</v>
      </c>
      <c r="O148" s="38">
        <f>SUM('2019 Bluejays Attendance'!$L148:$N148)</f>
        <v>59</v>
      </c>
    </row>
    <row r="149" spans="2:15" x14ac:dyDescent="0.25">
      <c r="B149" s="18" t="s">
        <v>1802</v>
      </c>
      <c r="C149" s="36">
        <v>43720</v>
      </c>
      <c r="D149" s="18" t="s">
        <v>247</v>
      </c>
      <c r="E149" s="18" t="s">
        <v>59</v>
      </c>
      <c r="F149" s="37" t="str">
        <f>LEFT(Table8[[#This Row],[RESULT]],1)</f>
        <v>L</v>
      </c>
      <c r="G149" s="18" t="s">
        <v>1803</v>
      </c>
      <c r="H149" s="18" t="s">
        <v>1804</v>
      </c>
      <c r="I149" s="18" t="s">
        <v>1805</v>
      </c>
      <c r="J149" s="18" t="s">
        <v>1806</v>
      </c>
      <c r="K149" s="38">
        <v>17420</v>
      </c>
      <c r="L149" s="38">
        <v>42</v>
      </c>
      <c r="M149" s="38">
        <v>14</v>
      </c>
      <c r="N149" s="38">
        <v>1</v>
      </c>
      <c r="O149" s="38">
        <f>SUM('2019 Bluejays Attendance'!$L149:$N149)</f>
        <v>57</v>
      </c>
    </row>
    <row r="150" spans="2:15" x14ac:dyDescent="0.25">
      <c r="B150" s="18" t="s">
        <v>1807</v>
      </c>
      <c r="C150" s="36">
        <v>43721</v>
      </c>
      <c r="D150" s="18" t="s">
        <v>259</v>
      </c>
      <c r="E150" s="18" t="s">
        <v>1808</v>
      </c>
      <c r="F150" s="37" t="str">
        <f>LEFT(Table8[[#This Row],[RESULT]],1)</f>
        <v>W</v>
      </c>
      <c r="G150" s="18" t="s">
        <v>1809</v>
      </c>
      <c r="H150" s="18" t="s">
        <v>1810</v>
      </c>
      <c r="I150" s="18" t="s">
        <v>1811</v>
      </c>
      <c r="J150" s="18"/>
      <c r="K150" s="38">
        <v>23915</v>
      </c>
      <c r="L150" s="38">
        <v>56</v>
      </c>
      <c r="M150" s="38">
        <v>19</v>
      </c>
      <c r="N150" s="38">
        <v>4</v>
      </c>
      <c r="O150" s="38">
        <f>SUM('2019 Bluejays Attendance'!$L150:$N150)</f>
        <v>79</v>
      </c>
    </row>
    <row r="151" spans="2:15" x14ac:dyDescent="0.25">
      <c r="B151" s="18" t="s">
        <v>1812</v>
      </c>
      <c r="C151" s="36">
        <v>43722</v>
      </c>
      <c r="D151" s="18" t="s">
        <v>259</v>
      </c>
      <c r="E151" s="18" t="s">
        <v>287</v>
      </c>
      <c r="F151" s="37" t="str">
        <f>LEFT(Table8[[#This Row],[RESULT]],1)</f>
        <v>L</v>
      </c>
      <c r="G151" s="18" t="s">
        <v>1813</v>
      </c>
      <c r="H151" s="18" t="s">
        <v>1814</v>
      </c>
      <c r="I151" s="18" t="s">
        <v>1815</v>
      </c>
      <c r="J151" s="18"/>
      <c r="K151" s="38">
        <v>26308</v>
      </c>
      <c r="L151" s="38">
        <v>116</v>
      </c>
      <c r="M151" s="38">
        <v>23</v>
      </c>
      <c r="N151" s="38">
        <v>17</v>
      </c>
      <c r="O151" s="38">
        <f>SUM('2019 Bluejays Attendance'!$L151:$N151)</f>
        <v>156</v>
      </c>
    </row>
    <row r="152" spans="2:15" x14ac:dyDescent="0.25">
      <c r="B152" s="18" t="s">
        <v>1816</v>
      </c>
      <c r="C152" s="36">
        <v>43723</v>
      </c>
      <c r="D152" s="18" t="s">
        <v>259</v>
      </c>
      <c r="E152" s="18" t="s">
        <v>143</v>
      </c>
      <c r="F152" s="37" t="str">
        <f>LEFT(Table8[[#This Row],[RESULT]],1)</f>
        <v>W</v>
      </c>
      <c r="G152" s="18" t="s">
        <v>1817</v>
      </c>
      <c r="H152" s="18" t="s">
        <v>1818</v>
      </c>
      <c r="I152" s="18" t="s">
        <v>1819</v>
      </c>
      <c r="J152" s="18" t="s">
        <v>1082</v>
      </c>
      <c r="K152" s="38">
        <v>22562</v>
      </c>
      <c r="L152" s="38">
        <v>74</v>
      </c>
      <c r="M152" s="38">
        <v>15</v>
      </c>
      <c r="N152" s="38">
        <v>18</v>
      </c>
      <c r="O152" s="38">
        <f>SUM('2019 Bluejays Attendance'!$L152:$N152)</f>
        <v>107</v>
      </c>
    </row>
    <row r="153" spans="2:15" hidden="1" x14ac:dyDescent="0.25">
      <c r="B153" s="18" t="s">
        <v>1820</v>
      </c>
      <c r="C153" s="21">
        <v>43725</v>
      </c>
      <c r="D153" s="18" t="s">
        <v>243</v>
      </c>
      <c r="E153" s="18" t="s">
        <v>493</v>
      </c>
      <c r="F153" s="18" t="str">
        <f>LEFT(Table8[[#This Row],[RESULT]],1)</f>
        <v>W</v>
      </c>
      <c r="G153" s="18" t="s">
        <v>1821</v>
      </c>
      <c r="H153" s="18" t="s">
        <v>1822</v>
      </c>
      <c r="I153" s="18" t="s">
        <v>1823</v>
      </c>
      <c r="J153" s="18"/>
      <c r="K153" s="19">
        <v>9280</v>
      </c>
      <c r="L153" s="19"/>
      <c r="M153" s="19"/>
      <c r="N153" s="19"/>
      <c r="O153" s="19">
        <f>SUM('2019 Bluejays Attendance'!$L153:$N153)</f>
        <v>0</v>
      </c>
    </row>
    <row r="154" spans="2:15" hidden="1" x14ac:dyDescent="0.25">
      <c r="B154" s="18" t="s">
        <v>1824</v>
      </c>
      <c r="C154" s="21">
        <v>43726</v>
      </c>
      <c r="D154" s="18" t="s">
        <v>243</v>
      </c>
      <c r="E154" s="18" t="s">
        <v>310</v>
      </c>
      <c r="F154" s="18" t="str">
        <f>LEFT(Table8[[#This Row],[RESULT]],1)</f>
        <v>W</v>
      </c>
      <c r="G154" s="18" t="s">
        <v>1825</v>
      </c>
      <c r="H154" s="18" t="s">
        <v>1826</v>
      </c>
      <c r="I154" s="18" t="s">
        <v>1827</v>
      </c>
      <c r="J154" s="18" t="s">
        <v>1828</v>
      </c>
      <c r="K154" s="19">
        <v>9066</v>
      </c>
      <c r="L154" s="19"/>
      <c r="M154" s="19"/>
      <c r="N154" s="19"/>
      <c r="O154" s="19">
        <f>SUM('2019 Bluejays Attendance'!$L154:$N154)</f>
        <v>0</v>
      </c>
    </row>
    <row r="155" spans="2:15" hidden="1" x14ac:dyDescent="0.25">
      <c r="B155" s="18" t="s">
        <v>1829</v>
      </c>
      <c r="C155" s="21">
        <v>43727</v>
      </c>
      <c r="D155" s="18" t="s">
        <v>243</v>
      </c>
      <c r="E155" s="18" t="s">
        <v>75</v>
      </c>
      <c r="F155" s="18" t="str">
        <f>LEFT(Table8[[#This Row],[RESULT]],1)</f>
        <v>W</v>
      </c>
      <c r="G155" s="18" t="s">
        <v>1830</v>
      </c>
      <c r="H155" s="18" t="s">
        <v>1831</v>
      </c>
      <c r="I155" s="18" t="s">
        <v>1832</v>
      </c>
      <c r="J155" s="18"/>
      <c r="K155" s="19">
        <v>10148</v>
      </c>
      <c r="L155" s="19"/>
      <c r="M155" s="19"/>
      <c r="N155" s="19"/>
      <c r="O155" s="19">
        <f>SUM('2019 Bluejays Attendance'!$L155:$N155)</f>
        <v>0</v>
      </c>
    </row>
    <row r="156" spans="2:15" hidden="1" x14ac:dyDescent="0.25">
      <c r="B156" s="18" t="s">
        <v>1833</v>
      </c>
      <c r="C156" s="21">
        <v>43728</v>
      </c>
      <c r="D156" s="18" t="s">
        <v>251</v>
      </c>
      <c r="E156" s="18" t="s">
        <v>125</v>
      </c>
      <c r="F156" s="18" t="str">
        <f>LEFT(Table8[[#This Row],[RESULT]],1)</f>
        <v>W</v>
      </c>
      <c r="G156" s="18" t="s">
        <v>1834</v>
      </c>
      <c r="H156" s="18" t="s">
        <v>1835</v>
      </c>
      <c r="I156" s="18" t="s">
        <v>1836</v>
      </c>
      <c r="J156" s="18" t="s">
        <v>1107</v>
      </c>
      <c r="K156" s="19">
        <v>45270</v>
      </c>
      <c r="L156" s="19"/>
      <c r="M156" s="19"/>
      <c r="N156" s="19"/>
      <c r="O156" s="19">
        <f>SUM('2019 Bluejays Attendance'!$L156:$N156)</f>
        <v>0</v>
      </c>
    </row>
    <row r="157" spans="2:15" hidden="1" x14ac:dyDescent="0.25">
      <c r="B157" s="18" t="s">
        <v>1837</v>
      </c>
      <c r="C157" s="21">
        <v>43729</v>
      </c>
      <c r="D157" s="18" t="s">
        <v>251</v>
      </c>
      <c r="E157" s="18" t="s">
        <v>20</v>
      </c>
      <c r="F157" s="18" t="str">
        <f>LEFT(Table8[[#This Row],[RESULT]],1)</f>
        <v>L</v>
      </c>
      <c r="G157" s="18" t="s">
        <v>1838</v>
      </c>
      <c r="H157" s="18" t="s">
        <v>1839</v>
      </c>
      <c r="I157" s="18" t="s">
        <v>1840</v>
      </c>
      <c r="J157" s="18"/>
      <c r="K157" s="19">
        <v>43602</v>
      </c>
      <c r="L157" s="19"/>
      <c r="M157" s="19"/>
      <c r="N157" s="19"/>
      <c r="O157" s="19">
        <f>SUM('2019 Bluejays Attendance'!$L157:$N157)</f>
        <v>0</v>
      </c>
    </row>
    <row r="158" spans="2:15" hidden="1" x14ac:dyDescent="0.25">
      <c r="B158" s="18" t="s">
        <v>1841</v>
      </c>
      <c r="C158" s="21">
        <v>43730</v>
      </c>
      <c r="D158" s="18" t="s">
        <v>251</v>
      </c>
      <c r="E158" s="18" t="s">
        <v>684</v>
      </c>
      <c r="F158" s="18" t="str">
        <f>LEFT(Table8[[#This Row],[RESULT]],1)</f>
        <v>L</v>
      </c>
      <c r="G158" s="18" t="s">
        <v>1842</v>
      </c>
      <c r="H158" s="18" t="s">
        <v>472</v>
      </c>
      <c r="I158" s="18" t="s">
        <v>1843</v>
      </c>
      <c r="J158" s="18"/>
      <c r="K158" s="19">
        <v>44583</v>
      </c>
      <c r="L158" s="19"/>
      <c r="M158" s="19"/>
      <c r="N158" s="19"/>
      <c r="O158" s="19">
        <f>SUM('2019 Bluejays Attendance'!$L158:$N158)</f>
        <v>0</v>
      </c>
    </row>
    <row r="159" spans="2:15" hidden="1" x14ac:dyDescent="0.25">
      <c r="B159" s="18" t="s">
        <v>1844</v>
      </c>
      <c r="C159" s="36">
        <v>43731</v>
      </c>
      <c r="D159" s="18" t="s">
        <v>246</v>
      </c>
      <c r="E159" s="18" t="s">
        <v>1845</v>
      </c>
      <c r="F159" s="37" t="str">
        <f>LEFT(Table8[[#This Row],[RESULT]],1)</f>
        <v>W</v>
      </c>
      <c r="G159" s="18" t="s">
        <v>1846</v>
      </c>
      <c r="H159" s="18" t="s">
        <v>1847</v>
      </c>
      <c r="I159" s="18" t="s">
        <v>1848</v>
      </c>
      <c r="J159" s="18"/>
      <c r="K159" s="38">
        <v>13193</v>
      </c>
      <c r="L159" s="38"/>
      <c r="M159" s="38"/>
      <c r="N159" s="38"/>
      <c r="O159" s="38">
        <f>SUM('2019 Bluejays Attendance'!$L159:$N159)</f>
        <v>0</v>
      </c>
    </row>
    <row r="160" spans="2:15" hidden="1" x14ac:dyDescent="0.25">
      <c r="B160" s="18" t="s">
        <v>1849</v>
      </c>
      <c r="C160" s="36">
        <v>43732</v>
      </c>
      <c r="D160" s="18" t="s">
        <v>246</v>
      </c>
      <c r="E160" s="18" t="s">
        <v>33</v>
      </c>
      <c r="F160" s="37" t="str">
        <f>LEFT(Table8[[#This Row],[RESULT]],1)</f>
        <v>L</v>
      </c>
      <c r="G160" s="18" t="s">
        <v>1850</v>
      </c>
      <c r="H160" s="18" t="s">
        <v>1851</v>
      </c>
      <c r="I160" s="18" t="s">
        <v>1852</v>
      </c>
      <c r="J160" s="18"/>
      <c r="K160" s="38">
        <v>12625</v>
      </c>
      <c r="L160" s="38"/>
      <c r="M160" s="38"/>
      <c r="N160" s="38"/>
      <c r="O160" s="38">
        <f>SUM('2019 Bluejays Attendance'!$L160:$N160)</f>
        <v>0</v>
      </c>
    </row>
    <row r="161" spans="2:15" x14ac:dyDescent="0.25">
      <c r="B161" s="18" t="s">
        <v>1853</v>
      </c>
      <c r="C161" s="36">
        <v>43733</v>
      </c>
      <c r="D161" s="18" t="s">
        <v>246</v>
      </c>
      <c r="E161" s="18" t="s">
        <v>100</v>
      </c>
      <c r="F161" s="37" t="str">
        <f>LEFT(Table8[[#This Row],[RESULT]],1)</f>
        <v>W</v>
      </c>
      <c r="G161" s="18" t="s">
        <v>1854</v>
      </c>
      <c r="H161" s="18" t="s">
        <v>1855</v>
      </c>
      <c r="I161" s="18" t="s">
        <v>1856</v>
      </c>
      <c r="J161" s="18" t="s">
        <v>1112</v>
      </c>
      <c r="K161" s="38">
        <v>13853</v>
      </c>
      <c r="L161" s="38">
        <v>38</v>
      </c>
      <c r="M161" s="38">
        <v>17</v>
      </c>
      <c r="N161" s="38">
        <v>2</v>
      </c>
      <c r="O161" s="38">
        <f>SUM('2019 Bluejays Attendance'!$L161:$N161)</f>
        <v>57</v>
      </c>
    </row>
    <row r="162" spans="2:15" x14ac:dyDescent="0.25">
      <c r="B162" s="18" t="s">
        <v>1857</v>
      </c>
      <c r="C162" s="36">
        <v>43735</v>
      </c>
      <c r="D162" s="18" t="s">
        <v>250</v>
      </c>
      <c r="E162" s="18" t="s">
        <v>588</v>
      </c>
      <c r="F162" s="37" t="str">
        <f>LEFT(Table8[[#This Row],[RESULT]],1)</f>
        <v>L</v>
      </c>
      <c r="G162" s="18" t="s">
        <v>1858</v>
      </c>
      <c r="H162" s="18" t="s">
        <v>1859</v>
      </c>
      <c r="I162" s="18" t="s">
        <v>1860</v>
      </c>
      <c r="J162" s="18"/>
      <c r="K162" s="38">
        <v>16348</v>
      </c>
      <c r="L162" s="38">
        <v>55</v>
      </c>
      <c r="M162" s="38">
        <v>31</v>
      </c>
      <c r="N162" s="38">
        <v>3</v>
      </c>
      <c r="O162" s="38">
        <f>SUM('2019 Bluejays Attendance'!$L162:$N162)</f>
        <v>89</v>
      </c>
    </row>
    <row r="163" spans="2:15" x14ac:dyDescent="0.25">
      <c r="B163" s="18" t="s">
        <v>1861</v>
      </c>
      <c r="C163" s="36">
        <v>43736</v>
      </c>
      <c r="D163" s="18" t="s">
        <v>250</v>
      </c>
      <c r="E163" s="18" t="s">
        <v>61</v>
      </c>
      <c r="F163" s="37" t="str">
        <f>LEFT(Table8[[#This Row],[RESULT]],1)</f>
        <v>W</v>
      </c>
      <c r="G163" s="18" t="s">
        <v>1862</v>
      </c>
      <c r="H163" s="18" t="s">
        <v>1863</v>
      </c>
      <c r="I163" s="18" t="s">
        <v>1864</v>
      </c>
      <c r="J163" s="18" t="s">
        <v>1122</v>
      </c>
      <c r="K163" s="38">
        <v>20293</v>
      </c>
      <c r="L163" s="38">
        <v>76</v>
      </c>
      <c r="M163" s="38">
        <v>21</v>
      </c>
      <c r="N163" s="38">
        <v>15</v>
      </c>
      <c r="O163" s="38">
        <f>SUM('2019 Bluejays Attendance'!$L163:$N163)</f>
        <v>112</v>
      </c>
    </row>
    <row r="164" spans="2:15" x14ac:dyDescent="0.25">
      <c r="B164" s="18" t="s">
        <v>1865</v>
      </c>
      <c r="C164" s="36">
        <v>43737</v>
      </c>
      <c r="D164" s="18" t="s">
        <v>250</v>
      </c>
      <c r="E164" s="18" t="s">
        <v>1866</v>
      </c>
      <c r="F164" s="37" t="str">
        <f>LEFT(Table8[[#This Row],[RESULT]],1)</f>
        <v>W</v>
      </c>
      <c r="G164" s="18" t="s">
        <v>1867</v>
      </c>
      <c r="H164" s="18" t="s">
        <v>1868</v>
      </c>
      <c r="I164" s="18" t="s">
        <v>1869</v>
      </c>
      <c r="J164" s="18"/>
      <c r="K164" s="38">
        <v>25738</v>
      </c>
      <c r="L164" s="38">
        <v>97</v>
      </c>
      <c r="M164" s="38">
        <v>13</v>
      </c>
      <c r="N164" s="38">
        <v>12</v>
      </c>
      <c r="O164" s="38">
        <f>SUM('2019 Bluejays Attendance'!$L164:$N164)</f>
        <v>122</v>
      </c>
    </row>
    <row r="165" spans="2:15" hidden="1" x14ac:dyDescent="0.25">
      <c r="B165" s="18"/>
      <c r="C165" s="18"/>
      <c r="D165" s="18"/>
      <c r="E165" s="18"/>
      <c r="F165" s="18" t="str">
        <f>LEFT(Table8[[#This Row],[RESULT]],1)</f>
        <v/>
      </c>
      <c r="G165" s="18"/>
      <c r="H165" s="18"/>
      <c r="I165" s="18"/>
      <c r="J165" s="18"/>
      <c r="K165" s="19"/>
      <c r="L165" s="19"/>
      <c r="M165" s="19"/>
      <c r="N165" s="19"/>
      <c r="O165" s="19">
        <f>SUM('2019 Bluejays Attendance'!$L165:$N165)</f>
        <v>0</v>
      </c>
    </row>
    <row r="166" spans="2:15" x14ac:dyDescent="0.25">
      <c r="B166" s="18"/>
      <c r="C166" s="45" t="s">
        <v>1895</v>
      </c>
      <c r="D166" s="30"/>
      <c r="E166" s="30"/>
      <c r="F166" s="30" t="str">
        <f>LEFT(Table8[[#This Row],[RESULT]],1)</f>
        <v/>
      </c>
      <c r="G166" s="30"/>
      <c r="H166" s="30"/>
      <c r="I166" s="30"/>
      <c r="J166" s="30"/>
      <c r="K166" s="40">
        <f>AVERAGE(K3,K4,K5,K6,K9,K16,K17,K18,K27,K28,K29,K30,K39,K40,K41,K42,K49,K52,K53,K63,K64,K65,K66,K74,K67,K75,K76,K77,K84,K85,K86,K87,K88,K89,K90,K91,K92,K93,K104,K105,K106,K107,K108,K109,K120,K121,K122,K123,K124,K125,K126,K127,K128,K129,K136,K137,K138,K139,K140,K148,K149,K150,K151,K152,K161,K162,K163,K164)</f>
        <v>22576.25</v>
      </c>
      <c r="L166" s="40">
        <f t="shared" ref="L166:O166" si="0">AVERAGE(L3,L4,L5,L6,L9,L16,L17,L18,L27,L28,L29,L30,L39,L40,L41,L42,L49,L52,L53,L63,L64,L65,L66,L74,L67,L75,L76,L77,L84,L85,L86,L87,L88,L89,L90,L91,L92,L93,L104,L105,L106,L107,L108,L109,L120,L121,L122,L123,L124,L125,L126,L127,L128,L129,L136,L137,L138,L139,L140,L148,L149,L150,L151,L152,L161,L162,L163,L164)</f>
        <v>75.867647058823536</v>
      </c>
      <c r="M166" s="40">
        <f t="shared" si="0"/>
        <v>14.779411764705882</v>
      </c>
      <c r="N166" s="40">
        <f t="shared" si="0"/>
        <v>22.779411764705884</v>
      </c>
      <c r="O166" s="40">
        <f t="shared" si="0"/>
        <v>113.42647058823529</v>
      </c>
    </row>
  </sheetData>
  <mergeCells count="1">
    <mergeCell ref="C1:O1"/>
  </mergeCells>
  <conditionalFormatting sqref="D2:D165 D167:D1048576">
    <cfRule type="beginsWith" dxfId="278" priority="1" operator="beginsWith" text="@">
      <formula>LEFT(D2,LEN("@"))="@"</formula>
    </cfRule>
  </conditionalFormatting>
  <hyperlinks>
    <hyperlink ref="Q2" r:id="rId1" xr:uid="{A3BC7E37-C237-4E7D-80E2-FCF79F3C1779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FE17-1761-47D7-8EF1-613FCD79C6ED}">
  <dimension ref="A3:C12"/>
  <sheetViews>
    <sheetView workbookViewId="0">
      <selection activeCell="E21" sqref="E21"/>
    </sheetView>
  </sheetViews>
  <sheetFormatPr defaultRowHeight="15" x14ac:dyDescent="0.25"/>
  <cols>
    <col min="1" max="1" width="22.85546875" bestFit="1" customWidth="1"/>
    <col min="2" max="2" width="14.5703125" bestFit="1" customWidth="1"/>
    <col min="3" max="3" width="5" bestFit="1" customWidth="1"/>
    <col min="4" max="5" width="11.28515625" bestFit="1" customWidth="1"/>
  </cols>
  <sheetData>
    <row r="3" spans="1:3" ht="45" x14ac:dyDescent="0.25">
      <c r="A3" s="23" t="s">
        <v>1892</v>
      </c>
      <c r="B3" s="14" t="s">
        <v>1888</v>
      </c>
    </row>
    <row r="4" spans="1:3" x14ac:dyDescent="0.25">
      <c r="A4" s="10" t="s">
        <v>1880</v>
      </c>
      <c r="B4" s="12" t="s">
        <v>1878</v>
      </c>
      <c r="C4" s="12" t="s">
        <v>1879</v>
      </c>
    </row>
    <row r="5" spans="1:3" x14ac:dyDescent="0.25">
      <c r="A5" s="11" t="s">
        <v>1890</v>
      </c>
      <c r="B5" s="13">
        <v>89</v>
      </c>
      <c r="C5" s="13">
        <v>133</v>
      </c>
    </row>
    <row r="6" spans="1:3" x14ac:dyDescent="0.25">
      <c r="A6" s="11" t="s">
        <v>1882</v>
      </c>
      <c r="B6" s="13">
        <v>99</v>
      </c>
      <c r="C6" s="13">
        <v>303</v>
      </c>
    </row>
    <row r="7" spans="1:3" x14ac:dyDescent="0.25">
      <c r="A7" s="11" t="s">
        <v>1883</v>
      </c>
      <c r="B7" s="13">
        <v>330</v>
      </c>
      <c r="C7" s="13">
        <v>52</v>
      </c>
    </row>
    <row r="8" spans="1:3" x14ac:dyDescent="0.25">
      <c r="A8" s="11" t="s">
        <v>1884</v>
      </c>
      <c r="B8" s="13">
        <v>695</v>
      </c>
      <c r="C8" s="13">
        <v>503</v>
      </c>
    </row>
    <row r="9" spans="1:3" x14ac:dyDescent="0.25">
      <c r="A9" s="11" t="s">
        <v>1885</v>
      </c>
      <c r="B9" s="13">
        <v>1473</v>
      </c>
      <c r="C9" s="13">
        <v>762</v>
      </c>
    </row>
    <row r="10" spans="1:3" x14ac:dyDescent="0.25">
      <c r="A10" s="11" t="s">
        <v>1886</v>
      </c>
      <c r="B10" s="13">
        <v>1079</v>
      </c>
      <c r="C10" s="13">
        <v>1128</v>
      </c>
    </row>
    <row r="11" spans="1:3" x14ac:dyDescent="0.25">
      <c r="A11" s="11" t="s">
        <v>1887</v>
      </c>
      <c r="B11" s="13">
        <v>531</v>
      </c>
      <c r="C11" s="13">
        <v>536</v>
      </c>
    </row>
    <row r="12" spans="1:3" x14ac:dyDescent="0.25">
      <c r="A12" s="11" t="s">
        <v>1876</v>
      </c>
      <c r="B12" s="13">
        <v>4296</v>
      </c>
      <c r="C12" s="13">
        <v>3417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32B-D546-4F5F-85E1-99A9406A8159}">
  <dimension ref="D3:H6"/>
  <sheetViews>
    <sheetView workbookViewId="0">
      <selection activeCell="F9" sqref="F9"/>
    </sheetView>
  </sheetViews>
  <sheetFormatPr defaultRowHeight="15" x14ac:dyDescent="0.25"/>
  <cols>
    <col min="4" max="4" width="10.140625" customWidth="1"/>
    <col min="5" max="5" width="22.42578125" bestFit="1" customWidth="1"/>
    <col min="6" max="6" width="24.5703125" customWidth="1"/>
    <col min="7" max="7" width="20.140625" customWidth="1"/>
    <col min="8" max="8" width="18.140625" bestFit="1" customWidth="1"/>
  </cols>
  <sheetData>
    <row r="3" spans="4:8" ht="30" x14ac:dyDescent="0.25">
      <c r="D3" s="12" t="s">
        <v>1893</v>
      </c>
      <c r="E3" s="42" t="s">
        <v>1900</v>
      </c>
      <c r="F3" s="42" t="s">
        <v>1902</v>
      </c>
      <c r="G3" s="42" t="s">
        <v>1904</v>
      </c>
      <c r="H3" s="42" t="s">
        <v>1903</v>
      </c>
    </row>
    <row r="4" spans="4:8" x14ac:dyDescent="0.25">
      <c r="D4" s="12">
        <v>2017</v>
      </c>
      <c r="E4" s="43">
        <f>'2017 Bluejays Attendance'!H168</f>
        <v>39890.916666666664</v>
      </c>
      <c r="F4" s="43" t="s">
        <v>1901</v>
      </c>
      <c r="G4" s="12">
        <v>118</v>
      </c>
      <c r="H4" s="43" t="s">
        <v>1901</v>
      </c>
    </row>
    <row r="5" spans="4:8" x14ac:dyDescent="0.25">
      <c r="D5" s="12">
        <v>2018</v>
      </c>
      <c r="E5" s="43">
        <f>'2018 Bluejays Attendance'!K165</f>
        <v>30758.406779661018</v>
      </c>
      <c r="F5" s="44">
        <f>(E5-E4)/E4</f>
        <v>-0.22893707766402077</v>
      </c>
      <c r="G5" s="12">
        <v>115</v>
      </c>
      <c r="H5" s="44">
        <f>(G5-G4)/G4</f>
        <v>-2.5423728813559324E-2</v>
      </c>
    </row>
    <row r="6" spans="4:8" x14ac:dyDescent="0.25">
      <c r="D6" s="12">
        <v>2019</v>
      </c>
      <c r="E6" s="43">
        <f>'2019 Bluejays Attendance'!K166</f>
        <v>22576.25</v>
      </c>
      <c r="F6" s="44">
        <f>(E6-E5)/E5</f>
        <v>-0.26601367353888644</v>
      </c>
      <c r="G6" s="12">
        <v>113</v>
      </c>
      <c r="H6" s="44">
        <f>(G6-G5)/G5</f>
        <v>-1.7391304347826087E-2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815E-F3EE-430B-8807-EC5AE3DB84D0}">
  <dimension ref="B18:R27"/>
  <sheetViews>
    <sheetView showGridLines="0" workbookViewId="0">
      <selection activeCell="V10" sqref="V10"/>
    </sheetView>
  </sheetViews>
  <sheetFormatPr defaultRowHeight="15" x14ac:dyDescent="0.25"/>
  <cols>
    <col min="1" max="2" width="18.7109375" style="48" bestFit="1" customWidth="1"/>
    <col min="3" max="4" width="9.140625" style="48"/>
    <col min="5" max="5" width="6" style="48" customWidth="1"/>
    <col min="6" max="6" width="0.42578125" style="48" customWidth="1"/>
    <col min="7" max="7" width="0.7109375" style="48" customWidth="1"/>
    <col min="8" max="8" width="9.140625" style="48"/>
    <col min="9" max="9" width="18.7109375" style="48" bestFit="1" customWidth="1"/>
    <col min="10" max="12" width="9.140625" style="48"/>
    <col min="13" max="13" width="3.42578125" style="48" customWidth="1"/>
    <col min="14" max="14" width="9.140625" style="48" hidden="1" customWidth="1"/>
    <col min="15" max="15" width="9.140625" style="48"/>
    <col min="16" max="16" width="18.7109375" style="48" bestFit="1" customWidth="1"/>
    <col min="17" max="16384" width="9.140625" style="48"/>
  </cols>
  <sheetData>
    <row r="18" spans="2:18" ht="45" x14ac:dyDescent="0.25">
      <c r="B18" s="52" t="s">
        <v>1889</v>
      </c>
      <c r="C18" s="53" t="s">
        <v>1888</v>
      </c>
      <c r="D18" s="54"/>
      <c r="I18" s="52" t="s">
        <v>1891</v>
      </c>
      <c r="J18" s="53" t="s">
        <v>1888</v>
      </c>
      <c r="K18" s="54"/>
      <c r="P18" s="55" t="s">
        <v>1892</v>
      </c>
      <c r="Q18" s="53" t="s">
        <v>1888</v>
      </c>
      <c r="R18" s="54"/>
    </row>
    <row r="19" spans="2:18" x14ac:dyDescent="0.25">
      <c r="B19" s="59" t="s">
        <v>1880</v>
      </c>
      <c r="C19" s="60" t="s">
        <v>1878</v>
      </c>
      <c r="D19" s="61" t="s">
        <v>1879</v>
      </c>
      <c r="I19" s="59" t="s">
        <v>1880</v>
      </c>
      <c r="J19" s="60" t="s">
        <v>1878</v>
      </c>
      <c r="K19" s="61" t="s">
        <v>1879</v>
      </c>
      <c r="P19" s="59" t="s">
        <v>1880</v>
      </c>
      <c r="Q19" s="60" t="s">
        <v>1878</v>
      </c>
      <c r="R19" s="61" t="s">
        <v>1879</v>
      </c>
    </row>
    <row r="20" spans="2:18" x14ac:dyDescent="0.25">
      <c r="B20" s="49" t="s">
        <v>1886</v>
      </c>
      <c r="C20" s="50">
        <v>291</v>
      </c>
      <c r="D20" s="51">
        <v>227</v>
      </c>
      <c r="I20" s="49" t="s">
        <v>1890</v>
      </c>
      <c r="J20" s="50">
        <v>133</v>
      </c>
      <c r="K20" s="51">
        <v>159</v>
      </c>
      <c r="P20" s="49" t="s">
        <v>1890</v>
      </c>
      <c r="Q20" s="50">
        <v>89</v>
      </c>
      <c r="R20" s="51">
        <v>133</v>
      </c>
    </row>
    <row r="21" spans="2:18" x14ac:dyDescent="0.25">
      <c r="B21" s="49" t="s">
        <v>1887</v>
      </c>
      <c r="C21" s="50">
        <v>449</v>
      </c>
      <c r="D21" s="51">
        <v>444</v>
      </c>
      <c r="I21" s="49" t="s">
        <v>1882</v>
      </c>
      <c r="J21" s="50">
        <v>222</v>
      </c>
      <c r="K21" s="51">
        <v>157</v>
      </c>
      <c r="P21" s="49" t="s">
        <v>1882</v>
      </c>
      <c r="Q21" s="50">
        <v>99</v>
      </c>
      <c r="R21" s="51">
        <v>303</v>
      </c>
    </row>
    <row r="22" spans="2:18" x14ac:dyDescent="0.25">
      <c r="B22" s="56" t="s">
        <v>1876</v>
      </c>
      <c r="C22" s="57">
        <v>740</v>
      </c>
      <c r="D22" s="58">
        <v>671</v>
      </c>
      <c r="I22" s="49" t="s">
        <v>1883</v>
      </c>
      <c r="J22" s="50">
        <v>475</v>
      </c>
      <c r="K22" s="51">
        <v>97</v>
      </c>
      <c r="P22" s="49" t="s">
        <v>1883</v>
      </c>
      <c r="Q22" s="50">
        <v>330</v>
      </c>
      <c r="R22" s="51">
        <v>52</v>
      </c>
    </row>
    <row r="23" spans="2:18" x14ac:dyDescent="0.25">
      <c r="I23" s="49" t="s">
        <v>1884</v>
      </c>
      <c r="J23" s="50">
        <v>144</v>
      </c>
      <c r="K23" s="51">
        <v>957</v>
      </c>
      <c r="P23" s="49" t="s">
        <v>1884</v>
      </c>
      <c r="Q23" s="50">
        <v>695</v>
      </c>
      <c r="R23" s="51">
        <v>503</v>
      </c>
    </row>
    <row r="24" spans="2:18" x14ac:dyDescent="0.25">
      <c r="I24" s="49" t="s">
        <v>1885</v>
      </c>
      <c r="J24" s="50">
        <v>1353</v>
      </c>
      <c r="K24" s="51">
        <v>835</v>
      </c>
      <c r="P24" s="49" t="s">
        <v>1885</v>
      </c>
      <c r="Q24" s="50">
        <v>1473</v>
      </c>
      <c r="R24" s="51">
        <v>762</v>
      </c>
    </row>
    <row r="25" spans="2:18" x14ac:dyDescent="0.25">
      <c r="I25" s="49" t="s">
        <v>1886</v>
      </c>
      <c r="J25" s="50">
        <v>828</v>
      </c>
      <c r="K25" s="51">
        <v>1013</v>
      </c>
      <c r="P25" s="49" t="s">
        <v>1886</v>
      </c>
      <c r="Q25" s="50">
        <v>1079</v>
      </c>
      <c r="R25" s="51">
        <v>1128</v>
      </c>
    </row>
    <row r="26" spans="2:18" x14ac:dyDescent="0.25">
      <c r="I26" s="49" t="s">
        <v>1887</v>
      </c>
      <c r="J26" s="50">
        <v>185</v>
      </c>
      <c r="K26" s="51">
        <v>248</v>
      </c>
      <c r="P26" s="49" t="s">
        <v>1887</v>
      </c>
      <c r="Q26" s="50">
        <v>531</v>
      </c>
      <c r="R26" s="51">
        <v>536</v>
      </c>
    </row>
    <row r="27" spans="2:18" x14ac:dyDescent="0.25">
      <c r="I27" s="56" t="s">
        <v>1876</v>
      </c>
      <c r="J27" s="57">
        <v>3340</v>
      </c>
      <c r="K27" s="58">
        <v>3466</v>
      </c>
      <c r="P27" s="56" t="s">
        <v>1876</v>
      </c>
      <c r="Q27" s="57">
        <v>4296</v>
      </c>
      <c r="R27" s="58">
        <v>3417</v>
      </c>
    </row>
  </sheetData>
  <phoneticPr fontId="10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TRM ticket sales data</vt:lpstr>
      <vt:lpstr>2017 Bluejays Attendance</vt:lpstr>
      <vt:lpstr>2017 Pivot</vt:lpstr>
      <vt:lpstr>2018 Bluejays Attendance</vt:lpstr>
      <vt:lpstr>2018 Pivot</vt:lpstr>
      <vt:lpstr>2019 Bluejays Attendance</vt:lpstr>
      <vt:lpstr>2019 Pivot</vt:lpstr>
      <vt:lpstr>% Changes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2019-11-28T06:44:26Z</dcterms:created>
  <dcterms:modified xsi:type="dcterms:W3CDTF">2022-07-11T20:34:34Z</dcterms:modified>
</cp:coreProperties>
</file>