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g/code/EE Projects 2022-/ComputerBreakout/Design/7SegmentDesigns/7Seg-2Digit/bom/"/>
    </mc:Choice>
  </mc:AlternateContent>
  <xr:revisionPtr revIDLastSave="0" documentId="13_ncr:1_{6C273AC9-9C08-744F-9C4E-526C5C8BA947}" xr6:coauthVersionLast="47" xr6:coauthVersionMax="47" xr10:uidLastSave="{00000000-0000-0000-0000-000000000000}"/>
  <bookViews>
    <workbookView xWindow="900" yWindow="680" windowWidth="26480" windowHeight="17420" xr2:uid="{7C62EEA5-59C9-AF4A-87E9-63E817F36AD7}"/>
  </bookViews>
  <sheets>
    <sheet name="re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 s="1"/>
  <c r="E7" i="1"/>
  <c r="G7" i="1" s="1"/>
  <c r="E23" i="1"/>
  <c r="E22" i="1"/>
  <c r="G22" i="1" s="1"/>
  <c r="Q21" i="1"/>
  <c r="P21" i="1"/>
  <c r="O21" i="1"/>
  <c r="N21" i="1"/>
  <c r="Q20" i="1"/>
  <c r="P20" i="1"/>
  <c r="O20" i="1"/>
  <c r="N20" i="1"/>
  <c r="Q23" i="1"/>
  <c r="P23" i="1"/>
  <c r="O23" i="1"/>
  <c r="N23" i="1"/>
  <c r="G23" i="1"/>
  <c r="G18" i="1"/>
  <c r="E17" i="1"/>
  <c r="G17" i="1" s="1"/>
  <c r="Q16" i="1"/>
  <c r="P16" i="1"/>
  <c r="O16" i="1"/>
  <c r="N16" i="1"/>
  <c r="G6" i="1"/>
  <c r="G12" i="1"/>
  <c r="G10" i="1"/>
  <c r="G8" i="1"/>
  <c r="Q5" i="1"/>
  <c r="P5" i="1"/>
  <c r="O5" i="1"/>
  <c r="N5" i="1"/>
  <c r="Q3" i="1"/>
  <c r="Q4" i="1"/>
  <c r="Q7" i="1"/>
  <c r="Q8" i="1"/>
  <c r="Q10" i="1"/>
  <c r="Q11" i="1"/>
  <c r="Q12" i="1"/>
  <c r="Q13" i="1"/>
  <c r="Q14" i="1"/>
  <c r="Q15" i="1"/>
  <c r="Q17" i="1"/>
  <c r="Q18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O2" i="1"/>
  <c r="P2" i="1"/>
  <c r="O3" i="1"/>
  <c r="P3" i="1"/>
  <c r="O4" i="1"/>
  <c r="P4" i="1"/>
  <c r="O7" i="1"/>
  <c r="P7" i="1"/>
  <c r="O8" i="1"/>
  <c r="P8" i="1"/>
  <c r="O10" i="1"/>
  <c r="P10" i="1"/>
  <c r="O11" i="1"/>
  <c r="P11" i="1"/>
  <c r="O12" i="1"/>
  <c r="P12" i="1"/>
  <c r="O13" i="1"/>
  <c r="P13" i="1"/>
  <c r="O14" i="1"/>
  <c r="P14" i="1"/>
  <c r="O15" i="1"/>
  <c r="P15" i="1"/>
  <c r="O17" i="1"/>
  <c r="P17" i="1"/>
  <c r="O18" i="1"/>
  <c r="P18" i="1"/>
  <c r="O22" i="1"/>
  <c r="P22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N3" i="1"/>
  <c r="N4" i="1"/>
  <c r="N7" i="1"/>
  <c r="N8" i="1"/>
  <c r="N10" i="1"/>
  <c r="N11" i="1"/>
  <c r="N12" i="1"/>
  <c r="N13" i="1"/>
  <c r="N14" i="1"/>
  <c r="N15" i="1"/>
  <c r="N17" i="1"/>
  <c r="N18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  <c r="G11" i="1"/>
</calcChain>
</file>

<file path=xl/sharedStrings.xml><?xml version="1.0" encoding="utf-8"?>
<sst xmlns="http://schemas.openxmlformats.org/spreadsheetml/2006/main" count="79" uniqueCount="58">
  <si>
    <t>Desc</t>
  </si>
  <si>
    <t>Vendor URL</t>
  </si>
  <si>
    <t>Price</t>
  </si>
  <si>
    <t>Subtotal</t>
  </si>
  <si>
    <t>Ordered?</t>
  </si>
  <si>
    <t>In basket?</t>
  </si>
  <si>
    <t>Notes</t>
  </si>
  <si>
    <t>Parts</t>
  </si>
  <si>
    <t>R1-R8</t>
  </si>
  <si>
    <t>U1</t>
  </si>
  <si>
    <t>Actual Qty</t>
  </si>
  <si>
    <t>Order Qty</t>
  </si>
  <si>
    <t># of boards</t>
  </si>
  <si>
    <t>U2</t>
  </si>
  <si>
    <t>C1</t>
  </si>
  <si>
    <t>C2</t>
  </si>
  <si>
    <t>✅</t>
  </si>
  <si>
    <t>Carrier Board: Hex Digits 7-segment</t>
  </si>
  <si>
    <t>820 resistors, 1206 3216 metric</t>
  </si>
  <si>
    <t>https://www.digikey.com/en/products/detail/yageo/RC1206JR-07820RL/729342</t>
  </si>
  <si>
    <t>J5</t>
  </si>
  <si>
    <t>Digikey</t>
  </si>
  <si>
    <t>Adafruit</t>
  </si>
  <si>
    <t>Mouser</t>
  </si>
  <si>
    <t>Sparkfun</t>
  </si>
  <si>
    <t>https://www.digikey.com/en/products/detail/onsemi/NL27WZ14DFT2G/920165</t>
  </si>
  <si>
    <t>NL27WZ14DFT2G dual inverter in SC-88 package</t>
  </si>
  <si>
    <t>2x6 right angle male 0.1" header pins</t>
  </si>
  <si>
    <t>Mfgr PN</t>
  </si>
  <si>
    <t>PH2RA-12-UA</t>
  </si>
  <si>
    <t>https://www.digikey.com/en/products/detail/adam-tech/PH2RA-12-UA/9830569</t>
  </si>
  <si>
    <t>NL27WZ14DFT2G</t>
  </si>
  <si>
    <t>J1</t>
  </si>
  <si>
    <t>CAP CER 0.1UF 50V X7R 1206</t>
  </si>
  <si>
    <t>CAP 1206 25V 10 UF X7R</t>
  </si>
  <si>
    <t>https://www.digikey.com/en/products/detail/yageo/cc1206kfx7r8bb106/20376253</t>
  </si>
  <si>
    <t>https://www.digikey.com/en/products/detail/yageo/CC1206KRX7R9BB104/302913</t>
  </si>
  <si>
    <t>❌</t>
  </si>
  <si>
    <t>Breadboard Breakout</t>
  </si>
  <si>
    <t>Bright red 2x7seg (DC56-11SURKWA)</t>
  </si>
  <si>
    <t>DC56-11SURKWA</t>
  </si>
  <si>
    <t>https://www.digikey.com/en/products/detail/kingbright/DC56-11SURKWA/4098431?s=N4IgTCBcDaICIGECsA2AtARgwZQKoCUBpAdQEEQBdAXyA</t>
  </si>
  <si>
    <t>1k resistors, 1206 3216 metric</t>
  </si>
  <si>
    <t>R1-R8 (alternate)</t>
  </si>
  <si>
    <t>6x2 0.1" female receptacle</t>
  </si>
  <si>
    <t>https://www.digikey.com/en/products/detail/sullins-connector-solutions/PPPC062LFBN-RC/810246</t>
  </si>
  <si>
    <t>https://www.digikey.com/en/products/detail/w%C3%BCrth-elektronik/61300611121/4846833</t>
  </si>
  <si>
    <t>6x1 CONN HEADER VERT 6POS 2.54MM</t>
  </si>
  <si>
    <t>PPPC062LFBN-RC</t>
  </si>
  <si>
    <t>CONN HDR 40POS 0.1 GOLD PCB 2x20 female</t>
  </si>
  <si>
    <t>https://www.digikey.com/en/products/detail/sullins-connector-solutions/PPPC202LFBN-RC/810259</t>
  </si>
  <si>
    <t>PPPC202LFBN-RC</t>
  </si>
  <si>
    <t>https://www.digikey.com/en/products/detail/sullins-connector-solutions/PRPC020SFAN-RC/2775354?s=N4IgTCBcDaIAoCU4GEAMZUGUBiBBAcgLQLIgC6AvkA</t>
  </si>
  <si>
    <t>PRPC020SFAN-RC</t>
  </si>
  <si>
    <t>1x20 male pin headers 2.54mm</t>
  </si>
  <si>
    <t>J6,J7</t>
  </si>
  <si>
    <t>Breadboard Breakout (ULX3S)</t>
  </si>
  <si>
    <t>https://www.digikey.com/en/products/detail/yageo/RC1206JR-071KL/729186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</si>
</sst>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3" fillId="2" borderId="0" xfId="0" applyFont="1" applyFill="1"/>
    <xf numFmtId="0" fontId="0" fillId="0" borderId="0" xfId="0" applyAlignment="1">
      <alignment wrapText="1"/>
    </xf>
    <xf numFmtId="0" fontId="1" fillId="0" borderId="0" xfId="1" applyFill="1"/>
    <xf numFmtId="0" fontId="0" fillId="0" borderId="0" xfId="0" applyAlignment="1">
      <alignment horizontal="left" wrapText="1"/>
    </xf>
    <xf numFmtId="0" fontId="4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RPC020SFAN-RC/2775354?s=N4IgTCBcDaIAoCU4GEAMZUGUBiBBAcgLQLIgC6AvkA" TargetMode="External"/><Relationship Id="rId3" Type="http://schemas.openxmlformats.org/officeDocument/2006/relationships/hyperlink" Target="https://www.digikey.com/en/products/detail/adam-tech/PH2RA-12-UA/9830569" TargetMode="External"/><Relationship Id="rId7" Type="http://schemas.openxmlformats.org/officeDocument/2006/relationships/hyperlink" Target="https://www.digikey.com/en/products/detail/sullins-connector-solutions/PPPC202LFBN-RC/810259" TargetMode="External"/><Relationship Id="rId2" Type="http://schemas.openxmlformats.org/officeDocument/2006/relationships/hyperlink" Target="https://www.digikey.com/en/products/detail/yageo/RC1206JR-07820RL/729342" TargetMode="External"/><Relationship Id="rId1" Type="http://schemas.openxmlformats.org/officeDocument/2006/relationships/hyperlink" Target="https://www.digikey.com/en/products/detail/onsemi/NL27WZ14DFT2G/920165" TargetMode="External"/><Relationship Id="rId6" Type="http://schemas.openxmlformats.org/officeDocument/2006/relationships/hyperlink" Target="https://www.digikey.com/en/products/detail/w%C3%BCrth-elektronik/61300611121/4846833" TargetMode="External"/><Relationship Id="rId5" Type="http://schemas.openxmlformats.org/officeDocument/2006/relationships/hyperlink" Target="https://www.digikey.com/en/products/detail/sullins-connector-solutions/PPPC062LFBN-RC/810246" TargetMode="External"/><Relationship Id="rId4" Type="http://schemas.openxmlformats.org/officeDocument/2006/relationships/hyperlink" Target="https://www.digikey.com/en/products/detail/kingbright/DC56-11SURKWA/4098431?s=N4IgTCBcDaICIGECsA2AtARgwZQKoCUBpAdQEE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C68B-1182-F246-8D23-02BFEFD1FB78}">
  <dimension ref="A1:Q45"/>
  <sheetViews>
    <sheetView tabSelected="1" zoomScale="125" zoomScaleNormal="125" workbookViewId="0">
      <selection activeCell="A9" sqref="A9"/>
    </sheetView>
  </sheetViews>
  <sheetFormatPr baseColWidth="10" defaultRowHeight="16" x14ac:dyDescent="0.2"/>
  <cols>
    <col min="1" max="1" width="45.5" customWidth="1"/>
    <col min="2" max="2" width="23.6640625" customWidth="1"/>
    <col min="3" max="3" width="1.6640625" customWidth="1"/>
    <col min="4" max="4" width="6.33203125" customWidth="1"/>
    <col min="5" max="5" width="6" customWidth="1"/>
    <col min="6" max="6" width="5.1640625" customWidth="1"/>
    <col min="10" max="10" width="33.6640625" customWidth="1"/>
    <col min="11" max="11" width="19.33203125" customWidth="1"/>
    <col min="12" max="12" width="48.5" customWidth="1"/>
    <col min="13" max="13" width="9.5" customWidth="1"/>
    <col min="14" max="14" width="7" bestFit="1" customWidth="1"/>
    <col min="15" max="15" width="7.83203125" bestFit="1" customWidth="1"/>
    <col min="16" max="16" width="7.33203125" bestFit="1" customWidth="1"/>
    <col min="17" max="17" width="8.33203125" bestFit="1" customWidth="1"/>
    <col min="18" max="18" width="2.83203125" customWidth="1"/>
  </cols>
  <sheetData>
    <row r="1" spans="1:17" s="7" customFormat="1" ht="34" x14ac:dyDescent="0.2">
      <c r="A1" s="7" t="s">
        <v>0</v>
      </c>
      <c r="B1" s="7" t="s">
        <v>7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5</v>
      </c>
      <c r="I1" s="7" t="s">
        <v>4</v>
      </c>
      <c r="J1" s="7" t="s">
        <v>1</v>
      </c>
      <c r="K1" s="7" t="s">
        <v>28</v>
      </c>
      <c r="L1" s="7" t="s">
        <v>6</v>
      </c>
      <c r="N1" s="9" t="s">
        <v>21</v>
      </c>
      <c r="O1" s="7" t="s">
        <v>22</v>
      </c>
      <c r="P1" s="7" t="s">
        <v>23</v>
      </c>
      <c r="Q1" s="7" t="s">
        <v>24</v>
      </c>
    </row>
    <row r="2" spans="1:17" x14ac:dyDescent="0.2">
      <c r="N2" t="str">
        <f>IF(ISNUMBER(SEARCH(N$1,$J2)),1,"")</f>
        <v/>
      </c>
      <c r="O2" t="str">
        <f t="shared" ref="O2:Q5" si="0">IF(ISNUMBER(SEARCH(O$1,$J2)),1,"")</f>
        <v/>
      </c>
      <c r="P2" t="str">
        <f t="shared" si="0"/>
        <v/>
      </c>
      <c r="Q2" t="str">
        <f t="shared" si="0"/>
        <v/>
      </c>
    </row>
    <row r="3" spans="1:17" x14ac:dyDescent="0.2">
      <c r="G3" s="3"/>
      <c r="H3" s="1"/>
      <c r="I3" s="1"/>
      <c r="N3" t="str">
        <f t="shared" ref="N3:Q11" si="1">IF(ISNUMBER(SEARCH(N$1,$J3)),1,"")</f>
        <v/>
      </c>
      <c r="O3" t="str">
        <f t="shared" si="1"/>
        <v/>
      </c>
      <c r="P3" t="str">
        <f t="shared" si="1"/>
        <v/>
      </c>
      <c r="Q3" t="str">
        <f t="shared" si="0"/>
        <v/>
      </c>
    </row>
    <row r="4" spans="1:17" ht="17" thickBot="1" x14ac:dyDescent="0.25">
      <c r="A4" s="6" t="s">
        <v>17</v>
      </c>
      <c r="G4" s="3"/>
      <c r="H4" s="1"/>
      <c r="I4" s="1"/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0"/>
        <v/>
      </c>
    </row>
    <row r="5" spans="1:17" ht="17" thickBot="1" x14ac:dyDescent="0.25">
      <c r="A5" s="4" t="s">
        <v>12</v>
      </c>
      <c r="B5" s="5">
        <v>3</v>
      </c>
      <c r="G5" s="3"/>
      <c r="H5" s="1"/>
      <c r="I5" s="1"/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0"/>
        <v/>
      </c>
    </row>
    <row r="6" spans="1:17" x14ac:dyDescent="0.2">
      <c r="A6" t="s">
        <v>39</v>
      </c>
      <c r="B6" t="s">
        <v>13</v>
      </c>
      <c r="D6">
        <v>1</v>
      </c>
      <c r="E6">
        <v>2</v>
      </c>
      <c r="F6">
        <v>3.33</v>
      </c>
      <c r="G6" s="3">
        <f t="shared" ref="G6" si="2">E6*F6</f>
        <v>6.66</v>
      </c>
      <c r="H6" s="1" t="s">
        <v>16</v>
      </c>
      <c r="I6" s="1" t="s">
        <v>37</v>
      </c>
      <c r="J6" s="8" t="s">
        <v>41</v>
      </c>
      <c r="K6" t="s">
        <v>40</v>
      </c>
    </row>
    <row r="7" spans="1:17" x14ac:dyDescent="0.2">
      <c r="A7" t="s">
        <v>26</v>
      </c>
      <c r="B7" t="s">
        <v>9</v>
      </c>
      <c r="D7">
        <v>1</v>
      </c>
      <c r="E7">
        <f>ROUNDUP(D7*$B$5,0)</f>
        <v>3</v>
      </c>
      <c r="F7">
        <v>0.32</v>
      </c>
      <c r="G7" s="3">
        <f>E7*F7</f>
        <v>0.96</v>
      </c>
      <c r="H7" s="1" t="s">
        <v>16</v>
      </c>
      <c r="I7" s="1" t="s">
        <v>37</v>
      </c>
      <c r="J7" s="8" t="s">
        <v>25</v>
      </c>
      <c r="K7" s="10" t="s">
        <v>31</v>
      </c>
      <c r="N7">
        <f t="shared" si="1"/>
        <v>1</v>
      </c>
      <c r="O7" t="str">
        <f t="shared" si="1"/>
        <v/>
      </c>
      <c r="P7" t="str">
        <f t="shared" si="1"/>
        <v/>
      </c>
      <c r="Q7" t="str">
        <f t="shared" si="1"/>
        <v/>
      </c>
    </row>
    <row r="8" spans="1:17" x14ac:dyDescent="0.2">
      <c r="A8" t="s">
        <v>18</v>
      </c>
      <c r="B8" t="s">
        <v>8</v>
      </c>
      <c r="D8">
        <v>8</v>
      </c>
      <c r="E8">
        <v>0</v>
      </c>
      <c r="F8">
        <v>0.1</v>
      </c>
      <c r="G8" s="3">
        <f>E8*F8</f>
        <v>0</v>
      </c>
      <c r="H8" s="1" t="s">
        <v>16</v>
      </c>
      <c r="I8" s="1" t="s">
        <v>37</v>
      </c>
      <c r="J8" s="8" t="s">
        <v>19</v>
      </c>
      <c r="K8" s="8"/>
      <c r="N8">
        <f t="shared" si="1"/>
        <v>1</v>
      </c>
      <c r="O8" t="str">
        <f t="shared" si="1"/>
        <v/>
      </c>
      <c r="P8" t="str">
        <f t="shared" si="1"/>
        <v/>
      </c>
      <c r="Q8" t="str">
        <f t="shared" si="1"/>
        <v/>
      </c>
    </row>
    <row r="9" spans="1:17" x14ac:dyDescent="0.2">
      <c r="A9" t="s">
        <v>42</v>
      </c>
      <c r="B9" t="s">
        <v>43</v>
      </c>
      <c r="D9">
        <v>8</v>
      </c>
      <c r="E9">
        <f>ROUNDUP(D9*$B$5,0)</f>
        <v>24</v>
      </c>
      <c r="F9">
        <v>3.5000000000000003E-2</v>
      </c>
      <c r="G9" s="3">
        <f>E9*F9</f>
        <v>0.84000000000000008</v>
      </c>
      <c r="H9" s="1" t="s">
        <v>16</v>
      </c>
      <c r="I9" s="1"/>
      <c r="J9" s="8" t="s">
        <v>57</v>
      </c>
      <c r="K9" s="8"/>
    </row>
    <row r="10" spans="1:17" x14ac:dyDescent="0.2">
      <c r="A10" t="s">
        <v>33</v>
      </c>
      <c r="B10" t="s">
        <v>14</v>
      </c>
      <c r="D10">
        <v>1</v>
      </c>
      <c r="E10">
        <v>0</v>
      </c>
      <c r="F10">
        <v>0.19</v>
      </c>
      <c r="G10" s="3">
        <f t="shared" ref="G10:G11" si="3">E10*F10</f>
        <v>0</v>
      </c>
      <c r="H10" s="1" t="s">
        <v>16</v>
      </c>
      <c r="I10" s="1" t="s">
        <v>37</v>
      </c>
      <c r="J10" s="2" t="s">
        <v>36</v>
      </c>
      <c r="K10" s="2"/>
      <c r="N10">
        <f t="shared" si="1"/>
        <v>1</v>
      </c>
      <c r="O10" t="str">
        <f t="shared" si="1"/>
        <v/>
      </c>
      <c r="P10" t="str">
        <f t="shared" si="1"/>
        <v/>
      </c>
      <c r="Q10" t="str">
        <f t="shared" si="1"/>
        <v/>
      </c>
    </row>
    <row r="11" spans="1:17" x14ac:dyDescent="0.2">
      <c r="A11" t="s">
        <v>34</v>
      </c>
      <c r="B11" t="s">
        <v>15</v>
      </c>
      <c r="D11">
        <v>1</v>
      </c>
      <c r="E11">
        <v>0</v>
      </c>
      <c r="F11">
        <v>0.51</v>
      </c>
      <c r="G11" s="3">
        <f t="shared" si="3"/>
        <v>0</v>
      </c>
      <c r="H11" s="1" t="s">
        <v>16</v>
      </c>
      <c r="I11" s="1" t="s">
        <v>37</v>
      </c>
      <c r="J11" s="2" t="s">
        <v>35</v>
      </c>
      <c r="K11" s="2"/>
      <c r="N11">
        <f t="shared" si="1"/>
        <v>1</v>
      </c>
      <c r="O11" t="str">
        <f t="shared" si="1"/>
        <v/>
      </c>
      <c r="P11" t="str">
        <f t="shared" si="1"/>
        <v/>
      </c>
      <c r="Q11" t="str">
        <f t="shared" si="1"/>
        <v/>
      </c>
    </row>
    <row r="12" spans="1:17" x14ac:dyDescent="0.2">
      <c r="A12" t="s">
        <v>27</v>
      </c>
      <c r="B12" t="s">
        <v>32</v>
      </c>
      <c r="D12">
        <v>1</v>
      </c>
      <c r="E12">
        <v>2</v>
      </c>
      <c r="F12">
        <v>0.37</v>
      </c>
      <c r="G12" s="3">
        <f t="shared" ref="G12" si="4">E12*F12</f>
        <v>0.74</v>
      </c>
      <c r="H12" s="1" t="s">
        <v>16</v>
      </c>
      <c r="I12" s="1" t="s">
        <v>37</v>
      </c>
      <c r="J12" s="2" t="s">
        <v>30</v>
      </c>
      <c r="K12" t="s">
        <v>29</v>
      </c>
      <c r="N12">
        <f t="shared" ref="N12:Q45" si="5">IF(ISNUMBER(SEARCH(N$1,$J12)),1,"")</f>
        <v>1</v>
      </c>
      <c r="O12" t="str">
        <f t="shared" si="5"/>
        <v/>
      </c>
      <c r="P12" t="str">
        <f t="shared" si="5"/>
        <v/>
      </c>
      <c r="Q12" t="str">
        <f t="shared" si="5"/>
        <v/>
      </c>
    </row>
    <row r="13" spans="1:17" x14ac:dyDescent="0.2"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</row>
    <row r="14" spans="1:17" x14ac:dyDescent="0.2"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</row>
    <row r="15" spans="1:17" ht="17" thickBot="1" x14ac:dyDescent="0.25">
      <c r="A15" s="6" t="s">
        <v>38</v>
      </c>
      <c r="N15" t="str">
        <f t="shared" si="5"/>
        <v/>
      </c>
      <c r="O15" t="str">
        <f t="shared" si="5"/>
        <v/>
      </c>
      <c r="P15" t="str">
        <f t="shared" si="5"/>
        <v/>
      </c>
      <c r="Q15" t="str">
        <f t="shared" si="5"/>
        <v/>
      </c>
    </row>
    <row r="16" spans="1:17" ht="17" thickBot="1" x14ac:dyDescent="0.25">
      <c r="A16" s="4" t="s">
        <v>12</v>
      </c>
      <c r="B16" s="5">
        <v>4</v>
      </c>
      <c r="G16" s="3"/>
      <c r="H16" s="1"/>
      <c r="I16" s="1"/>
      <c r="N16" t="str">
        <f t="shared" si="5"/>
        <v/>
      </c>
      <c r="O16" t="str">
        <f t="shared" si="5"/>
        <v/>
      </c>
      <c r="P16" t="str">
        <f t="shared" si="5"/>
        <v/>
      </c>
      <c r="Q16" t="str">
        <f t="shared" si="5"/>
        <v/>
      </c>
    </row>
    <row r="17" spans="1:17" x14ac:dyDescent="0.2">
      <c r="A17" t="s">
        <v>44</v>
      </c>
      <c r="D17">
        <v>1</v>
      </c>
      <c r="E17">
        <f>ROUNDUP(D17*$B$16,0)</f>
        <v>4</v>
      </c>
      <c r="F17">
        <v>0.83</v>
      </c>
      <c r="G17" s="3">
        <f t="shared" ref="G17:G22" si="6">E17*F17</f>
        <v>3.32</v>
      </c>
      <c r="H17" s="1" t="s">
        <v>16</v>
      </c>
      <c r="I17" s="1" t="s">
        <v>37</v>
      </c>
      <c r="J17" s="2" t="s">
        <v>45</v>
      </c>
      <c r="K17" t="s">
        <v>48</v>
      </c>
      <c r="N17">
        <f t="shared" si="5"/>
        <v>1</v>
      </c>
      <c r="O17" t="str">
        <f t="shared" si="5"/>
        <v/>
      </c>
      <c r="P17" t="str">
        <f t="shared" si="5"/>
        <v/>
      </c>
      <c r="Q17" t="str">
        <f t="shared" si="5"/>
        <v/>
      </c>
    </row>
    <row r="18" spans="1:17" x14ac:dyDescent="0.2">
      <c r="A18" t="s">
        <v>47</v>
      </c>
      <c r="D18">
        <v>2</v>
      </c>
      <c r="E18">
        <v>10</v>
      </c>
      <c r="F18">
        <v>0.34</v>
      </c>
      <c r="G18" s="3">
        <f t="shared" si="6"/>
        <v>3.4000000000000004</v>
      </c>
      <c r="H18" s="1" t="s">
        <v>16</v>
      </c>
      <c r="I18" s="1" t="s">
        <v>37</v>
      </c>
      <c r="J18" s="2" t="s">
        <v>46</v>
      </c>
      <c r="K18">
        <v>61300611121</v>
      </c>
      <c r="N18">
        <f t="shared" si="5"/>
        <v>1</v>
      </c>
      <c r="O18" t="str">
        <f t="shared" si="5"/>
        <v/>
      </c>
      <c r="P18" t="str">
        <f t="shared" si="5"/>
        <v/>
      </c>
      <c r="Q18" t="str">
        <f t="shared" si="5"/>
        <v/>
      </c>
    </row>
    <row r="19" spans="1:17" x14ac:dyDescent="0.2">
      <c r="G19" s="3"/>
      <c r="H19" s="1"/>
      <c r="I19" s="1"/>
      <c r="J19" s="2"/>
    </row>
    <row r="20" spans="1:17" ht="17" thickBot="1" x14ac:dyDescent="0.25">
      <c r="A20" s="6" t="s">
        <v>56</v>
      </c>
      <c r="N20" t="str">
        <f t="shared" si="5"/>
        <v/>
      </c>
      <c r="O20" t="str">
        <f t="shared" si="5"/>
        <v/>
      </c>
      <c r="P20" t="str">
        <f t="shared" si="5"/>
        <v/>
      </c>
      <c r="Q20" t="str">
        <f t="shared" si="5"/>
        <v/>
      </c>
    </row>
    <row r="21" spans="1:17" ht="17" thickBot="1" x14ac:dyDescent="0.25">
      <c r="A21" s="4" t="s">
        <v>12</v>
      </c>
      <c r="B21" s="5">
        <v>2</v>
      </c>
      <c r="G21" s="3"/>
      <c r="H21" s="1"/>
      <c r="I21" s="1"/>
      <c r="N21" t="str">
        <f t="shared" si="5"/>
        <v/>
      </c>
      <c r="O21" t="str">
        <f t="shared" si="5"/>
        <v/>
      </c>
      <c r="P21" t="str">
        <f t="shared" si="5"/>
        <v/>
      </c>
      <c r="Q21" t="str">
        <f t="shared" si="5"/>
        <v/>
      </c>
    </row>
    <row r="22" spans="1:17" x14ac:dyDescent="0.2">
      <c r="A22" t="s">
        <v>49</v>
      </c>
      <c r="B22" t="s">
        <v>20</v>
      </c>
      <c r="D22">
        <v>1</v>
      </c>
      <c r="E22">
        <f>ROUNDUP(D22*$B$21,0)</f>
        <v>2</v>
      </c>
      <c r="F22">
        <v>2.4</v>
      </c>
      <c r="G22" s="3">
        <f t="shared" si="6"/>
        <v>4.8</v>
      </c>
      <c r="H22" s="1" t="s">
        <v>16</v>
      </c>
      <c r="I22" s="1" t="s">
        <v>37</v>
      </c>
      <c r="J22" s="2" t="s">
        <v>50</v>
      </c>
      <c r="K22" t="s">
        <v>51</v>
      </c>
      <c r="N22">
        <f t="shared" si="5"/>
        <v>1</v>
      </c>
      <c r="O22" t="str">
        <f t="shared" si="5"/>
        <v/>
      </c>
      <c r="P22" t="str">
        <f t="shared" si="5"/>
        <v/>
      </c>
      <c r="Q22" t="str">
        <f t="shared" si="5"/>
        <v/>
      </c>
    </row>
    <row r="23" spans="1:17" x14ac:dyDescent="0.2">
      <c r="A23" t="s">
        <v>54</v>
      </c>
      <c r="B23" t="s">
        <v>55</v>
      </c>
      <c r="D23">
        <v>2</v>
      </c>
      <c r="E23">
        <f t="shared" ref="E23" si="7">ROUNDUP(D23*$B$21,0)</f>
        <v>4</v>
      </c>
      <c r="F23">
        <v>0.47</v>
      </c>
      <c r="G23" s="3">
        <f t="shared" ref="G23" si="8">E23*F23</f>
        <v>1.88</v>
      </c>
      <c r="H23" s="1" t="s">
        <v>16</v>
      </c>
      <c r="I23" s="1" t="s">
        <v>37</v>
      </c>
      <c r="J23" s="2" t="s">
        <v>52</v>
      </c>
      <c r="K23" t="s">
        <v>53</v>
      </c>
      <c r="N23">
        <f t="shared" si="5"/>
        <v>1</v>
      </c>
      <c r="O23" t="str">
        <f t="shared" si="5"/>
        <v/>
      </c>
      <c r="P23" t="str">
        <f t="shared" si="5"/>
        <v/>
      </c>
      <c r="Q23" t="str">
        <f t="shared" si="5"/>
        <v/>
      </c>
    </row>
    <row r="24" spans="1:17" x14ac:dyDescent="0.2">
      <c r="N24" t="str">
        <f t="shared" si="5"/>
        <v/>
      </c>
      <c r="O24" t="str">
        <f t="shared" si="5"/>
        <v/>
      </c>
      <c r="P24" t="str">
        <f t="shared" si="5"/>
        <v/>
      </c>
      <c r="Q24" t="str">
        <f t="shared" si="5"/>
        <v/>
      </c>
    </row>
    <row r="25" spans="1:17" x14ac:dyDescent="0.2">
      <c r="N25" t="str">
        <f t="shared" si="5"/>
        <v/>
      </c>
      <c r="O25" t="str">
        <f t="shared" si="5"/>
        <v/>
      </c>
      <c r="P25" t="str">
        <f t="shared" si="5"/>
        <v/>
      </c>
      <c r="Q25" t="str">
        <f t="shared" si="5"/>
        <v/>
      </c>
    </row>
    <row r="26" spans="1:17" x14ac:dyDescent="0.2"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</row>
    <row r="27" spans="1:17" x14ac:dyDescent="0.2"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</row>
    <row r="28" spans="1:17" x14ac:dyDescent="0.2"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</row>
    <row r="29" spans="1:17" x14ac:dyDescent="0.2"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</row>
    <row r="30" spans="1:17" x14ac:dyDescent="0.2">
      <c r="N30" t="str">
        <f t="shared" si="5"/>
        <v/>
      </c>
      <c r="O30" t="str">
        <f t="shared" si="5"/>
        <v/>
      </c>
      <c r="P30" t="str">
        <f t="shared" si="5"/>
        <v/>
      </c>
      <c r="Q30" t="str">
        <f t="shared" si="5"/>
        <v/>
      </c>
    </row>
    <row r="31" spans="1:17" x14ac:dyDescent="0.2">
      <c r="N31" t="str">
        <f t="shared" si="5"/>
        <v/>
      </c>
      <c r="O31" t="str">
        <f t="shared" si="5"/>
        <v/>
      </c>
      <c r="P31" t="str">
        <f t="shared" si="5"/>
        <v/>
      </c>
      <c r="Q31" t="str">
        <f t="shared" si="5"/>
        <v/>
      </c>
    </row>
    <row r="32" spans="1:17" x14ac:dyDescent="0.2">
      <c r="N32" t="str">
        <f t="shared" si="5"/>
        <v/>
      </c>
      <c r="O32" t="str">
        <f t="shared" si="5"/>
        <v/>
      </c>
      <c r="P32" t="str">
        <f t="shared" si="5"/>
        <v/>
      </c>
      <c r="Q32" t="str">
        <f t="shared" si="5"/>
        <v/>
      </c>
    </row>
    <row r="33" spans="14:17" x14ac:dyDescent="0.2">
      <c r="N33" t="str">
        <f t="shared" si="5"/>
        <v/>
      </c>
      <c r="O33" t="str">
        <f t="shared" si="5"/>
        <v/>
      </c>
      <c r="P33" t="str">
        <f t="shared" si="5"/>
        <v/>
      </c>
      <c r="Q33" t="str">
        <f t="shared" si="5"/>
        <v/>
      </c>
    </row>
    <row r="34" spans="14:17" x14ac:dyDescent="0.2">
      <c r="N34" t="str">
        <f t="shared" si="5"/>
        <v/>
      </c>
      <c r="O34" t="str">
        <f t="shared" si="5"/>
        <v/>
      </c>
      <c r="P34" t="str">
        <f t="shared" si="5"/>
        <v/>
      </c>
      <c r="Q34" t="str">
        <f t="shared" si="5"/>
        <v/>
      </c>
    </row>
    <row r="35" spans="14:17" x14ac:dyDescent="0.2">
      <c r="N35" t="str">
        <f t="shared" si="5"/>
        <v/>
      </c>
      <c r="O35" t="str">
        <f t="shared" si="5"/>
        <v/>
      </c>
      <c r="P35" t="str">
        <f t="shared" si="5"/>
        <v/>
      </c>
      <c r="Q35" t="str">
        <f t="shared" si="5"/>
        <v/>
      </c>
    </row>
    <row r="36" spans="14:17" x14ac:dyDescent="0.2">
      <c r="N36" t="str">
        <f t="shared" si="5"/>
        <v/>
      </c>
      <c r="O36" t="str">
        <f t="shared" si="5"/>
        <v/>
      </c>
      <c r="P36" t="str">
        <f t="shared" si="5"/>
        <v/>
      </c>
      <c r="Q36" t="str">
        <f t="shared" si="5"/>
        <v/>
      </c>
    </row>
    <row r="37" spans="14:17" x14ac:dyDescent="0.2">
      <c r="N37" t="str">
        <f t="shared" si="5"/>
        <v/>
      </c>
      <c r="O37" t="str">
        <f t="shared" si="5"/>
        <v/>
      </c>
      <c r="P37" t="str">
        <f t="shared" si="5"/>
        <v/>
      </c>
      <c r="Q37" t="str">
        <f t="shared" si="5"/>
        <v/>
      </c>
    </row>
    <row r="38" spans="14:17" x14ac:dyDescent="0.2">
      <c r="N38" t="str">
        <f t="shared" si="5"/>
        <v/>
      </c>
      <c r="O38" t="str">
        <f t="shared" si="5"/>
        <v/>
      </c>
      <c r="P38" t="str">
        <f t="shared" si="5"/>
        <v/>
      </c>
      <c r="Q38" t="str">
        <f t="shared" si="5"/>
        <v/>
      </c>
    </row>
    <row r="39" spans="14:17" x14ac:dyDescent="0.2">
      <c r="N39" t="str">
        <f t="shared" si="5"/>
        <v/>
      </c>
      <c r="O39" t="str">
        <f t="shared" si="5"/>
        <v/>
      </c>
      <c r="P39" t="str">
        <f t="shared" si="5"/>
        <v/>
      </c>
      <c r="Q39" t="str">
        <f t="shared" si="5"/>
        <v/>
      </c>
    </row>
    <row r="40" spans="14:17" x14ac:dyDescent="0.2">
      <c r="N40" t="str">
        <f t="shared" si="5"/>
        <v/>
      </c>
      <c r="O40" t="str">
        <f t="shared" si="5"/>
        <v/>
      </c>
      <c r="P40" t="str">
        <f t="shared" si="5"/>
        <v/>
      </c>
      <c r="Q40" t="str">
        <f t="shared" si="5"/>
        <v/>
      </c>
    </row>
    <row r="41" spans="14:17" x14ac:dyDescent="0.2">
      <c r="N41" t="str">
        <f t="shared" si="5"/>
        <v/>
      </c>
      <c r="O41" t="str">
        <f t="shared" si="5"/>
        <v/>
      </c>
      <c r="P41" t="str">
        <f t="shared" si="5"/>
        <v/>
      </c>
      <c r="Q41" t="str">
        <f t="shared" si="5"/>
        <v/>
      </c>
    </row>
    <row r="42" spans="14:17" x14ac:dyDescent="0.2">
      <c r="N42" t="str">
        <f t="shared" si="5"/>
        <v/>
      </c>
      <c r="O42" t="str">
        <f t="shared" si="5"/>
        <v/>
      </c>
      <c r="P42" t="str">
        <f t="shared" si="5"/>
        <v/>
      </c>
    </row>
    <row r="43" spans="14:17" x14ac:dyDescent="0.2">
      <c r="N43" t="str">
        <f t="shared" si="5"/>
        <v/>
      </c>
      <c r="O43" t="str">
        <f t="shared" si="5"/>
        <v/>
      </c>
      <c r="P43" t="str">
        <f t="shared" si="5"/>
        <v/>
      </c>
    </row>
    <row r="44" spans="14:17" x14ac:dyDescent="0.2">
      <c r="N44" t="str">
        <f t="shared" si="5"/>
        <v/>
      </c>
      <c r="O44" t="str">
        <f t="shared" si="5"/>
        <v/>
      </c>
      <c r="P44" t="str">
        <f t="shared" si="5"/>
        <v/>
      </c>
    </row>
    <row r="45" spans="14:17" x14ac:dyDescent="0.2">
      <c r="N45" t="str">
        <f t="shared" si="5"/>
        <v/>
      </c>
      <c r="O45" t="str">
        <f t="shared" si="5"/>
        <v/>
      </c>
      <c r="P45" t="str">
        <f t="shared" si="5"/>
        <v/>
      </c>
    </row>
  </sheetData>
  <hyperlinks>
    <hyperlink ref="J7" r:id="rId1" xr:uid="{1A3E09BD-6496-E249-908F-3F310AB191D0}"/>
    <hyperlink ref="J8" r:id="rId2" xr:uid="{0319D716-47EC-4547-A727-E76EF88AC059}"/>
    <hyperlink ref="J12" r:id="rId3" xr:uid="{F840297B-B8E9-9449-96BD-B1DA2678F83F}"/>
    <hyperlink ref="J6" r:id="rId4" xr:uid="{FEB30929-68BE-4F44-881A-8594B1EAC338}"/>
    <hyperlink ref="J17" r:id="rId5" xr:uid="{C428719D-1F04-BC46-AD9C-55C05DF9B1C7}"/>
    <hyperlink ref="J18" r:id="rId6" xr:uid="{E51BC069-7D42-3C43-B4B4-B6610D4E927E}"/>
    <hyperlink ref="J22" r:id="rId7" xr:uid="{FD2E3B22-46DB-B045-908B-A7D23638FAA3}"/>
    <hyperlink ref="J23" r:id="rId8" xr:uid="{3F30BBAC-5A5D-8742-9527-D9304F0850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2024-03-30T17:17:34Z</dcterms:created>
  <dcterms:modified xsi:type="dcterms:W3CDTF">2024-08-30T21:22:03Z</dcterms:modified>
</cp:coreProperties>
</file>