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g/code/EE Projects 2022-/ESP32-Remote-USB-HID/"/>
    </mc:Choice>
  </mc:AlternateContent>
  <xr:revisionPtr revIDLastSave="0" documentId="13_ncr:1_{4C0854D7-FBFB-C946-B2FB-F2FFE3962CBE}" xr6:coauthVersionLast="47" xr6:coauthVersionMax="47" xr10:uidLastSave="{00000000-0000-0000-0000-000000000000}"/>
  <bookViews>
    <workbookView xWindow="900" yWindow="680" windowWidth="26480" windowHeight="17420" xr2:uid="{7C62EEA5-59C9-AF4A-87E9-63E817F36AD7}"/>
  </bookViews>
  <sheets>
    <sheet name="Sheet1" sheetId="1" r:id="rId1"/>
    <sheet name="7Aeg 4Digit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23" i="1"/>
  <c r="G23" i="1" s="1"/>
  <c r="E22" i="1"/>
  <c r="G22" i="1" s="1"/>
  <c r="E26" i="1"/>
  <c r="G26" i="1" s="1"/>
  <c r="E19" i="1"/>
  <c r="G19" i="1" s="1"/>
  <c r="E18" i="1"/>
  <c r="G18" i="1" s="1"/>
  <c r="P30" i="1"/>
  <c r="Q30" i="1"/>
  <c r="R30" i="1"/>
  <c r="S30" i="1"/>
  <c r="E30" i="1"/>
  <c r="G30" i="1" s="1"/>
  <c r="E31" i="1"/>
  <c r="G31" i="1" s="1"/>
  <c r="E32" i="1"/>
  <c r="G32" i="1" s="1"/>
  <c r="E33" i="1"/>
  <c r="G33" i="1" s="1"/>
  <c r="E34" i="1"/>
  <c r="G34" i="1" s="1"/>
  <c r="E15" i="1"/>
  <c r="G15" i="1" s="1"/>
  <c r="E16" i="1"/>
  <c r="G16" i="1" s="1"/>
  <c r="E17" i="1"/>
  <c r="G17" i="1" s="1"/>
  <c r="E20" i="1"/>
  <c r="G20" i="1" s="1"/>
  <c r="E21" i="1"/>
  <c r="G21" i="1" s="1"/>
  <c r="E24" i="1"/>
  <c r="G24" i="1" s="1"/>
  <c r="E25" i="1"/>
  <c r="G25" i="1" s="1"/>
  <c r="E27" i="1"/>
  <c r="G27" i="1" s="1"/>
  <c r="E28" i="1"/>
  <c r="G28" i="1" s="1"/>
  <c r="E29" i="1"/>
  <c r="G29" i="1" s="1"/>
  <c r="E14" i="1"/>
  <c r="G14" i="1" s="1"/>
  <c r="G6" i="1"/>
  <c r="E7" i="1"/>
  <c r="G7" i="1" s="1"/>
  <c r="E5" i="1"/>
  <c r="G5" i="1" s="1"/>
  <c r="E4" i="1"/>
  <c r="G4" i="1" s="1"/>
  <c r="S3" i="1"/>
  <c r="S4" i="1"/>
  <c r="S8" i="1"/>
  <c r="S9" i="1"/>
  <c r="S10" i="1"/>
  <c r="S11" i="1"/>
  <c r="S12" i="1"/>
  <c r="S13" i="1"/>
  <c r="S14" i="1"/>
  <c r="S24" i="1"/>
  <c r="S25" i="1"/>
  <c r="S27" i="1"/>
  <c r="S28" i="1"/>
  <c r="S29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2" i="1"/>
  <c r="Q2" i="1"/>
  <c r="R2" i="1"/>
  <c r="Q3" i="1"/>
  <c r="R3" i="1"/>
  <c r="Q4" i="1"/>
  <c r="R4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24" i="1"/>
  <c r="R24" i="1"/>
  <c r="Q25" i="1"/>
  <c r="R25" i="1"/>
  <c r="Q27" i="1"/>
  <c r="R27" i="1"/>
  <c r="Q28" i="1"/>
  <c r="R28" i="1"/>
  <c r="Q29" i="1"/>
  <c r="R29" i="1"/>
  <c r="Q45" i="1"/>
  <c r="R45" i="1"/>
  <c r="Q46" i="1"/>
  <c r="R46" i="1"/>
  <c r="Q47" i="1"/>
  <c r="R47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P3" i="1"/>
  <c r="P4" i="1"/>
  <c r="P8" i="1"/>
  <c r="P9" i="1"/>
  <c r="P10" i="1"/>
  <c r="P11" i="1"/>
  <c r="P12" i="1"/>
  <c r="P13" i="1"/>
  <c r="P14" i="1"/>
  <c r="P24" i="1"/>
  <c r="P25" i="1"/>
  <c r="P27" i="1"/>
  <c r="P28" i="1"/>
  <c r="P29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</calcChain>
</file>

<file path=xl/sharedStrings.xml><?xml version="1.0" encoding="utf-8"?>
<sst xmlns="http://schemas.openxmlformats.org/spreadsheetml/2006/main" count="307" uniqueCount="191">
  <si>
    <t>Desc</t>
  </si>
  <si>
    <t>Vendor URL</t>
  </si>
  <si>
    <t>Price</t>
  </si>
  <si>
    <t>Subtotal</t>
  </si>
  <si>
    <t>Ordered?</t>
  </si>
  <si>
    <t>❌</t>
  </si>
  <si>
    <t>https://www.mouser.com/ProductDetail/Kingbright/DC56-11GWA?qs=sXafwHSx%252BU%252BFqc2jozM64A%3D%3D</t>
  </si>
  <si>
    <t>2-digit common cathod 7-segment (green)</t>
  </si>
  <si>
    <t>2-digit common cathod 7-segment (red)</t>
  </si>
  <si>
    <t>https://www.mouser.com/ProductDetail/Vishay-Dale/RCC1206560RFKEA?qs=sGAEpiMZZMvdGkrng054t2cqbZCzJY7NZwk4VMMacA8yEyDehzk3Dw%3D%3D</t>
  </si>
  <si>
    <t>560 ohm resistors, 1206</t>
  </si>
  <si>
    <t>In basket?</t>
  </si>
  <si>
    <t>https://www.mouser.com/ProductDetail/onsemi-Fairchild/74AC139SCX?qs=3nN3J2YzXAFlT5ge091P%252BA%3D%3D</t>
  </si>
  <si>
    <t>Notes</t>
  </si>
  <si>
    <t>Need 74AC to work at my voltages, not ACT</t>
  </si>
  <si>
    <t>74AC139SCX demultiplexer</t>
  </si>
  <si>
    <t>1k resistors, 1206</t>
  </si>
  <si>
    <t>Parts</t>
  </si>
  <si>
    <t>R1-R8</t>
  </si>
  <si>
    <t>U1</t>
  </si>
  <si>
    <t>https://www.mouser.com/ProductDetail/Kingbright/DC56-11EWA?qs=SO8VdE%2FgosGvL%2FnJcFkMow%3D%3D</t>
  </si>
  <si>
    <t>https://www.mouser.com/ProductDetail/Vishay-Dale/RCC12061K00FKEA?qs=IS%252B4QmGtzzoI2b9zl4DztQ%3D%3D</t>
  </si>
  <si>
    <t>2.54 1x07 breakaway male pins</t>
  </si>
  <si>
    <t>Actual Qty</t>
  </si>
  <si>
    <t>Order Qty</t>
  </si>
  <si>
    <t># of boards</t>
  </si>
  <si>
    <t>N/A</t>
  </si>
  <si>
    <t>https://www.mouser.com/ProductDetail/Molex/22-28-4071?qs=GAPJcf4kvdu8z4oUFowNtQ%3D%3D</t>
  </si>
  <si>
    <t>U3</t>
  </si>
  <si>
    <t>U2</t>
  </si>
  <si>
    <t>OMIT</t>
  </si>
  <si>
    <t>C1</t>
  </si>
  <si>
    <t>C2</t>
  </si>
  <si>
    <t>10uF ceramic 1206</t>
  </si>
  <si>
    <t>0.1uF ceramic 1206 50V X7R</t>
  </si>
  <si>
    <t xml:space="preserve">https://www.mouser.com/ProductDetail/KEMET/C1206C104K5RAC7867?qs=r%2FVmNO8Tjq5MvP%2FjoJQjcw%3D%3D </t>
  </si>
  <si>
    <t>https://www.mouser.com/ProductDetail/KEMET/C1206C106K4PACTU?qs=nz7vn1PXJ%2Feyzlyip0aTxw%3D%3D</t>
  </si>
  <si>
    <t>7-Segment Board (4 digit)</t>
  </si>
  <si>
    <t>https://www.digikey.com/en/products/detail/yageo/RC1206JR-07820RL/729342</t>
  </si>
  <si>
    <t>Alternative to 560 ohm resistors:  820 ohm 1206</t>
  </si>
  <si>
    <t>Digikey</t>
  </si>
  <si>
    <t>Adafruit</t>
  </si>
  <si>
    <t>Mouser</t>
  </si>
  <si>
    <t>Sparkfun</t>
  </si>
  <si>
    <t>F_PANEL Shim</t>
  </si>
  <si>
    <t>USB Dongle</t>
  </si>
  <si>
    <t>Wire</t>
  </si>
  <si>
    <t>Part Ref</t>
  </si>
  <si>
    <t>TSM-110-02-L-DH (2x10 RA male header 0.1")</t>
  </si>
  <si>
    <t>SMH-110-02-L-D (2x10 RA female receptacle 0.1")</t>
  </si>
  <si>
    <t>https://www.digikey.com/en/products/detail/samtec-inc/SMH-110-02-L-D/6693507</t>
  </si>
  <si>
    <t>https://www.digikey.com/en/products/detail/samtec-inc/TSM-110-02-L-DH/6692964</t>
  </si>
  <si>
    <t>22 guage wire (for breadboard, not req'd here)</t>
  </si>
  <si>
    <t>heat shrink tubing - 24 in?</t>
  </si>
  <si>
    <t>28 AWG wire</t>
  </si>
  <si>
    <t>PAD-11 crimp tool</t>
  </si>
  <si>
    <t>PRT-17257 - 18" JST SH male-male cable</t>
  </si>
  <si>
    <t>https://www.digikey.com/en/products/detail/sparkfun-electronics/PRT-17257/13629026</t>
  </si>
  <si>
    <t>BM04B-SRSS-TB female vertical JST SH SMT receptacle</t>
  </si>
  <si>
    <t>https://www.digikey.com/en/products/detail/jst-sales-america-inc/BM04B-SRSS-TB/926696</t>
  </si>
  <si>
    <t>✅</t>
  </si>
  <si>
    <t>J1</t>
  </si>
  <si>
    <t>J2</t>
  </si>
  <si>
    <t>J3</t>
  </si>
  <si>
    <t>CP2102N</t>
  </si>
  <si>
    <t>https://www.digikey.com/en/products/detail/silicon-labs/CP2102N-A02-GQFN28/9863477?s=N4IgTCBcDaIMIAUwEYAMYByBaAgurA4gIoBiGYAHCALoC%20QA</t>
  </si>
  <si>
    <t>LCSC URL</t>
  </si>
  <si>
    <t>https://www.lcsc.com/product-detail/USB-Converters_SKYWORKS-SILICON-LABS-CP2102N-A02-GQFN28_C1550553.html</t>
  </si>
  <si>
    <t>https://www.digikey.com/en/products/detail/espressif-systems/ESP32-S3-MINI-1-N8/15295890</t>
  </si>
  <si>
    <t>https://www.lcsc.com/product-detail/WiFi-Modules_Espressif-Systems-ESP32-S3-MINI-1-N8_C2913206.html</t>
  </si>
  <si>
    <t>https://www.digikey.com/en/products/detail/onsemi/MMBT4124LT1G/2705123</t>
  </si>
  <si>
    <t>Q1,Q2</t>
  </si>
  <si>
    <t>ESP32-S3-MINI-1-N8</t>
  </si>
  <si>
    <t>Mfgr</t>
  </si>
  <si>
    <t>MPN</t>
  </si>
  <si>
    <t>CP2102N-A02-GQFN28</t>
  </si>
  <si>
    <t>Silicon Labs</t>
  </si>
  <si>
    <t>MMBT4124LT1G</t>
  </si>
  <si>
    <t>onsemi</t>
  </si>
  <si>
    <t>Expressif</t>
  </si>
  <si>
    <t>MMBT4124LT1G (NPN BJT in SOT-23)</t>
  </si>
  <si>
    <t>U3,U4</t>
  </si>
  <si>
    <t>TI</t>
  </si>
  <si>
    <t>TPD2EUSB30A bidir D+/D- TVs in TI DRT-3 (SOT-23-3)</t>
  </si>
  <si>
    <t>TPD2EUSB30ADRTR</t>
  </si>
  <si>
    <t>https://www.digikey.com/en/products/detail/texas-instruments/tpd2eusb30adrtr/2520830</t>
  </si>
  <si>
    <t>ESD5Z5.0T1G TVS diode, undirectional, in SOD-523</t>
  </si>
  <si>
    <t>D1,D2</t>
  </si>
  <si>
    <t>https://www.digikey.com/en/products/detail/onsemi/ESD5Z5-0T1G/1476609?s=N4IgTCBcDaIKIGUAiBWAWigdABgCoEYBxEAXQF8g</t>
  </si>
  <si>
    <t>ESD5Z5.0T1G</t>
  </si>
  <si>
    <t>D3,D4</t>
  </si>
  <si>
    <t>BAT60A Schottky 3A/10V in SOD-323</t>
  </si>
  <si>
    <t>BAT60AE6327HTSA1</t>
  </si>
  <si>
    <t>Infineon</t>
  </si>
  <si>
    <t>https://www.digikey.com/en/products/detail/infineon-technologies/BAT60AE6327HTSA1/1280934?s=N4IgTCBcDaIEIEEAqA2ADAkBdAvkA</t>
  </si>
  <si>
    <t>resistor 10k 1% 0201</t>
  </si>
  <si>
    <t>resistor 22.1K 1% 0201</t>
  </si>
  <si>
    <t>Amphenol 10118193-0001 USB Micro B R/A conn SMT</t>
  </si>
  <si>
    <t>Amphenol</t>
  </si>
  <si>
    <t>10118193-0001LF</t>
  </si>
  <si>
    <t>https://www.digikey.com/en/products/detail/amphenol-cs-fci/10118193-0001LF/2785388</t>
  </si>
  <si>
    <t>Molex USB-A plug male SMT</t>
  </si>
  <si>
    <t>Molex</t>
  </si>
  <si>
    <t>https://www.digikey.com/en/products/detail/molex/0480372200/2421361</t>
  </si>
  <si>
    <t>YAGEO</t>
  </si>
  <si>
    <t>https://www.digikey.com/en/products/detail/yageo/RC0201FR-0710KL/1948870</t>
  </si>
  <si>
    <t>RC0201FR-0710KL</t>
  </si>
  <si>
    <t>resistor 1k 1% 0201</t>
  </si>
  <si>
    <t>RC0201FR-071KL</t>
  </si>
  <si>
    <t>https://www.digikey.com/en/products/detail/yageo/RC0201FR-071KL/3202389</t>
  </si>
  <si>
    <t>resistor 2k 1% 0201</t>
  </si>
  <si>
    <t>RC0201FR-072KL</t>
  </si>
  <si>
    <t>https://www.digikey.com/en/products/detail/yageo/RC0201FR-072KL/3202400</t>
  </si>
  <si>
    <t>R4</t>
  </si>
  <si>
    <t>https://www.digikey.com/en/products/detail/panasonic-electronic-components/ERJ-1GNF2212C/2036263</t>
  </si>
  <si>
    <t>ERJ-1GNF2212C</t>
  </si>
  <si>
    <t>Panasonic</t>
  </si>
  <si>
    <t>R5</t>
  </si>
  <si>
    <t>R6</t>
  </si>
  <si>
    <t>resistor 47.5K 1% 0201</t>
  </si>
  <si>
    <t>ERJ-1GNF4752C</t>
  </si>
  <si>
    <t>https://www.digikey.com/en/products/detail/panasonic-electronic-components/ERJ-1GNF4752C/2036303?s=N4IgTCBcDaIKICUBSBaAjAcQHIDEAsA7AKxgDCIAugL5A</t>
  </si>
  <si>
    <t>MuRata</t>
  </si>
  <si>
    <t>cap X7R 0.1uF/100V (10%) 0603</t>
  </si>
  <si>
    <t>GRM188R72A104KA35D</t>
  </si>
  <si>
    <t>https://www.digikey.com/en/products/detail/murata-electronics/GRM188R72A104KA35D/702549</t>
  </si>
  <si>
    <t>cap X7R 10uF/16V (10%) 0603</t>
  </si>
  <si>
    <t>GRM188Z71A106KA73D</t>
  </si>
  <si>
    <t>https://www.digikey.com/en/products/detail/murata-electronics/GRM188Z71A106KA73D/13401725?s=N4IgjCBcoMxaBjKAzAhgGwM4FMA0IB7KAbXBgBYAGEAXXwAcAXKEAZUYCcBLAOwHMQAX3xgAbPBBJIaLHkIkQMAJwAmcuLogmLdt35CRAdglSZOfEUilyKtWACstBs0htOvAcJArK5JRO1XAFUeLkYAeWQAWWxUTABXDmwQfHiWAFaAMRSQAFteFjBqfFzUAA9C6i8AWghoSRQMc3krED9qGhr-eqlOeLlLUghO-GqVEyg%2BgYVHTsFBIA</t>
  </si>
  <si>
    <t>U5</t>
  </si>
  <si>
    <t>TPS62823 3A buck</t>
  </si>
  <si>
    <t>Texas Instruments</t>
  </si>
  <si>
    <t>TPS62823DLCT</t>
  </si>
  <si>
    <t>https://www.digikey.com/en/products/detail/texas-instruments/TPS62823DLCT/9554624</t>
  </si>
  <si>
    <t>470nF inductor</t>
  </si>
  <si>
    <t>L1</t>
  </si>
  <si>
    <t>DFE201610E-R47M=P2</t>
  </si>
  <si>
    <t>https://www.digikey.com/en/products/detail/murata-electronics/DFE201610E-R47M-P2/7927536?s=N4IgTCBcDaICIDECiYAMBGAbO1SC0ASgCwDsAsiALoC%2BQA</t>
  </si>
  <si>
    <t>CAP CER 120PF 25V X7R 0201</t>
  </si>
  <si>
    <t>C6</t>
  </si>
  <si>
    <t>GRM033R71E121KA01D</t>
  </si>
  <si>
    <t>https://www.digikey.com/en/products/detail/murata-electronics/GRM033R71E121KA01D/702439</t>
  </si>
  <si>
    <t>resistor 100k 1% 0201</t>
  </si>
  <si>
    <t>R7</t>
  </si>
  <si>
    <t>RC0201FR-07100KL</t>
  </si>
  <si>
    <t>https://www.digikey.com/en/products/detail/yageo/RC0201FR-07100KL/1948859</t>
  </si>
  <si>
    <t>RC0201FR-07453KL</t>
  </si>
  <si>
    <t>https://www.digikey.com/en/products/detail/yageo/RC0201FR-07453KL/5280540</t>
  </si>
  <si>
    <t>resistor 453k 1% 0201</t>
  </si>
  <si>
    <t>R8</t>
  </si>
  <si>
    <t>Q3</t>
  </si>
  <si>
    <t>N-channel enhancement mode MOSFET BSH111</t>
  </si>
  <si>
    <t>Nexperia</t>
  </si>
  <si>
    <t>BSH111BKR</t>
  </si>
  <si>
    <t>https://www.digikey.com/en/products/detail/nexperia-usa-inc/BSH111BKR/5423826</t>
  </si>
  <si>
    <t>Wurth</t>
  </si>
  <si>
    <t>150060SS75000</t>
  </si>
  <si>
    <t>https://www.digikey.com/en/products/detail/w%C3%BCrth-elektronik/150060SS75000/4489903</t>
  </si>
  <si>
    <t>Red LED 0603</t>
  </si>
  <si>
    <t>Green LED 0603</t>
  </si>
  <si>
    <t>https://www.digikey.com/en/products/detail/w%C3%BCrth-elektronik/150060VS75000/4489906</t>
  </si>
  <si>
    <t>150060VS75000</t>
  </si>
  <si>
    <t>JST SH series vertical receptacle BM04B</t>
  </si>
  <si>
    <t>JST</t>
  </si>
  <si>
    <t>BM04B-SRSS-TB</t>
  </si>
  <si>
    <t>https://www.digikey.com/en/products/detail/jst-sales-america-inc/BM04B-SRSS-TB/926696?s=N4IgTCBcDaIEIFkAMAWOBaAygJU59AKnCALoC%20QA</t>
  </si>
  <si>
    <t>HiLetGo 0.95" SPI OLED</t>
  </si>
  <si>
    <t>U6</t>
  </si>
  <si>
    <t>HiLetGo</t>
  </si>
  <si>
    <t>https://www.amazon.com/dp/B0711RKXB5?psc=1&amp;ref=ppx_yo2ov_dt_b_product_details</t>
  </si>
  <si>
    <t>Right angle SMT tactile button</t>
  </si>
  <si>
    <t>S1,S2,S3,S4,S5</t>
  </si>
  <si>
    <t>EVQ-P7L01P</t>
  </si>
  <si>
    <t>https://www.digikey.com/en/products/detail/panasonic-electronic-components/EVQ-P7L01P/4429453</t>
  </si>
  <si>
    <t>R1,R2,R9,R11</t>
  </si>
  <si>
    <t>Amber LED 0603</t>
  </si>
  <si>
    <t>150060AS75000</t>
  </si>
  <si>
    <t>https://www.digikey.com/en/products/detail/w%C3%BCrth-elektronik/150060AS75000/10468254</t>
  </si>
  <si>
    <t>Blue LED 0603</t>
  </si>
  <si>
    <t>150060BS75000</t>
  </si>
  <si>
    <t>https://www.digikey.com/en/products/detail/w%C3%BCrth-elektronik/150060BS75000/4489895</t>
  </si>
  <si>
    <t>C1, C3, C4, C5, C7</t>
  </si>
  <si>
    <t>C2, C8</t>
  </si>
  <si>
    <t>https://www.digikey.com/en/products/detail/sullins-connector-solutions/PPTC071LFBN-RC/810146</t>
  </si>
  <si>
    <t>PPTC071LFBN-RC</t>
  </si>
  <si>
    <t>Sullins</t>
  </si>
  <si>
    <t>CONN HDR 7POS 0.1 TIN PCB</t>
  </si>
  <si>
    <t>-</t>
  </si>
  <si>
    <t>D5,D7,D8</t>
  </si>
  <si>
    <t>R3,R10,R12,R13,R16,R17</t>
  </si>
  <si>
    <t>D6,D9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</si>
</sst>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E7E6E6"/>
      <name val="Calibri"/>
      <family val="2"/>
      <scheme val="minor"/>
    </font>
    <font>
      <u/>
      <sz val="12"/>
      <color rgb="FFE7E6E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8" fontId="0" fillId="0" borderId="0" xfId="0" applyNumberFormat="1"/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0" fillId="0" borderId="0" xfId="0" applyAlignment="1">
      <alignment wrapText="1"/>
    </xf>
    <xf numFmtId="0" fontId="2" fillId="0" borderId="0" xfId="1" applyFill="1"/>
    <xf numFmtId="0" fontId="5" fillId="3" borderId="0" xfId="0" applyFont="1" applyFill="1"/>
    <xf numFmtId="0" fontId="5" fillId="0" borderId="0" xfId="0" applyFont="1"/>
    <xf numFmtId="0" fontId="6" fillId="0" borderId="1" xfId="0" applyFont="1" applyBorder="1"/>
    <xf numFmtId="0" fontId="6" fillId="0" borderId="2" xfId="0" applyFont="1" applyBorder="1" applyAlignment="1">
      <alignment horizontal="left"/>
    </xf>
    <xf numFmtId="8" fontId="3" fillId="0" borderId="0" xfId="0" applyNumberFormat="1" applyFont="1"/>
    <xf numFmtId="0" fontId="7" fillId="0" borderId="0" xfId="0" applyFont="1"/>
    <xf numFmtId="0" fontId="8" fillId="0" borderId="0" xfId="0" applyFont="1"/>
    <xf numFmtId="8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0" fillId="0" borderId="0" xfId="0" applyAlignment="1">
      <alignment horizontal="center" wrapText="1"/>
    </xf>
    <xf numFmtId="2" fontId="0" fillId="0" borderId="0" xfId="0" applyNumberFormat="1"/>
    <xf numFmtId="0" fontId="2" fillId="0" borderId="0" xfId="1" applyAlignment="1">
      <alignment horizontal="center"/>
    </xf>
    <xf numFmtId="0" fontId="2" fillId="0" borderId="0" xfId="1" applyFill="1" applyBorder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mphenol-cs-fci/10118193-0001LF/2785388" TargetMode="External"/><Relationship Id="rId13" Type="http://schemas.openxmlformats.org/officeDocument/2006/relationships/hyperlink" Target="https://www.digikey.com/en/products/detail/murata-electronics/DFE201610E-R47M-P2/7927536?s=N4IgTCBcDaICIDECiYAMBGAbO1SC0ASgCwDsAsiALoC%2BQA" TargetMode="External"/><Relationship Id="rId3" Type="http://schemas.openxmlformats.org/officeDocument/2006/relationships/hyperlink" Target="https://www.digikey.com/en/products/detail/espressif-systems/ESP32-S3-MINI-1-N8/15295890" TargetMode="External"/><Relationship Id="rId7" Type="http://schemas.openxmlformats.org/officeDocument/2006/relationships/hyperlink" Target="https://www.digikey.com/en/products/detail/infineon-technologies/BAT60AE6327HTSA1/1280934?s=N4IgTCBcDaIEIEEAqA2ADAkBdAvkA" TargetMode="External"/><Relationship Id="rId12" Type="http://schemas.openxmlformats.org/officeDocument/2006/relationships/hyperlink" Target="https://www.digikey.com/en/products/detail/texas-instruments/TPS62823DLCT/9554624" TargetMode="External"/><Relationship Id="rId2" Type="http://schemas.openxmlformats.org/officeDocument/2006/relationships/hyperlink" Target="https://www.digikey.com/en/products/detail/silicon-labs/CP2102N-A02-GQFN28/9863477?s=N4IgTCBcDaIMIAUwEYAMYByBaAgurA4gIoBiGYAHCALoC%20QA" TargetMode="External"/><Relationship Id="rId16" Type="http://schemas.openxmlformats.org/officeDocument/2006/relationships/hyperlink" Target="https://www.digikey.com/en/products/detail/jst-sales-america-inc/BM04B-SRSS-TB/926696?s=N4IgTCBcDaIEIFkAMAWOBaAygJU59AKnCALoC%20QA" TargetMode="External"/><Relationship Id="rId1" Type="http://schemas.openxmlformats.org/officeDocument/2006/relationships/hyperlink" Target="https://www.digikey.com/en/products/detail/samtec-inc/SMH-110-02-L-D/6693507" TargetMode="External"/><Relationship Id="rId6" Type="http://schemas.openxmlformats.org/officeDocument/2006/relationships/hyperlink" Target="https://www.digikey.com/en/products/detail/onsemi/ESD5Z5-0T1G/1476609?s=N4IgTCBcDaIKIGUAiBWAWigdABgCoEYBxEAXQF8g" TargetMode="External"/><Relationship Id="rId11" Type="http://schemas.openxmlformats.org/officeDocument/2006/relationships/hyperlink" Target="https://www.digikey.com/en/products/detail/murata-electronics/GRM188R72A104KA35D/702549" TargetMode="External"/><Relationship Id="rId5" Type="http://schemas.openxmlformats.org/officeDocument/2006/relationships/hyperlink" Target="https://www.digikey.com/en/products/detail/onsemi/MMBT4124LT1G/2705123" TargetMode="External"/><Relationship Id="rId15" Type="http://schemas.openxmlformats.org/officeDocument/2006/relationships/hyperlink" Target="https://www.digikey.com/en/products/detail/w%C3%BCrth-elektronik/150060SS75000/4489903" TargetMode="External"/><Relationship Id="rId10" Type="http://schemas.openxmlformats.org/officeDocument/2006/relationships/hyperlink" Target="https://www.digikey.com/en/products/detail/yageo/RC0201FR-0710KL/1948870" TargetMode="External"/><Relationship Id="rId4" Type="http://schemas.openxmlformats.org/officeDocument/2006/relationships/hyperlink" Target="https://www.lcsc.com/product-detail/WiFi-Modules_Espressif-Systems-ESP32-S3-MINI-1-N8_C2913206.html" TargetMode="External"/><Relationship Id="rId9" Type="http://schemas.openxmlformats.org/officeDocument/2006/relationships/hyperlink" Target="https://www.digikey.com/en/products/detail/molex/0480372200/2421361" TargetMode="External"/><Relationship Id="rId14" Type="http://schemas.openxmlformats.org/officeDocument/2006/relationships/hyperlink" Target="https://www.digikey.com/en/products/detail/yageo/RC0201FR-07453KL/52805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1206JR-07820RL/729342" TargetMode="External"/><Relationship Id="rId3" Type="http://schemas.openxmlformats.org/officeDocument/2006/relationships/hyperlink" Target="https://www.mouser.com/ProductDetail/onsemi-Fairchild/74AC139SCX?qs=3nN3J2YzXAFlT5ge091P%252BA%3D%3D" TargetMode="External"/><Relationship Id="rId7" Type="http://schemas.openxmlformats.org/officeDocument/2006/relationships/hyperlink" Target="https://www.mouser.com/ProductDetail/KEMET/C1206C106K4PACTU?qs=nz7vn1PXJ%2Feyzlyip0aTxw%3D%3D" TargetMode="External"/><Relationship Id="rId2" Type="http://schemas.openxmlformats.org/officeDocument/2006/relationships/hyperlink" Target="https://www.mouser.com/ProductDetail/Vishay-Dale/RCC1206560RFKEA?qs=sGAEpiMZZMvdGkrng054t2cqbZCzJY7NZwk4VMMacA8yEyDehzk3Dw%3D%3D" TargetMode="External"/><Relationship Id="rId1" Type="http://schemas.openxmlformats.org/officeDocument/2006/relationships/hyperlink" Target="https://www.mouser.com/ProductDetail/Kingbright/DC56-11GWA?qs=sXafwHSx%252BU%252BFqc2jozM64A%3D%3D" TargetMode="External"/><Relationship Id="rId6" Type="http://schemas.openxmlformats.org/officeDocument/2006/relationships/hyperlink" Target="https://www.mouser.com/ProductDetail/KEMET/C1206C104K5RAC7867?qs=r%2FVmNO8Tjq5MvP%2FjoJQjcw%3D%3D" TargetMode="External"/><Relationship Id="rId5" Type="http://schemas.openxmlformats.org/officeDocument/2006/relationships/hyperlink" Target="https://www.mouser.com/ProductDetail/Molex/22-28-4071?qs=GAPJcf4kvdu8z4oUFowNtQ%3D%3D" TargetMode="External"/><Relationship Id="rId4" Type="http://schemas.openxmlformats.org/officeDocument/2006/relationships/hyperlink" Target="https://www.mouser.com/ProductDetail/Molex/22-28-4071?qs=GAPJcf4kvdu8z4oUFowNt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C68B-1182-F246-8D23-02BFEFD1FB78}">
  <dimension ref="A1:S92"/>
  <sheetViews>
    <sheetView tabSelected="1" topLeftCell="A15" zoomScale="125" zoomScaleNormal="125" workbookViewId="0">
      <selection activeCell="B29" sqref="B29"/>
    </sheetView>
  </sheetViews>
  <sheetFormatPr baseColWidth="10" defaultRowHeight="16" x14ac:dyDescent="0.2"/>
  <cols>
    <col min="1" max="1" width="45.5" customWidth="1"/>
    <col min="2" max="2" width="23.6640625" customWidth="1"/>
    <col min="3" max="3" width="1.6640625" customWidth="1"/>
    <col min="4" max="4" width="6.33203125" customWidth="1"/>
    <col min="5" max="5" width="6" customWidth="1"/>
    <col min="6" max="6" width="5.6640625" customWidth="1"/>
    <col min="7" max="7" width="9.6640625" customWidth="1"/>
    <col min="8" max="8" width="7.5" customWidth="1"/>
    <col min="9" max="9" width="8.33203125" customWidth="1"/>
    <col min="10" max="10" width="14.33203125" customWidth="1"/>
    <col min="11" max="11" width="20.5" bestFit="1" customWidth="1"/>
    <col min="12" max="13" width="19.33203125" customWidth="1"/>
    <col min="14" max="14" width="48.5" customWidth="1"/>
    <col min="15" max="15" width="9.5" customWidth="1"/>
    <col min="16" max="16" width="7" bestFit="1" customWidth="1"/>
    <col min="17" max="17" width="7.83203125" bestFit="1" customWidth="1"/>
    <col min="18" max="18" width="7.33203125" bestFit="1" customWidth="1"/>
    <col min="19" max="19" width="8.33203125" bestFit="1" customWidth="1"/>
    <col min="20" max="20" width="2.83203125" customWidth="1"/>
  </cols>
  <sheetData>
    <row r="1" spans="1:19" s="9" customFormat="1" ht="34" x14ac:dyDescent="0.2">
      <c r="A1" s="9" t="s">
        <v>0</v>
      </c>
      <c r="B1" s="9" t="s">
        <v>47</v>
      </c>
      <c r="D1" s="9" t="s">
        <v>23</v>
      </c>
      <c r="E1" s="9" t="s">
        <v>24</v>
      </c>
      <c r="F1" s="9" t="s">
        <v>2</v>
      </c>
      <c r="G1" s="25" t="s">
        <v>3</v>
      </c>
      <c r="H1" s="25" t="s">
        <v>11</v>
      </c>
      <c r="I1" s="25" t="s">
        <v>4</v>
      </c>
      <c r="J1" s="25" t="s">
        <v>73</v>
      </c>
      <c r="K1" s="25" t="s">
        <v>74</v>
      </c>
      <c r="L1" s="9" t="s">
        <v>1</v>
      </c>
      <c r="M1" s="9" t="s">
        <v>66</v>
      </c>
      <c r="N1" s="9" t="s">
        <v>13</v>
      </c>
      <c r="P1" s="22" t="s">
        <v>40</v>
      </c>
      <c r="Q1" s="9" t="s">
        <v>41</v>
      </c>
      <c r="R1" s="9" t="s">
        <v>42</v>
      </c>
      <c r="S1" s="9" t="s">
        <v>43</v>
      </c>
    </row>
    <row r="2" spans="1:19" x14ac:dyDescent="0.2">
      <c r="P2" t="str">
        <f>IF(ISNUMBER(SEARCH(P$1,$L2)),1,"")</f>
        <v/>
      </c>
      <c r="Q2" t="str">
        <f t="shared" ref="Q2:S14" si="0">IF(ISNUMBER(SEARCH(Q$1,$L2)),1,"")</f>
        <v/>
      </c>
      <c r="R2" t="str">
        <f t="shared" si="0"/>
        <v/>
      </c>
      <c r="S2" t="str">
        <f t="shared" si="0"/>
        <v/>
      </c>
    </row>
    <row r="3" spans="1:19" x14ac:dyDescent="0.2">
      <c r="A3" s="8" t="s">
        <v>44</v>
      </c>
      <c r="B3" s="23" t="s">
        <v>25</v>
      </c>
      <c r="C3" s="24"/>
      <c r="D3" s="24">
        <v>3</v>
      </c>
      <c r="G3" s="3"/>
      <c r="H3" s="1"/>
      <c r="I3" s="1"/>
      <c r="J3" s="1"/>
      <c r="K3" s="1"/>
      <c r="P3" t="str">
        <f t="shared" ref="P3:S60" si="1">IF(ISNUMBER(SEARCH(P$1,$L3)),1,"")</f>
        <v/>
      </c>
      <c r="Q3" t="str">
        <f t="shared" si="1"/>
        <v/>
      </c>
      <c r="R3" t="str">
        <f t="shared" si="1"/>
        <v/>
      </c>
      <c r="S3" t="str">
        <f t="shared" si="0"/>
        <v/>
      </c>
    </row>
    <row r="4" spans="1:19" x14ac:dyDescent="0.2">
      <c r="A4" t="s">
        <v>48</v>
      </c>
      <c r="B4" t="s">
        <v>63</v>
      </c>
      <c r="D4">
        <v>1</v>
      </c>
      <c r="E4">
        <f>ROUNDUP(D4*$D$3,0)</f>
        <v>3</v>
      </c>
      <c r="F4">
        <v>3.04</v>
      </c>
      <c r="G4" s="3">
        <f t="shared" ref="G4" si="2">E4*F4</f>
        <v>9.120000000000001</v>
      </c>
      <c r="H4" s="1" t="s">
        <v>60</v>
      </c>
      <c r="I4" s="1" t="s">
        <v>5</v>
      </c>
      <c r="J4" s="1"/>
      <c r="K4" s="1"/>
      <c r="L4" s="2" t="s">
        <v>51</v>
      </c>
      <c r="M4" s="2"/>
      <c r="P4">
        <f t="shared" si="1"/>
        <v>1</v>
      </c>
      <c r="Q4" t="str">
        <f t="shared" si="1"/>
        <v/>
      </c>
      <c r="R4" t="str">
        <f t="shared" si="1"/>
        <v/>
      </c>
      <c r="S4" t="str">
        <f t="shared" si="0"/>
        <v/>
      </c>
    </row>
    <row r="5" spans="1:19" x14ac:dyDescent="0.2">
      <c r="A5" t="s">
        <v>49</v>
      </c>
      <c r="B5" t="s">
        <v>62</v>
      </c>
      <c r="D5">
        <v>1</v>
      </c>
      <c r="E5">
        <f>ROUNDUP(D5*$D$3,0)</f>
        <v>3</v>
      </c>
      <c r="F5">
        <v>3.97</v>
      </c>
      <c r="G5" s="3">
        <f t="shared" ref="G5" si="3">E5*F5</f>
        <v>11.91</v>
      </c>
      <c r="H5" s="1" t="s">
        <v>60</v>
      </c>
      <c r="I5" s="1" t="s">
        <v>5</v>
      </c>
      <c r="J5" s="1"/>
      <c r="K5" s="1"/>
      <c r="L5" s="2" t="s">
        <v>50</v>
      </c>
      <c r="M5" s="2"/>
    </row>
    <row r="6" spans="1:19" x14ac:dyDescent="0.2">
      <c r="A6" t="s">
        <v>56</v>
      </c>
      <c r="D6">
        <v>1</v>
      </c>
      <c r="E6">
        <v>1</v>
      </c>
      <c r="F6">
        <v>2.38</v>
      </c>
      <c r="G6" s="3">
        <f t="shared" ref="G6:G7" si="4">E6*F6</f>
        <v>2.38</v>
      </c>
      <c r="H6" s="1" t="s">
        <v>60</v>
      </c>
      <c r="I6" s="1" t="s">
        <v>5</v>
      </c>
      <c r="J6" s="1"/>
      <c r="K6" s="1"/>
      <c r="L6" s="2" t="s">
        <v>57</v>
      </c>
      <c r="M6" s="2"/>
    </row>
    <row r="7" spans="1:19" x14ac:dyDescent="0.2">
      <c r="A7" t="s">
        <v>58</v>
      </c>
      <c r="B7" t="s">
        <v>61</v>
      </c>
      <c r="D7">
        <v>1</v>
      </c>
      <c r="E7">
        <f t="shared" ref="E7" si="5">ROUNDUP(D7*$D$3,0)</f>
        <v>3</v>
      </c>
      <c r="F7">
        <v>0.62</v>
      </c>
      <c r="G7" s="3">
        <f t="shared" si="4"/>
        <v>1.8599999999999999</v>
      </c>
      <c r="H7" s="1" t="s">
        <v>60</v>
      </c>
      <c r="I7" s="1" t="s">
        <v>5</v>
      </c>
      <c r="J7" s="1"/>
      <c r="K7" s="1"/>
      <c r="L7" s="2" t="s">
        <v>59</v>
      </c>
      <c r="M7" s="2"/>
    </row>
    <row r="8" spans="1:19" x14ac:dyDescent="0.2">
      <c r="G8" s="3"/>
      <c r="H8" s="1"/>
      <c r="I8" s="1"/>
      <c r="J8" s="1"/>
      <c r="K8" s="1"/>
      <c r="L8" s="2"/>
      <c r="M8" s="2"/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0"/>
        <v/>
      </c>
    </row>
    <row r="9" spans="1:19" x14ac:dyDescent="0.2">
      <c r="G9" s="3"/>
      <c r="H9" s="1"/>
      <c r="I9" s="1"/>
      <c r="J9" s="1"/>
      <c r="K9" s="1"/>
      <c r="L9" s="2"/>
      <c r="M9" s="2"/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0"/>
        <v/>
      </c>
    </row>
    <row r="10" spans="1:19" x14ac:dyDescent="0.2">
      <c r="B10" s="21"/>
      <c r="G10" s="3"/>
      <c r="H10" s="1"/>
      <c r="I10" s="1"/>
      <c r="J10" s="1"/>
      <c r="K10" s="1"/>
      <c r="L10" s="2"/>
      <c r="M10" s="2"/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0"/>
        <v/>
      </c>
    </row>
    <row r="11" spans="1:19" x14ac:dyDescent="0.2">
      <c r="A11" s="9"/>
      <c r="G11" s="3"/>
      <c r="H11" s="1"/>
      <c r="I11" s="1"/>
      <c r="J11" s="1"/>
      <c r="K11" s="1"/>
      <c r="L11" s="2"/>
      <c r="M11" s="2"/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0"/>
        <v/>
      </c>
    </row>
    <row r="12" spans="1:19" x14ac:dyDescent="0.2">
      <c r="G12" s="3"/>
      <c r="H12" s="1"/>
      <c r="I12" s="1"/>
      <c r="J12" s="1"/>
      <c r="K12" s="1"/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0"/>
        <v/>
      </c>
    </row>
    <row r="13" spans="1:19" x14ac:dyDescent="0.2">
      <c r="A13" s="8" t="s">
        <v>45</v>
      </c>
      <c r="B13" s="23" t="s">
        <v>25</v>
      </c>
      <c r="C13" s="24"/>
      <c r="D13" s="24">
        <v>3</v>
      </c>
      <c r="G13" s="3"/>
      <c r="H13" s="1"/>
      <c r="I13" s="1"/>
      <c r="J13" s="1"/>
      <c r="K13" s="1"/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0"/>
        <v/>
      </c>
    </row>
    <row r="14" spans="1:19" x14ac:dyDescent="0.2">
      <c r="A14" t="s">
        <v>64</v>
      </c>
      <c r="B14" t="s">
        <v>29</v>
      </c>
      <c r="D14">
        <v>1</v>
      </c>
      <c r="E14">
        <f>ROUNDUP(D14*$D$13,0)</f>
        <v>3</v>
      </c>
      <c r="F14" s="26">
        <v>4.66</v>
      </c>
      <c r="G14" s="3">
        <f t="shared" ref="G14" si="6">E14*F14</f>
        <v>13.98</v>
      </c>
      <c r="H14" s="6" t="s">
        <v>187</v>
      </c>
      <c r="I14" s="6" t="s">
        <v>187</v>
      </c>
      <c r="J14" s="1" t="s">
        <v>76</v>
      </c>
      <c r="K14" s="1" t="s">
        <v>75</v>
      </c>
      <c r="L14" s="2" t="s">
        <v>65</v>
      </c>
      <c r="M14" s="2" t="s">
        <v>67</v>
      </c>
      <c r="P14">
        <f t="shared" si="1"/>
        <v>1</v>
      </c>
      <c r="Q14" t="str">
        <f t="shared" si="1"/>
        <v/>
      </c>
      <c r="R14" t="str">
        <f t="shared" si="1"/>
        <v/>
      </c>
      <c r="S14" t="str">
        <f t="shared" si="0"/>
        <v/>
      </c>
    </row>
    <row r="15" spans="1:19" x14ac:dyDescent="0.2">
      <c r="A15" t="s">
        <v>72</v>
      </c>
      <c r="B15" t="s">
        <v>19</v>
      </c>
      <c r="D15">
        <v>1</v>
      </c>
      <c r="E15">
        <f t="shared" ref="E15:E29" si="7">ROUNDUP(D15*$D$13,0)</f>
        <v>3</v>
      </c>
      <c r="F15" s="26">
        <v>3.1</v>
      </c>
      <c r="G15" s="3">
        <f t="shared" ref="G15:G29" si="8">E15*F15</f>
        <v>9.3000000000000007</v>
      </c>
      <c r="H15" s="6" t="s">
        <v>187</v>
      </c>
      <c r="I15" s="6" t="s">
        <v>187</v>
      </c>
      <c r="J15" s="1" t="s">
        <v>79</v>
      </c>
      <c r="K15" s="1" t="s">
        <v>72</v>
      </c>
      <c r="L15" s="10" t="s">
        <v>68</v>
      </c>
      <c r="M15" s="10" t="s">
        <v>69</v>
      </c>
    </row>
    <row r="16" spans="1:19" x14ac:dyDescent="0.2">
      <c r="A16" t="s">
        <v>80</v>
      </c>
      <c r="B16" t="s">
        <v>71</v>
      </c>
      <c r="D16">
        <v>2</v>
      </c>
      <c r="E16">
        <f t="shared" si="7"/>
        <v>6</v>
      </c>
      <c r="F16" s="26">
        <v>0.2</v>
      </c>
      <c r="G16" s="3">
        <f t="shared" si="8"/>
        <v>1.2000000000000002</v>
      </c>
      <c r="H16" s="6" t="s">
        <v>187</v>
      </c>
      <c r="I16" s="6" t="s">
        <v>187</v>
      </c>
      <c r="J16" s="1" t="s">
        <v>78</v>
      </c>
      <c r="K16" s="1" t="s">
        <v>77</v>
      </c>
      <c r="L16" s="10" t="s">
        <v>70</v>
      </c>
      <c r="M16" s="10"/>
    </row>
    <row r="17" spans="1:19" x14ac:dyDescent="0.2">
      <c r="A17" t="s">
        <v>95</v>
      </c>
      <c r="B17" t="s">
        <v>174</v>
      </c>
      <c r="D17">
        <v>4</v>
      </c>
      <c r="E17">
        <f t="shared" si="7"/>
        <v>12</v>
      </c>
      <c r="F17" s="26">
        <v>0.1</v>
      </c>
      <c r="G17" s="3">
        <f t="shared" si="8"/>
        <v>1.2000000000000002</v>
      </c>
      <c r="H17" s="6" t="s">
        <v>187</v>
      </c>
      <c r="I17" s="6" t="s">
        <v>187</v>
      </c>
      <c r="J17" s="1" t="s">
        <v>104</v>
      </c>
      <c r="K17" s="1" t="s">
        <v>106</v>
      </c>
      <c r="L17" s="10" t="s">
        <v>105</v>
      </c>
      <c r="M17" s="10"/>
    </row>
    <row r="18" spans="1:19" x14ac:dyDescent="0.2">
      <c r="A18" t="s">
        <v>107</v>
      </c>
      <c r="B18" t="s">
        <v>189</v>
      </c>
      <c r="D18">
        <v>6</v>
      </c>
      <c r="E18">
        <f t="shared" ref="E18" si="9">ROUNDUP(D18*$D$13,0)</f>
        <v>18</v>
      </c>
      <c r="F18" s="26">
        <v>0.1</v>
      </c>
      <c r="G18" s="3">
        <f t="shared" ref="G18" si="10">E18*F18</f>
        <v>1.8</v>
      </c>
      <c r="H18" s="6" t="s">
        <v>187</v>
      </c>
      <c r="I18" s="6" t="s">
        <v>187</v>
      </c>
      <c r="J18" s="1" t="s">
        <v>104</v>
      </c>
      <c r="K18" s="1" t="s">
        <v>108</v>
      </c>
      <c r="L18" s="10" t="s">
        <v>109</v>
      </c>
      <c r="M18" s="10"/>
    </row>
    <row r="19" spans="1:19" x14ac:dyDescent="0.2">
      <c r="A19" t="s">
        <v>110</v>
      </c>
      <c r="B19" t="s">
        <v>113</v>
      </c>
      <c r="D19">
        <v>1</v>
      </c>
      <c r="E19">
        <f t="shared" ref="E19" si="11">ROUNDUP(D19*$D$13,0)</f>
        <v>3</v>
      </c>
      <c r="F19" s="26">
        <v>0.1</v>
      </c>
      <c r="G19" s="3">
        <f t="shared" ref="G19" si="12">E19*F19</f>
        <v>0.30000000000000004</v>
      </c>
      <c r="H19" s="6" t="s">
        <v>187</v>
      </c>
      <c r="I19" s="6" t="s">
        <v>187</v>
      </c>
      <c r="J19" s="1" t="s">
        <v>104</v>
      </c>
      <c r="K19" s="1" t="s">
        <v>111</v>
      </c>
      <c r="L19" s="10" t="s">
        <v>112</v>
      </c>
      <c r="M19" s="10"/>
    </row>
    <row r="20" spans="1:19" x14ac:dyDescent="0.2">
      <c r="A20" t="s">
        <v>96</v>
      </c>
      <c r="B20" t="s">
        <v>117</v>
      </c>
      <c r="D20">
        <v>1</v>
      </c>
      <c r="E20">
        <f t="shared" si="7"/>
        <v>3</v>
      </c>
      <c r="F20" s="26">
        <v>0.1</v>
      </c>
      <c r="G20" s="3">
        <f t="shared" si="8"/>
        <v>0.30000000000000004</v>
      </c>
      <c r="H20" s="6" t="s">
        <v>187</v>
      </c>
      <c r="I20" s="6" t="s">
        <v>187</v>
      </c>
      <c r="J20" s="1" t="s">
        <v>116</v>
      </c>
      <c r="K20" s="1" t="s">
        <v>115</v>
      </c>
      <c r="L20" s="10" t="s">
        <v>114</v>
      </c>
      <c r="M20" s="10"/>
    </row>
    <row r="21" spans="1:19" x14ac:dyDescent="0.2">
      <c r="A21" t="s">
        <v>119</v>
      </c>
      <c r="B21" t="s">
        <v>118</v>
      </c>
      <c r="D21">
        <v>1</v>
      </c>
      <c r="E21">
        <f t="shared" si="7"/>
        <v>3</v>
      </c>
      <c r="F21" s="26">
        <v>0</v>
      </c>
      <c r="G21" s="3">
        <f t="shared" si="8"/>
        <v>0</v>
      </c>
      <c r="H21" s="6" t="s">
        <v>187</v>
      </c>
      <c r="I21" s="6" t="s">
        <v>187</v>
      </c>
      <c r="J21" s="1" t="s">
        <v>116</v>
      </c>
      <c r="K21" s="1" t="s">
        <v>120</v>
      </c>
      <c r="L21" s="10" t="s">
        <v>121</v>
      </c>
      <c r="M21" s="10"/>
    </row>
    <row r="22" spans="1:19" x14ac:dyDescent="0.2">
      <c r="A22" t="s">
        <v>142</v>
      </c>
      <c r="B22" t="s">
        <v>143</v>
      </c>
      <c r="D22">
        <v>1</v>
      </c>
      <c r="E22">
        <f t="shared" si="7"/>
        <v>3</v>
      </c>
      <c r="F22" s="26">
        <v>0.1</v>
      </c>
      <c r="G22" s="3">
        <f t="shared" si="8"/>
        <v>0.30000000000000004</v>
      </c>
      <c r="H22" s="6" t="s">
        <v>187</v>
      </c>
      <c r="I22" s="6" t="s">
        <v>187</v>
      </c>
      <c r="J22" s="1" t="s">
        <v>104</v>
      </c>
      <c r="K22" s="1" t="s">
        <v>144</v>
      </c>
      <c r="L22" s="10" t="s">
        <v>145</v>
      </c>
      <c r="M22" s="10"/>
    </row>
    <row r="23" spans="1:19" x14ac:dyDescent="0.2">
      <c r="A23" t="s">
        <v>148</v>
      </c>
      <c r="B23" t="s">
        <v>149</v>
      </c>
      <c r="D23">
        <v>1</v>
      </c>
      <c r="E23">
        <f t="shared" si="7"/>
        <v>3</v>
      </c>
      <c r="F23" s="26">
        <v>0.1</v>
      </c>
      <c r="G23" s="3">
        <f t="shared" si="8"/>
        <v>0.30000000000000004</v>
      </c>
      <c r="H23" s="6" t="s">
        <v>187</v>
      </c>
      <c r="I23" s="6" t="s">
        <v>187</v>
      </c>
      <c r="J23" s="1" t="s">
        <v>104</v>
      </c>
      <c r="K23" s="1" t="s">
        <v>146</v>
      </c>
      <c r="L23" s="10" t="s">
        <v>147</v>
      </c>
      <c r="M23" s="10"/>
    </row>
    <row r="24" spans="1:19" x14ac:dyDescent="0.2">
      <c r="A24" t="s">
        <v>126</v>
      </c>
      <c r="B24" t="s">
        <v>181</v>
      </c>
      <c r="D24">
        <v>5</v>
      </c>
      <c r="E24">
        <f t="shared" si="7"/>
        <v>15</v>
      </c>
      <c r="F24" s="26">
        <v>0.33</v>
      </c>
      <c r="G24" s="3">
        <f t="shared" si="8"/>
        <v>4.95</v>
      </c>
      <c r="H24" s="6" t="s">
        <v>187</v>
      </c>
      <c r="I24" s="6" t="s">
        <v>187</v>
      </c>
      <c r="J24" s="1" t="s">
        <v>122</v>
      </c>
      <c r="K24" s="1" t="s">
        <v>127</v>
      </c>
      <c r="L24" s="10" t="s">
        <v>128</v>
      </c>
      <c r="M24" s="10"/>
      <c r="P24">
        <f t="shared" si="1"/>
        <v>1</v>
      </c>
      <c r="Q24" t="str">
        <f t="shared" si="1"/>
        <v/>
      </c>
      <c r="R24" t="str">
        <f t="shared" si="1"/>
        <v/>
      </c>
      <c r="S24" t="str">
        <f t="shared" si="1"/>
        <v/>
      </c>
    </row>
    <row r="25" spans="1:19" x14ac:dyDescent="0.2">
      <c r="A25" t="s">
        <v>123</v>
      </c>
      <c r="B25" t="s">
        <v>182</v>
      </c>
      <c r="D25">
        <v>2</v>
      </c>
      <c r="E25">
        <f t="shared" si="7"/>
        <v>6</v>
      </c>
      <c r="F25" s="26">
        <v>0.21</v>
      </c>
      <c r="G25" s="3">
        <f t="shared" si="8"/>
        <v>1.26</v>
      </c>
      <c r="H25" s="6" t="s">
        <v>187</v>
      </c>
      <c r="I25" s="6" t="s">
        <v>187</v>
      </c>
      <c r="J25" s="1" t="s">
        <v>122</v>
      </c>
      <c r="K25" s="1" t="s">
        <v>124</v>
      </c>
      <c r="L25" s="2" t="s">
        <v>125</v>
      </c>
      <c r="M25" s="2"/>
      <c r="P25">
        <f t="shared" si="1"/>
        <v>1</v>
      </c>
      <c r="Q25" t="str">
        <f t="shared" si="1"/>
        <v/>
      </c>
      <c r="R25" t="str">
        <f t="shared" si="1"/>
        <v/>
      </c>
      <c r="S25" t="str">
        <f t="shared" si="1"/>
        <v/>
      </c>
    </row>
    <row r="26" spans="1:19" x14ac:dyDescent="0.2">
      <c r="A26" t="s">
        <v>138</v>
      </c>
      <c r="B26" t="s">
        <v>139</v>
      </c>
      <c r="D26">
        <v>1</v>
      </c>
      <c r="E26">
        <f t="shared" si="7"/>
        <v>3</v>
      </c>
      <c r="F26" s="26">
        <v>0.1</v>
      </c>
      <c r="G26" s="3">
        <f t="shared" si="8"/>
        <v>0.30000000000000004</v>
      </c>
      <c r="H26" s="6" t="s">
        <v>187</v>
      </c>
      <c r="I26" s="6" t="s">
        <v>187</v>
      </c>
      <c r="J26" s="1" t="s">
        <v>122</v>
      </c>
      <c r="K26" s="1" t="s">
        <v>140</v>
      </c>
      <c r="L26" s="2" t="s">
        <v>141</v>
      </c>
      <c r="M26" s="2"/>
    </row>
    <row r="27" spans="1:19" x14ac:dyDescent="0.2">
      <c r="A27" t="s">
        <v>83</v>
      </c>
      <c r="B27" t="s">
        <v>81</v>
      </c>
      <c r="D27">
        <v>2</v>
      </c>
      <c r="E27">
        <f t="shared" si="7"/>
        <v>6</v>
      </c>
      <c r="F27" s="26">
        <v>0.48</v>
      </c>
      <c r="G27" s="3">
        <f t="shared" si="8"/>
        <v>2.88</v>
      </c>
      <c r="H27" s="6" t="s">
        <v>187</v>
      </c>
      <c r="I27" s="6" t="s">
        <v>187</v>
      </c>
      <c r="J27" s="1" t="s">
        <v>82</v>
      </c>
      <c r="K27" s="1" t="s">
        <v>84</v>
      </c>
      <c r="L27" s="2" t="s">
        <v>85</v>
      </c>
      <c r="M27" s="2"/>
      <c r="P27">
        <f t="shared" si="1"/>
        <v>1</v>
      </c>
      <c r="Q27" t="str">
        <f t="shared" si="1"/>
        <v/>
      </c>
      <c r="R27" t="str">
        <f t="shared" si="1"/>
        <v/>
      </c>
      <c r="S27" t="str">
        <f t="shared" si="1"/>
        <v/>
      </c>
    </row>
    <row r="28" spans="1:19" x14ac:dyDescent="0.2">
      <c r="A28" t="s">
        <v>86</v>
      </c>
      <c r="B28" t="s">
        <v>87</v>
      </c>
      <c r="D28">
        <v>2</v>
      </c>
      <c r="E28">
        <f t="shared" si="7"/>
        <v>6</v>
      </c>
      <c r="F28" s="26">
        <v>0.24</v>
      </c>
      <c r="G28" s="3">
        <f t="shared" si="8"/>
        <v>1.44</v>
      </c>
      <c r="H28" s="6" t="s">
        <v>187</v>
      </c>
      <c r="I28" s="6" t="s">
        <v>187</v>
      </c>
      <c r="J28" s="1" t="s">
        <v>78</v>
      </c>
      <c r="K28" s="1" t="s">
        <v>89</v>
      </c>
      <c r="L28" s="2" t="s">
        <v>88</v>
      </c>
      <c r="P28">
        <f t="shared" si="1"/>
        <v>1</v>
      </c>
      <c r="Q28" t="str">
        <f t="shared" si="1"/>
        <v/>
      </c>
      <c r="R28" t="str">
        <f t="shared" si="1"/>
        <v/>
      </c>
      <c r="S28" t="str">
        <f t="shared" si="1"/>
        <v/>
      </c>
    </row>
    <row r="29" spans="1:19" x14ac:dyDescent="0.2">
      <c r="A29" t="s">
        <v>91</v>
      </c>
      <c r="B29" t="s">
        <v>90</v>
      </c>
      <c r="D29">
        <v>2</v>
      </c>
      <c r="E29">
        <f t="shared" si="7"/>
        <v>6</v>
      </c>
      <c r="F29" s="26">
        <v>0.44</v>
      </c>
      <c r="G29" s="3">
        <f t="shared" si="8"/>
        <v>2.64</v>
      </c>
      <c r="H29" s="6" t="s">
        <v>187</v>
      </c>
      <c r="I29" s="6" t="s">
        <v>187</v>
      </c>
      <c r="J29" s="1" t="s">
        <v>93</v>
      </c>
      <c r="K29" s="1" t="s">
        <v>92</v>
      </c>
      <c r="L29" s="27" t="s">
        <v>94</v>
      </c>
      <c r="P29">
        <f t="shared" si="1"/>
        <v>1</v>
      </c>
      <c r="Q29" t="str">
        <f t="shared" si="1"/>
        <v/>
      </c>
      <c r="R29" t="str">
        <f t="shared" si="1"/>
        <v/>
      </c>
      <c r="S29" t="str">
        <f t="shared" si="1"/>
        <v/>
      </c>
    </row>
    <row r="30" spans="1:19" x14ac:dyDescent="0.2">
      <c r="A30" t="s">
        <v>97</v>
      </c>
      <c r="B30" t="s">
        <v>62</v>
      </c>
      <c r="D30">
        <v>1</v>
      </c>
      <c r="E30">
        <f t="shared" ref="E30:E35" si="13">ROUNDUP(D30*$D$13,0)</f>
        <v>3</v>
      </c>
      <c r="F30" s="26">
        <v>0.46</v>
      </c>
      <c r="G30" s="3">
        <f t="shared" ref="G30:G35" si="14">E30*F30</f>
        <v>1.3800000000000001</v>
      </c>
      <c r="H30" s="6" t="s">
        <v>187</v>
      </c>
      <c r="I30" s="6" t="s">
        <v>187</v>
      </c>
      <c r="J30" s="1" t="s">
        <v>98</v>
      </c>
      <c r="K30" s="1" t="s">
        <v>99</v>
      </c>
      <c r="L30" s="28" t="s">
        <v>100</v>
      </c>
      <c r="P30">
        <f t="shared" si="1"/>
        <v>1</v>
      </c>
      <c r="Q30" t="str">
        <f t="shared" si="1"/>
        <v/>
      </c>
      <c r="R30" t="str">
        <f t="shared" si="1"/>
        <v/>
      </c>
      <c r="S30" t="str">
        <f t="shared" si="1"/>
        <v/>
      </c>
    </row>
    <row r="31" spans="1:19" x14ac:dyDescent="0.2">
      <c r="A31" t="s">
        <v>101</v>
      </c>
      <c r="B31" t="s">
        <v>61</v>
      </c>
      <c r="D31">
        <v>1</v>
      </c>
      <c r="E31">
        <f t="shared" si="13"/>
        <v>3</v>
      </c>
      <c r="F31" s="26">
        <v>1.45</v>
      </c>
      <c r="G31" s="3">
        <f t="shared" si="14"/>
        <v>4.3499999999999996</v>
      </c>
      <c r="H31" s="6" t="s">
        <v>187</v>
      </c>
      <c r="I31" s="6" t="s">
        <v>187</v>
      </c>
      <c r="J31" s="1" t="s">
        <v>102</v>
      </c>
      <c r="K31" s="1">
        <v>480372200</v>
      </c>
      <c r="L31" s="27" t="s">
        <v>103</v>
      </c>
    </row>
    <row r="32" spans="1:19" x14ac:dyDescent="0.2">
      <c r="A32" t="s">
        <v>130</v>
      </c>
      <c r="B32" t="s">
        <v>129</v>
      </c>
      <c r="D32">
        <v>1</v>
      </c>
      <c r="E32">
        <f t="shared" si="13"/>
        <v>3</v>
      </c>
      <c r="F32" s="26">
        <v>1.93</v>
      </c>
      <c r="G32" s="3">
        <f t="shared" si="14"/>
        <v>5.79</v>
      </c>
      <c r="H32" s="6" t="s">
        <v>187</v>
      </c>
      <c r="I32" s="6" t="s">
        <v>187</v>
      </c>
      <c r="J32" s="1" t="s">
        <v>131</v>
      </c>
      <c r="K32" s="1" t="s">
        <v>132</v>
      </c>
      <c r="L32" s="27" t="s">
        <v>133</v>
      </c>
    </row>
    <row r="33" spans="1:19" x14ac:dyDescent="0.2">
      <c r="A33" t="s">
        <v>134</v>
      </c>
      <c r="B33" t="s">
        <v>135</v>
      </c>
      <c r="D33">
        <v>1</v>
      </c>
      <c r="E33">
        <f t="shared" si="13"/>
        <v>3</v>
      </c>
      <c r="F33" s="26">
        <v>0.32</v>
      </c>
      <c r="G33" s="3">
        <f t="shared" si="14"/>
        <v>0.96</v>
      </c>
      <c r="H33" s="6" t="s">
        <v>187</v>
      </c>
      <c r="I33" s="6" t="s">
        <v>187</v>
      </c>
      <c r="J33" s="1" t="s">
        <v>122</v>
      </c>
      <c r="K33" s="1" t="s">
        <v>136</v>
      </c>
      <c r="L33" s="2" t="s">
        <v>137</v>
      </c>
    </row>
    <row r="34" spans="1:19" x14ac:dyDescent="0.2">
      <c r="A34" t="s">
        <v>151</v>
      </c>
      <c r="B34" t="s">
        <v>150</v>
      </c>
      <c r="D34">
        <v>1</v>
      </c>
      <c r="E34">
        <f t="shared" si="13"/>
        <v>3</v>
      </c>
      <c r="F34" s="26">
        <v>0.26</v>
      </c>
      <c r="G34" s="3">
        <f t="shared" si="14"/>
        <v>0.78</v>
      </c>
      <c r="H34" s="6" t="s">
        <v>187</v>
      </c>
      <c r="I34" s="6" t="s">
        <v>187</v>
      </c>
      <c r="J34" s="1" t="s">
        <v>152</v>
      </c>
      <c r="K34" s="1" t="s">
        <v>153</v>
      </c>
      <c r="L34" t="s">
        <v>154</v>
      </c>
    </row>
    <row r="35" spans="1:19" x14ac:dyDescent="0.2">
      <c r="A35" t="s">
        <v>159</v>
      </c>
      <c r="B35" t="s">
        <v>188</v>
      </c>
      <c r="D35">
        <v>3</v>
      </c>
      <c r="E35">
        <f t="shared" si="13"/>
        <v>9</v>
      </c>
      <c r="F35" s="26">
        <v>0.15</v>
      </c>
      <c r="G35" s="3">
        <f t="shared" si="14"/>
        <v>1.3499999999999999</v>
      </c>
      <c r="H35" s="6" t="s">
        <v>187</v>
      </c>
      <c r="I35" s="6" t="s">
        <v>187</v>
      </c>
      <c r="J35" s="1" t="s">
        <v>155</v>
      </c>
      <c r="K35" s="1" t="s">
        <v>161</v>
      </c>
      <c r="L35" s="27" t="s">
        <v>160</v>
      </c>
    </row>
    <row r="36" spans="1:19" x14ac:dyDescent="0.2">
      <c r="A36" t="s">
        <v>178</v>
      </c>
      <c r="D36">
        <v>1</v>
      </c>
      <c r="E36">
        <f t="shared" ref="E36:E37" si="15">ROUNDUP(D36*$D$13,0)</f>
        <v>3</v>
      </c>
      <c r="F36" s="26">
        <v>0.16</v>
      </c>
      <c r="G36" s="3">
        <f t="shared" ref="G36:G37" si="16">E36*F36</f>
        <v>0.48</v>
      </c>
      <c r="H36" s="6" t="s">
        <v>187</v>
      </c>
      <c r="I36" s="6" t="s">
        <v>187</v>
      </c>
      <c r="J36" s="1" t="s">
        <v>155</v>
      </c>
      <c r="K36" s="1" t="s">
        <v>179</v>
      </c>
      <c r="L36" t="s">
        <v>180</v>
      </c>
    </row>
    <row r="37" spans="1:19" x14ac:dyDescent="0.2">
      <c r="A37" t="s">
        <v>175</v>
      </c>
      <c r="B37" t="s">
        <v>190</v>
      </c>
      <c r="D37">
        <v>2</v>
      </c>
      <c r="E37">
        <f t="shared" si="15"/>
        <v>6</v>
      </c>
      <c r="F37" s="26">
        <v>0.15</v>
      </c>
      <c r="G37" s="3">
        <f t="shared" si="16"/>
        <v>0.89999999999999991</v>
      </c>
      <c r="H37" s="6" t="s">
        <v>187</v>
      </c>
      <c r="I37" s="6" t="s">
        <v>187</v>
      </c>
      <c r="J37" s="1" t="s">
        <v>155</v>
      </c>
      <c r="K37" s="1" t="s">
        <v>176</v>
      </c>
      <c r="L37" t="s">
        <v>177</v>
      </c>
    </row>
    <row r="38" spans="1:19" x14ac:dyDescent="0.2">
      <c r="A38" t="s">
        <v>158</v>
      </c>
      <c r="E38">
        <f t="shared" ref="E38:E39" si="17">ROUNDUP(D38*$D$13,0)</f>
        <v>0</v>
      </c>
      <c r="F38" s="26">
        <v>0.15</v>
      </c>
      <c r="G38" s="3">
        <f t="shared" ref="G38" si="18">E38*F38</f>
        <v>0</v>
      </c>
      <c r="H38" s="6" t="s">
        <v>187</v>
      </c>
      <c r="I38" s="6" t="s">
        <v>187</v>
      </c>
      <c r="J38" s="1" t="s">
        <v>155</v>
      </c>
      <c r="K38" s="1" t="s">
        <v>156</v>
      </c>
      <c r="L38" s="2" t="s">
        <v>157</v>
      </c>
    </row>
    <row r="39" spans="1:19" x14ac:dyDescent="0.2">
      <c r="A39" t="s">
        <v>162</v>
      </c>
      <c r="B39" t="s">
        <v>63</v>
      </c>
      <c r="D39">
        <v>1</v>
      </c>
      <c r="E39">
        <f t="shared" si="17"/>
        <v>3</v>
      </c>
      <c r="F39" s="26">
        <v>0.62</v>
      </c>
      <c r="G39" s="3">
        <f t="shared" ref="G39" si="19">E39*F39</f>
        <v>1.8599999999999999</v>
      </c>
      <c r="H39" s="1" t="s">
        <v>187</v>
      </c>
      <c r="I39" s="1" t="s">
        <v>187</v>
      </c>
      <c r="J39" s="1" t="s">
        <v>163</v>
      </c>
      <c r="K39" s="1" t="s">
        <v>164</v>
      </c>
      <c r="L39" s="27" t="s">
        <v>165</v>
      </c>
    </row>
    <row r="40" spans="1:19" x14ac:dyDescent="0.2">
      <c r="A40" t="s">
        <v>166</v>
      </c>
      <c r="B40" t="s">
        <v>167</v>
      </c>
      <c r="D40">
        <v>1</v>
      </c>
      <c r="E40">
        <f t="shared" ref="E40" si="20">ROUNDUP(D40*$D$13,0)</f>
        <v>3</v>
      </c>
      <c r="F40" s="26">
        <v>12.99</v>
      </c>
      <c r="G40" s="3">
        <f t="shared" ref="G40" si="21">E40*F40</f>
        <v>38.97</v>
      </c>
      <c r="H40" s="1" t="s">
        <v>5</v>
      </c>
      <c r="I40" s="1" t="s">
        <v>5</v>
      </c>
      <c r="J40" s="1" t="s">
        <v>168</v>
      </c>
      <c r="K40" s="1" t="s">
        <v>26</v>
      </c>
      <c r="L40" t="s">
        <v>169</v>
      </c>
    </row>
    <row r="41" spans="1:19" x14ac:dyDescent="0.2">
      <c r="A41" t="s">
        <v>170</v>
      </c>
      <c r="B41" t="s">
        <v>171</v>
      </c>
      <c r="D41">
        <v>4</v>
      </c>
      <c r="E41">
        <f t="shared" ref="E41" si="22">ROUNDUP(D41*$D$13,0)</f>
        <v>12</v>
      </c>
      <c r="F41" s="26">
        <v>0.3</v>
      </c>
      <c r="G41" s="3">
        <f t="shared" ref="G41:G42" si="23">E41*F41</f>
        <v>3.5999999999999996</v>
      </c>
      <c r="H41" s="6" t="s">
        <v>187</v>
      </c>
      <c r="I41" s="6" t="s">
        <v>187</v>
      </c>
      <c r="J41" s="1" t="s">
        <v>116</v>
      </c>
      <c r="K41" s="1" t="s">
        <v>172</v>
      </c>
      <c r="L41" t="s">
        <v>173</v>
      </c>
    </row>
    <row r="42" spans="1:19" x14ac:dyDescent="0.2">
      <c r="A42" s="4" t="s">
        <v>186</v>
      </c>
      <c r="B42" s="4" t="s">
        <v>167</v>
      </c>
      <c r="C42" s="4"/>
      <c r="D42" s="4">
        <v>1</v>
      </c>
      <c r="E42" s="4">
        <v>3</v>
      </c>
      <c r="F42" s="29">
        <v>0.6</v>
      </c>
      <c r="G42" s="3">
        <f t="shared" si="23"/>
        <v>1.7999999999999998</v>
      </c>
      <c r="H42" s="6" t="s">
        <v>60</v>
      </c>
      <c r="I42" s="6" t="s">
        <v>5</v>
      </c>
      <c r="J42" s="6" t="s">
        <v>185</v>
      </c>
      <c r="K42" s="6" t="s">
        <v>184</v>
      </c>
      <c r="L42" s="4" t="s">
        <v>183</v>
      </c>
      <c r="M42" s="4"/>
      <c r="N42" s="4"/>
      <c r="O42" s="4"/>
      <c r="P42" s="4"/>
      <c r="Q42" s="4"/>
      <c r="R42" s="4"/>
      <c r="S42" s="4"/>
    </row>
    <row r="43" spans="1:19" x14ac:dyDescent="0.2">
      <c r="F43" s="26"/>
      <c r="G43" s="3"/>
      <c r="H43" s="1"/>
      <c r="I43" s="1"/>
      <c r="J43" s="1"/>
      <c r="K43" s="1"/>
    </row>
    <row r="44" spans="1:19" x14ac:dyDescent="0.2">
      <c r="F44" s="26"/>
      <c r="G44" s="3"/>
      <c r="H44" s="1"/>
      <c r="I44" s="1"/>
      <c r="J44" s="1"/>
      <c r="K44" s="1"/>
    </row>
    <row r="45" spans="1:19" x14ac:dyDescent="0.2">
      <c r="G45" s="3"/>
      <c r="H45" s="1"/>
      <c r="I45" s="1"/>
      <c r="J45" s="1"/>
      <c r="K45" s="1"/>
      <c r="P45" t="str">
        <f t="shared" si="1"/>
        <v/>
      </c>
      <c r="Q45" t="str">
        <f t="shared" si="1"/>
        <v/>
      </c>
      <c r="R45" t="str">
        <f t="shared" si="1"/>
        <v/>
      </c>
      <c r="S45" t="str">
        <f t="shared" si="1"/>
        <v/>
      </c>
    </row>
    <row r="46" spans="1:19" x14ac:dyDescent="0.2">
      <c r="A46" s="7" t="s">
        <v>46</v>
      </c>
      <c r="G46" s="3"/>
      <c r="H46" s="1"/>
      <c r="I46" s="1"/>
      <c r="J46" s="1"/>
      <c r="K46" s="1"/>
      <c r="P46" t="str">
        <f t="shared" si="1"/>
        <v/>
      </c>
      <c r="Q46" t="str">
        <f t="shared" si="1"/>
        <v/>
      </c>
      <c r="R46" t="str">
        <f t="shared" si="1"/>
        <v/>
      </c>
      <c r="S46" t="str">
        <f t="shared" si="1"/>
        <v/>
      </c>
    </row>
    <row r="47" spans="1:19" x14ac:dyDescent="0.2">
      <c r="A47" t="s">
        <v>54</v>
      </c>
      <c r="G47" s="3"/>
      <c r="H47" s="1"/>
      <c r="I47" s="1"/>
      <c r="J47" s="1"/>
      <c r="K47" s="1"/>
      <c r="L47" s="2"/>
      <c r="M47" s="2"/>
      <c r="P47" t="str">
        <f t="shared" si="1"/>
        <v/>
      </c>
      <c r="Q47" t="str">
        <f t="shared" si="1"/>
        <v/>
      </c>
      <c r="R47" t="str">
        <f t="shared" si="1"/>
        <v/>
      </c>
      <c r="S47" t="str">
        <f t="shared" si="1"/>
        <v/>
      </c>
    </row>
    <row r="48" spans="1:19" x14ac:dyDescent="0.2">
      <c r="A48" t="s">
        <v>55</v>
      </c>
      <c r="G48" s="3"/>
      <c r="H48" s="1"/>
      <c r="I48" s="1"/>
      <c r="J48" s="1"/>
      <c r="K48" s="1"/>
      <c r="L48" s="2"/>
      <c r="M48" s="2"/>
    </row>
    <row r="49" spans="1:19" x14ac:dyDescent="0.2">
      <c r="A49" t="s">
        <v>52</v>
      </c>
      <c r="G49" s="3"/>
      <c r="H49" s="1"/>
      <c r="I49" s="1"/>
      <c r="J49" s="1"/>
      <c r="K49" s="1"/>
      <c r="L49" s="2"/>
      <c r="M49" s="2"/>
      <c r="P49" t="str">
        <f t="shared" si="1"/>
        <v/>
      </c>
      <c r="Q49" t="str">
        <f t="shared" si="1"/>
        <v/>
      </c>
      <c r="R49" t="str">
        <f t="shared" si="1"/>
        <v/>
      </c>
      <c r="S49" t="str">
        <f t="shared" si="1"/>
        <v/>
      </c>
    </row>
    <row r="50" spans="1:19" x14ac:dyDescent="0.2">
      <c r="A50" t="s">
        <v>53</v>
      </c>
      <c r="G50" s="3"/>
      <c r="H50" s="1"/>
      <c r="I50" s="1"/>
      <c r="J50" s="1"/>
      <c r="K50" s="1"/>
      <c r="L50" s="2"/>
      <c r="M50" s="2"/>
      <c r="P50" t="str">
        <f t="shared" si="1"/>
        <v/>
      </c>
      <c r="Q50" t="str">
        <f t="shared" si="1"/>
        <v/>
      </c>
      <c r="R50" t="str">
        <f t="shared" si="1"/>
        <v/>
      </c>
      <c r="S50" t="str">
        <f t="shared" si="1"/>
        <v/>
      </c>
    </row>
    <row r="51" spans="1:19" x14ac:dyDescent="0.2">
      <c r="G51" s="3"/>
      <c r="H51" s="1"/>
      <c r="I51" s="1"/>
      <c r="J51" s="1"/>
      <c r="K51" s="1"/>
      <c r="L51" s="2"/>
      <c r="M51" s="2"/>
      <c r="P51" t="str">
        <f t="shared" si="1"/>
        <v/>
      </c>
      <c r="Q51" t="str">
        <f t="shared" si="1"/>
        <v/>
      </c>
      <c r="R51" t="str">
        <f t="shared" si="1"/>
        <v/>
      </c>
      <c r="S51" t="str">
        <f t="shared" si="1"/>
        <v/>
      </c>
    </row>
    <row r="52" spans="1:19" x14ac:dyDescent="0.2">
      <c r="G52" s="3"/>
      <c r="H52" s="1"/>
      <c r="I52" s="1"/>
      <c r="J52" s="1"/>
      <c r="K52" s="1"/>
      <c r="L52" s="2"/>
      <c r="M52" s="2"/>
      <c r="P52" t="str">
        <f t="shared" si="1"/>
        <v/>
      </c>
      <c r="Q52" t="str">
        <f t="shared" si="1"/>
        <v/>
      </c>
      <c r="R52" t="str">
        <f t="shared" si="1"/>
        <v/>
      </c>
      <c r="S52" t="str">
        <f t="shared" si="1"/>
        <v/>
      </c>
    </row>
    <row r="53" spans="1:19" x14ac:dyDescent="0.2">
      <c r="P53" t="str">
        <f t="shared" si="1"/>
        <v/>
      </c>
      <c r="Q53" t="str">
        <f t="shared" si="1"/>
        <v/>
      </c>
      <c r="R53" t="str">
        <f t="shared" si="1"/>
        <v/>
      </c>
      <c r="S53" t="str">
        <f t="shared" si="1"/>
        <v/>
      </c>
    </row>
    <row r="54" spans="1:19" x14ac:dyDescent="0.2">
      <c r="P54" t="str">
        <f t="shared" si="1"/>
        <v/>
      </c>
      <c r="Q54" t="str">
        <f t="shared" si="1"/>
        <v/>
      </c>
      <c r="R54" t="str">
        <f t="shared" si="1"/>
        <v/>
      </c>
      <c r="S54" t="str">
        <f t="shared" si="1"/>
        <v/>
      </c>
    </row>
    <row r="55" spans="1:19" x14ac:dyDescent="0.2">
      <c r="F55" s="5"/>
      <c r="P55" t="str">
        <f t="shared" si="1"/>
        <v/>
      </c>
      <c r="Q55" t="str">
        <f t="shared" si="1"/>
        <v/>
      </c>
      <c r="R55" t="str">
        <f t="shared" si="1"/>
        <v/>
      </c>
      <c r="S55" t="str">
        <f t="shared" si="1"/>
        <v/>
      </c>
    </row>
    <row r="56" spans="1:19" x14ac:dyDescent="0.2">
      <c r="L56" s="2"/>
      <c r="M56" s="2"/>
      <c r="P56" t="str">
        <f t="shared" si="1"/>
        <v/>
      </c>
      <c r="Q56" t="str">
        <f t="shared" si="1"/>
        <v/>
      </c>
      <c r="R56" t="str">
        <f t="shared" si="1"/>
        <v/>
      </c>
      <c r="S56" t="str">
        <f t="shared" si="1"/>
        <v/>
      </c>
    </row>
    <row r="57" spans="1:19" x14ac:dyDescent="0.2">
      <c r="P57" t="str">
        <f t="shared" si="1"/>
        <v/>
      </c>
      <c r="Q57" t="str">
        <f t="shared" si="1"/>
        <v/>
      </c>
      <c r="R57" t="str">
        <f t="shared" si="1"/>
        <v/>
      </c>
      <c r="S57" t="str">
        <f t="shared" si="1"/>
        <v/>
      </c>
    </row>
    <row r="58" spans="1:19" x14ac:dyDescent="0.2">
      <c r="P58" t="str">
        <f t="shared" si="1"/>
        <v/>
      </c>
      <c r="Q58" t="str">
        <f t="shared" si="1"/>
        <v/>
      </c>
      <c r="R58" t="str">
        <f t="shared" si="1"/>
        <v/>
      </c>
      <c r="S58" t="str">
        <f t="shared" si="1"/>
        <v/>
      </c>
    </row>
    <row r="59" spans="1:19" x14ac:dyDescent="0.2">
      <c r="P59" t="str">
        <f t="shared" si="1"/>
        <v/>
      </c>
      <c r="Q59" t="str">
        <f t="shared" si="1"/>
        <v/>
      </c>
      <c r="R59" t="str">
        <f t="shared" si="1"/>
        <v/>
      </c>
      <c r="S59" t="str">
        <f t="shared" si="1"/>
        <v/>
      </c>
    </row>
    <row r="60" spans="1:19" x14ac:dyDescent="0.2">
      <c r="P60" t="str">
        <f t="shared" si="1"/>
        <v/>
      </c>
      <c r="Q60" t="str">
        <f t="shared" si="1"/>
        <v/>
      </c>
      <c r="R60" t="str">
        <f t="shared" si="1"/>
        <v/>
      </c>
      <c r="S60" t="str">
        <f t="shared" si="1"/>
        <v/>
      </c>
    </row>
    <row r="61" spans="1:19" x14ac:dyDescent="0.2">
      <c r="P61" t="str">
        <f t="shared" ref="P61:S92" si="24">IF(ISNUMBER(SEARCH(P$1,$L61)),1,"")</f>
        <v/>
      </c>
      <c r="Q61" t="str">
        <f t="shared" si="24"/>
        <v/>
      </c>
      <c r="R61" t="str">
        <f t="shared" si="24"/>
        <v/>
      </c>
      <c r="S61" t="str">
        <f t="shared" si="24"/>
        <v/>
      </c>
    </row>
    <row r="62" spans="1:19" x14ac:dyDescent="0.2">
      <c r="P62" t="str">
        <f t="shared" si="24"/>
        <v/>
      </c>
      <c r="Q62" t="str">
        <f t="shared" si="24"/>
        <v/>
      </c>
      <c r="R62" t="str">
        <f t="shared" si="24"/>
        <v/>
      </c>
      <c r="S62" t="str">
        <f t="shared" si="24"/>
        <v/>
      </c>
    </row>
    <row r="63" spans="1:19" x14ac:dyDescent="0.2">
      <c r="P63" t="str">
        <f t="shared" si="24"/>
        <v/>
      </c>
      <c r="Q63" t="str">
        <f t="shared" si="24"/>
        <v/>
      </c>
      <c r="R63" t="str">
        <f t="shared" si="24"/>
        <v/>
      </c>
      <c r="S63" t="str">
        <f t="shared" si="24"/>
        <v/>
      </c>
    </row>
    <row r="64" spans="1:19" x14ac:dyDescent="0.2">
      <c r="P64" t="str">
        <f t="shared" si="24"/>
        <v/>
      </c>
      <c r="Q64" t="str">
        <f t="shared" si="24"/>
        <v/>
      </c>
      <c r="R64" t="str">
        <f t="shared" si="24"/>
        <v/>
      </c>
      <c r="S64" t="str">
        <f t="shared" si="24"/>
        <v/>
      </c>
    </row>
    <row r="65" spans="16:19" x14ac:dyDescent="0.2">
      <c r="P65" t="str">
        <f t="shared" si="24"/>
        <v/>
      </c>
      <c r="Q65" t="str">
        <f t="shared" si="24"/>
        <v/>
      </c>
      <c r="R65" t="str">
        <f t="shared" si="24"/>
        <v/>
      </c>
      <c r="S65" t="str">
        <f t="shared" si="24"/>
        <v/>
      </c>
    </row>
    <row r="66" spans="16:19" x14ac:dyDescent="0.2">
      <c r="P66" t="str">
        <f t="shared" si="24"/>
        <v/>
      </c>
      <c r="Q66" t="str">
        <f t="shared" si="24"/>
        <v/>
      </c>
      <c r="R66" t="str">
        <f t="shared" si="24"/>
        <v/>
      </c>
      <c r="S66" t="str">
        <f t="shared" si="24"/>
        <v/>
      </c>
    </row>
    <row r="67" spans="16:19" x14ac:dyDescent="0.2">
      <c r="P67" t="str">
        <f t="shared" si="24"/>
        <v/>
      </c>
      <c r="Q67" t="str">
        <f t="shared" si="24"/>
        <v/>
      </c>
      <c r="R67" t="str">
        <f t="shared" si="24"/>
        <v/>
      </c>
      <c r="S67" t="str">
        <f t="shared" si="24"/>
        <v/>
      </c>
    </row>
    <row r="68" spans="16:19" x14ac:dyDescent="0.2">
      <c r="P68" t="str">
        <f t="shared" si="24"/>
        <v/>
      </c>
      <c r="Q68" t="str">
        <f t="shared" si="24"/>
        <v/>
      </c>
      <c r="R68" t="str">
        <f t="shared" si="24"/>
        <v/>
      </c>
      <c r="S68" t="str">
        <f t="shared" si="24"/>
        <v/>
      </c>
    </row>
    <row r="69" spans="16:19" x14ac:dyDescent="0.2">
      <c r="P69" t="str">
        <f t="shared" si="24"/>
        <v/>
      </c>
      <c r="Q69" t="str">
        <f t="shared" si="24"/>
        <v/>
      </c>
      <c r="R69" t="str">
        <f t="shared" si="24"/>
        <v/>
      </c>
      <c r="S69" t="str">
        <f t="shared" si="24"/>
        <v/>
      </c>
    </row>
    <row r="70" spans="16:19" x14ac:dyDescent="0.2">
      <c r="P70" t="str">
        <f t="shared" si="24"/>
        <v/>
      </c>
      <c r="Q70" t="str">
        <f t="shared" si="24"/>
        <v/>
      </c>
      <c r="R70" t="str">
        <f t="shared" si="24"/>
        <v/>
      </c>
      <c r="S70" t="str">
        <f t="shared" si="24"/>
        <v/>
      </c>
    </row>
    <row r="71" spans="16:19" x14ac:dyDescent="0.2">
      <c r="P71" t="str">
        <f t="shared" si="24"/>
        <v/>
      </c>
      <c r="Q71" t="str">
        <f t="shared" si="24"/>
        <v/>
      </c>
      <c r="R71" t="str">
        <f t="shared" si="24"/>
        <v/>
      </c>
      <c r="S71" t="str">
        <f t="shared" si="24"/>
        <v/>
      </c>
    </row>
    <row r="72" spans="16:19" x14ac:dyDescent="0.2">
      <c r="P72" t="str">
        <f t="shared" si="24"/>
        <v/>
      </c>
      <c r="Q72" t="str">
        <f t="shared" si="24"/>
        <v/>
      </c>
      <c r="R72" t="str">
        <f t="shared" si="24"/>
        <v/>
      </c>
      <c r="S72" t="str">
        <f t="shared" si="24"/>
        <v/>
      </c>
    </row>
    <row r="73" spans="16:19" x14ac:dyDescent="0.2">
      <c r="P73" t="str">
        <f t="shared" si="24"/>
        <v/>
      </c>
      <c r="Q73" t="str">
        <f t="shared" si="24"/>
        <v/>
      </c>
      <c r="R73" t="str">
        <f t="shared" si="24"/>
        <v/>
      </c>
      <c r="S73" t="str">
        <f t="shared" si="24"/>
        <v/>
      </c>
    </row>
    <row r="74" spans="16:19" x14ac:dyDescent="0.2">
      <c r="P74" t="str">
        <f t="shared" si="24"/>
        <v/>
      </c>
      <c r="Q74" t="str">
        <f t="shared" si="24"/>
        <v/>
      </c>
      <c r="R74" t="str">
        <f t="shared" si="24"/>
        <v/>
      </c>
      <c r="S74" t="str">
        <f t="shared" si="24"/>
        <v/>
      </c>
    </row>
    <row r="75" spans="16:19" x14ac:dyDescent="0.2">
      <c r="P75" t="str">
        <f t="shared" si="24"/>
        <v/>
      </c>
      <c r="Q75" t="str">
        <f t="shared" si="24"/>
        <v/>
      </c>
      <c r="R75" t="str">
        <f t="shared" si="24"/>
        <v/>
      </c>
      <c r="S75" t="str">
        <f t="shared" si="24"/>
        <v/>
      </c>
    </row>
    <row r="76" spans="16:19" x14ac:dyDescent="0.2">
      <c r="P76" t="str">
        <f t="shared" si="24"/>
        <v/>
      </c>
      <c r="Q76" t="str">
        <f t="shared" si="24"/>
        <v/>
      </c>
      <c r="R76" t="str">
        <f t="shared" si="24"/>
        <v/>
      </c>
      <c r="S76" t="str">
        <f t="shared" si="24"/>
        <v/>
      </c>
    </row>
    <row r="77" spans="16:19" x14ac:dyDescent="0.2">
      <c r="P77" t="str">
        <f t="shared" si="24"/>
        <v/>
      </c>
      <c r="Q77" t="str">
        <f t="shared" si="24"/>
        <v/>
      </c>
      <c r="R77" t="str">
        <f t="shared" si="24"/>
        <v/>
      </c>
      <c r="S77" t="str">
        <f t="shared" si="24"/>
        <v/>
      </c>
    </row>
    <row r="78" spans="16:19" x14ac:dyDescent="0.2">
      <c r="P78" t="str">
        <f t="shared" si="24"/>
        <v/>
      </c>
      <c r="Q78" t="str">
        <f t="shared" si="24"/>
        <v/>
      </c>
      <c r="R78" t="str">
        <f t="shared" si="24"/>
        <v/>
      </c>
      <c r="S78" t="str">
        <f t="shared" si="24"/>
        <v/>
      </c>
    </row>
    <row r="79" spans="16:19" x14ac:dyDescent="0.2">
      <c r="P79" t="str">
        <f t="shared" si="24"/>
        <v/>
      </c>
      <c r="Q79" t="str">
        <f t="shared" si="24"/>
        <v/>
      </c>
      <c r="R79" t="str">
        <f t="shared" si="24"/>
        <v/>
      </c>
      <c r="S79" t="str">
        <f t="shared" si="24"/>
        <v/>
      </c>
    </row>
    <row r="80" spans="16:19" x14ac:dyDescent="0.2">
      <c r="P80" t="str">
        <f t="shared" si="24"/>
        <v/>
      </c>
      <c r="Q80" t="str">
        <f t="shared" si="24"/>
        <v/>
      </c>
      <c r="R80" t="str">
        <f t="shared" si="24"/>
        <v/>
      </c>
      <c r="S80" t="str">
        <f t="shared" si="24"/>
        <v/>
      </c>
    </row>
    <row r="81" spans="16:19" x14ac:dyDescent="0.2">
      <c r="P81" t="str">
        <f t="shared" si="24"/>
        <v/>
      </c>
      <c r="Q81" t="str">
        <f t="shared" si="24"/>
        <v/>
      </c>
      <c r="R81" t="str">
        <f t="shared" si="24"/>
        <v/>
      </c>
      <c r="S81" t="str">
        <f t="shared" si="24"/>
        <v/>
      </c>
    </row>
    <row r="82" spans="16:19" x14ac:dyDescent="0.2">
      <c r="P82" t="str">
        <f t="shared" si="24"/>
        <v/>
      </c>
      <c r="Q82" t="str">
        <f t="shared" si="24"/>
        <v/>
      </c>
      <c r="R82" t="str">
        <f t="shared" si="24"/>
        <v/>
      </c>
      <c r="S82" t="str">
        <f t="shared" si="24"/>
        <v/>
      </c>
    </row>
    <row r="83" spans="16:19" x14ac:dyDescent="0.2">
      <c r="P83" t="str">
        <f t="shared" si="24"/>
        <v/>
      </c>
      <c r="Q83" t="str">
        <f t="shared" si="24"/>
        <v/>
      </c>
      <c r="R83" t="str">
        <f t="shared" si="24"/>
        <v/>
      </c>
      <c r="S83" t="str">
        <f t="shared" si="24"/>
        <v/>
      </c>
    </row>
    <row r="84" spans="16:19" x14ac:dyDescent="0.2">
      <c r="P84" t="str">
        <f t="shared" si="24"/>
        <v/>
      </c>
      <c r="Q84" t="str">
        <f t="shared" si="24"/>
        <v/>
      </c>
      <c r="R84" t="str">
        <f t="shared" si="24"/>
        <v/>
      </c>
      <c r="S84" t="str">
        <f t="shared" si="24"/>
        <v/>
      </c>
    </row>
    <row r="85" spans="16:19" x14ac:dyDescent="0.2">
      <c r="P85" t="str">
        <f t="shared" si="24"/>
        <v/>
      </c>
      <c r="Q85" t="str">
        <f t="shared" si="24"/>
        <v/>
      </c>
      <c r="R85" t="str">
        <f t="shared" si="24"/>
        <v/>
      </c>
      <c r="S85" t="str">
        <f t="shared" si="24"/>
        <v/>
      </c>
    </row>
    <row r="86" spans="16:19" x14ac:dyDescent="0.2">
      <c r="P86" t="str">
        <f t="shared" si="24"/>
        <v/>
      </c>
      <c r="Q86" t="str">
        <f t="shared" si="24"/>
        <v/>
      </c>
      <c r="R86" t="str">
        <f t="shared" si="24"/>
        <v/>
      </c>
      <c r="S86" t="str">
        <f t="shared" si="24"/>
        <v/>
      </c>
    </row>
    <row r="87" spans="16:19" x14ac:dyDescent="0.2">
      <c r="P87" t="str">
        <f t="shared" si="24"/>
        <v/>
      </c>
      <c r="Q87" t="str">
        <f t="shared" si="24"/>
        <v/>
      </c>
      <c r="R87" t="str">
        <f t="shared" si="24"/>
        <v/>
      </c>
      <c r="S87" t="str">
        <f t="shared" si="24"/>
        <v/>
      </c>
    </row>
    <row r="88" spans="16:19" x14ac:dyDescent="0.2">
      <c r="P88" t="str">
        <f t="shared" si="24"/>
        <v/>
      </c>
      <c r="Q88" t="str">
        <f t="shared" si="24"/>
        <v/>
      </c>
      <c r="R88" t="str">
        <f t="shared" si="24"/>
        <v/>
      </c>
      <c r="S88" t="str">
        <f t="shared" si="24"/>
        <v/>
      </c>
    </row>
    <row r="89" spans="16:19" x14ac:dyDescent="0.2">
      <c r="P89" t="str">
        <f t="shared" si="24"/>
        <v/>
      </c>
      <c r="Q89" t="str">
        <f t="shared" si="24"/>
        <v/>
      </c>
      <c r="R89" t="str">
        <f t="shared" si="24"/>
        <v/>
      </c>
    </row>
    <row r="90" spans="16:19" x14ac:dyDescent="0.2">
      <c r="P90" t="str">
        <f t="shared" si="24"/>
        <v/>
      </c>
      <c r="Q90" t="str">
        <f t="shared" si="24"/>
        <v/>
      </c>
      <c r="R90" t="str">
        <f t="shared" si="24"/>
        <v/>
      </c>
    </row>
    <row r="91" spans="16:19" x14ac:dyDescent="0.2">
      <c r="P91" t="str">
        <f t="shared" si="24"/>
        <v/>
      </c>
      <c r="Q91" t="str">
        <f t="shared" si="24"/>
        <v/>
      </c>
      <c r="R91" t="str">
        <f t="shared" si="24"/>
        <v/>
      </c>
    </row>
    <row r="92" spans="16:19" x14ac:dyDescent="0.2">
      <c r="P92" t="str">
        <f t="shared" si="24"/>
        <v/>
      </c>
      <c r="Q92" t="str">
        <f t="shared" si="24"/>
        <v/>
      </c>
      <c r="R92" t="str">
        <f t="shared" si="24"/>
        <v/>
      </c>
    </row>
  </sheetData>
  <hyperlinks>
    <hyperlink ref="L5" r:id="rId1" xr:uid="{A916F2A1-ECBE-F044-B39D-456BC0F092B3}"/>
    <hyperlink ref="L14" r:id="rId2" xr:uid="{E066666E-8633-6C46-928E-6AC32D11EC50}"/>
    <hyperlink ref="L15" r:id="rId3" xr:uid="{E2B5160E-DE20-7E40-9038-B102AB532336}"/>
    <hyperlink ref="M15" r:id="rId4" xr:uid="{A54951C3-9815-0341-9C1E-E0FB4E73D617}"/>
    <hyperlink ref="L16" r:id="rId5" xr:uid="{63A3C61A-8481-0640-8D1B-9EB8EF578CCB}"/>
    <hyperlink ref="L28" r:id="rId6" xr:uid="{F6176A96-9EFF-D844-97EB-31DC59BA6BF3}"/>
    <hyperlink ref="L29" r:id="rId7" xr:uid="{ED0B08BD-930B-FE4D-B6F3-36026DD2CB95}"/>
    <hyperlink ref="L30" r:id="rId8" xr:uid="{751D0BAB-3261-A14C-BA97-0A0C68A26BC2}"/>
    <hyperlink ref="L31" r:id="rId9" xr:uid="{1573F514-63DC-3C4F-827C-D5BF341489EA}"/>
    <hyperlink ref="L17" r:id="rId10" xr:uid="{357D468C-409A-1D43-97BF-F524E0CBC6E4}"/>
    <hyperlink ref="L25" r:id="rId11" xr:uid="{3EDC11C9-A311-A348-90A6-D20AD7D84271}"/>
    <hyperlink ref="L32" r:id="rId12" xr:uid="{E8D1F02F-4370-ED45-8F4B-090E6E1B7DF1}"/>
    <hyperlink ref="L33" r:id="rId13" xr:uid="{21724CD1-4D1C-B64D-9874-82BB93A82EF9}"/>
    <hyperlink ref="L23" r:id="rId14" xr:uid="{D846BC6F-251E-924B-9882-90FAC94ECDD2}"/>
    <hyperlink ref="L38" r:id="rId15" xr:uid="{1F9D50FD-9162-DE42-8473-3EE9F5DA1879}"/>
    <hyperlink ref="L39" r:id="rId16" xr:uid="{D5EA2333-FDB2-2F48-89C9-AC979DD39F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5CFD-1E04-E240-9F28-D2F0EAFDC263}">
  <dimension ref="A1:J15"/>
  <sheetViews>
    <sheetView workbookViewId="0">
      <selection activeCell="I15" sqref="I15"/>
    </sheetView>
  </sheetViews>
  <sheetFormatPr baseColWidth="10" defaultRowHeight="16" x14ac:dyDescent="0.2"/>
  <cols>
    <col min="1" max="1" width="46.83203125" customWidth="1"/>
  </cols>
  <sheetData>
    <row r="1" spans="1:10" x14ac:dyDescent="0.2">
      <c r="A1" s="4" t="s">
        <v>0</v>
      </c>
      <c r="B1" s="4" t="s">
        <v>17</v>
      </c>
      <c r="C1" s="4" t="s">
        <v>23</v>
      </c>
      <c r="D1" s="4" t="s">
        <v>24</v>
      </c>
      <c r="E1" s="4" t="s">
        <v>2</v>
      </c>
      <c r="F1" s="4" t="s">
        <v>3</v>
      </c>
      <c r="G1" s="4" t="s">
        <v>11</v>
      </c>
      <c r="H1" s="4" t="s">
        <v>4</v>
      </c>
      <c r="I1" s="4" t="s">
        <v>1</v>
      </c>
      <c r="J1" s="4" t="s">
        <v>13</v>
      </c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7" thickBot="1" x14ac:dyDescent="0.25">
      <c r="A3" s="11" t="s">
        <v>37</v>
      </c>
      <c r="B3" s="12"/>
      <c r="C3" s="12"/>
      <c r="D3" s="4"/>
      <c r="E3" s="4"/>
      <c r="F3" s="4"/>
      <c r="G3" s="4"/>
      <c r="H3" s="4"/>
      <c r="I3" s="4"/>
      <c r="J3" s="4"/>
    </row>
    <row r="4" spans="1:10" ht="17" thickBot="1" x14ac:dyDescent="0.25">
      <c r="A4" s="13" t="s">
        <v>25</v>
      </c>
      <c r="B4" s="14">
        <v>2</v>
      </c>
      <c r="C4" s="12"/>
      <c r="D4" s="4"/>
      <c r="E4" s="4"/>
      <c r="F4" s="4"/>
      <c r="G4" s="4"/>
      <c r="H4" s="4"/>
      <c r="I4" s="4"/>
      <c r="J4" s="4"/>
    </row>
    <row r="5" spans="1:10" x14ac:dyDescent="0.2">
      <c r="A5" s="4" t="s">
        <v>8</v>
      </c>
      <c r="B5" s="4" t="s">
        <v>19</v>
      </c>
      <c r="C5" s="4">
        <v>1</v>
      </c>
      <c r="D5" s="4">
        <v>2</v>
      </c>
      <c r="E5" s="15">
        <v>3.29</v>
      </c>
      <c r="F5" s="15">
        <v>6.58</v>
      </c>
      <c r="G5" s="6" t="s">
        <v>5</v>
      </c>
      <c r="H5" s="6" t="s">
        <v>5</v>
      </c>
      <c r="I5" s="2" t="s">
        <v>6</v>
      </c>
      <c r="J5" s="16"/>
    </row>
    <row r="6" spans="1:10" x14ac:dyDescent="0.2">
      <c r="A6" s="4" t="s">
        <v>7</v>
      </c>
      <c r="B6" s="4" t="s">
        <v>29</v>
      </c>
      <c r="C6" s="4">
        <v>1</v>
      </c>
      <c r="D6" s="4">
        <v>2</v>
      </c>
      <c r="E6" s="15">
        <v>3.29</v>
      </c>
      <c r="F6" s="15">
        <v>6.58</v>
      </c>
      <c r="G6" s="6" t="s">
        <v>5</v>
      </c>
      <c r="H6" s="6" t="s">
        <v>5</v>
      </c>
      <c r="I6" s="16" t="s">
        <v>20</v>
      </c>
      <c r="J6" s="16"/>
    </row>
    <row r="7" spans="1:10" x14ac:dyDescent="0.2">
      <c r="A7" s="4" t="s">
        <v>10</v>
      </c>
      <c r="B7" s="4" t="s">
        <v>18</v>
      </c>
      <c r="C7" s="4">
        <v>8</v>
      </c>
      <c r="D7" s="4">
        <v>16</v>
      </c>
      <c r="E7" s="4">
        <v>0.28999999999999998</v>
      </c>
      <c r="F7" s="15">
        <v>4.6399999999999997</v>
      </c>
      <c r="G7" s="6" t="s">
        <v>5</v>
      </c>
      <c r="H7" s="6" t="s">
        <v>5</v>
      </c>
      <c r="I7" s="2" t="s">
        <v>9</v>
      </c>
      <c r="J7" s="16"/>
    </row>
    <row r="8" spans="1:10" x14ac:dyDescent="0.2">
      <c r="A8" s="17" t="s">
        <v>16</v>
      </c>
      <c r="B8" s="17" t="s">
        <v>30</v>
      </c>
      <c r="C8" s="17">
        <v>0</v>
      </c>
      <c r="D8" s="17">
        <v>0</v>
      </c>
      <c r="E8" s="17">
        <v>0.28999999999999998</v>
      </c>
      <c r="F8" s="18">
        <v>0</v>
      </c>
      <c r="G8" s="19" t="s">
        <v>5</v>
      </c>
      <c r="H8" s="19" t="s">
        <v>5</v>
      </c>
      <c r="I8" s="20" t="s">
        <v>21</v>
      </c>
      <c r="J8" s="20"/>
    </row>
    <row r="9" spans="1:10" x14ac:dyDescent="0.2">
      <c r="A9" s="4" t="s">
        <v>15</v>
      </c>
      <c r="B9" s="4" t="s">
        <v>28</v>
      </c>
      <c r="C9" s="4">
        <v>1</v>
      </c>
      <c r="D9" s="4">
        <v>2</v>
      </c>
      <c r="E9" s="4">
        <v>0.78</v>
      </c>
      <c r="F9" s="15">
        <v>1.56</v>
      </c>
      <c r="G9" s="6" t="s">
        <v>5</v>
      </c>
      <c r="H9" s="6" t="s">
        <v>5</v>
      </c>
      <c r="I9" s="2" t="s">
        <v>12</v>
      </c>
      <c r="J9" s="4" t="s">
        <v>14</v>
      </c>
    </row>
    <row r="10" spans="1:10" x14ac:dyDescent="0.2">
      <c r="A10" s="17" t="s">
        <v>22</v>
      </c>
      <c r="B10" s="17" t="s">
        <v>26</v>
      </c>
      <c r="C10" s="17">
        <v>0</v>
      </c>
      <c r="D10" s="17">
        <v>0</v>
      </c>
      <c r="E10" s="17">
        <v>0.46</v>
      </c>
      <c r="F10" s="18">
        <v>0</v>
      </c>
      <c r="G10" s="19" t="s">
        <v>5</v>
      </c>
      <c r="H10" s="19" t="s">
        <v>5</v>
      </c>
      <c r="I10" s="2" t="s">
        <v>27</v>
      </c>
      <c r="J10" s="20"/>
    </row>
    <row r="11" spans="1:10" x14ac:dyDescent="0.2">
      <c r="A11" s="4" t="s">
        <v>22</v>
      </c>
      <c r="B11" s="4" t="s">
        <v>26</v>
      </c>
      <c r="C11" s="4">
        <v>2</v>
      </c>
      <c r="D11" s="4">
        <v>4</v>
      </c>
      <c r="E11" s="4">
        <v>0.46</v>
      </c>
      <c r="F11" s="15">
        <v>1.84</v>
      </c>
      <c r="G11" s="6" t="s">
        <v>5</v>
      </c>
      <c r="H11" s="6" t="s">
        <v>5</v>
      </c>
      <c r="I11" s="2" t="s">
        <v>27</v>
      </c>
      <c r="J11" s="16"/>
    </row>
    <row r="12" spans="1:10" x14ac:dyDescent="0.2">
      <c r="A12" s="4" t="s">
        <v>34</v>
      </c>
      <c r="B12" s="4" t="s">
        <v>31</v>
      </c>
      <c r="C12" s="4">
        <v>1</v>
      </c>
      <c r="D12" s="4">
        <v>2</v>
      </c>
      <c r="E12" s="4">
        <v>0.11</v>
      </c>
      <c r="F12" s="15">
        <v>0.22</v>
      </c>
      <c r="G12" s="6" t="s">
        <v>5</v>
      </c>
      <c r="H12" s="6" t="s">
        <v>5</v>
      </c>
      <c r="I12" s="2" t="s">
        <v>35</v>
      </c>
      <c r="J12" s="16"/>
    </row>
    <row r="13" spans="1:10" x14ac:dyDescent="0.2">
      <c r="A13" s="4" t="s">
        <v>33</v>
      </c>
      <c r="B13" s="4" t="s">
        <v>32</v>
      </c>
      <c r="C13" s="4">
        <v>1</v>
      </c>
      <c r="D13" s="4">
        <v>2</v>
      </c>
      <c r="E13" s="4">
        <v>0.3</v>
      </c>
      <c r="F13" s="15">
        <v>0.6</v>
      </c>
      <c r="G13" s="6" t="s">
        <v>5</v>
      </c>
      <c r="H13" s="6" t="s">
        <v>5</v>
      </c>
      <c r="I13" s="2" t="s">
        <v>36</v>
      </c>
      <c r="J13" s="16"/>
    </row>
    <row r="15" spans="1:10" x14ac:dyDescent="0.2">
      <c r="A15" s="4" t="s">
        <v>39</v>
      </c>
      <c r="E15" s="4">
        <v>0.1</v>
      </c>
      <c r="I15" s="2" t="s">
        <v>38</v>
      </c>
    </row>
  </sheetData>
  <hyperlinks>
    <hyperlink ref="I5" r:id="rId1" xr:uid="{306893EB-084D-E543-9317-510BFA82B006}"/>
    <hyperlink ref="I7" r:id="rId2" xr:uid="{9065C44F-B8AB-CD4F-A56A-BF38B3EB9E16}"/>
    <hyperlink ref="I9" r:id="rId3" xr:uid="{E5CE2B48-D49C-E248-8B31-0CA0641C1EA3}"/>
    <hyperlink ref="I10" r:id="rId4" xr:uid="{52A398CE-F3DF-FD4C-8B69-56BC24F2A565}"/>
    <hyperlink ref="I11" r:id="rId5" xr:uid="{0043FD90-37E5-B844-BDDC-EA6D7EA076C2}"/>
    <hyperlink ref="I12" r:id="rId6" display="https://www.mouser.com/ProductDetail/KEMET/C1206C104K5RAC7867?qs=r%2FVmNO8Tjq5MvP%2FjoJQjcw%3D%3D" xr:uid="{7E5CEDDE-21A0-9C44-B3F8-9063F3A361E2}"/>
    <hyperlink ref="I13" r:id="rId7" xr:uid="{BF6CE90A-5027-B044-9D28-76C2D820C352}"/>
    <hyperlink ref="I15" r:id="rId8" xr:uid="{42347936-B3A8-F041-81A9-D3A30DCF67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7Aeg 4Digit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2024-03-30T17:17:34Z</dcterms:created>
  <dcterms:modified xsi:type="dcterms:W3CDTF">2024-07-21T05:34:21Z</dcterms:modified>
</cp:coreProperties>
</file>