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g/code/EE Projects 2022-/ComputerBreakout/Design/FT4232H Breakout/ft4232h-bob-v0/"/>
    </mc:Choice>
  </mc:AlternateContent>
  <xr:revisionPtr revIDLastSave="0" documentId="13_ncr:1_{307036D6-1CA2-3740-A471-86C72F46826B}" xr6:coauthVersionLast="47" xr6:coauthVersionMax="47" xr10:uidLastSave="{00000000-0000-0000-0000-000000000000}"/>
  <bookViews>
    <workbookView xWindow="900" yWindow="680" windowWidth="26480" windowHeight="17420" xr2:uid="{7C62EEA5-59C9-AF4A-87E9-63E817F36AD7}"/>
  </bookViews>
  <sheets>
    <sheet name="Sheet1" sheetId="1" r:id="rId1"/>
    <sheet name="ol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  <c r="P11" i="1"/>
  <c r="O11" i="1"/>
  <c r="N11" i="1"/>
  <c r="E11" i="1"/>
  <c r="G11" i="1" s="1"/>
  <c r="E9" i="1"/>
  <c r="G9" i="1" s="1"/>
  <c r="E10" i="1"/>
  <c r="G10" i="1" s="1"/>
  <c r="E14" i="1"/>
  <c r="G14" i="1" s="1"/>
  <c r="E15" i="1"/>
  <c r="G15" i="1" s="1"/>
  <c r="E16" i="1"/>
  <c r="G16" i="1" s="1"/>
  <c r="E17" i="1"/>
  <c r="G17" i="1" s="1"/>
  <c r="E19" i="1"/>
  <c r="G19" i="1" s="1"/>
  <c r="E20" i="1"/>
  <c r="G20" i="1" s="1"/>
  <c r="E6" i="1"/>
  <c r="G6" i="1" s="1"/>
  <c r="E7" i="1"/>
  <c r="G7" i="1" s="1"/>
  <c r="E8" i="1"/>
  <c r="G8" i="1" s="1"/>
  <c r="Q5" i="1"/>
  <c r="P5" i="1"/>
  <c r="O5" i="1"/>
  <c r="N5" i="1"/>
  <c r="O102" i="3"/>
  <c r="N102" i="3"/>
  <c r="M102" i="3"/>
  <c r="O101" i="3"/>
  <c r="N101" i="3"/>
  <c r="M101" i="3"/>
  <c r="O100" i="3"/>
  <c r="N100" i="3"/>
  <c r="M100" i="3"/>
  <c r="O99" i="3"/>
  <c r="N99" i="3"/>
  <c r="M99" i="3"/>
  <c r="P98" i="3"/>
  <c r="O98" i="3"/>
  <c r="N98" i="3"/>
  <c r="M98" i="3"/>
  <c r="P97" i="3"/>
  <c r="O97" i="3"/>
  <c r="N97" i="3"/>
  <c r="M97" i="3"/>
  <c r="P96" i="3"/>
  <c r="O96" i="3"/>
  <c r="N96" i="3"/>
  <c r="M96" i="3"/>
  <c r="P95" i="3"/>
  <c r="O95" i="3"/>
  <c r="N95" i="3"/>
  <c r="M95" i="3"/>
  <c r="P94" i="3"/>
  <c r="O94" i="3"/>
  <c r="N94" i="3"/>
  <c r="M94" i="3"/>
  <c r="P93" i="3"/>
  <c r="O93" i="3"/>
  <c r="N93" i="3"/>
  <c r="M93" i="3"/>
  <c r="P92" i="3"/>
  <c r="O92" i="3"/>
  <c r="N92" i="3"/>
  <c r="M92" i="3"/>
  <c r="P91" i="3"/>
  <c r="O91" i="3"/>
  <c r="N91" i="3"/>
  <c r="M91" i="3"/>
  <c r="P90" i="3"/>
  <c r="O90" i="3"/>
  <c r="N90" i="3"/>
  <c r="M90" i="3"/>
  <c r="P89" i="3"/>
  <c r="O89" i="3"/>
  <c r="N89" i="3"/>
  <c r="M89" i="3"/>
  <c r="P88" i="3"/>
  <c r="O88" i="3"/>
  <c r="N88" i="3"/>
  <c r="M88" i="3"/>
  <c r="P87" i="3"/>
  <c r="O87" i="3"/>
  <c r="N87" i="3"/>
  <c r="M87" i="3"/>
  <c r="P86" i="3"/>
  <c r="O86" i="3"/>
  <c r="N86" i="3"/>
  <c r="M86" i="3"/>
  <c r="P85" i="3"/>
  <c r="O85" i="3"/>
  <c r="N85" i="3"/>
  <c r="M85" i="3"/>
  <c r="P84" i="3"/>
  <c r="O84" i="3"/>
  <c r="N84" i="3"/>
  <c r="M84" i="3"/>
  <c r="P83" i="3"/>
  <c r="O83" i="3"/>
  <c r="N83" i="3"/>
  <c r="M83" i="3"/>
  <c r="P82" i="3"/>
  <c r="O82" i="3"/>
  <c r="N82" i="3"/>
  <c r="M82" i="3"/>
  <c r="P81" i="3"/>
  <c r="O81" i="3"/>
  <c r="N81" i="3"/>
  <c r="M81" i="3"/>
  <c r="P80" i="3"/>
  <c r="O80" i="3"/>
  <c r="N80" i="3"/>
  <c r="M80" i="3"/>
  <c r="P79" i="3"/>
  <c r="O79" i="3"/>
  <c r="N79" i="3"/>
  <c r="M79" i="3"/>
  <c r="P78" i="3"/>
  <c r="O78" i="3"/>
  <c r="N78" i="3"/>
  <c r="M78" i="3"/>
  <c r="P77" i="3"/>
  <c r="O77" i="3"/>
  <c r="N77" i="3"/>
  <c r="M77" i="3"/>
  <c r="P76" i="3"/>
  <c r="O76" i="3"/>
  <c r="N76" i="3"/>
  <c r="M76" i="3"/>
  <c r="P75" i="3"/>
  <c r="O75" i="3"/>
  <c r="N75" i="3"/>
  <c r="M75" i="3"/>
  <c r="P74" i="3"/>
  <c r="O74" i="3"/>
  <c r="N74" i="3"/>
  <c r="M74" i="3"/>
  <c r="P73" i="3"/>
  <c r="O73" i="3"/>
  <c r="N73" i="3"/>
  <c r="M73" i="3"/>
  <c r="P72" i="3"/>
  <c r="O72" i="3"/>
  <c r="N72" i="3"/>
  <c r="M72" i="3"/>
  <c r="P71" i="3"/>
  <c r="O71" i="3"/>
  <c r="N71" i="3"/>
  <c r="M71" i="3"/>
  <c r="P70" i="3"/>
  <c r="O70" i="3"/>
  <c r="N70" i="3"/>
  <c r="M70" i="3"/>
  <c r="P69" i="3"/>
  <c r="O69" i="3"/>
  <c r="N69" i="3"/>
  <c r="M69" i="3"/>
  <c r="P68" i="3"/>
  <c r="O68" i="3"/>
  <c r="N68" i="3"/>
  <c r="M68" i="3"/>
  <c r="P67" i="3"/>
  <c r="O67" i="3"/>
  <c r="N67" i="3"/>
  <c r="M67" i="3"/>
  <c r="P66" i="3"/>
  <c r="O66" i="3"/>
  <c r="N66" i="3"/>
  <c r="M66" i="3"/>
  <c r="P65" i="3"/>
  <c r="O65" i="3"/>
  <c r="N65" i="3"/>
  <c r="M65" i="3"/>
  <c r="P64" i="3"/>
  <c r="O64" i="3"/>
  <c r="N64" i="3"/>
  <c r="M64" i="3"/>
  <c r="P63" i="3"/>
  <c r="O63" i="3"/>
  <c r="N63" i="3"/>
  <c r="M63" i="3"/>
  <c r="P62" i="3"/>
  <c r="O62" i="3"/>
  <c r="N62" i="3"/>
  <c r="M62" i="3"/>
  <c r="G62" i="3"/>
  <c r="E62" i="3"/>
  <c r="P61" i="3"/>
  <c r="O61" i="3"/>
  <c r="N61" i="3"/>
  <c r="M61" i="3"/>
  <c r="G61" i="3"/>
  <c r="P60" i="3"/>
  <c r="O60" i="3"/>
  <c r="N60" i="3"/>
  <c r="M60" i="3"/>
  <c r="G60" i="3"/>
  <c r="P59" i="3"/>
  <c r="O59" i="3"/>
  <c r="N59" i="3"/>
  <c r="M59" i="3"/>
  <c r="P58" i="3"/>
  <c r="O58" i="3"/>
  <c r="N58" i="3"/>
  <c r="M58" i="3"/>
  <c r="P57" i="3"/>
  <c r="O57" i="3"/>
  <c r="N57" i="3"/>
  <c r="M57" i="3"/>
  <c r="G53" i="3"/>
  <c r="G50" i="3"/>
  <c r="P47" i="3"/>
  <c r="O47" i="3"/>
  <c r="N47" i="3"/>
  <c r="M47" i="3"/>
  <c r="E47" i="3"/>
  <c r="G47" i="3" s="1"/>
  <c r="P46" i="3"/>
  <c r="O46" i="3"/>
  <c r="N46" i="3"/>
  <c r="M46" i="3"/>
  <c r="G46" i="3"/>
  <c r="E46" i="3"/>
  <c r="P45" i="3"/>
  <c r="O45" i="3"/>
  <c r="N45" i="3"/>
  <c r="M45" i="3"/>
  <c r="E45" i="3"/>
  <c r="G45" i="3" s="1"/>
  <c r="P44" i="3"/>
  <c r="O44" i="3"/>
  <c r="N44" i="3"/>
  <c r="M44" i="3"/>
  <c r="G44" i="3"/>
  <c r="E44" i="3"/>
  <c r="P43" i="3"/>
  <c r="O43" i="3"/>
  <c r="N43" i="3"/>
  <c r="M43" i="3"/>
  <c r="E43" i="3"/>
  <c r="G43" i="3" s="1"/>
  <c r="P42" i="3"/>
  <c r="O42" i="3"/>
  <c r="N42" i="3"/>
  <c r="M42" i="3"/>
  <c r="G42" i="3"/>
  <c r="E42" i="3"/>
  <c r="P41" i="3"/>
  <c r="O41" i="3"/>
  <c r="N41" i="3"/>
  <c r="M41" i="3"/>
  <c r="E41" i="3"/>
  <c r="G41" i="3" s="1"/>
  <c r="P40" i="3"/>
  <c r="O40" i="3"/>
  <c r="N40" i="3"/>
  <c r="M40" i="3"/>
  <c r="G40" i="3"/>
  <c r="P39" i="3"/>
  <c r="O39" i="3"/>
  <c r="N39" i="3"/>
  <c r="M39" i="3"/>
  <c r="G39" i="3"/>
  <c r="E39" i="3"/>
  <c r="P38" i="3"/>
  <c r="O38" i="3"/>
  <c r="N38" i="3"/>
  <c r="M38" i="3"/>
  <c r="E38" i="3"/>
  <c r="G38" i="3" s="1"/>
  <c r="P37" i="3"/>
  <c r="O37" i="3"/>
  <c r="N37" i="3"/>
  <c r="M37" i="3"/>
  <c r="G37" i="3"/>
  <c r="P36" i="3"/>
  <c r="O36" i="3"/>
  <c r="N36" i="3"/>
  <c r="M36" i="3"/>
  <c r="G36" i="3"/>
  <c r="P35" i="3"/>
  <c r="O35" i="3"/>
  <c r="N35" i="3"/>
  <c r="M35" i="3"/>
  <c r="P34" i="3"/>
  <c r="O34" i="3"/>
  <c r="N34" i="3"/>
  <c r="M34" i="3"/>
  <c r="P33" i="3"/>
  <c r="O33" i="3"/>
  <c r="N33" i="3"/>
  <c r="M33" i="3"/>
  <c r="P32" i="3"/>
  <c r="O32" i="3"/>
  <c r="N32" i="3"/>
  <c r="M32" i="3"/>
  <c r="P31" i="3"/>
  <c r="O31" i="3"/>
  <c r="N31" i="3"/>
  <c r="M31" i="3"/>
  <c r="G31" i="3"/>
  <c r="E31" i="3"/>
  <c r="P30" i="3"/>
  <c r="O30" i="3"/>
  <c r="N30" i="3"/>
  <c r="M30" i="3"/>
  <c r="E30" i="3"/>
  <c r="G30" i="3" s="1"/>
  <c r="P29" i="3"/>
  <c r="O29" i="3"/>
  <c r="N29" i="3"/>
  <c r="M29" i="3"/>
  <c r="G29" i="3"/>
  <c r="E29" i="3"/>
  <c r="P28" i="3"/>
  <c r="O28" i="3"/>
  <c r="N28" i="3"/>
  <c r="M28" i="3"/>
  <c r="P27" i="3"/>
  <c r="O27" i="3"/>
  <c r="N27" i="3"/>
  <c r="M27" i="3"/>
  <c r="P26" i="3"/>
  <c r="O26" i="3"/>
  <c r="N26" i="3"/>
  <c r="M26" i="3"/>
  <c r="P25" i="3"/>
  <c r="O25" i="3"/>
  <c r="N25" i="3"/>
  <c r="M25" i="3"/>
  <c r="E25" i="3"/>
  <c r="G25" i="3" s="1"/>
  <c r="P24" i="3"/>
  <c r="O24" i="3"/>
  <c r="N24" i="3"/>
  <c r="M24" i="3"/>
  <c r="G24" i="3"/>
  <c r="E24" i="3"/>
  <c r="P23" i="3"/>
  <c r="O23" i="3"/>
  <c r="N23" i="3"/>
  <c r="M23" i="3"/>
  <c r="G23" i="3"/>
  <c r="P22" i="3"/>
  <c r="O22" i="3"/>
  <c r="N22" i="3"/>
  <c r="M22" i="3"/>
  <c r="E22" i="3"/>
  <c r="G22" i="3" s="1"/>
  <c r="P21" i="3"/>
  <c r="O21" i="3"/>
  <c r="N21" i="3"/>
  <c r="M21" i="3"/>
  <c r="P20" i="3"/>
  <c r="O20" i="3"/>
  <c r="N20" i="3"/>
  <c r="M20" i="3"/>
  <c r="P19" i="3"/>
  <c r="O19" i="3"/>
  <c r="N19" i="3"/>
  <c r="M19" i="3"/>
  <c r="P18" i="3"/>
  <c r="O18" i="3"/>
  <c r="N18" i="3"/>
  <c r="M18" i="3"/>
  <c r="P17" i="3"/>
  <c r="O17" i="3"/>
  <c r="N17" i="3"/>
  <c r="M17" i="3"/>
  <c r="G17" i="3"/>
  <c r="P16" i="3"/>
  <c r="O16" i="3"/>
  <c r="N16" i="3"/>
  <c r="M16" i="3"/>
  <c r="G16" i="3"/>
  <c r="P15" i="3"/>
  <c r="O15" i="3"/>
  <c r="N15" i="3"/>
  <c r="M15" i="3"/>
  <c r="E15" i="3"/>
  <c r="G15" i="3" s="1"/>
  <c r="P14" i="3"/>
  <c r="O14" i="3"/>
  <c r="N14" i="3"/>
  <c r="M14" i="3"/>
  <c r="G14" i="3"/>
  <c r="P13" i="3"/>
  <c r="O13" i="3"/>
  <c r="N13" i="3"/>
  <c r="M13" i="3"/>
  <c r="E13" i="3"/>
  <c r="G13" i="3" s="1"/>
  <c r="P12" i="3"/>
  <c r="O12" i="3"/>
  <c r="N12" i="3"/>
  <c r="M12" i="3"/>
  <c r="P11" i="3"/>
  <c r="O11" i="3"/>
  <c r="N11" i="3"/>
  <c r="M11" i="3"/>
  <c r="P10" i="3"/>
  <c r="O10" i="3"/>
  <c r="N10" i="3"/>
  <c r="M10" i="3"/>
  <c r="E10" i="3"/>
  <c r="G10" i="3" s="1"/>
  <c r="P9" i="3"/>
  <c r="O9" i="3"/>
  <c r="N9" i="3"/>
  <c r="M9" i="3"/>
  <c r="G9" i="3"/>
  <c r="E9" i="3"/>
  <c r="P8" i="3"/>
  <c r="O8" i="3"/>
  <c r="N8" i="3"/>
  <c r="M8" i="3"/>
  <c r="G8" i="3"/>
  <c r="P7" i="3"/>
  <c r="O7" i="3"/>
  <c r="N7" i="3"/>
  <c r="M7" i="3"/>
  <c r="G7" i="3"/>
  <c r="E7" i="3"/>
  <c r="P6" i="3"/>
  <c r="O6" i="3"/>
  <c r="N6" i="3"/>
  <c r="M6" i="3"/>
  <c r="E6" i="3"/>
  <c r="G6" i="3" s="1"/>
  <c r="P5" i="3"/>
  <c r="O5" i="3"/>
  <c r="N5" i="3"/>
  <c r="M5" i="3"/>
  <c r="G5" i="3"/>
  <c r="P4" i="3"/>
  <c r="O4" i="3"/>
  <c r="N4" i="3"/>
  <c r="M4" i="3"/>
  <c r="P3" i="3"/>
  <c r="O3" i="3"/>
  <c r="N3" i="3"/>
  <c r="M3" i="3"/>
  <c r="P2" i="3"/>
  <c r="O2" i="3"/>
  <c r="N2" i="3"/>
  <c r="M2" i="3"/>
  <c r="Q3" i="1"/>
  <c r="Q4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2" i="1"/>
  <c r="O2" i="1"/>
  <c r="P2" i="1"/>
  <c r="O3" i="1"/>
  <c r="P3" i="1"/>
  <c r="O4" i="1"/>
  <c r="P4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N3" i="1"/>
  <c r="N4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</calcChain>
</file>

<file path=xl/sharedStrings.xml><?xml version="1.0" encoding="utf-8"?>
<sst xmlns="http://schemas.openxmlformats.org/spreadsheetml/2006/main" count="315" uniqueCount="189">
  <si>
    <t>Desc</t>
  </si>
  <si>
    <t>Vendor URL</t>
  </si>
  <si>
    <t>Price</t>
  </si>
  <si>
    <t>Subtotal</t>
  </si>
  <si>
    <t>Ordered?</t>
  </si>
  <si>
    <t>https://www.mouser.com/ProductDetail/Kingbright/DC56-11GWA?qs=sXafwHSx%252BU%252BFqc2jozM64A%3D%3D</t>
  </si>
  <si>
    <t>In basket?</t>
  </si>
  <si>
    <t>Notes</t>
  </si>
  <si>
    <t>Parts</t>
  </si>
  <si>
    <t>U1</t>
  </si>
  <si>
    <t>Actual Qty</t>
  </si>
  <si>
    <t>Order Qty</t>
  </si>
  <si>
    <t># of boards</t>
  </si>
  <si>
    <t>N/A</t>
  </si>
  <si>
    <t>U2</t>
  </si>
  <si>
    <t>C1</t>
  </si>
  <si>
    <t>C2</t>
  </si>
  <si>
    <t>10uF ceramic 1206</t>
  </si>
  <si>
    <t>0.1uF ceramic 1206 50V X7R</t>
  </si>
  <si>
    <t xml:space="preserve">https://www.mouser.com/ProductDetail/KEMET/C1206C104K5RAC7867?qs=r%2FVmNO8Tjq5MvP%2FjoJQjcw%3D%3D </t>
  </si>
  <si>
    <t>https://www.mouser.com/ProductDetail/KEMET/C1206C106K4PACTU?qs=nz7vn1PXJ%2Feyzlyip0aTxw%3D%3D</t>
  </si>
  <si>
    <t>https://www.mouser.com/ProductDetail/E-Switch/JS5208?qs=f57gQzlyLiqOzqNCAUlPQg%3D%3D</t>
  </si>
  <si>
    <t>https://www.adafruit.com/product/2264</t>
  </si>
  <si>
    <t>2.8" TFT LCD with Touchscreen Breakout Board</t>
  </si>
  <si>
    <t>https://www.adafruit.com/product/2090</t>
  </si>
  <si>
    <t>https://www.amazon.com/HiLetgo-Colorful-Display-SSD1331-Resolution/dp/B0711RKXB5/ref=pd_ci_mcx_di_int_sccai_cn_d_sccl_3_4/135-8294106-6166352?pd_rd_w=CpJj8&amp;content-id=amzn1.sym.751acc83-5c05-42d0-a15e-303622651e1e&amp;pf_rd_p=751acc83-5c05-42d0-a15e-303622651e1e&amp;pf_rd_r=1RS5ZJG45FBYF9S0ASFP&amp;pd_rd_wg=naxwl&amp;pd_rd_r=5c860118-3fc3-48f5-81a4-714a75dad43b&amp;pd_rd_i=B0711RKXB5&amp;psc=1</t>
  </si>
  <si>
    <t>✅</t>
  </si>
  <si>
    <t>0.95" SSD1331 96x64 OLED - 7 pin</t>
  </si>
  <si>
    <t>JS5208 5-way joystick</t>
  </si>
  <si>
    <t>Carrier Board</t>
  </si>
  <si>
    <t>B3FS-1010P tactile switch, normal height, 6x6mm</t>
  </si>
  <si>
    <t>https://www.mouser.com/ProductDetail/Omron-Electronics/B3FS-1010P?qs=1tDaWCEHQQ4jIfhNdbxDrQ%3D%3D</t>
  </si>
  <si>
    <t>https://www.mouser.com/ProductDetail/Harwin/M7567-05?qs=WS5Jv%252B%252Bx1qXgP9hE0WpBxA%3D%3D</t>
  </si>
  <si>
    <t>Harwin 2.54 female jumper shunt (to disable ESP32)</t>
  </si>
  <si>
    <t>ULX3S 45F</t>
  </si>
  <si>
    <t>Header - 2x23-pin Male (PTH, 0.1")</t>
  </si>
  <si>
    <t>https://www.sparkfun.com/products/12791</t>
  </si>
  <si>
    <t>FTDI breakout boards x 2</t>
  </si>
  <si>
    <t>Carrier Board: Hex Digits 7-segment</t>
  </si>
  <si>
    <t>FTDI Boards (QSPI and JTAG)</t>
  </si>
  <si>
    <t>Double Digit 7-segment Display</t>
  </si>
  <si>
    <t>R2-R9</t>
  </si>
  <si>
    <t>R1</t>
  </si>
  <si>
    <t>10k resistor, 1206 3216 metric</t>
  </si>
  <si>
    <t>820 resistors, 1206 3216 metric</t>
  </si>
  <si>
    <t>https://www.digikey.com/en/products/detail/yageo/RC1206JR-07820RL/729342</t>
  </si>
  <si>
    <t>U8</t>
  </si>
  <si>
    <t>U7</t>
  </si>
  <si>
    <t>https://www.digikey.com/en/products/detail/yageo/rc1206jr-0710kl/729209</t>
  </si>
  <si>
    <t>Carrier Board:  Buttons, LEDs</t>
  </si>
  <si>
    <t>R10-R18</t>
  </si>
  <si>
    <t>Blue-Yellow LED</t>
  </si>
  <si>
    <t>https://www.mouser.com/ProductDetail/Wurth-Elektronik/150141YB73100?qs=LlUlMxKIyB0w3o6OoXw%252BvA%3D%3D</t>
  </si>
  <si>
    <t>Red-Green LED</t>
  </si>
  <si>
    <t>2.2k resistor, 1206 3216 metric</t>
  </si>
  <si>
    <t>LED1</t>
  </si>
  <si>
    <t>LED2</t>
  </si>
  <si>
    <t>R19,R20,R21,R22</t>
  </si>
  <si>
    <t>https://www.mouser.com/ProductDetail/YAGEO/RC1206JR-132K2L?qs=CteSnpDdeuDG995TpbX0Yw%3D%3D</t>
  </si>
  <si>
    <t>Carrier Board: Connectors</t>
  </si>
  <si>
    <t>PMOD pins, dual row, breakable (2x40)</t>
  </si>
  <si>
    <t>-</t>
  </si>
  <si>
    <t>Socket for OLED on ULX3S:  SSW-108-03-T-S</t>
  </si>
  <si>
    <t>https://www.mouser.com/ProductDetail/Samtec/SSW-108-03-T-S?qs=rU5fayqh%252BE3c3qziXVp5Bg%3D%3D</t>
  </si>
  <si>
    <t>Already have some</t>
  </si>
  <si>
    <t>WIFI_EN pins:  ordinary 6mm/3mm male/male breakaways</t>
  </si>
  <si>
    <t>ULX3S side pins (bpth sides):  male/male 6/3mm (Ada #2822)</t>
  </si>
  <si>
    <t>https://www.adafruit.com/product/392</t>
  </si>
  <si>
    <t>https://www.adafruit.com/product/2822</t>
  </si>
  <si>
    <t>Backup for Ada #2822:  Breakaway male-male 6/3mm headers (Ada #392)</t>
  </si>
  <si>
    <t>Stacking-D</t>
  </si>
  <si>
    <t>Stacking-A</t>
  </si>
  <si>
    <t>Stacking-C</t>
  </si>
  <si>
    <t>Stacking-B</t>
  </si>
  <si>
    <t>https://www.mouser.com/ProductDetail/Samtec/SSW-103-03-T-D?qs=rU5fayqh%252BE1NxrktfKveRw%3D%3D</t>
  </si>
  <si>
    <t>Backup in case SSW-108-03-T-S is too tall (this is SSW-108-02-T-S; different body style with shorter female top)</t>
  </si>
  <si>
    <t>https://www.digikey.com/en/products/detail/samtec-inc/SSW-108-02-T-S/1112792</t>
  </si>
  <si>
    <t>Stacking-B - Alt</t>
  </si>
  <si>
    <t>Stacking-A - Alt</t>
  </si>
  <si>
    <t>ULX3S JTAG pins:  SSW-103-03-T-D</t>
  </si>
  <si>
    <t>Wurth 61300621121:  2x3 male-male 6/3mm</t>
  </si>
  <si>
    <t>https://www.digikey.com/en/products/detail/w%C3%BCrth-elektronik/61300621121/4846835</t>
  </si>
  <si>
    <t>Stacking-E</t>
  </si>
  <si>
    <t>Wurth 61304021821:  female-male 6/3mm</t>
  </si>
  <si>
    <t>https://www.digikey.com/en/products/detail/w%C3%BCrth-elektronik/61304021821/16608657?s=N4IgTCBcDaIGwEYDMAGALCsCAcWQF0BfIA</t>
  </si>
  <si>
    <t>https://www.digikey.com/en/products/detail/w%C3%BCrth-elektronik/61300811821/17737805?s=N4IgTCBcDaIGwEYDMAGFAOBD1gSAugL5A</t>
  </si>
  <si>
    <t>Same Wurth 6130 ' 1821 line</t>
  </si>
  <si>
    <t>Stacking-G</t>
  </si>
  <si>
    <t>https://www.digikey.com/en/products/detail/w%C3%BCrth-elektronik/61300621821/16608633</t>
  </si>
  <si>
    <t>Stacking-F, Stacking-H</t>
  </si>
  <si>
    <t>Wurth 6130-08-2-1821:  female-male 6/3mm 2x3 config</t>
  </si>
  <si>
    <t>Stacking-I</t>
  </si>
  <si>
    <t>https://www.digikey.com/en/products/detail/w%C3%BCrth-elektronik/61300411821/16608539</t>
  </si>
  <si>
    <t>Stacking-Bottom-FTDIs</t>
  </si>
  <si>
    <t>Same Wurth 6130 ' 1821 line, but this is 4x16 pins; you'll need to break it down to 11</t>
  </si>
  <si>
    <t>https://www.digikey.com/en/products/detail/w%C3%BCrth-elektronik/61301611821/6137797</t>
  </si>
  <si>
    <t>https://www.digikey.com/en/products/detail/w%C3%BCrth-elektronik/61304011121/4846884</t>
  </si>
  <si>
    <t>Right angle female conn for SPI slaves</t>
  </si>
  <si>
    <t>J2</t>
  </si>
  <si>
    <t>https://www.digikey.com/en/products/detail/w%C3%BCrth-elektronik/613010243121/2508634</t>
  </si>
  <si>
    <t>J5</t>
  </si>
  <si>
    <t>Right angle female conn for extra GPIOs</t>
  </si>
  <si>
    <t>https://www.digikey.com/en/products/detail/w%C3%BCrth-elektronik/613012243121/16608604</t>
  </si>
  <si>
    <t>J4</t>
  </si>
  <si>
    <t>https://www.mouser.com/ProductDetail/392-CS-ULX3S-02</t>
  </si>
  <si>
    <t>For testing</t>
  </si>
  <si>
    <t>Digikey</t>
  </si>
  <si>
    <t>Adafruit</t>
  </si>
  <si>
    <t>Mouser</t>
  </si>
  <si>
    <t>Sparkfun</t>
  </si>
  <si>
    <t>U4,U5,U6</t>
  </si>
  <si>
    <t>S5</t>
  </si>
  <si>
    <t>S1-4</t>
  </si>
  <si>
    <t>U1A &amp; U1B</t>
  </si>
  <si>
    <t>(old solution for board stacking)</t>
  </si>
  <si>
    <t>https://www.mouser.com/ProductDetail/Wurth-Elektronik/61004021821?qs=ulEaXIWI0c8dfRNq4HxjEg%3D%3D</t>
  </si>
  <si>
    <t>SMT - ULX3S edges connector:  2x20</t>
  </si>
  <si>
    <t>Stacking-A - SMT</t>
  </si>
  <si>
    <t>?????? - no solution yet</t>
  </si>
  <si>
    <t>J2, J4 maybe; useful to have around</t>
  </si>
  <si>
    <t>Carrier Board: Power</t>
  </si>
  <si>
    <t>DC barrel jack CUI-PJ102AH</t>
  </si>
  <si>
    <t>https://www.adafruit.com/product/373</t>
  </si>
  <si>
    <t>J6</t>
  </si>
  <si>
    <t>NL27WZ14 dual inverter in SC-88 package</t>
  </si>
  <si>
    <t>https://www.digikey.com/en/products/detail/onsemi/NL27WZ14DFT2G/920165</t>
  </si>
  <si>
    <t>Mfgr PN</t>
  </si>
  <si>
    <t>USB4085-GF-A</t>
  </si>
  <si>
    <t>https://www.digikey.com/en/products/detail/gct/usb4085-gf-a/9859662</t>
  </si>
  <si>
    <t>USB-C receptacle thru-hole GCT USB4085-GF-A</t>
  </si>
  <si>
    <t>RES 4.7K OHM 1% 1/8W 0805</t>
  </si>
  <si>
    <t>https://www.digikey.com/en/products/detail/yageo/rc0805fr-074k7l/727929</t>
  </si>
  <si>
    <t>RES 2.2K OHM 1% 1/8W 0805</t>
  </si>
  <si>
    <t>https://www.digikey.com/en/products/detail/yageo/RC0805FR-072K2L/727676?s=N4IgTCBcDaIEoGEAMAOJBWAYnAtEg7GANJgAyIAugL5A</t>
  </si>
  <si>
    <t>RC0805FR-072K2L</t>
  </si>
  <si>
    <t>RC0805FR-074K7L</t>
  </si>
  <si>
    <t>RES 12K OHM 1% 1/8W 0805</t>
  </si>
  <si>
    <t>RC0805FR-0712KL</t>
  </si>
  <si>
    <t>https://www.digikey.com/en/products/detail/yageo/RC0805FR-0712KL/727568?s=N4IgTCBcDaIEoGEAMAOJBWAYnAtEg7AIxgDSAMiALoC%2BQA</t>
  </si>
  <si>
    <t>CAP CER 4.7UF 25V X5R 0805</t>
  </si>
  <si>
    <t>https://www.digikey.com/en/products/detail/yageo/CC0805KKX5R8BB475/5195277</t>
  </si>
  <si>
    <t>CC0805KKX5R8BB475</t>
  </si>
  <si>
    <t>https://www.digikey.com/en/products/detail/ftdi-future-technology-devices-international-ltd/FT4232HL-REEL/1986055</t>
  </si>
  <si>
    <t>FT4232HL</t>
  </si>
  <si>
    <t>FT4232H LFQP-64</t>
  </si>
  <si>
    <t>J3</t>
  </si>
  <si>
    <t>R 10k 0805 1%</t>
  </si>
  <si>
    <t>Stock</t>
  </si>
  <si>
    <t>R2</t>
  </si>
  <si>
    <t>R 1k 0805 1%</t>
  </si>
  <si>
    <t>R4</t>
  </si>
  <si>
    <t>FB1,FB2</t>
  </si>
  <si>
    <t>BLM21AG601SN1D</t>
  </si>
  <si>
    <t>https://www.digikey.com/en/products/detail/murata-electronics/BLM21AG601SN1D/584251</t>
  </si>
  <si>
    <t>Ferrite bead 600 ohms @100mhz 0603 0.6A</t>
  </si>
  <si>
    <t>RES 5.1K OHM 1% 1/8W 0805</t>
  </si>
  <si>
    <t>R5,R6</t>
  </si>
  <si>
    <t>https://www.digikey.com/en/products/detail/yageo/rc0805fr-075k1l/727988</t>
  </si>
  <si>
    <t>RC0805FR-075K1L</t>
  </si>
  <si>
    <t>Mfgr</t>
  </si>
  <si>
    <t>YAGEO</t>
  </si>
  <si>
    <t>Murata</t>
  </si>
  <si>
    <t>GCT</t>
  </si>
  <si>
    <t>FTDI</t>
  </si>
  <si>
    <t>93LC56BT-I/OT IC EEPROM 2KBIT MIC WIRE SOT23-6</t>
  </si>
  <si>
    <t>93LC56BT-I/OT</t>
  </si>
  <si>
    <t>Microchip</t>
  </si>
  <si>
    <t>https://www.digikey.com/en/products/detail/microchip-technology/93LC56BT-I-OT/572825</t>
  </si>
  <si>
    <t>PGB1010603MR</t>
  </si>
  <si>
    <t>PGB1010603MR TVS diode</t>
  </si>
  <si>
    <t>https://www.digikey.com/en/products/detail/littelfuse-inc/PGB1010603MR/715755</t>
  </si>
  <si>
    <t>Littlefuse</t>
  </si>
  <si>
    <t>N/A - Skip</t>
  </si>
  <si>
    <t>R8</t>
  </si>
  <si>
    <t>C1,C2</t>
  </si>
  <si>
    <t>CAP CER 0.1UF 50V X7R 0805</t>
  </si>
  <si>
    <t>CC0805KRX7R9BB104</t>
  </si>
  <si>
    <t>https://www.digikey.com/en/products/detail/yageo/CC0805KRX7R9BB104/302874</t>
  </si>
  <si>
    <t>CAP CER 10UF 25V X5R 0805</t>
  </si>
  <si>
    <t>CC0805KKX5R8BB106</t>
  </si>
  <si>
    <t>https://www.digikey.com/en/products/detail/yageo/CC0805KKX5R8BB106/5195275?s=N4IgTCBcDaIMJwAwA5EFYDSGAaaBKyAQoQIyIBsIAugL5A</t>
  </si>
  <si>
    <t>Y1</t>
  </si>
  <si>
    <t>https://www.digikey.com/en/products/detail/abracon-llc/ASEM1-12-000MHZ-LC-T/1873203?s=N4IgTCBcDaIIICMBOBDAxgewHYAI4GUBRAWQEYBaUsAOgAZ7iAJALXIBkBhcgFRAF0AvkA</t>
  </si>
  <si>
    <t>Abracon</t>
  </si>
  <si>
    <t>ASEM1-12.000MHZ-LC-T</t>
  </si>
  <si>
    <t>ASEM1 12.000MHZ 3.3V CMOS oscillator</t>
  </si>
  <si>
    <t>C3-C11,C14,C15</t>
  </si>
  <si>
    <t>C12,C13</t>
  </si>
  <si>
    <t>R3,R7,R9,R10,R11-14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</si>
</sst>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u/>
      <sz val="12"/>
      <color theme="0" tint="-0.249977111117893"/>
      <name val="Calibri"/>
      <family val="2"/>
      <scheme val="minor"/>
    </font>
    <font>
      <u/>
      <sz val="12"/>
      <color rgb="FF0563C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8" fontId="0" fillId="0" borderId="0" xfId="0" applyNumberFormat="1"/>
    <xf numFmtId="0" fontId="3" fillId="0" borderId="1" xfId="0" applyFont="1" applyBorder="1"/>
    <xf numFmtId="0" fontId="3" fillId="0" borderId="2" xfId="0" applyFont="1" applyBorder="1" applyAlignment="1">
      <alignment horizontal="left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left"/>
    </xf>
    <xf numFmtId="164" fontId="0" fillId="0" borderId="0" xfId="0" applyNumberFormat="1"/>
    <xf numFmtId="0" fontId="4" fillId="0" borderId="0" xfId="0" applyFont="1" applyAlignment="1">
      <alignment horizontal="center"/>
    </xf>
    <xf numFmtId="0" fontId="1" fillId="2" borderId="0" xfId="0" applyFont="1" applyFill="1"/>
    <xf numFmtId="0" fontId="5" fillId="2" borderId="0" xfId="0" applyFont="1" applyFill="1"/>
    <xf numFmtId="0" fontId="0" fillId="0" borderId="0" xfId="0" applyAlignment="1">
      <alignment wrapText="1"/>
    </xf>
    <xf numFmtId="0" fontId="6" fillId="0" borderId="0" xfId="0" applyFont="1"/>
    <xf numFmtId="8" fontId="6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1" applyFont="1"/>
    <xf numFmtId="0" fontId="2" fillId="0" borderId="0" xfId="1" applyFill="1"/>
    <xf numFmtId="0" fontId="8" fillId="0" borderId="0" xfId="0" applyFont="1"/>
    <xf numFmtId="0" fontId="9" fillId="0" borderId="0" xfId="1" applyFont="1"/>
    <xf numFmtId="0" fontId="0" fillId="0" borderId="0" xfId="0" quotePrefix="1"/>
    <xf numFmtId="0" fontId="0" fillId="3" borderId="0" xfId="0" applyFill="1"/>
    <xf numFmtId="0" fontId="0" fillId="3" borderId="0" xfId="0" quotePrefix="1" applyFill="1"/>
    <xf numFmtId="8" fontId="0" fillId="3" borderId="0" xfId="0" applyNumberFormat="1" applyFill="1"/>
    <xf numFmtId="0" fontId="0" fillId="3" borderId="0" xfId="0" applyFill="1" applyAlignment="1">
      <alignment horizontal="center"/>
    </xf>
    <xf numFmtId="0" fontId="2" fillId="3" borderId="0" xfId="1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0" borderId="0" xfId="0" applyAlignment="1">
      <alignment horizontal="left"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1" xfId="0" applyFont="1" applyBorder="1"/>
    <xf numFmtId="0" fontId="0" fillId="0" borderId="0" xfId="0" applyFont="1" applyFill="1" applyBorder="1"/>
    <xf numFmtId="4" fontId="0" fillId="0" borderId="0" xfId="0" applyNumberFormat="1" applyAlignment="1">
      <alignment wrapText="1"/>
    </xf>
    <xf numFmtId="4" fontId="0" fillId="0" borderId="0" xfId="0" applyNumberForma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0" fontId="1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yageo/RC0805FR-072K2L/727676?s=N4IgTCBcDaIEoGEAMAOJBWAYnAtEg7GANJgAyIAugL5A" TargetMode="External"/><Relationship Id="rId1" Type="http://schemas.openxmlformats.org/officeDocument/2006/relationships/hyperlink" Target="https://www.digikey.com/en/products/detail/yageo/rc0805fr-074k7l/72792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RC1206JR-07820RL/729342" TargetMode="External"/><Relationship Id="rId13" Type="http://schemas.openxmlformats.org/officeDocument/2006/relationships/hyperlink" Target="https://www.mouser.com/ProductDetail/Wurth-Elektronik/150141YB73100?qs=LlUlMxKIyB0w3o6OoXw%252BvA%3D%3D" TargetMode="External"/><Relationship Id="rId18" Type="http://schemas.openxmlformats.org/officeDocument/2006/relationships/hyperlink" Target="https://www.adafruit.com/product/2090" TargetMode="External"/><Relationship Id="rId3" Type="http://schemas.openxmlformats.org/officeDocument/2006/relationships/hyperlink" Target="https://www.mouser.com/ProductDetail/Omron-Electronics/B3FS-1010P?qs=1tDaWCEHQQ4jIfhNdbxDrQ%3D%3D" TargetMode="External"/><Relationship Id="rId7" Type="http://schemas.openxmlformats.org/officeDocument/2006/relationships/hyperlink" Target="https://www.digikey.com/en/products/detail/onsemi/NL27WZ14DFT2G/920165" TargetMode="External"/><Relationship Id="rId12" Type="http://schemas.openxmlformats.org/officeDocument/2006/relationships/hyperlink" Target="https://www.digikey.com/en/products/detail/yageo/rc1206jr-0710kl/729209" TargetMode="External"/><Relationship Id="rId17" Type="http://schemas.openxmlformats.org/officeDocument/2006/relationships/hyperlink" Target="https://www.adafruit.com/product/2264" TargetMode="External"/><Relationship Id="rId2" Type="http://schemas.openxmlformats.org/officeDocument/2006/relationships/hyperlink" Target="https://www.mouser.com/ProductDetail/E-Switch/JS5208?qs=f57gQzlyLiqOzqNCAUlPQg%3D%3D" TargetMode="External"/><Relationship Id="rId16" Type="http://schemas.openxmlformats.org/officeDocument/2006/relationships/hyperlink" Target="https://www.mouser.com/ProductDetail/392-CS-ULX3S-02" TargetMode="External"/><Relationship Id="rId1" Type="http://schemas.openxmlformats.org/officeDocument/2006/relationships/hyperlink" Target="https://www.amazon.com/HiLetgo-Colorful-Display-SSD1331-Resolution/dp/B0711RKXB5/ref=pd_ci_mcx_di_int_sccai_cn_d_sccl_3_4/135-8294106-6166352?pd_rd_w=CpJj8&amp;content-id=amzn1.sym.751acc83-5c05-42d0-a15e-303622651e1e&amp;pf_rd_p=751acc83-5c05-42d0-a15e-303622651e1e&amp;pf_rd_r=1RS5ZJG45FBYF9S0ASFP&amp;pd_rd_wg=naxwl&amp;pd_rd_r=5c860118-3fc3-48f5-81a4-714a75dad43b&amp;pd_rd_i=B0711RKXB5&amp;psc=1" TargetMode="External"/><Relationship Id="rId6" Type="http://schemas.openxmlformats.org/officeDocument/2006/relationships/hyperlink" Target="https://www.mouser.com/ProductDetail/Kingbright/DC56-11GWA?qs=sXafwHSx%252BU%252BFqc2jozM64A%3D%3D" TargetMode="External"/><Relationship Id="rId11" Type="http://schemas.openxmlformats.org/officeDocument/2006/relationships/hyperlink" Target="https://www.digikey.com/en/products/detail/yageo/rc1206jr-0710kl/729209" TargetMode="External"/><Relationship Id="rId5" Type="http://schemas.openxmlformats.org/officeDocument/2006/relationships/hyperlink" Target="https://www.sparkfun.com/products/12791" TargetMode="External"/><Relationship Id="rId15" Type="http://schemas.openxmlformats.org/officeDocument/2006/relationships/hyperlink" Target="https://www.digikey.com/en/products/detail/w%C3%BCrth-elektronik/61304021821/16608657?s=N4IgTCBcDaIGwEYDMAGALCsCAcWQF0BfIA" TargetMode="External"/><Relationship Id="rId10" Type="http://schemas.openxmlformats.org/officeDocument/2006/relationships/hyperlink" Target="https://www.mouser.com/ProductDetail/KEMET/C1206C106K4PACTU?qs=nz7vn1PXJ%2Feyzlyip0aTxw%3D%3D" TargetMode="External"/><Relationship Id="rId19" Type="http://schemas.openxmlformats.org/officeDocument/2006/relationships/hyperlink" Target="https://www.digikey.com/en/products/detail/w%C3%BCrth-elektronik/613012243121/16608604" TargetMode="External"/><Relationship Id="rId4" Type="http://schemas.openxmlformats.org/officeDocument/2006/relationships/hyperlink" Target="https://www.mouser.com/ProductDetail/Harwin/M7567-05?qs=WS5Jv%252B%252Bx1qXgP9hE0WpBxA%3D%3D" TargetMode="External"/><Relationship Id="rId9" Type="http://schemas.openxmlformats.org/officeDocument/2006/relationships/hyperlink" Target="https://www.mouser.com/ProductDetail/KEMET/C1206C104K5RAC7867?qs=r%2FVmNO8Tjq5MvP%2FjoJQjcw%3D%3D" TargetMode="External"/><Relationship Id="rId14" Type="http://schemas.openxmlformats.org/officeDocument/2006/relationships/hyperlink" Target="https://www.mouser.com/ProductDetail/Wurth-Elektronik/150141YB73100?qs=LlUlMxKIyB0w3o6OoXw%252Bv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5C68B-1182-F246-8D23-02BFEFD1FB78}">
  <dimension ref="A1:Q50"/>
  <sheetViews>
    <sheetView tabSelected="1" zoomScale="125" zoomScaleNormal="125" workbookViewId="0">
      <selection activeCell="A32" sqref="A32"/>
    </sheetView>
  </sheetViews>
  <sheetFormatPr baseColWidth="10" defaultRowHeight="16" x14ac:dyDescent="0.2"/>
  <cols>
    <col min="1" max="1" width="45.5" style="32" customWidth="1"/>
    <col min="2" max="2" width="23.6640625" style="32" customWidth="1"/>
    <col min="3" max="3" width="1.6640625" customWidth="1"/>
    <col min="4" max="4" width="6.33203125" customWidth="1"/>
    <col min="5" max="5" width="6" customWidth="1"/>
    <col min="6" max="6" width="5.83203125" style="36" customWidth="1"/>
    <col min="9" max="10" width="33.6640625" customWidth="1"/>
    <col min="11" max="11" width="19.33203125" customWidth="1"/>
    <col min="12" max="12" width="48.5" customWidth="1"/>
    <col min="13" max="13" width="9.5" customWidth="1"/>
    <col min="14" max="14" width="7" bestFit="1" customWidth="1"/>
    <col min="15" max="15" width="7.83203125" bestFit="1" customWidth="1"/>
    <col min="16" max="16" width="7.33203125" bestFit="1" customWidth="1"/>
    <col min="17" max="17" width="8.33203125" bestFit="1" customWidth="1"/>
    <col min="18" max="18" width="2.83203125" customWidth="1"/>
  </cols>
  <sheetData>
    <row r="1" spans="1:17" s="13" customFormat="1" ht="34" x14ac:dyDescent="0.2">
      <c r="A1" s="31" t="s">
        <v>0</v>
      </c>
      <c r="B1" s="31" t="s">
        <v>8</v>
      </c>
      <c r="D1" s="13" t="s">
        <v>10</v>
      </c>
      <c r="E1" s="13" t="s">
        <v>11</v>
      </c>
      <c r="F1" s="35" t="s">
        <v>2</v>
      </c>
      <c r="G1" s="13" t="s">
        <v>3</v>
      </c>
      <c r="H1" s="13" t="s">
        <v>6</v>
      </c>
      <c r="I1" s="13" t="s">
        <v>1</v>
      </c>
      <c r="J1" s="13" t="s">
        <v>159</v>
      </c>
      <c r="K1" s="13" t="s">
        <v>126</v>
      </c>
      <c r="L1" s="13" t="s">
        <v>7</v>
      </c>
      <c r="N1" s="29" t="s">
        <v>106</v>
      </c>
      <c r="O1" s="13" t="s">
        <v>107</v>
      </c>
      <c r="P1" s="13" t="s">
        <v>108</v>
      </c>
      <c r="Q1" s="13" t="s">
        <v>109</v>
      </c>
    </row>
    <row r="2" spans="1:17" x14ac:dyDescent="0.2">
      <c r="N2" t="str">
        <f>IF(ISNUMBER(SEARCH(N$1,$I2)),1,"")</f>
        <v/>
      </c>
      <c r="O2" t="str">
        <f t="shared" ref="O2:Q5" si="0">IF(ISNUMBER(SEARCH(O$1,$I2)),1,"")</f>
        <v/>
      </c>
      <c r="P2" t="str">
        <f t="shared" si="0"/>
        <v/>
      </c>
      <c r="Q2" t="str">
        <f t="shared" si="0"/>
        <v/>
      </c>
    </row>
    <row r="3" spans="1:17" x14ac:dyDescent="0.2">
      <c r="G3" s="3"/>
      <c r="H3" s="1"/>
      <c r="N3" t="str">
        <f>IF(ISNUMBER(SEARCH(N$1,$I3)),1,"")</f>
        <v/>
      </c>
      <c r="O3" t="str">
        <f>IF(ISNUMBER(SEARCH(O$1,$I3)),1,"")</f>
        <v/>
      </c>
      <c r="P3" t="str">
        <f>IF(ISNUMBER(SEARCH(P$1,$I3)),1,"")</f>
        <v/>
      </c>
      <c r="Q3" t="str">
        <f t="shared" si="0"/>
        <v/>
      </c>
    </row>
    <row r="4" spans="1:17" ht="17" thickBot="1" x14ac:dyDescent="0.25">
      <c r="A4" s="11" t="s">
        <v>38</v>
      </c>
      <c r="G4" s="3"/>
      <c r="H4" s="1"/>
      <c r="N4" t="str">
        <f>IF(ISNUMBER(SEARCH(N$1,$I4)),1,"")</f>
        <v/>
      </c>
      <c r="O4" t="str">
        <f>IF(ISNUMBER(SEARCH(O$1,$I4)),1,"")</f>
        <v/>
      </c>
      <c r="P4" t="str">
        <f>IF(ISNUMBER(SEARCH(P$1,$I4)),1,"")</f>
        <v/>
      </c>
      <c r="Q4" t="str">
        <f t="shared" si="0"/>
        <v/>
      </c>
    </row>
    <row r="5" spans="1:17" ht="17" thickBot="1" x14ac:dyDescent="0.25">
      <c r="A5" s="33" t="s">
        <v>12</v>
      </c>
      <c r="B5" s="37">
        <v>3</v>
      </c>
      <c r="G5" s="3"/>
      <c r="H5" s="1"/>
      <c r="N5" t="str">
        <f>IF(ISNUMBER(SEARCH(N$1,$I5)),1,"")</f>
        <v/>
      </c>
      <c r="O5" t="str">
        <f>IF(ISNUMBER(SEARCH(O$1,$I5)),1,"")</f>
        <v/>
      </c>
      <c r="P5" t="str">
        <f>IF(ISNUMBER(SEARCH(P$1,$I5)),1,"")</f>
        <v/>
      </c>
      <c r="Q5" t="str">
        <f t="shared" si="0"/>
        <v/>
      </c>
    </row>
    <row r="6" spans="1:17" x14ac:dyDescent="0.2">
      <c r="A6" s="30" t="s">
        <v>144</v>
      </c>
      <c r="B6" s="38" t="s">
        <v>9</v>
      </c>
      <c r="D6">
        <v>1</v>
      </c>
      <c r="E6">
        <f t="shared" ref="E6:E20" si="1">ROUNDUP(D6*$B$5,0)</f>
        <v>3</v>
      </c>
      <c r="F6" s="36">
        <v>6.35</v>
      </c>
      <c r="G6" s="3">
        <f t="shared" ref="G6:G8" si="2">E6*F6</f>
        <v>19.049999999999997</v>
      </c>
      <c r="H6" s="1" t="s">
        <v>26</v>
      </c>
      <c r="I6" t="s">
        <v>142</v>
      </c>
      <c r="J6" t="s">
        <v>163</v>
      </c>
      <c r="K6" t="s">
        <v>143</v>
      </c>
    </row>
    <row r="7" spans="1:17" x14ac:dyDescent="0.2">
      <c r="A7" s="34" t="s">
        <v>129</v>
      </c>
      <c r="B7" s="38" t="s">
        <v>145</v>
      </c>
      <c r="D7">
        <v>1</v>
      </c>
      <c r="E7">
        <f t="shared" si="1"/>
        <v>3</v>
      </c>
      <c r="F7" s="36">
        <v>1.1599999999999999</v>
      </c>
      <c r="G7" s="3">
        <f t="shared" si="2"/>
        <v>3.4799999999999995</v>
      </c>
      <c r="H7" s="1" t="s">
        <v>26</v>
      </c>
      <c r="I7" t="s">
        <v>128</v>
      </c>
      <c r="J7" t="s">
        <v>162</v>
      </c>
      <c r="K7" t="s">
        <v>127</v>
      </c>
    </row>
    <row r="8" spans="1:17" x14ac:dyDescent="0.2">
      <c r="A8" s="34" t="s">
        <v>136</v>
      </c>
      <c r="B8" s="38" t="s">
        <v>42</v>
      </c>
      <c r="D8">
        <v>1</v>
      </c>
      <c r="E8">
        <f t="shared" si="1"/>
        <v>3</v>
      </c>
      <c r="F8" s="36">
        <v>2.5000000000000001E-2</v>
      </c>
      <c r="G8" s="3">
        <f t="shared" si="2"/>
        <v>7.5000000000000011E-2</v>
      </c>
      <c r="H8" s="1" t="s">
        <v>26</v>
      </c>
      <c r="I8" t="s">
        <v>138</v>
      </c>
      <c r="J8" t="s">
        <v>160</v>
      </c>
      <c r="K8" t="s">
        <v>137</v>
      </c>
    </row>
    <row r="9" spans="1:17" x14ac:dyDescent="0.2">
      <c r="A9" s="34" t="s">
        <v>130</v>
      </c>
      <c r="B9" s="38" t="s">
        <v>148</v>
      </c>
      <c r="D9">
        <v>1</v>
      </c>
      <c r="E9">
        <f t="shared" si="1"/>
        <v>3</v>
      </c>
      <c r="F9" s="36">
        <v>1.3299999999999999E-2</v>
      </c>
      <c r="G9" s="3">
        <f t="shared" ref="G9:G20" si="3">E9*F9</f>
        <v>3.9899999999999998E-2</v>
      </c>
      <c r="H9" s="1" t="s">
        <v>26</v>
      </c>
      <c r="I9" s="2" t="s">
        <v>131</v>
      </c>
      <c r="J9" t="s">
        <v>160</v>
      </c>
      <c r="K9" t="s">
        <v>135</v>
      </c>
    </row>
    <row r="10" spans="1:17" x14ac:dyDescent="0.2">
      <c r="A10" s="34" t="s">
        <v>132</v>
      </c>
      <c r="B10" s="38" t="s">
        <v>173</v>
      </c>
      <c r="D10">
        <v>1</v>
      </c>
      <c r="E10">
        <f t="shared" si="1"/>
        <v>3</v>
      </c>
      <c r="F10" s="36">
        <v>1.3299999999999999E-2</v>
      </c>
      <c r="G10" s="3">
        <f t="shared" si="3"/>
        <v>3.9899999999999998E-2</v>
      </c>
      <c r="H10" s="1" t="s">
        <v>26</v>
      </c>
      <c r="I10" s="2" t="s">
        <v>133</v>
      </c>
      <c r="J10" t="s">
        <v>160</v>
      </c>
      <c r="K10" t="s">
        <v>134</v>
      </c>
    </row>
    <row r="11" spans="1:17" x14ac:dyDescent="0.2">
      <c r="A11" s="32" t="s">
        <v>139</v>
      </c>
      <c r="B11" s="43" t="s">
        <v>174</v>
      </c>
      <c r="D11">
        <v>2</v>
      </c>
      <c r="E11">
        <f t="shared" si="1"/>
        <v>6</v>
      </c>
      <c r="F11" s="36">
        <v>0.18099999999999999</v>
      </c>
      <c r="G11" s="3">
        <f t="shared" si="3"/>
        <v>1.0859999999999999</v>
      </c>
      <c r="H11" s="1" t="s">
        <v>26</v>
      </c>
      <c r="I11" s="2" t="s">
        <v>140</v>
      </c>
      <c r="J11" t="s">
        <v>160</v>
      </c>
      <c r="K11" t="s">
        <v>141</v>
      </c>
      <c r="N11">
        <f>IF(ISNUMBER(SEARCH(N$1,$I11)),1,"")</f>
        <v>1</v>
      </c>
      <c r="O11" t="str">
        <f>IF(ISNUMBER(SEARCH(O$1,$I11)),1,"")</f>
        <v/>
      </c>
      <c r="P11" t="str">
        <f>IF(ISNUMBER(SEARCH(P$1,$I11)),1,"")</f>
        <v/>
      </c>
      <c r="Q11" t="str">
        <f>IF(ISNUMBER(SEARCH(Q$1,$I11)),1,"")</f>
        <v/>
      </c>
    </row>
    <row r="12" spans="1:17" x14ac:dyDescent="0.2">
      <c r="A12" s="30" t="s">
        <v>146</v>
      </c>
      <c r="B12" s="38" t="s">
        <v>188</v>
      </c>
      <c r="D12">
        <v>8</v>
      </c>
      <c r="E12" s="39" t="s">
        <v>61</v>
      </c>
      <c r="F12" s="40" t="s">
        <v>61</v>
      </c>
      <c r="G12" s="41" t="s">
        <v>61</v>
      </c>
      <c r="H12" s="1" t="s">
        <v>13</v>
      </c>
      <c r="I12" t="s">
        <v>13</v>
      </c>
      <c r="K12" t="s">
        <v>147</v>
      </c>
      <c r="L12" t="s">
        <v>147</v>
      </c>
    </row>
    <row r="13" spans="1:17" x14ac:dyDescent="0.2">
      <c r="A13" s="30" t="s">
        <v>149</v>
      </c>
      <c r="B13" s="38" t="s">
        <v>150</v>
      </c>
      <c r="D13">
        <v>1</v>
      </c>
      <c r="E13" s="39" t="s">
        <v>61</v>
      </c>
      <c r="F13" s="40" t="s">
        <v>61</v>
      </c>
      <c r="G13" s="41" t="s">
        <v>61</v>
      </c>
      <c r="H13" s="1" t="s">
        <v>13</v>
      </c>
      <c r="I13" t="s">
        <v>13</v>
      </c>
      <c r="K13" t="s">
        <v>147</v>
      </c>
      <c r="L13" t="s">
        <v>147</v>
      </c>
    </row>
    <row r="14" spans="1:17" x14ac:dyDescent="0.2">
      <c r="A14" s="34" t="s">
        <v>154</v>
      </c>
      <c r="B14" s="38" t="s">
        <v>151</v>
      </c>
      <c r="D14">
        <v>2</v>
      </c>
      <c r="E14">
        <f t="shared" si="1"/>
        <v>6</v>
      </c>
      <c r="F14" s="36">
        <v>0.16</v>
      </c>
      <c r="G14" s="3">
        <f t="shared" si="3"/>
        <v>0.96</v>
      </c>
      <c r="H14" s="1" t="s">
        <v>26</v>
      </c>
      <c r="I14" t="s">
        <v>153</v>
      </c>
      <c r="J14" t="s">
        <v>161</v>
      </c>
      <c r="K14" t="s">
        <v>152</v>
      </c>
    </row>
    <row r="15" spans="1:17" x14ac:dyDescent="0.2">
      <c r="A15" s="34" t="s">
        <v>155</v>
      </c>
      <c r="B15" s="38" t="s">
        <v>156</v>
      </c>
      <c r="D15">
        <v>2</v>
      </c>
      <c r="E15">
        <f t="shared" si="1"/>
        <v>6</v>
      </c>
      <c r="F15" s="36">
        <v>0.1</v>
      </c>
      <c r="G15" s="3">
        <f t="shared" si="3"/>
        <v>0.60000000000000009</v>
      </c>
      <c r="H15" s="1" t="s">
        <v>26</v>
      </c>
      <c r="I15" t="s">
        <v>157</v>
      </c>
      <c r="J15" t="s">
        <v>160</v>
      </c>
      <c r="K15" t="s">
        <v>158</v>
      </c>
    </row>
    <row r="16" spans="1:17" x14ac:dyDescent="0.2">
      <c r="A16" s="30" t="s">
        <v>164</v>
      </c>
      <c r="B16" s="38" t="s">
        <v>14</v>
      </c>
      <c r="D16">
        <v>1</v>
      </c>
      <c r="E16">
        <f t="shared" si="1"/>
        <v>3</v>
      </c>
      <c r="F16" s="36">
        <v>0.3</v>
      </c>
      <c r="G16" s="3">
        <f t="shared" si="3"/>
        <v>0.89999999999999991</v>
      </c>
      <c r="H16" s="1" t="s">
        <v>26</v>
      </c>
      <c r="I16" t="s">
        <v>167</v>
      </c>
      <c r="J16" t="s">
        <v>166</v>
      </c>
      <c r="K16" t="s">
        <v>165</v>
      </c>
    </row>
    <row r="17" spans="1:17" x14ac:dyDescent="0.2">
      <c r="A17" s="30" t="s">
        <v>169</v>
      </c>
      <c r="B17" s="42" t="s">
        <v>13</v>
      </c>
      <c r="D17">
        <v>0</v>
      </c>
      <c r="E17">
        <f t="shared" si="1"/>
        <v>0</v>
      </c>
      <c r="F17" s="36">
        <v>0.64</v>
      </c>
      <c r="G17" s="3">
        <f t="shared" si="3"/>
        <v>0</v>
      </c>
      <c r="H17" s="1" t="s">
        <v>172</v>
      </c>
      <c r="I17" t="s">
        <v>170</v>
      </c>
      <c r="J17" t="s">
        <v>171</v>
      </c>
      <c r="K17" t="s">
        <v>168</v>
      </c>
    </row>
    <row r="18" spans="1:17" x14ac:dyDescent="0.2">
      <c r="A18" s="34" t="s">
        <v>175</v>
      </c>
      <c r="B18" s="38" t="s">
        <v>186</v>
      </c>
      <c r="D18">
        <v>11</v>
      </c>
      <c r="E18" s="39" t="s">
        <v>61</v>
      </c>
      <c r="F18" s="40" t="s">
        <v>61</v>
      </c>
      <c r="G18" s="41" t="s">
        <v>61</v>
      </c>
      <c r="H18" s="1" t="s">
        <v>13</v>
      </c>
      <c r="I18" t="s">
        <v>177</v>
      </c>
      <c r="J18" t="s">
        <v>160</v>
      </c>
      <c r="K18" t="s">
        <v>176</v>
      </c>
      <c r="L18" t="s">
        <v>147</v>
      </c>
    </row>
    <row r="19" spans="1:17" x14ac:dyDescent="0.2">
      <c r="A19" s="34" t="s">
        <v>178</v>
      </c>
      <c r="B19" s="38" t="s">
        <v>187</v>
      </c>
      <c r="D19">
        <v>2</v>
      </c>
      <c r="E19">
        <f t="shared" si="1"/>
        <v>6</v>
      </c>
      <c r="F19" s="36">
        <v>0.3</v>
      </c>
      <c r="G19" s="3">
        <f t="shared" si="3"/>
        <v>1.7999999999999998</v>
      </c>
      <c r="H19" s="1" t="s">
        <v>26</v>
      </c>
      <c r="I19" t="s">
        <v>180</v>
      </c>
      <c r="J19" t="s">
        <v>160</v>
      </c>
      <c r="K19" t="s">
        <v>179</v>
      </c>
    </row>
    <row r="20" spans="1:17" x14ac:dyDescent="0.2">
      <c r="A20" s="34" t="s">
        <v>185</v>
      </c>
      <c r="B20" s="38" t="s">
        <v>181</v>
      </c>
      <c r="D20">
        <v>1</v>
      </c>
      <c r="E20">
        <f t="shared" si="1"/>
        <v>3</v>
      </c>
      <c r="F20" s="36">
        <v>1.72</v>
      </c>
      <c r="G20" s="3">
        <f t="shared" si="3"/>
        <v>5.16</v>
      </c>
      <c r="H20" s="1" t="s">
        <v>26</v>
      </c>
      <c r="I20" t="s">
        <v>182</v>
      </c>
      <c r="J20" t="s">
        <v>183</v>
      </c>
      <c r="K20" t="s">
        <v>184</v>
      </c>
    </row>
    <row r="21" spans="1:17" x14ac:dyDescent="0.2">
      <c r="N21" t="str">
        <f t="shared" ref="N21:Q50" si="4">IF(ISNUMBER(SEARCH(N$1,$I21)),1,"")</f>
        <v/>
      </c>
      <c r="O21" t="str">
        <f t="shared" si="4"/>
        <v/>
      </c>
      <c r="P21" t="str">
        <f t="shared" si="4"/>
        <v/>
      </c>
      <c r="Q21" t="str">
        <f t="shared" si="4"/>
        <v/>
      </c>
    </row>
    <row r="22" spans="1:17" x14ac:dyDescent="0.2">
      <c r="N22" t="str">
        <f t="shared" si="4"/>
        <v/>
      </c>
      <c r="O22" t="str">
        <f t="shared" si="4"/>
        <v/>
      </c>
      <c r="P22" t="str">
        <f t="shared" si="4"/>
        <v/>
      </c>
      <c r="Q22" t="str">
        <f t="shared" si="4"/>
        <v/>
      </c>
    </row>
    <row r="23" spans="1:17" x14ac:dyDescent="0.2">
      <c r="N23" t="str">
        <f t="shared" si="4"/>
        <v/>
      </c>
      <c r="O23" t="str">
        <f t="shared" si="4"/>
        <v/>
      </c>
      <c r="P23" t="str">
        <f t="shared" si="4"/>
        <v/>
      </c>
      <c r="Q23" t="str">
        <f t="shared" si="4"/>
        <v/>
      </c>
    </row>
    <row r="24" spans="1:17" x14ac:dyDescent="0.2">
      <c r="N24" t="str">
        <f t="shared" si="4"/>
        <v/>
      </c>
      <c r="O24" t="str">
        <f t="shared" si="4"/>
        <v/>
      </c>
      <c r="P24" t="str">
        <f t="shared" si="4"/>
        <v/>
      </c>
      <c r="Q24" t="str">
        <f t="shared" si="4"/>
        <v/>
      </c>
    </row>
    <row r="25" spans="1:17" x14ac:dyDescent="0.2">
      <c r="N25" t="str">
        <f t="shared" si="4"/>
        <v/>
      </c>
      <c r="O25" t="str">
        <f t="shared" si="4"/>
        <v/>
      </c>
      <c r="P25" t="str">
        <f t="shared" si="4"/>
        <v/>
      </c>
      <c r="Q25" t="str">
        <f t="shared" si="4"/>
        <v/>
      </c>
    </row>
    <row r="26" spans="1:17" x14ac:dyDescent="0.2">
      <c r="N26" t="str">
        <f t="shared" si="4"/>
        <v/>
      </c>
      <c r="O26" t="str">
        <f t="shared" si="4"/>
        <v/>
      </c>
      <c r="P26" t="str">
        <f t="shared" si="4"/>
        <v/>
      </c>
      <c r="Q26" t="str">
        <f t="shared" si="4"/>
        <v/>
      </c>
    </row>
    <row r="27" spans="1:17" x14ac:dyDescent="0.2">
      <c r="N27" t="str">
        <f t="shared" si="4"/>
        <v/>
      </c>
      <c r="O27" t="str">
        <f t="shared" si="4"/>
        <v/>
      </c>
      <c r="P27" t="str">
        <f t="shared" si="4"/>
        <v/>
      </c>
      <c r="Q27" t="str">
        <f t="shared" si="4"/>
        <v/>
      </c>
    </row>
    <row r="28" spans="1:17" x14ac:dyDescent="0.2">
      <c r="N28" t="str">
        <f t="shared" si="4"/>
        <v/>
      </c>
      <c r="O28" t="str">
        <f t="shared" si="4"/>
        <v/>
      </c>
      <c r="P28" t="str">
        <f t="shared" si="4"/>
        <v/>
      </c>
      <c r="Q28" t="str">
        <f t="shared" si="4"/>
        <v/>
      </c>
    </row>
    <row r="29" spans="1:17" x14ac:dyDescent="0.2">
      <c r="N29" t="str">
        <f t="shared" si="4"/>
        <v/>
      </c>
      <c r="O29" t="str">
        <f t="shared" si="4"/>
        <v/>
      </c>
      <c r="P29" t="str">
        <f t="shared" si="4"/>
        <v/>
      </c>
      <c r="Q29" t="str">
        <f t="shared" si="4"/>
        <v/>
      </c>
    </row>
    <row r="30" spans="1:17" x14ac:dyDescent="0.2">
      <c r="N30" t="str">
        <f t="shared" si="4"/>
        <v/>
      </c>
      <c r="O30" t="str">
        <f t="shared" si="4"/>
        <v/>
      </c>
      <c r="P30" t="str">
        <f t="shared" si="4"/>
        <v/>
      </c>
      <c r="Q30" t="str">
        <f t="shared" si="4"/>
        <v/>
      </c>
    </row>
    <row r="31" spans="1:17" x14ac:dyDescent="0.2">
      <c r="N31" t="str">
        <f t="shared" si="4"/>
        <v/>
      </c>
      <c r="O31" t="str">
        <f t="shared" si="4"/>
        <v/>
      </c>
      <c r="P31" t="str">
        <f t="shared" si="4"/>
        <v/>
      </c>
      <c r="Q31" t="str">
        <f t="shared" si="4"/>
        <v/>
      </c>
    </row>
    <row r="32" spans="1:17" x14ac:dyDescent="0.2">
      <c r="N32" t="str">
        <f t="shared" si="4"/>
        <v/>
      </c>
      <c r="O32" t="str">
        <f t="shared" si="4"/>
        <v/>
      </c>
      <c r="P32" t="str">
        <f t="shared" si="4"/>
        <v/>
      </c>
      <c r="Q32" t="str">
        <f t="shared" si="4"/>
        <v/>
      </c>
    </row>
    <row r="33" spans="14:17" x14ac:dyDescent="0.2">
      <c r="N33" t="str">
        <f t="shared" si="4"/>
        <v/>
      </c>
      <c r="O33" t="str">
        <f t="shared" si="4"/>
        <v/>
      </c>
      <c r="P33" t="str">
        <f t="shared" si="4"/>
        <v/>
      </c>
      <c r="Q33" t="str">
        <f t="shared" si="4"/>
        <v/>
      </c>
    </row>
    <row r="34" spans="14:17" x14ac:dyDescent="0.2">
      <c r="N34" t="str">
        <f t="shared" si="4"/>
        <v/>
      </c>
      <c r="O34" t="str">
        <f t="shared" si="4"/>
        <v/>
      </c>
      <c r="P34" t="str">
        <f t="shared" si="4"/>
        <v/>
      </c>
      <c r="Q34" t="str">
        <f t="shared" si="4"/>
        <v/>
      </c>
    </row>
    <row r="35" spans="14:17" x14ac:dyDescent="0.2">
      <c r="N35" t="str">
        <f t="shared" si="4"/>
        <v/>
      </c>
      <c r="O35" t="str">
        <f t="shared" si="4"/>
        <v/>
      </c>
      <c r="P35" t="str">
        <f t="shared" si="4"/>
        <v/>
      </c>
      <c r="Q35" t="str">
        <f t="shared" si="4"/>
        <v/>
      </c>
    </row>
    <row r="36" spans="14:17" x14ac:dyDescent="0.2">
      <c r="N36" t="str">
        <f t="shared" si="4"/>
        <v/>
      </c>
      <c r="O36" t="str">
        <f t="shared" si="4"/>
        <v/>
      </c>
      <c r="P36" t="str">
        <f t="shared" si="4"/>
        <v/>
      </c>
      <c r="Q36" t="str">
        <f t="shared" si="4"/>
        <v/>
      </c>
    </row>
    <row r="37" spans="14:17" x14ac:dyDescent="0.2">
      <c r="N37" t="str">
        <f t="shared" si="4"/>
        <v/>
      </c>
      <c r="O37" t="str">
        <f t="shared" si="4"/>
        <v/>
      </c>
      <c r="P37" t="str">
        <f t="shared" si="4"/>
        <v/>
      </c>
      <c r="Q37" t="str">
        <f t="shared" si="4"/>
        <v/>
      </c>
    </row>
    <row r="38" spans="14:17" x14ac:dyDescent="0.2">
      <c r="N38" t="str">
        <f t="shared" si="4"/>
        <v/>
      </c>
      <c r="O38" t="str">
        <f t="shared" si="4"/>
        <v/>
      </c>
      <c r="P38" t="str">
        <f t="shared" si="4"/>
        <v/>
      </c>
      <c r="Q38" t="str">
        <f t="shared" si="4"/>
        <v/>
      </c>
    </row>
    <row r="39" spans="14:17" x14ac:dyDescent="0.2">
      <c r="N39" t="str">
        <f t="shared" si="4"/>
        <v/>
      </c>
      <c r="O39" t="str">
        <f t="shared" si="4"/>
        <v/>
      </c>
      <c r="P39" t="str">
        <f t="shared" si="4"/>
        <v/>
      </c>
      <c r="Q39" t="str">
        <f t="shared" si="4"/>
        <v/>
      </c>
    </row>
    <row r="40" spans="14:17" x14ac:dyDescent="0.2">
      <c r="N40" t="str">
        <f t="shared" si="4"/>
        <v/>
      </c>
      <c r="O40" t="str">
        <f t="shared" si="4"/>
        <v/>
      </c>
      <c r="P40" t="str">
        <f t="shared" si="4"/>
        <v/>
      </c>
      <c r="Q40" t="str">
        <f t="shared" si="4"/>
        <v/>
      </c>
    </row>
    <row r="41" spans="14:17" x14ac:dyDescent="0.2">
      <c r="N41" t="str">
        <f t="shared" si="4"/>
        <v/>
      </c>
      <c r="O41" t="str">
        <f t="shared" si="4"/>
        <v/>
      </c>
      <c r="P41" t="str">
        <f t="shared" si="4"/>
        <v/>
      </c>
      <c r="Q41" t="str">
        <f t="shared" si="4"/>
        <v/>
      </c>
    </row>
    <row r="42" spans="14:17" x14ac:dyDescent="0.2">
      <c r="N42" t="str">
        <f t="shared" si="4"/>
        <v/>
      </c>
      <c r="O42" t="str">
        <f t="shared" si="4"/>
        <v/>
      </c>
      <c r="P42" t="str">
        <f t="shared" si="4"/>
        <v/>
      </c>
      <c r="Q42" t="str">
        <f t="shared" si="4"/>
        <v/>
      </c>
    </row>
    <row r="43" spans="14:17" x14ac:dyDescent="0.2">
      <c r="N43" t="str">
        <f t="shared" si="4"/>
        <v/>
      </c>
      <c r="O43" t="str">
        <f t="shared" si="4"/>
        <v/>
      </c>
      <c r="P43" t="str">
        <f t="shared" si="4"/>
        <v/>
      </c>
      <c r="Q43" t="str">
        <f t="shared" si="4"/>
        <v/>
      </c>
    </row>
    <row r="44" spans="14:17" x14ac:dyDescent="0.2"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</row>
    <row r="45" spans="14:17" x14ac:dyDescent="0.2"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</row>
    <row r="46" spans="14:17" x14ac:dyDescent="0.2"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</row>
    <row r="47" spans="14:17" x14ac:dyDescent="0.2">
      <c r="N47" t="str">
        <f t="shared" si="4"/>
        <v/>
      </c>
      <c r="O47" t="str">
        <f t="shared" si="4"/>
        <v/>
      </c>
      <c r="P47" t="str">
        <f t="shared" si="4"/>
        <v/>
      </c>
    </row>
    <row r="48" spans="14:17" x14ac:dyDescent="0.2">
      <c r="N48" t="str">
        <f t="shared" si="4"/>
        <v/>
      </c>
      <c r="O48" t="str">
        <f t="shared" si="4"/>
        <v/>
      </c>
      <c r="P48" t="str">
        <f t="shared" si="4"/>
        <v/>
      </c>
    </row>
    <row r="49" spans="14:16" x14ac:dyDescent="0.2">
      <c r="N49" t="str">
        <f t="shared" si="4"/>
        <v/>
      </c>
      <c r="O49" t="str">
        <f t="shared" si="4"/>
        <v/>
      </c>
      <c r="P49" t="str">
        <f t="shared" si="4"/>
        <v/>
      </c>
    </row>
    <row r="50" spans="14:16" x14ac:dyDescent="0.2">
      <c r="N50" t="str">
        <f t="shared" si="4"/>
        <v/>
      </c>
      <c r="O50" t="str">
        <f t="shared" si="4"/>
        <v/>
      </c>
      <c r="P50" t="str">
        <f t="shared" si="4"/>
        <v/>
      </c>
    </row>
  </sheetData>
  <hyperlinks>
    <hyperlink ref="I9" r:id="rId1" xr:uid="{79543270-09C3-8643-9CF1-3D27F42DFE29}"/>
    <hyperlink ref="I10" r:id="rId2" xr:uid="{D72C0B80-0ACC-FD49-B28C-2264CC46520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0DEFB-6902-8A4B-8661-D1A68F99B5E4}">
  <dimension ref="A1:Q102"/>
  <sheetViews>
    <sheetView topLeftCell="A20" zoomScale="125" zoomScaleNormal="125" workbookViewId="0">
      <selection activeCell="A43" sqref="A43"/>
    </sheetView>
  </sheetViews>
  <sheetFormatPr baseColWidth="10" defaultRowHeight="16" x14ac:dyDescent="0.2"/>
  <cols>
    <col min="1" max="1" width="45.5" customWidth="1"/>
    <col min="2" max="2" width="23.6640625" customWidth="1"/>
    <col min="3" max="3" width="1.6640625" customWidth="1"/>
    <col min="4" max="4" width="6.33203125" customWidth="1"/>
    <col min="5" max="5" width="6" customWidth="1"/>
    <col min="6" max="6" width="5.1640625" customWidth="1"/>
    <col min="10" max="10" width="19.33203125" customWidth="1"/>
    <col min="11" max="11" width="48.5" customWidth="1"/>
    <col min="12" max="12" width="9.5" customWidth="1"/>
    <col min="13" max="13" width="7" bestFit="1" customWidth="1"/>
    <col min="14" max="14" width="7.83203125" bestFit="1" customWidth="1"/>
    <col min="15" max="15" width="7.33203125" bestFit="1" customWidth="1"/>
    <col min="16" max="16" width="8.33203125" bestFit="1" customWidth="1"/>
    <col min="17" max="17" width="2.83203125" customWidth="1"/>
  </cols>
  <sheetData>
    <row r="1" spans="1:17" s="13" customFormat="1" ht="34" x14ac:dyDescent="0.2">
      <c r="A1" s="13" t="s">
        <v>0</v>
      </c>
      <c r="B1" s="13" t="s">
        <v>8</v>
      </c>
      <c r="D1" s="13" t="s">
        <v>10</v>
      </c>
      <c r="E1" s="13" t="s">
        <v>11</v>
      </c>
      <c r="F1" s="13" t="s">
        <v>2</v>
      </c>
      <c r="G1" s="13" t="s">
        <v>3</v>
      </c>
      <c r="H1" s="13" t="s">
        <v>6</v>
      </c>
      <c r="I1" s="13" t="s">
        <v>4</v>
      </c>
      <c r="J1" s="13" t="s">
        <v>1</v>
      </c>
      <c r="K1" s="13" t="s">
        <v>7</v>
      </c>
      <c r="M1" s="29" t="s">
        <v>106</v>
      </c>
      <c r="N1" s="13" t="s">
        <v>107</v>
      </c>
      <c r="O1" s="13" t="s">
        <v>108</v>
      </c>
      <c r="P1" s="13" t="s">
        <v>109</v>
      </c>
    </row>
    <row r="2" spans="1:17" x14ac:dyDescent="0.2">
      <c r="M2" t="str">
        <f>IF(ISNUMBER(SEARCH(M$1,$J2)),1,"")</f>
        <v/>
      </c>
      <c r="N2" t="str">
        <f t="shared" ref="N2:P13" si="0">IF(ISNUMBER(SEARCH(N$1,$J2)),1,"")</f>
        <v/>
      </c>
      <c r="O2" t="str">
        <f t="shared" si="0"/>
        <v/>
      </c>
      <c r="P2" t="str">
        <f t="shared" si="0"/>
        <v/>
      </c>
    </row>
    <row r="3" spans="1:17" ht="17" thickBot="1" x14ac:dyDescent="0.25">
      <c r="A3" s="12" t="s">
        <v>29</v>
      </c>
      <c r="G3" s="3"/>
      <c r="H3" s="1"/>
      <c r="I3" s="1"/>
      <c r="M3" t="str">
        <f t="shared" ref="M3:P70" si="1">IF(ISNUMBER(SEARCH(M$1,$J3)),1,"")</f>
        <v/>
      </c>
      <c r="N3" t="str">
        <f t="shared" si="1"/>
        <v/>
      </c>
      <c r="O3" t="str">
        <f t="shared" si="1"/>
        <v/>
      </c>
      <c r="P3" t="str">
        <f t="shared" si="0"/>
        <v/>
      </c>
    </row>
    <row r="4" spans="1:17" ht="17" thickBot="1" x14ac:dyDescent="0.25">
      <c r="A4" s="4" t="s">
        <v>12</v>
      </c>
      <c r="B4" s="5">
        <v>2</v>
      </c>
      <c r="G4" s="3"/>
      <c r="H4" s="1"/>
      <c r="I4" s="1"/>
      <c r="M4" t="str">
        <f t="shared" si="1"/>
        <v/>
      </c>
      <c r="N4" t="str">
        <f t="shared" si="1"/>
        <v/>
      </c>
      <c r="O4" t="str">
        <f t="shared" si="1"/>
        <v/>
      </c>
      <c r="P4" t="str">
        <f t="shared" si="0"/>
        <v/>
      </c>
    </row>
    <row r="5" spans="1:17" s="14" customFormat="1" x14ac:dyDescent="0.2">
      <c r="A5" s="14" t="s">
        <v>27</v>
      </c>
      <c r="B5" s="14" t="s">
        <v>110</v>
      </c>
      <c r="E5" s="14">
        <v>2</v>
      </c>
      <c r="F5" s="14">
        <v>12.99</v>
      </c>
      <c r="G5" s="15">
        <f t="shared" ref="G5:G10" si="2">E5*F5</f>
        <v>25.98</v>
      </c>
      <c r="H5" s="16" t="s">
        <v>26</v>
      </c>
      <c r="I5" s="16" t="s">
        <v>26</v>
      </c>
      <c r="J5" s="17" t="s">
        <v>25</v>
      </c>
      <c r="M5" t="str">
        <f t="shared" si="1"/>
        <v/>
      </c>
      <c r="N5" t="str">
        <f t="shared" si="1"/>
        <v/>
      </c>
      <c r="O5" t="str">
        <f t="shared" si="1"/>
        <v/>
      </c>
      <c r="P5" t="str">
        <f t="shared" si="0"/>
        <v/>
      </c>
      <c r="Q5"/>
    </row>
    <row r="6" spans="1:17" x14ac:dyDescent="0.2">
      <c r="A6" t="s">
        <v>28</v>
      </c>
      <c r="B6" t="s">
        <v>111</v>
      </c>
      <c r="D6">
        <v>1</v>
      </c>
      <c r="E6">
        <f>ROUNDUP(D6*$B$4,0)</f>
        <v>2</v>
      </c>
      <c r="F6">
        <v>3.26</v>
      </c>
      <c r="G6" s="3">
        <f t="shared" si="2"/>
        <v>6.52</v>
      </c>
      <c r="H6" s="1" t="s">
        <v>26</v>
      </c>
      <c r="I6" s="1" t="s">
        <v>26</v>
      </c>
      <c r="J6" s="2" t="s">
        <v>21</v>
      </c>
      <c r="M6" t="str">
        <f t="shared" si="1"/>
        <v/>
      </c>
      <c r="N6" t="str">
        <f t="shared" si="1"/>
        <v/>
      </c>
      <c r="O6">
        <f t="shared" si="1"/>
        <v>1</v>
      </c>
      <c r="P6" t="str">
        <f t="shared" si="0"/>
        <v/>
      </c>
    </row>
    <row r="7" spans="1:17" x14ac:dyDescent="0.2">
      <c r="A7" t="s">
        <v>30</v>
      </c>
      <c r="B7" t="s">
        <v>112</v>
      </c>
      <c r="D7">
        <v>4</v>
      </c>
      <c r="E7">
        <f>ROUNDUP(D7*$B$4,0)</f>
        <v>8</v>
      </c>
      <c r="F7">
        <v>0.66</v>
      </c>
      <c r="G7" s="3">
        <f t="shared" si="2"/>
        <v>5.28</v>
      </c>
      <c r="H7" s="1" t="s">
        <v>26</v>
      </c>
      <c r="I7" s="1" t="s">
        <v>26</v>
      </c>
      <c r="J7" s="2" t="s">
        <v>31</v>
      </c>
      <c r="M7" t="str">
        <f t="shared" si="1"/>
        <v/>
      </c>
      <c r="N7" t="str">
        <f t="shared" si="1"/>
        <v/>
      </c>
      <c r="O7">
        <f t="shared" si="1"/>
        <v>1</v>
      </c>
      <c r="P7" t="str">
        <f t="shared" si="0"/>
        <v/>
      </c>
    </row>
    <row r="8" spans="1:17" x14ac:dyDescent="0.2">
      <c r="A8" t="s">
        <v>34</v>
      </c>
      <c r="B8" t="s">
        <v>113</v>
      </c>
      <c r="D8">
        <v>1</v>
      </c>
      <c r="E8">
        <v>1</v>
      </c>
      <c r="F8">
        <v>175</v>
      </c>
      <c r="G8" s="3">
        <f t="shared" si="2"/>
        <v>175</v>
      </c>
      <c r="H8" s="1" t="s">
        <v>26</v>
      </c>
      <c r="I8" s="1" t="s">
        <v>26</v>
      </c>
      <c r="J8" s="2" t="s">
        <v>104</v>
      </c>
      <c r="M8" t="str">
        <f t="shared" si="1"/>
        <v/>
      </c>
      <c r="N8" t="str">
        <f t="shared" si="1"/>
        <v/>
      </c>
      <c r="O8">
        <f t="shared" si="1"/>
        <v>1</v>
      </c>
      <c r="P8" t="str">
        <f t="shared" si="0"/>
        <v/>
      </c>
    </row>
    <row r="9" spans="1:17" x14ac:dyDescent="0.2">
      <c r="A9" t="s">
        <v>33</v>
      </c>
      <c r="B9" s="21" t="s">
        <v>61</v>
      </c>
      <c r="D9">
        <v>1</v>
      </c>
      <c r="E9">
        <f>ROUNDUP(D9*$B$4,0)</f>
        <v>2</v>
      </c>
      <c r="F9">
        <v>0.34</v>
      </c>
      <c r="G9" s="3">
        <f t="shared" si="2"/>
        <v>0.68</v>
      </c>
      <c r="H9" s="1" t="s">
        <v>26</v>
      </c>
      <c r="I9" s="1" t="s">
        <v>26</v>
      </c>
      <c r="J9" s="2" t="s">
        <v>32</v>
      </c>
      <c r="M9" t="str">
        <f t="shared" si="1"/>
        <v/>
      </c>
      <c r="N9" t="str">
        <f t="shared" si="1"/>
        <v/>
      </c>
      <c r="O9">
        <f t="shared" si="1"/>
        <v>1</v>
      </c>
      <c r="P9" t="str">
        <f t="shared" si="0"/>
        <v/>
      </c>
    </row>
    <row r="10" spans="1:17" ht="17" x14ac:dyDescent="0.2">
      <c r="A10" s="13" t="s">
        <v>35</v>
      </c>
      <c r="B10" t="s">
        <v>114</v>
      </c>
      <c r="E10">
        <f>ROUNDUP(D10*$B$4,0)</f>
        <v>0</v>
      </c>
      <c r="F10">
        <v>1.05</v>
      </c>
      <c r="G10" s="3">
        <f t="shared" si="2"/>
        <v>0</v>
      </c>
      <c r="H10" s="1" t="s">
        <v>13</v>
      </c>
      <c r="I10" s="1" t="s">
        <v>13</v>
      </c>
      <c r="J10" s="2" t="s">
        <v>36</v>
      </c>
      <c r="M10" t="str">
        <f t="shared" si="1"/>
        <v/>
      </c>
      <c r="N10" t="str">
        <f t="shared" si="1"/>
        <v/>
      </c>
      <c r="O10" t="str">
        <f t="shared" si="1"/>
        <v/>
      </c>
      <c r="P10">
        <f t="shared" si="0"/>
        <v>1</v>
      </c>
    </row>
    <row r="11" spans="1:17" x14ac:dyDescent="0.2">
      <c r="G11" s="3"/>
      <c r="H11" s="1"/>
      <c r="I11" s="1"/>
      <c r="M11" t="str">
        <f t="shared" si="1"/>
        <v/>
      </c>
      <c r="N11" t="str">
        <f t="shared" si="1"/>
        <v/>
      </c>
      <c r="O11" t="str">
        <f t="shared" si="1"/>
        <v/>
      </c>
      <c r="P11" t="str">
        <f t="shared" si="0"/>
        <v/>
      </c>
    </row>
    <row r="12" spans="1:17" x14ac:dyDescent="0.2">
      <c r="A12" s="12" t="s">
        <v>38</v>
      </c>
      <c r="G12" s="3"/>
      <c r="H12" s="1"/>
      <c r="I12" s="1"/>
      <c r="M12" t="str">
        <f t="shared" si="1"/>
        <v/>
      </c>
      <c r="N12" t="str">
        <f t="shared" si="1"/>
        <v/>
      </c>
      <c r="O12" t="str">
        <f t="shared" si="1"/>
        <v/>
      </c>
      <c r="P12" t="str">
        <f t="shared" si="0"/>
        <v/>
      </c>
    </row>
    <row r="13" spans="1:17" x14ac:dyDescent="0.2">
      <c r="A13" t="s">
        <v>40</v>
      </c>
      <c r="B13" t="s">
        <v>47</v>
      </c>
      <c r="D13">
        <v>1</v>
      </c>
      <c r="E13">
        <f>ROUNDUP(D13*$B$4,0)</f>
        <v>2</v>
      </c>
      <c r="F13">
        <v>3.29</v>
      </c>
      <c r="G13" s="3">
        <f t="shared" ref="G13" si="3">E13*F13</f>
        <v>6.58</v>
      </c>
      <c r="H13" s="1" t="s">
        <v>26</v>
      </c>
      <c r="I13" s="1" t="s">
        <v>26</v>
      </c>
      <c r="J13" s="18" t="s">
        <v>5</v>
      </c>
      <c r="M13" t="str">
        <f t="shared" si="1"/>
        <v/>
      </c>
      <c r="N13" t="str">
        <f t="shared" si="1"/>
        <v/>
      </c>
      <c r="O13">
        <f t="shared" si="1"/>
        <v>1</v>
      </c>
      <c r="P13" t="str">
        <f t="shared" si="0"/>
        <v/>
      </c>
    </row>
    <row r="14" spans="1:17" x14ac:dyDescent="0.2">
      <c r="A14" t="s">
        <v>124</v>
      </c>
      <c r="B14" t="s">
        <v>46</v>
      </c>
      <c r="D14">
        <v>1</v>
      </c>
      <c r="E14">
        <v>8</v>
      </c>
      <c r="F14">
        <v>0.32</v>
      </c>
      <c r="G14" s="3">
        <f>E14*F14</f>
        <v>2.56</v>
      </c>
      <c r="H14" s="1" t="s">
        <v>26</v>
      </c>
      <c r="I14" s="1" t="s">
        <v>26</v>
      </c>
      <c r="J14" s="18" t="s">
        <v>125</v>
      </c>
      <c r="M14">
        <f t="shared" si="1"/>
        <v>1</v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7" x14ac:dyDescent="0.2">
      <c r="A15" t="s">
        <v>44</v>
      </c>
      <c r="B15" t="s">
        <v>41</v>
      </c>
      <c r="D15">
        <v>8</v>
      </c>
      <c r="E15">
        <f>ROUNDUP(D15*$B$4,0)</f>
        <v>16</v>
      </c>
      <c r="F15">
        <v>0.1</v>
      </c>
      <c r="G15" s="3">
        <f>E15*F15</f>
        <v>1.6</v>
      </c>
      <c r="H15" s="1" t="s">
        <v>26</v>
      </c>
      <c r="I15" s="1" t="s">
        <v>26</v>
      </c>
      <c r="J15" s="18" t="s">
        <v>45</v>
      </c>
      <c r="M15">
        <f t="shared" si="1"/>
        <v>1</v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7" x14ac:dyDescent="0.2">
      <c r="A16" t="s">
        <v>18</v>
      </c>
      <c r="B16" t="s">
        <v>15</v>
      </c>
      <c r="D16">
        <v>1</v>
      </c>
      <c r="E16">
        <v>4</v>
      </c>
      <c r="F16">
        <v>0.11</v>
      </c>
      <c r="G16" s="3">
        <f t="shared" ref="G16:G17" si="4">E16*F16</f>
        <v>0.44</v>
      </c>
      <c r="H16" s="1" t="s">
        <v>26</v>
      </c>
      <c r="I16" s="1" t="s">
        <v>26</v>
      </c>
      <c r="J16" s="2" t="s">
        <v>19</v>
      </c>
      <c r="M16" t="str">
        <f t="shared" si="1"/>
        <v/>
      </c>
      <c r="N16" t="str">
        <f t="shared" si="1"/>
        <v/>
      </c>
      <c r="O16">
        <f t="shared" si="1"/>
        <v>1</v>
      </c>
      <c r="P16" t="str">
        <f t="shared" si="1"/>
        <v/>
      </c>
    </row>
    <row r="17" spans="1:16" x14ac:dyDescent="0.2">
      <c r="A17" t="s">
        <v>17</v>
      </c>
      <c r="B17" t="s">
        <v>16</v>
      </c>
      <c r="D17">
        <v>1</v>
      </c>
      <c r="E17">
        <v>4</v>
      </c>
      <c r="F17">
        <v>0.3</v>
      </c>
      <c r="G17" s="3">
        <f t="shared" si="4"/>
        <v>1.2</v>
      </c>
      <c r="H17" s="1" t="s">
        <v>26</v>
      </c>
      <c r="I17" s="1" t="s">
        <v>26</v>
      </c>
      <c r="J17" s="2" t="s">
        <v>20</v>
      </c>
      <c r="M17" t="str">
        <f t="shared" si="1"/>
        <v/>
      </c>
      <c r="N17" t="str">
        <f t="shared" si="1"/>
        <v/>
      </c>
      <c r="O17">
        <f t="shared" si="1"/>
        <v>1</v>
      </c>
      <c r="P17" t="str">
        <f t="shared" si="1"/>
        <v/>
      </c>
    </row>
    <row r="18" spans="1:16" x14ac:dyDescent="0.2">
      <c r="G18" s="3"/>
      <c r="H18" s="1"/>
      <c r="I18" s="1"/>
      <c r="M18" t="str">
        <f t="shared" si="1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x14ac:dyDescent="0.2">
      <c r="G19" s="3"/>
      <c r="H19" s="1"/>
      <c r="I19" s="1"/>
      <c r="M19" t="str">
        <f t="shared" si="1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x14ac:dyDescent="0.2">
      <c r="G20" s="3"/>
      <c r="H20" s="1"/>
      <c r="I20" s="1"/>
      <c r="M20" t="str">
        <f t="shared" si="1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x14ac:dyDescent="0.2">
      <c r="A21" s="11" t="s">
        <v>49</v>
      </c>
      <c r="G21" s="3"/>
      <c r="H21" s="1"/>
      <c r="I21" s="1"/>
      <c r="M21" t="str">
        <f t="shared" si="1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x14ac:dyDescent="0.2">
      <c r="A22" t="s">
        <v>43</v>
      </c>
      <c r="B22" t="s">
        <v>50</v>
      </c>
      <c r="D22">
        <v>9</v>
      </c>
      <c r="E22">
        <f>ROUNDUP(D22*$B$4,0)</f>
        <v>18</v>
      </c>
      <c r="F22">
        <v>0.1</v>
      </c>
      <c r="G22" s="3">
        <f>E22*F22</f>
        <v>1.8</v>
      </c>
      <c r="H22" s="1" t="s">
        <v>26</v>
      </c>
      <c r="I22" s="1" t="s">
        <v>26</v>
      </c>
      <c r="J22" s="2" t="s">
        <v>48</v>
      </c>
      <c r="M22">
        <f t="shared" si="1"/>
        <v>1</v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x14ac:dyDescent="0.2">
      <c r="A23" t="s">
        <v>54</v>
      </c>
      <c r="B23" t="s">
        <v>57</v>
      </c>
      <c r="D23">
        <v>4</v>
      </c>
      <c r="E23">
        <v>10</v>
      </c>
      <c r="F23">
        <v>2.3E-2</v>
      </c>
      <c r="G23" s="3">
        <f>E23*F23</f>
        <v>0.22999999999999998</v>
      </c>
      <c r="H23" s="1" t="s">
        <v>26</v>
      </c>
      <c r="I23" s="1" t="s">
        <v>26</v>
      </c>
      <c r="J23" s="2" t="s">
        <v>58</v>
      </c>
      <c r="M23" t="str">
        <f t="shared" si="1"/>
        <v/>
      </c>
      <c r="N23" t="str">
        <f t="shared" si="1"/>
        <v/>
      </c>
      <c r="O23">
        <f t="shared" si="1"/>
        <v>1</v>
      </c>
      <c r="P23" t="str">
        <f t="shared" si="1"/>
        <v/>
      </c>
    </row>
    <row r="24" spans="1:16" x14ac:dyDescent="0.2">
      <c r="A24" t="s">
        <v>51</v>
      </c>
      <c r="B24" t="s">
        <v>55</v>
      </c>
      <c r="D24">
        <v>1</v>
      </c>
      <c r="E24">
        <f>ROUNDUP(D24*$B$4,0)</f>
        <v>2</v>
      </c>
      <c r="F24">
        <v>0.34</v>
      </c>
      <c r="G24" s="3">
        <f>E24*F24</f>
        <v>0.68</v>
      </c>
      <c r="H24" s="1" t="s">
        <v>26</v>
      </c>
      <c r="I24" s="1" t="s">
        <v>26</v>
      </c>
      <c r="J24" s="2" t="s">
        <v>52</v>
      </c>
      <c r="M24" t="str">
        <f t="shared" si="1"/>
        <v/>
      </c>
      <c r="N24" t="str">
        <f t="shared" si="1"/>
        <v/>
      </c>
      <c r="O24">
        <f t="shared" si="1"/>
        <v>1</v>
      </c>
      <c r="P24" t="str">
        <f t="shared" si="1"/>
        <v/>
      </c>
    </row>
    <row r="25" spans="1:16" x14ac:dyDescent="0.2">
      <c r="A25" t="s">
        <v>53</v>
      </c>
      <c r="B25" t="s">
        <v>56</v>
      </c>
      <c r="D25">
        <v>1</v>
      </c>
      <c r="E25">
        <f>ROUNDUP(D25*$B$4,0)</f>
        <v>2</v>
      </c>
      <c r="F25">
        <v>0.34</v>
      </c>
      <c r="G25" s="3">
        <f>E25*F25</f>
        <v>0.68</v>
      </c>
      <c r="H25" s="1" t="s">
        <v>26</v>
      </c>
      <c r="I25" s="1" t="s">
        <v>26</v>
      </c>
      <c r="J25" s="2" t="s">
        <v>52</v>
      </c>
      <c r="M25" t="str">
        <f t="shared" si="1"/>
        <v/>
      </c>
      <c r="N25" t="str">
        <f t="shared" si="1"/>
        <v/>
      </c>
      <c r="O25">
        <f t="shared" si="1"/>
        <v>1</v>
      </c>
      <c r="P25" t="str">
        <f t="shared" si="1"/>
        <v/>
      </c>
    </row>
    <row r="26" spans="1:16" x14ac:dyDescent="0.2">
      <c r="G26" s="3"/>
      <c r="H26" s="1"/>
      <c r="I26" s="1"/>
      <c r="J26" s="2"/>
      <c r="M26" t="str">
        <f t="shared" si="1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x14ac:dyDescent="0.2">
      <c r="G27" s="3"/>
      <c r="H27" s="1"/>
      <c r="I27" s="1"/>
      <c r="J27" s="2"/>
      <c r="M27" t="str">
        <f t="shared" si="1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x14ac:dyDescent="0.2">
      <c r="A28" s="12" t="s">
        <v>59</v>
      </c>
      <c r="G28" s="3"/>
      <c r="H28" s="1"/>
      <c r="I28" s="1"/>
      <c r="J28" s="2"/>
      <c r="M28" t="str">
        <f t="shared" si="1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x14ac:dyDescent="0.2">
      <c r="A29" t="s">
        <v>60</v>
      </c>
      <c r="B29" t="s">
        <v>119</v>
      </c>
      <c r="D29">
        <v>1</v>
      </c>
      <c r="E29">
        <f>ROUNDUP(D29*$B$4,0)</f>
        <v>2</v>
      </c>
      <c r="F29">
        <v>1.53</v>
      </c>
      <c r="G29" s="3">
        <f>E29*F29</f>
        <v>3.06</v>
      </c>
      <c r="H29" s="1" t="s">
        <v>26</v>
      </c>
      <c r="I29" s="1" t="s">
        <v>26</v>
      </c>
      <c r="J29" s="2" t="s">
        <v>96</v>
      </c>
      <c r="M29">
        <f t="shared" si="1"/>
        <v>1</v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x14ac:dyDescent="0.2">
      <c r="A30" t="s">
        <v>97</v>
      </c>
      <c r="B30" t="s">
        <v>98</v>
      </c>
      <c r="D30">
        <v>1</v>
      </c>
      <c r="E30">
        <f>ROUNDUP(D30*$B$4,0)</f>
        <v>2</v>
      </c>
      <c r="F30">
        <v>1.1100000000000001</v>
      </c>
      <c r="G30" s="3">
        <f>E30*F30</f>
        <v>2.2200000000000002</v>
      </c>
      <c r="H30" s="1" t="s">
        <v>26</v>
      </c>
      <c r="I30" s="1" t="s">
        <v>26</v>
      </c>
      <c r="J30" s="2" t="s">
        <v>99</v>
      </c>
      <c r="M30">
        <f t="shared" si="1"/>
        <v>1</v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s="22" customFormat="1" x14ac:dyDescent="0.2">
      <c r="A31" s="22" t="s">
        <v>101</v>
      </c>
      <c r="B31" s="22" t="s">
        <v>100</v>
      </c>
      <c r="D31" s="22">
        <v>0</v>
      </c>
      <c r="E31" s="22">
        <f>ROUNDUP(D31*$B$4,0)</f>
        <v>0</v>
      </c>
      <c r="F31" s="22">
        <v>0.98</v>
      </c>
      <c r="G31" s="24">
        <f>E31*F31</f>
        <v>0</v>
      </c>
      <c r="H31" s="25" t="s">
        <v>26</v>
      </c>
      <c r="I31" s="25" t="s">
        <v>26</v>
      </c>
      <c r="J31" s="26" t="s">
        <v>102</v>
      </c>
      <c r="M31" s="22">
        <f t="shared" si="1"/>
        <v>1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</row>
    <row r="32" spans="1:16" x14ac:dyDescent="0.2">
      <c r="A32" s="28" t="s">
        <v>118</v>
      </c>
      <c r="B32" t="s">
        <v>103</v>
      </c>
      <c r="G32" s="3"/>
      <c r="H32" s="1"/>
      <c r="I32" s="1"/>
      <c r="J32" s="2"/>
      <c r="M32" t="str">
        <f t="shared" si="1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x14ac:dyDescent="0.2">
      <c r="G33" s="3"/>
      <c r="H33" s="1"/>
      <c r="I33" s="1"/>
      <c r="J33" s="2"/>
      <c r="M33" t="str">
        <f t="shared" si="1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x14ac:dyDescent="0.2">
      <c r="G34" s="3"/>
      <c r="H34" s="1"/>
      <c r="I34" s="1"/>
      <c r="J34" s="2"/>
      <c r="M34" t="str">
        <f t="shared" si="1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x14ac:dyDescent="0.2">
      <c r="A35" s="12" t="s">
        <v>59</v>
      </c>
      <c r="G35" s="3"/>
      <c r="H35" s="1"/>
      <c r="I35" s="1"/>
      <c r="J35" s="2"/>
      <c r="M35" t="str">
        <f t="shared" si="1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x14ac:dyDescent="0.2">
      <c r="A36" t="s">
        <v>62</v>
      </c>
      <c r="B36" s="6" t="s">
        <v>73</v>
      </c>
      <c r="D36">
        <v>1</v>
      </c>
      <c r="E36">
        <v>1</v>
      </c>
      <c r="F36">
        <v>1.1499999999999999</v>
      </c>
      <c r="G36" s="3">
        <f>E36*F36</f>
        <v>1.1499999999999999</v>
      </c>
      <c r="H36" s="1" t="s">
        <v>26</v>
      </c>
      <c r="I36" s="1" t="s">
        <v>26</v>
      </c>
      <c r="J36" s="2" t="s">
        <v>63</v>
      </c>
      <c r="M36" t="str">
        <f t="shared" si="1"/>
        <v/>
      </c>
      <c r="N36" t="str">
        <f t="shared" si="1"/>
        <v/>
      </c>
      <c r="O36">
        <f t="shared" si="1"/>
        <v>1</v>
      </c>
      <c r="P36" t="str">
        <f t="shared" si="1"/>
        <v/>
      </c>
    </row>
    <row r="37" spans="1:16" ht="51" x14ac:dyDescent="0.2">
      <c r="A37" s="13" t="s">
        <v>75</v>
      </c>
      <c r="B37" s="6" t="s">
        <v>77</v>
      </c>
      <c r="D37">
        <v>1</v>
      </c>
      <c r="E37">
        <v>1</v>
      </c>
      <c r="F37">
        <v>1.1399999999999999</v>
      </c>
      <c r="G37" s="3">
        <f>E37*F37</f>
        <v>1.1399999999999999</v>
      </c>
      <c r="H37" s="1" t="s">
        <v>26</v>
      </c>
      <c r="I37" s="1" t="s">
        <v>26</v>
      </c>
      <c r="J37" s="2" t="s">
        <v>76</v>
      </c>
      <c r="M37">
        <f t="shared" si="1"/>
        <v>1</v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x14ac:dyDescent="0.2">
      <c r="A38" t="s">
        <v>65</v>
      </c>
      <c r="B38" s="6" t="s">
        <v>72</v>
      </c>
      <c r="D38">
        <v>0</v>
      </c>
      <c r="E38">
        <f>ROUNDUP(D38*$B$4,0)</f>
        <v>0</v>
      </c>
      <c r="G38" s="3">
        <f>E38*F38</f>
        <v>0</v>
      </c>
      <c r="H38" s="1" t="s">
        <v>13</v>
      </c>
      <c r="I38" s="1" t="s">
        <v>13</v>
      </c>
      <c r="J38" s="20" t="s">
        <v>64</v>
      </c>
      <c r="M38" t="str">
        <f t="shared" si="1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x14ac:dyDescent="0.2">
      <c r="A39" t="s">
        <v>66</v>
      </c>
      <c r="B39" s="21" t="s">
        <v>71</v>
      </c>
      <c r="D39">
        <v>2</v>
      </c>
      <c r="E39">
        <f>ROUNDUP(D39*$B$4,0)</f>
        <v>4</v>
      </c>
      <c r="F39">
        <v>0.95</v>
      </c>
      <c r="G39" s="3">
        <f t="shared" ref="G39:G47" si="5">F39*E39</f>
        <v>3.8</v>
      </c>
      <c r="H39" s="1" t="s">
        <v>26</v>
      </c>
      <c r="I39" s="10" t="s">
        <v>26</v>
      </c>
      <c r="J39" s="18" t="s">
        <v>68</v>
      </c>
      <c r="M39" t="str">
        <f t="shared" si="1"/>
        <v/>
      </c>
      <c r="N39">
        <f t="shared" si="1"/>
        <v>1</v>
      </c>
      <c r="O39" t="str">
        <f t="shared" si="1"/>
        <v/>
      </c>
      <c r="P39" t="str">
        <f t="shared" si="1"/>
        <v/>
      </c>
    </row>
    <row r="40" spans="1:16" x14ac:dyDescent="0.2">
      <c r="A40" t="s">
        <v>69</v>
      </c>
      <c r="B40" s="21" t="s">
        <v>78</v>
      </c>
      <c r="D40">
        <v>1</v>
      </c>
      <c r="E40">
        <v>1</v>
      </c>
      <c r="F40">
        <v>4.95</v>
      </c>
      <c r="G40" s="3">
        <f t="shared" si="5"/>
        <v>4.95</v>
      </c>
      <c r="H40" s="1" t="s">
        <v>26</v>
      </c>
      <c r="I40" s="10" t="s">
        <v>26</v>
      </c>
      <c r="J40" s="19" t="s">
        <v>67</v>
      </c>
      <c r="M40" t="str">
        <f t="shared" si="1"/>
        <v/>
      </c>
      <c r="N40">
        <f t="shared" si="1"/>
        <v>1</v>
      </c>
      <c r="O40" t="str">
        <f t="shared" si="1"/>
        <v/>
      </c>
      <c r="P40" t="str">
        <f t="shared" si="1"/>
        <v/>
      </c>
    </row>
    <row r="41" spans="1:16" x14ac:dyDescent="0.2">
      <c r="A41" t="s">
        <v>79</v>
      </c>
      <c r="D41">
        <v>1</v>
      </c>
      <c r="E41">
        <f t="shared" ref="E41:E47" si="6">ROUNDUP(D41*$B$4,0)</f>
        <v>2</v>
      </c>
      <c r="F41">
        <v>1.1000000000000001</v>
      </c>
      <c r="G41" s="3">
        <f t="shared" si="5"/>
        <v>2.2000000000000002</v>
      </c>
      <c r="H41" s="1" t="s">
        <v>26</v>
      </c>
      <c r="I41" s="1" t="s">
        <v>26</v>
      </c>
      <c r="J41" s="2" t="s">
        <v>74</v>
      </c>
      <c r="M41" t="str">
        <f t="shared" si="1"/>
        <v/>
      </c>
      <c r="N41" t="str">
        <f t="shared" si="1"/>
        <v/>
      </c>
      <c r="O41">
        <f t="shared" si="1"/>
        <v>1</v>
      </c>
      <c r="P41" t="str">
        <f t="shared" si="1"/>
        <v/>
      </c>
    </row>
    <row r="42" spans="1:16" x14ac:dyDescent="0.2">
      <c r="A42" t="s">
        <v>80</v>
      </c>
      <c r="B42" t="s">
        <v>70</v>
      </c>
      <c r="D42">
        <v>1</v>
      </c>
      <c r="E42">
        <f t="shared" si="6"/>
        <v>2</v>
      </c>
      <c r="F42">
        <v>0.56999999999999995</v>
      </c>
      <c r="G42" s="3">
        <f t="shared" si="5"/>
        <v>1.1399999999999999</v>
      </c>
      <c r="H42" s="1" t="s">
        <v>26</v>
      </c>
      <c r="I42" s="1" t="s">
        <v>26</v>
      </c>
      <c r="J42" s="2" t="s">
        <v>81</v>
      </c>
      <c r="M42">
        <f t="shared" si="1"/>
        <v>1</v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x14ac:dyDescent="0.2">
      <c r="A43" t="s">
        <v>83</v>
      </c>
      <c r="B43" t="s">
        <v>82</v>
      </c>
      <c r="D43">
        <v>2</v>
      </c>
      <c r="E43">
        <f t="shared" si="6"/>
        <v>4</v>
      </c>
      <c r="F43">
        <v>1.92</v>
      </c>
      <c r="G43" s="3">
        <f t="shared" si="5"/>
        <v>7.68</v>
      </c>
      <c r="H43" s="1" t="s">
        <v>26</v>
      </c>
      <c r="I43" s="1" t="s">
        <v>26</v>
      </c>
      <c r="J43" s="2" t="s">
        <v>84</v>
      </c>
      <c r="M43">
        <f t="shared" si="1"/>
        <v>1</v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x14ac:dyDescent="0.2">
      <c r="A44" t="s">
        <v>90</v>
      </c>
      <c r="B44" t="s">
        <v>87</v>
      </c>
      <c r="D44">
        <v>1</v>
      </c>
      <c r="E44">
        <f t="shared" si="6"/>
        <v>2</v>
      </c>
      <c r="F44">
        <v>0.41</v>
      </c>
      <c r="G44" s="3">
        <f t="shared" si="5"/>
        <v>0.82</v>
      </c>
      <c r="H44" s="1" t="s">
        <v>26</v>
      </c>
      <c r="I44" s="1" t="s">
        <v>26</v>
      </c>
      <c r="J44" s="2" t="s">
        <v>88</v>
      </c>
      <c r="M44">
        <f t="shared" si="1"/>
        <v>1</v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x14ac:dyDescent="0.2">
      <c r="A45" t="s">
        <v>86</v>
      </c>
      <c r="B45" t="s">
        <v>89</v>
      </c>
      <c r="D45">
        <v>3</v>
      </c>
      <c r="E45">
        <f t="shared" si="6"/>
        <v>6</v>
      </c>
      <c r="F45">
        <v>0.42</v>
      </c>
      <c r="G45" s="3">
        <f t="shared" si="5"/>
        <v>2.52</v>
      </c>
      <c r="H45" s="1" t="s">
        <v>26</v>
      </c>
      <c r="I45" s="1" t="s">
        <v>26</v>
      </c>
      <c r="J45" s="2" t="s">
        <v>85</v>
      </c>
      <c r="M45">
        <f t="shared" si="1"/>
        <v>1</v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x14ac:dyDescent="0.2">
      <c r="A46" t="s">
        <v>86</v>
      </c>
      <c r="B46" t="s">
        <v>91</v>
      </c>
      <c r="D46">
        <v>2</v>
      </c>
      <c r="E46">
        <f t="shared" si="6"/>
        <v>4</v>
      </c>
      <c r="F46">
        <v>0.44</v>
      </c>
      <c r="G46" s="3">
        <f t="shared" si="5"/>
        <v>1.76</v>
      </c>
      <c r="H46" s="1" t="s">
        <v>26</v>
      </c>
      <c r="I46" s="1" t="s">
        <v>26</v>
      </c>
      <c r="J46" s="2" t="s">
        <v>92</v>
      </c>
      <c r="M46">
        <f t="shared" si="1"/>
        <v>1</v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34" x14ac:dyDescent="0.2">
      <c r="A47" s="13" t="s">
        <v>94</v>
      </c>
      <c r="B47" t="s">
        <v>93</v>
      </c>
      <c r="D47">
        <v>4</v>
      </c>
      <c r="E47">
        <f t="shared" si="6"/>
        <v>8</v>
      </c>
      <c r="F47">
        <v>0.63</v>
      </c>
      <c r="G47" s="3">
        <f t="shared" si="5"/>
        <v>5.04</v>
      </c>
      <c r="H47" s="1" t="s">
        <v>26</v>
      </c>
      <c r="I47" s="1" t="s">
        <v>26</v>
      </c>
      <c r="J47" s="2" t="s">
        <v>95</v>
      </c>
      <c r="M47">
        <f t="shared" si="1"/>
        <v>1</v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x14ac:dyDescent="0.2">
      <c r="A48" s="13"/>
      <c r="G48" s="3"/>
      <c r="H48" s="1"/>
      <c r="I48" s="1"/>
      <c r="J48" s="2"/>
    </row>
    <row r="49" spans="1:16" x14ac:dyDescent="0.2">
      <c r="A49" s="13"/>
      <c r="G49" s="3"/>
      <c r="H49" s="1"/>
      <c r="I49" s="1"/>
      <c r="J49" s="2"/>
    </row>
    <row r="50" spans="1:16" s="22" customFormat="1" ht="17" x14ac:dyDescent="0.2">
      <c r="A50" s="27" t="s">
        <v>116</v>
      </c>
      <c r="B50" s="23" t="s">
        <v>117</v>
      </c>
      <c r="D50" s="22">
        <v>2</v>
      </c>
      <c r="E50" s="22">
        <v>3</v>
      </c>
      <c r="F50" s="22">
        <v>6.74</v>
      </c>
      <c r="G50" s="24">
        <f>F50*E50</f>
        <v>20.22</v>
      </c>
      <c r="H50" s="25" t="s">
        <v>26</v>
      </c>
      <c r="I50" s="25" t="s">
        <v>26</v>
      </c>
      <c r="J50" s="26" t="s">
        <v>115</v>
      </c>
    </row>
    <row r="51" spans="1:16" x14ac:dyDescent="0.2">
      <c r="A51" s="13"/>
      <c r="G51" s="3"/>
      <c r="H51" s="1"/>
      <c r="I51" s="1"/>
      <c r="J51" s="2"/>
    </row>
    <row r="52" spans="1:16" x14ac:dyDescent="0.2">
      <c r="A52" s="12" t="s">
        <v>120</v>
      </c>
      <c r="G52" s="3"/>
      <c r="H52" s="1"/>
      <c r="I52" s="1"/>
      <c r="J52" s="2"/>
    </row>
    <row r="53" spans="1:16" ht="17" x14ac:dyDescent="0.2">
      <c r="A53" s="13" t="s">
        <v>121</v>
      </c>
      <c r="B53" t="s">
        <v>123</v>
      </c>
      <c r="D53">
        <v>1</v>
      </c>
      <c r="E53">
        <v>4</v>
      </c>
      <c r="F53">
        <v>0.95</v>
      </c>
      <c r="G53" s="3">
        <f>F53*E53</f>
        <v>3.8</v>
      </c>
      <c r="H53" s="1" t="s">
        <v>26</v>
      </c>
      <c r="I53" s="1" t="s">
        <v>26</v>
      </c>
      <c r="J53" s="2" t="s">
        <v>122</v>
      </c>
    </row>
    <row r="54" spans="1:16" x14ac:dyDescent="0.2">
      <c r="A54" s="13"/>
      <c r="G54" s="3"/>
      <c r="H54" s="1"/>
      <c r="I54" s="1"/>
      <c r="J54" s="2"/>
    </row>
    <row r="55" spans="1:16" x14ac:dyDescent="0.2">
      <c r="A55" s="13"/>
      <c r="G55" s="3"/>
      <c r="H55" s="1"/>
      <c r="I55" s="1"/>
      <c r="J55" s="2"/>
    </row>
    <row r="56" spans="1:16" x14ac:dyDescent="0.2">
      <c r="A56" s="13"/>
      <c r="G56" s="3"/>
      <c r="H56" s="1"/>
      <c r="I56" s="1"/>
      <c r="J56" s="2"/>
    </row>
    <row r="57" spans="1:16" x14ac:dyDescent="0.2">
      <c r="M57" t="str">
        <f t="shared" si="1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thickBot="1" x14ac:dyDescent="0.25">
      <c r="A58" s="11" t="s">
        <v>39</v>
      </c>
      <c r="B58" s="6"/>
      <c r="M58" t="str">
        <f t="shared" si="1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thickBot="1" x14ac:dyDescent="0.25">
      <c r="A59" s="7" t="s">
        <v>12</v>
      </c>
      <c r="B59" s="8">
        <v>2</v>
      </c>
      <c r="M59" t="str">
        <f t="shared" si="1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x14ac:dyDescent="0.2">
      <c r="A60" t="s">
        <v>37</v>
      </c>
      <c r="D60">
        <v>0</v>
      </c>
      <c r="E60">
        <v>0</v>
      </c>
      <c r="F60">
        <v>14.95</v>
      </c>
      <c r="G60" s="3">
        <f>E60*F60</f>
        <v>0</v>
      </c>
      <c r="H60" s="1" t="s">
        <v>13</v>
      </c>
      <c r="I60" s="1" t="s">
        <v>13</v>
      </c>
      <c r="J60" s="2" t="s">
        <v>22</v>
      </c>
      <c r="M60" t="str">
        <f t="shared" si="1"/>
        <v/>
      </c>
      <c r="N60">
        <f t="shared" si="1"/>
        <v>1</v>
      </c>
      <c r="O60" t="str">
        <f t="shared" si="1"/>
        <v/>
      </c>
      <c r="P60" t="str">
        <f t="shared" si="1"/>
        <v/>
      </c>
    </row>
    <row r="61" spans="1:16" x14ac:dyDescent="0.2">
      <c r="A61" t="s">
        <v>23</v>
      </c>
      <c r="B61" t="s">
        <v>105</v>
      </c>
      <c r="D61">
        <v>1</v>
      </c>
      <c r="E61">
        <v>1</v>
      </c>
      <c r="F61">
        <v>29.95</v>
      </c>
      <c r="G61" s="3">
        <f>E61*F61</f>
        <v>29.95</v>
      </c>
      <c r="H61" s="1" t="s">
        <v>26</v>
      </c>
      <c r="I61" s="1" t="s">
        <v>26</v>
      </c>
      <c r="J61" s="2" t="s">
        <v>24</v>
      </c>
      <c r="M61" t="str">
        <f t="shared" si="1"/>
        <v/>
      </c>
      <c r="N61">
        <f t="shared" si="1"/>
        <v>1</v>
      </c>
      <c r="O61" t="str">
        <f t="shared" si="1"/>
        <v/>
      </c>
      <c r="P61" t="str">
        <f t="shared" si="1"/>
        <v/>
      </c>
    </row>
    <row r="62" spans="1:16" x14ac:dyDescent="0.2">
      <c r="A62" t="s">
        <v>43</v>
      </c>
      <c r="B62" t="s">
        <v>42</v>
      </c>
      <c r="D62">
        <v>1</v>
      </c>
      <c r="E62">
        <f>ROUNDUP(D62*$B$59,0)</f>
        <v>2</v>
      </c>
      <c r="F62">
        <v>0.1</v>
      </c>
      <c r="G62" s="3">
        <f>E62*F62</f>
        <v>0.2</v>
      </c>
      <c r="H62" s="1" t="s">
        <v>26</v>
      </c>
      <c r="I62" s="1" t="s">
        <v>26</v>
      </c>
      <c r="J62" s="2" t="s">
        <v>48</v>
      </c>
      <c r="M62">
        <f t="shared" si="1"/>
        <v>1</v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x14ac:dyDescent="0.2">
      <c r="M63" t="str">
        <f t="shared" si="1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x14ac:dyDescent="0.2">
      <c r="M64" t="str">
        <f t="shared" si="1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6:16" x14ac:dyDescent="0.2">
      <c r="F65" s="9"/>
      <c r="M65" t="str">
        <f t="shared" si="1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6:16" x14ac:dyDescent="0.2">
      <c r="J66" s="2"/>
      <c r="M66" t="str">
        <f t="shared" si="1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6:16" x14ac:dyDescent="0.2">
      <c r="M67" t="str">
        <f t="shared" si="1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6:16" x14ac:dyDescent="0.2">
      <c r="M68" t="str">
        <f t="shared" si="1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6:16" x14ac:dyDescent="0.2">
      <c r="M69" t="str">
        <f t="shared" si="1"/>
        <v/>
      </c>
      <c r="N69" t="str">
        <f t="shared" si="1"/>
        <v/>
      </c>
      <c r="O69" t="str">
        <f t="shared" si="1"/>
        <v/>
      </c>
      <c r="P69" t="str">
        <f t="shared" si="1"/>
        <v/>
      </c>
    </row>
    <row r="70" spans="6:16" x14ac:dyDescent="0.2">
      <c r="M70" t="str">
        <f t="shared" si="1"/>
        <v/>
      </c>
      <c r="N70" t="str">
        <f t="shared" si="1"/>
        <v/>
      </c>
      <c r="O70" t="str">
        <f t="shared" si="1"/>
        <v/>
      </c>
      <c r="P70" t="str">
        <f t="shared" si="1"/>
        <v/>
      </c>
    </row>
    <row r="71" spans="6:16" x14ac:dyDescent="0.2">
      <c r="M71" t="str">
        <f t="shared" ref="M71:P102" si="7">IF(ISNUMBER(SEARCH(M$1,$J71)),1,"")</f>
        <v/>
      </c>
      <c r="N71" t="str">
        <f t="shared" si="7"/>
        <v/>
      </c>
      <c r="O71" t="str">
        <f t="shared" si="7"/>
        <v/>
      </c>
      <c r="P71" t="str">
        <f t="shared" si="7"/>
        <v/>
      </c>
    </row>
    <row r="72" spans="6:16" x14ac:dyDescent="0.2">
      <c r="M72" t="str">
        <f t="shared" si="7"/>
        <v/>
      </c>
      <c r="N72" t="str">
        <f t="shared" si="7"/>
        <v/>
      </c>
      <c r="O72" t="str">
        <f t="shared" si="7"/>
        <v/>
      </c>
      <c r="P72" t="str">
        <f t="shared" si="7"/>
        <v/>
      </c>
    </row>
    <row r="73" spans="6:16" x14ac:dyDescent="0.2">
      <c r="M73" t="str">
        <f t="shared" si="7"/>
        <v/>
      </c>
      <c r="N73" t="str">
        <f t="shared" si="7"/>
        <v/>
      </c>
      <c r="O73" t="str">
        <f t="shared" si="7"/>
        <v/>
      </c>
      <c r="P73" t="str">
        <f t="shared" si="7"/>
        <v/>
      </c>
    </row>
    <row r="74" spans="6:16" x14ac:dyDescent="0.2">
      <c r="M74" t="str">
        <f t="shared" si="7"/>
        <v/>
      </c>
      <c r="N74" t="str">
        <f t="shared" si="7"/>
        <v/>
      </c>
      <c r="O74" t="str">
        <f t="shared" si="7"/>
        <v/>
      </c>
      <c r="P74" t="str">
        <f t="shared" si="7"/>
        <v/>
      </c>
    </row>
    <row r="75" spans="6:16" x14ac:dyDescent="0.2">
      <c r="M75" t="str">
        <f t="shared" si="7"/>
        <v/>
      </c>
      <c r="N75" t="str">
        <f t="shared" si="7"/>
        <v/>
      </c>
      <c r="O75" t="str">
        <f t="shared" si="7"/>
        <v/>
      </c>
      <c r="P75" t="str">
        <f t="shared" si="7"/>
        <v/>
      </c>
    </row>
    <row r="76" spans="6:16" x14ac:dyDescent="0.2">
      <c r="M76" t="str">
        <f t="shared" si="7"/>
        <v/>
      </c>
      <c r="N76" t="str">
        <f t="shared" si="7"/>
        <v/>
      </c>
      <c r="O76" t="str">
        <f t="shared" si="7"/>
        <v/>
      </c>
      <c r="P76" t="str">
        <f t="shared" si="7"/>
        <v/>
      </c>
    </row>
    <row r="77" spans="6:16" x14ac:dyDescent="0.2">
      <c r="M77" t="str">
        <f t="shared" si="7"/>
        <v/>
      </c>
      <c r="N77" t="str">
        <f t="shared" si="7"/>
        <v/>
      </c>
      <c r="O77" t="str">
        <f t="shared" si="7"/>
        <v/>
      </c>
      <c r="P77" t="str">
        <f t="shared" si="7"/>
        <v/>
      </c>
    </row>
    <row r="78" spans="6:16" x14ac:dyDescent="0.2">
      <c r="M78" t="str">
        <f t="shared" si="7"/>
        <v/>
      </c>
      <c r="N78" t="str">
        <f t="shared" si="7"/>
        <v/>
      </c>
      <c r="O78" t="str">
        <f t="shared" si="7"/>
        <v/>
      </c>
      <c r="P78" t="str">
        <f t="shared" si="7"/>
        <v/>
      </c>
    </row>
    <row r="79" spans="6:16" x14ac:dyDescent="0.2">
      <c r="M79" t="str">
        <f t="shared" si="7"/>
        <v/>
      </c>
      <c r="N79" t="str">
        <f t="shared" si="7"/>
        <v/>
      </c>
      <c r="O79" t="str">
        <f t="shared" si="7"/>
        <v/>
      </c>
      <c r="P79" t="str">
        <f t="shared" si="7"/>
        <v/>
      </c>
    </row>
    <row r="80" spans="6:16" x14ac:dyDescent="0.2">
      <c r="M80" t="str">
        <f t="shared" si="7"/>
        <v/>
      </c>
      <c r="N80" t="str">
        <f t="shared" si="7"/>
        <v/>
      </c>
      <c r="O80" t="str">
        <f t="shared" si="7"/>
        <v/>
      </c>
      <c r="P80" t="str">
        <f t="shared" si="7"/>
        <v/>
      </c>
    </row>
    <row r="81" spans="13:16" x14ac:dyDescent="0.2">
      <c r="M81" t="str">
        <f t="shared" si="7"/>
        <v/>
      </c>
      <c r="N81" t="str">
        <f t="shared" si="7"/>
        <v/>
      </c>
      <c r="O81" t="str">
        <f t="shared" si="7"/>
        <v/>
      </c>
      <c r="P81" t="str">
        <f t="shared" si="7"/>
        <v/>
      </c>
    </row>
    <row r="82" spans="13:16" x14ac:dyDescent="0.2">
      <c r="M82" t="str">
        <f t="shared" si="7"/>
        <v/>
      </c>
      <c r="N82" t="str">
        <f t="shared" si="7"/>
        <v/>
      </c>
      <c r="O82" t="str">
        <f t="shared" si="7"/>
        <v/>
      </c>
      <c r="P82" t="str">
        <f t="shared" si="7"/>
        <v/>
      </c>
    </row>
    <row r="83" spans="13:16" x14ac:dyDescent="0.2">
      <c r="M83" t="str">
        <f t="shared" si="7"/>
        <v/>
      </c>
      <c r="N83" t="str">
        <f t="shared" si="7"/>
        <v/>
      </c>
      <c r="O83" t="str">
        <f t="shared" si="7"/>
        <v/>
      </c>
      <c r="P83" t="str">
        <f t="shared" si="7"/>
        <v/>
      </c>
    </row>
    <row r="84" spans="13:16" x14ac:dyDescent="0.2">
      <c r="M84" t="str">
        <f t="shared" si="7"/>
        <v/>
      </c>
      <c r="N84" t="str">
        <f t="shared" si="7"/>
        <v/>
      </c>
      <c r="O84" t="str">
        <f t="shared" si="7"/>
        <v/>
      </c>
      <c r="P84" t="str">
        <f t="shared" si="7"/>
        <v/>
      </c>
    </row>
    <row r="85" spans="13:16" x14ac:dyDescent="0.2">
      <c r="M85" t="str">
        <f t="shared" si="7"/>
        <v/>
      </c>
      <c r="N85" t="str">
        <f t="shared" si="7"/>
        <v/>
      </c>
      <c r="O85" t="str">
        <f t="shared" si="7"/>
        <v/>
      </c>
      <c r="P85" t="str">
        <f t="shared" si="7"/>
        <v/>
      </c>
    </row>
    <row r="86" spans="13:16" x14ac:dyDescent="0.2">
      <c r="M86" t="str">
        <f t="shared" si="7"/>
        <v/>
      </c>
      <c r="N86" t="str">
        <f t="shared" si="7"/>
        <v/>
      </c>
      <c r="O86" t="str">
        <f t="shared" si="7"/>
        <v/>
      </c>
      <c r="P86" t="str">
        <f t="shared" si="7"/>
        <v/>
      </c>
    </row>
    <row r="87" spans="13:16" x14ac:dyDescent="0.2">
      <c r="M87" t="str">
        <f t="shared" si="7"/>
        <v/>
      </c>
      <c r="N87" t="str">
        <f t="shared" si="7"/>
        <v/>
      </c>
      <c r="O87" t="str">
        <f t="shared" si="7"/>
        <v/>
      </c>
      <c r="P87" t="str">
        <f t="shared" si="7"/>
        <v/>
      </c>
    </row>
    <row r="88" spans="13:16" x14ac:dyDescent="0.2">
      <c r="M88" t="str">
        <f t="shared" si="7"/>
        <v/>
      </c>
      <c r="N88" t="str">
        <f t="shared" si="7"/>
        <v/>
      </c>
      <c r="O88" t="str">
        <f t="shared" si="7"/>
        <v/>
      </c>
      <c r="P88" t="str">
        <f t="shared" si="7"/>
        <v/>
      </c>
    </row>
    <row r="89" spans="13:16" x14ac:dyDescent="0.2">
      <c r="M89" t="str">
        <f t="shared" si="7"/>
        <v/>
      </c>
      <c r="N89" t="str">
        <f t="shared" si="7"/>
        <v/>
      </c>
      <c r="O89" t="str">
        <f t="shared" si="7"/>
        <v/>
      </c>
      <c r="P89" t="str">
        <f t="shared" si="7"/>
        <v/>
      </c>
    </row>
    <row r="90" spans="13:16" x14ac:dyDescent="0.2">
      <c r="M90" t="str">
        <f t="shared" si="7"/>
        <v/>
      </c>
      <c r="N90" t="str">
        <f t="shared" si="7"/>
        <v/>
      </c>
      <c r="O90" t="str">
        <f t="shared" si="7"/>
        <v/>
      </c>
      <c r="P90" t="str">
        <f t="shared" si="7"/>
        <v/>
      </c>
    </row>
    <row r="91" spans="13:16" x14ac:dyDescent="0.2">
      <c r="M91" t="str">
        <f t="shared" si="7"/>
        <v/>
      </c>
      <c r="N91" t="str">
        <f t="shared" si="7"/>
        <v/>
      </c>
      <c r="O91" t="str">
        <f t="shared" si="7"/>
        <v/>
      </c>
      <c r="P91" t="str">
        <f t="shared" si="7"/>
        <v/>
      </c>
    </row>
    <row r="92" spans="13:16" x14ac:dyDescent="0.2">
      <c r="M92" t="str">
        <f t="shared" si="7"/>
        <v/>
      </c>
      <c r="N92" t="str">
        <f t="shared" si="7"/>
        <v/>
      </c>
      <c r="O92" t="str">
        <f t="shared" si="7"/>
        <v/>
      </c>
      <c r="P92" t="str">
        <f t="shared" si="7"/>
        <v/>
      </c>
    </row>
    <row r="93" spans="13:16" x14ac:dyDescent="0.2">
      <c r="M93" t="str">
        <f t="shared" si="7"/>
        <v/>
      </c>
      <c r="N93" t="str">
        <f t="shared" si="7"/>
        <v/>
      </c>
      <c r="O93" t="str">
        <f t="shared" si="7"/>
        <v/>
      </c>
      <c r="P93" t="str">
        <f t="shared" si="7"/>
        <v/>
      </c>
    </row>
    <row r="94" spans="13:16" x14ac:dyDescent="0.2">
      <c r="M94" t="str">
        <f t="shared" si="7"/>
        <v/>
      </c>
      <c r="N94" t="str">
        <f t="shared" si="7"/>
        <v/>
      </c>
      <c r="O94" t="str">
        <f t="shared" si="7"/>
        <v/>
      </c>
      <c r="P94" t="str">
        <f t="shared" si="7"/>
        <v/>
      </c>
    </row>
    <row r="95" spans="13:16" x14ac:dyDescent="0.2">
      <c r="M95" t="str">
        <f t="shared" si="7"/>
        <v/>
      </c>
      <c r="N95" t="str">
        <f t="shared" si="7"/>
        <v/>
      </c>
      <c r="O95" t="str">
        <f t="shared" si="7"/>
        <v/>
      </c>
      <c r="P95" t="str">
        <f t="shared" si="7"/>
        <v/>
      </c>
    </row>
    <row r="96" spans="13:16" x14ac:dyDescent="0.2">
      <c r="M96" t="str">
        <f t="shared" si="7"/>
        <v/>
      </c>
      <c r="N96" t="str">
        <f t="shared" si="7"/>
        <v/>
      </c>
      <c r="O96" t="str">
        <f t="shared" si="7"/>
        <v/>
      </c>
      <c r="P96" t="str">
        <f t="shared" si="7"/>
        <v/>
      </c>
    </row>
    <row r="97" spans="13:16" x14ac:dyDescent="0.2">
      <c r="M97" t="str">
        <f t="shared" si="7"/>
        <v/>
      </c>
      <c r="N97" t="str">
        <f t="shared" si="7"/>
        <v/>
      </c>
      <c r="O97" t="str">
        <f t="shared" si="7"/>
        <v/>
      </c>
      <c r="P97" t="str">
        <f t="shared" si="7"/>
        <v/>
      </c>
    </row>
    <row r="98" spans="13:16" x14ac:dyDescent="0.2">
      <c r="M98" t="str">
        <f t="shared" si="7"/>
        <v/>
      </c>
      <c r="N98" t="str">
        <f t="shared" si="7"/>
        <v/>
      </c>
      <c r="O98" t="str">
        <f t="shared" si="7"/>
        <v/>
      </c>
      <c r="P98" t="str">
        <f t="shared" si="7"/>
        <v/>
      </c>
    </row>
    <row r="99" spans="13:16" x14ac:dyDescent="0.2">
      <c r="M99" t="str">
        <f t="shared" si="7"/>
        <v/>
      </c>
      <c r="N99" t="str">
        <f t="shared" si="7"/>
        <v/>
      </c>
      <c r="O99" t="str">
        <f t="shared" si="7"/>
        <v/>
      </c>
    </row>
    <row r="100" spans="13:16" x14ac:dyDescent="0.2">
      <c r="M100" t="str">
        <f t="shared" si="7"/>
        <v/>
      </c>
      <c r="N100" t="str">
        <f t="shared" si="7"/>
        <v/>
      </c>
      <c r="O100" t="str">
        <f t="shared" si="7"/>
        <v/>
      </c>
    </row>
    <row r="101" spans="13:16" x14ac:dyDescent="0.2">
      <c r="M101" t="str">
        <f t="shared" si="7"/>
        <v/>
      </c>
      <c r="N101" t="str">
        <f t="shared" si="7"/>
        <v/>
      </c>
      <c r="O101" t="str">
        <f t="shared" si="7"/>
        <v/>
      </c>
    </row>
    <row r="102" spans="13:16" x14ac:dyDescent="0.2">
      <c r="M102" t="str">
        <f t="shared" si="7"/>
        <v/>
      </c>
      <c r="N102" t="str">
        <f t="shared" si="7"/>
        <v/>
      </c>
      <c r="O102" t="str">
        <f t="shared" si="7"/>
        <v/>
      </c>
    </row>
  </sheetData>
  <hyperlinks>
    <hyperlink ref="J5" r:id="rId1" display="https://www.amazon.com/HiLetgo-Colorful-Display-SSD1331-Resolution/dp/B0711RKXB5/ref=pd_ci_mcx_di_int_sccai_cn_d_sccl_3_4/135-8294106-6166352?pd_rd_w=CpJj8&amp;content-id=amzn1.sym.751acc83-5c05-42d0-a15e-303622651e1e&amp;pf_rd_p=751acc83-5c05-42d0-a15e-303622651e1e&amp;pf_rd_r=1RS5ZJG45FBYF9S0ASFP&amp;pd_rd_wg=naxwl&amp;pd_rd_r=5c860118-3fc3-48f5-81a4-714a75dad43b&amp;pd_rd_i=B0711RKXB5&amp;psc=1" xr:uid="{4E7AFC6C-ADA7-9449-9FE4-47121D747D54}"/>
    <hyperlink ref="J6" r:id="rId2" xr:uid="{03D28C36-37CB-8A4D-9031-39815BCAB575}"/>
    <hyperlink ref="J7" r:id="rId3" xr:uid="{8D297F88-31E2-9440-8410-0D88D3DC56AC}"/>
    <hyperlink ref="J9" r:id="rId4" xr:uid="{5EB1E5A5-E6CB-5B41-AE85-3F3B03EF83F2}"/>
    <hyperlink ref="J10" r:id="rId5" xr:uid="{B700DBDD-7A0E-444D-A1CE-239D8EBA1A13}"/>
    <hyperlink ref="J13" r:id="rId6" xr:uid="{28365363-9A75-5747-ADBF-155904190CEE}"/>
    <hyperlink ref="J14" r:id="rId7" xr:uid="{06D3F51B-C0BD-BC4C-BBD0-6898966488FD}"/>
    <hyperlink ref="J15" r:id="rId8" xr:uid="{E498E52C-900A-2443-A583-10C132E7DC6E}"/>
    <hyperlink ref="J16" r:id="rId9" xr:uid="{7D7057CF-33EA-4848-83DF-E60B2AA89547}"/>
    <hyperlink ref="J17" r:id="rId10" xr:uid="{94F4A6B4-22FD-AE45-AD83-914F90C0AD67}"/>
    <hyperlink ref="J62" r:id="rId11" xr:uid="{C2C252BC-E776-3A44-8F9F-31BD8233D3E9}"/>
    <hyperlink ref="J22" r:id="rId12" xr:uid="{2DC06F44-4518-B44A-9569-6252109DAECB}"/>
    <hyperlink ref="J24" r:id="rId13" xr:uid="{FBC1CED4-21E8-624E-B06E-F5702597D070}"/>
    <hyperlink ref="J25" r:id="rId14" xr:uid="{CE3B73A7-746F-E543-B032-E8CC708E2CE0}"/>
    <hyperlink ref="J43" r:id="rId15" xr:uid="{A36C7B0D-363F-8B48-B345-31DE2D8DE1A4}"/>
    <hyperlink ref="J8" r:id="rId16" xr:uid="{40909971-3409-A741-AF40-6E1B0A2DE9BA}"/>
    <hyperlink ref="J60" r:id="rId17" xr:uid="{3D32043D-7B02-8747-B3C2-1E3818596862}"/>
    <hyperlink ref="J61" r:id="rId18" xr:uid="{AC5D8705-F0A9-2747-B587-8A2F50FAF321}"/>
    <hyperlink ref="J31" r:id="rId19" xr:uid="{030571DF-8214-7A43-8020-C5E2CF8CD9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Goelzer</dc:creator>
  <cp:lastModifiedBy>Mike Goelzer</cp:lastModifiedBy>
  <dcterms:created xsi:type="dcterms:W3CDTF">2024-03-30T17:17:34Z</dcterms:created>
  <dcterms:modified xsi:type="dcterms:W3CDTF">2024-07-26T12:04:56Z</dcterms:modified>
</cp:coreProperties>
</file>