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0198EAB0-7722-AC40-B2D6-A7ED47137497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E267" i="1" s="1"/>
  <c r="G267" i="1" s="1"/>
  <c r="D264" i="1"/>
  <c r="E264" i="1" s="1"/>
  <c r="D263" i="1"/>
  <c r="E263" i="1" s="1"/>
  <c r="I264" i="1" l="1"/>
  <c r="G264" i="1"/>
  <c r="G263" i="1"/>
  <c r="I263" i="1"/>
  <c r="D258" i="1"/>
  <c r="E258" i="1" s="1"/>
  <c r="D259" i="1"/>
  <c r="E259" i="1" s="1"/>
  <c r="D257" i="1"/>
  <c r="E257" i="1" s="1"/>
  <c r="D255" i="1"/>
  <c r="E255" i="1" s="1"/>
  <c r="D256" i="1"/>
  <c r="E256" i="1" s="1"/>
  <c r="G256" i="1" s="1"/>
  <c r="D260" i="1"/>
  <c r="E260" i="1" s="1"/>
  <c r="D261" i="1"/>
  <c r="E261" i="1"/>
  <c r="I261" i="1" s="1"/>
  <c r="D262" i="1"/>
  <c r="E262" i="1" s="1"/>
  <c r="D265" i="1"/>
  <c r="E265" i="1" s="1"/>
  <c r="D266" i="1"/>
  <c r="E266" i="1" s="1"/>
  <c r="D254" i="1"/>
  <c r="E254" i="1" s="1"/>
  <c r="D33" i="1"/>
  <c r="E33" i="1" s="1"/>
  <c r="D241" i="1"/>
  <c r="E241" i="1" s="1"/>
  <c r="D211" i="1"/>
  <c r="E211" i="1" s="1"/>
  <c r="D187" i="1"/>
  <c r="E187" i="1" s="1"/>
  <c r="G187" i="1" s="1"/>
  <c r="D158" i="1"/>
  <c r="E158" i="1" s="1"/>
  <c r="D189" i="1"/>
  <c r="E189" i="1" s="1"/>
  <c r="D170" i="1"/>
  <c r="E170" i="1" s="1"/>
  <c r="G170" i="1" s="1"/>
  <c r="D171" i="1"/>
  <c r="E171" i="1" s="1"/>
  <c r="D172" i="1"/>
  <c r="E172" i="1" s="1"/>
  <c r="D173" i="1"/>
  <c r="E173" i="1" s="1"/>
  <c r="G173" i="1" s="1"/>
  <c r="D239" i="1"/>
  <c r="E239" i="1" s="1"/>
  <c r="G239" i="1" s="1"/>
  <c r="D240" i="1"/>
  <c r="E240" i="1" s="1"/>
  <c r="G240" i="1" s="1"/>
  <c r="D242" i="1"/>
  <c r="E242" i="1" s="1"/>
  <c r="G242" i="1" s="1"/>
  <c r="I257" i="1" l="1"/>
  <c r="G257" i="1"/>
  <c r="I266" i="1"/>
  <c r="G266" i="1"/>
  <c r="G261" i="1"/>
  <c r="G259" i="1"/>
  <c r="I259" i="1"/>
  <c r="G258" i="1"/>
  <c r="I258" i="1"/>
  <c r="I267" i="1"/>
  <c r="G260" i="1"/>
  <c r="I260" i="1"/>
  <c r="I256" i="1"/>
  <c r="G262" i="1"/>
  <c r="I262" i="1"/>
  <c r="G265" i="1"/>
  <c r="I265" i="1"/>
  <c r="G255" i="1"/>
  <c r="I255" i="1"/>
  <c r="I254" i="1"/>
  <c r="G254" i="1"/>
  <c r="G33" i="1"/>
  <c r="I33" i="1"/>
  <c r="I241" i="1"/>
  <c r="G241" i="1"/>
  <c r="G211" i="1"/>
  <c r="I211" i="1"/>
  <c r="I187" i="1"/>
  <c r="G158" i="1"/>
  <c r="I158" i="1"/>
  <c r="G189" i="1"/>
  <c r="I189" i="1"/>
  <c r="G172" i="1"/>
  <c r="I172" i="1"/>
  <c r="G171" i="1"/>
  <c r="I171" i="1"/>
  <c r="I170" i="1"/>
  <c r="I173" i="1"/>
  <c r="I240" i="1"/>
  <c r="I242" i="1"/>
  <c r="I239" i="1"/>
  <c r="D183" i="1" l="1"/>
  <c r="E183" i="1" s="1"/>
  <c r="D182" i="1"/>
  <c r="E182" i="1" s="1"/>
  <c r="G182" i="1" s="1"/>
  <c r="D215" i="1"/>
  <c r="E215" i="1" s="1"/>
  <c r="D214" i="1"/>
  <c r="E214" i="1" s="1"/>
  <c r="D213" i="1"/>
  <c r="E213" i="1" s="1"/>
  <c r="D218" i="1"/>
  <c r="E218" i="1" s="1"/>
  <c r="G218" i="1" s="1"/>
  <c r="D219" i="1"/>
  <c r="E219" i="1" s="1"/>
  <c r="G219" i="1" s="1"/>
  <c r="D220" i="1"/>
  <c r="E220" i="1" s="1"/>
  <c r="I220" i="1" s="1"/>
  <c r="D221" i="1"/>
  <c r="E221" i="1" s="1"/>
  <c r="I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I230" i="1" s="1"/>
  <c r="D231" i="1"/>
  <c r="E231" i="1" s="1"/>
  <c r="G231" i="1" s="1"/>
  <c r="D232" i="1"/>
  <c r="E232" i="1" s="1"/>
  <c r="I232" i="1" s="1"/>
  <c r="D233" i="1"/>
  <c r="E233" i="1" s="1"/>
  <c r="I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I237" i="1" s="1"/>
  <c r="D238" i="1"/>
  <c r="D217" i="1"/>
  <c r="E217" i="1" s="1"/>
  <c r="D164" i="1"/>
  <c r="E164" i="1" s="1"/>
  <c r="D176" i="1"/>
  <c r="E176" i="1" s="1"/>
  <c r="D190" i="1"/>
  <c r="E190" i="1" s="1"/>
  <c r="D185" i="1"/>
  <c r="E185" i="1" s="1"/>
  <c r="D212" i="1"/>
  <c r="E212" i="1" s="1"/>
  <c r="I212" i="1" s="1"/>
  <c r="D210" i="1"/>
  <c r="E210" i="1" s="1"/>
  <c r="D209" i="1"/>
  <c r="E209" i="1" s="1"/>
  <c r="D208" i="1"/>
  <c r="E208" i="1" s="1"/>
  <c r="E191" i="1"/>
  <c r="G191" i="1" s="1"/>
  <c r="D207" i="1"/>
  <c r="E207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202" i="1"/>
  <c r="E202" i="1" s="1"/>
  <c r="D201" i="1"/>
  <c r="E201" i="1" s="1"/>
  <c r="D200" i="1"/>
  <c r="E200" i="1" s="1"/>
  <c r="D199" i="1"/>
  <c r="E199" i="1" s="1"/>
  <c r="D198" i="1"/>
  <c r="E198" i="1" s="1"/>
  <c r="D188" i="1"/>
  <c r="E188" i="1" s="1"/>
  <c r="D186" i="1"/>
  <c r="E186" i="1" s="1"/>
  <c r="D184" i="1"/>
  <c r="E184" i="1" s="1"/>
  <c r="D181" i="1"/>
  <c r="E181" i="1" s="1"/>
  <c r="D180" i="1"/>
  <c r="E180" i="1" s="1"/>
  <c r="D179" i="1"/>
  <c r="E179" i="1" s="1"/>
  <c r="D178" i="1"/>
  <c r="E178" i="1" s="1"/>
  <c r="D177" i="1"/>
  <c r="E177" i="1" s="1"/>
  <c r="D175" i="1"/>
  <c r="E175" i="1" s="1"/>
  <c r="D174" i="1"/>
  <c r="E174" i="1" s="1"/>
  <c r="D169" i="1"/>
  <c r="E169" i="1" s="1"/>
  <c r="D168" i="1"/>
  <c r="E168" i="1" s="1"/>
  <c r="D167" i="1"/>
  <c r="E167" i="1" s="1"/>
  <c r="D166" i="1"/>
  <c r="E166" i="1" s="1"/>
  <c r="D165" i="1"/>
  <c r="E165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293" i="1"/>
  <c r="E293" i="1" s="1"/>
  <c r="G293" i="1" s="1"/>
  <c r="I293" i="1"/>
  <c r="D271" i="1"/>
  <c r="E271" i="1" s="1"/>
  <c r="D292" i="1"/>
  <c r="E292" i="1" s="1"/>
  <c r="I292" i="1"/>
  <c r="D46" i="1"/>
  <c r="E46" i="1" s="1"/>
  <c r="G46" i="1" s="1"/>
  <c r="G183" i="1" l="1"/>
  <c r="I183" i="1"/>
  <c r="G215" i="1"/>
  <c r="I215" i="1"/>
  <c r="I214" i="1"/>
  <c r="G214" i="1"/>
  <c r="I213" i="1"/>
  <c r="G213" i="1"/>
  <c r="I234" i="1"/>
  <c r="G233" i="1"/>
  <c r="I225" i="1"/>
  <c r="G217" i="1"/>
  <c r="I217" i="1"/>
  <c r="G237" i="1"/>
  <c r="G220" i="1"/>
  <c r="G164" i="1"/>
  <c r="I164" i="1"/>
  <c r="I228" i="1"/>
  <c r="I224" i="1"/>
  <c r="I229" i="1"/>
  <c r="G176" i="1"/>
  <c r="I176" i="1"/>
  <c r="G232" i="1"/>
  <c r="G230" i="1"/>
  <c r="I182" i="1"/>
  <c r="I222" i="1"/>
  <c r="I190" i="1"/>
  <c r="G190" i="1"/>
  <c r="I185" i="1"/>
  <c r="G185" i="1"/>
  <c r="I218" i="1"/>
  <c r="G221" i="1"/>
  <c r="I236" i="1"/>
  <c r="I226" i="1"/>
  <c r="G209" i="1"/>
  <c r="I209" i="1"/>
  <c r="I210" i="1"/>
  <c r="G210" i="1"/>
  <c r="G212" i="1"/>
  <c r="I235" i="1"/>
  <c r="I231" i="1"/>
  <c r="I227" i="1"/>
  <c r="I223" i="1"/>
  <c r="I219" i="1"/>
  <c r="I208" i="1"/>
  <c r="G208" i="1"/>
  <c r="I197" i="1"/>
  <c r="I207" i="1"/>
  <c r="G207" i="1"/>
  <c r="I191" i="1"/>
  <c r="I195" i="1"/>
  <c r="G195" i="1"/>
  <c r="G192" i="1"/>
  <c r="I192" i="1"/>
  <c r="G193" i="1"/>
  <c r="I193" i="1"/>
  <c r="I194" i="1"/>
  <c r="G194" i="1"/>
  <c r="I196" i="1"/>
  <c r="G196" i="1"/>
  <c r="G197" i="1"/>
  <c r="I198" i="1"/>
  <c r="G198" i="1"/>
  <c r="G199" i="1"/>
  <c r="I199" i="1"/>
  <c r="G200" i="1"/>
  <c r="I200" i="1"/>
  <c r="I201" i="1"/>
  <c r="G201" i="1"/>
  <c r="I202" i="1"/>
  <c r="G202" i="1"/>
  <c r="G177" i="1"/>
  <c r="I177" i="1"/>
  <c r="G181" i="1"/>
  <c r="I181" i="1"/>
  <c r="I184" i="1"/>
  <c r="G184" i="1"/>
  <c r="G175" i="1"/>
  <c r="I175" i="1"/>
  <c r="I179" i="1"/>
  <c r="G179" i="1"/>
  <c r="I186" i="1"/>
  <c r="G186" i="1"/>
  <c r="G178" i="1"/>
  <c r="I178" i="1"/>
  <c r="I180" i="1"/>
  <c r="G180" i="1"/>
  <c r="I188" i="1"/>
  <c r="G188" i="1"/>
  <c r="G157" i="1"/>
  <c r="I157" i="1"/>
  <c r="I161" i="1"/>
  <c r="G161" i="1"/>
  <c r="I165" i="1"/>
  <c r="G165" i="1"/>
  <c r="I153" i="1"/>
  <c r="G153" i="1"/>
  <c r="I154" i="1"/>
  <c r="G154" i="1"/>
  <c r="I168" i="1"/>
  <c r="G168" i="1"/>
  <c r="I159" i="1"/>
  <c r="G159" i="1"/>
  <c r="I162" i="1"/>
  <c r="G162" i="1"/>
  <c r="G166" i="1"/>
  <c r="I166" i="1"/>
  <c r="I155" i="1"/>
  <c r="G155" i="1"/>
  <c r="I169" i="1"/>
  <c r="G169" i="1"/>
  <c r="I160" i="1"/>
  <c r="G160" i="1"/>
  <c r="I163" i="1"/>
  <c r="G163" i="1"/>
  <c r="I167" i="1"/>
  <c r="G167" i="1"/>
  <c r="I156" i="1"/>
  <c r="G156" i="1"/>
  <c r="I174" i="1"/>
  <c r="G174" i="1"/>
  <c r="G292" i="1"/>
  <c r="I46" i="1"/>
  <c r="I271" i="1"/>
  <c r="G271" i="1"/>
  <c r="D68" i="1"/>
  <c r="E68" i="1" s="1"/>
  <c r="G68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E66" i="1" s="1"/>
  <c r="G66" i="1" s="1"/>
  <c r="D67" i="1"/>
  <c r="E67" i="1" s="1"/>
  <c r="D69" i="1"/>
  <c r="E69" i="1" s="1"/>
  <c r="G69" i="1" s="1"/>
  <c r="D14" i="1"/>
  <c r="E14" i="1" s="1"/>
  <c r="D253" i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2" i="1"/>
  <c r="E32" i="1" s="1"/>
  <c r="I32" i="1" s="1"/>
  <c r="D30" i="1"/>
  <c r="E30" i="1" s="1"/>
  <c r="I30" i="1" s="1"/>
  <c r="D31" i="1"/>
  <c r="E31" i="1" s="1"/>
  <c r="I31" i="1" s="1"/>
  <c r="D29" i="1"/>
  <c r="E29" i="1" s="1"/>
  <c r="I29" i="1" s="1"/>
  <c r="D28" i="1"/>
  <c r="E28" i="1" s="1"/>
  <c r="I28" i="1" s="1"/>
  <c r="D27" i="1"/>
  <c r="E27" i="1" s="1"/>
  <c r="I27" i="1" s="1"/>
  <c r="D26" i="1"/>
  <c r="E26" i="1" s="1"/>
  <c r="I26" i="1" s="1"/>
  <c r="D24" i="1"/>
  <c r="E24" i="1" s="1"/>
  <c r="I24" i="1" s="1"/>
  <c r="D25" i="1"/>
  <c r="E25" i="1" s="1"/>
  <c r="I25" i="1" s="1"/>
  <c r="D22" i="1"/>
  <c r="E22" i="1" s="1"/>
  <c r="I22" i="1" s="1"/>
  <c r="D23" i="1"/>
  <c r="E23" i="1" s="1"/>
  <c r="I23" i="1" s="1"/>
  <c r="D21" i="1"/>
  <c r="E21" i="1" s="1"/>
  <c r="I21" i="1" s="1"/>
  <c r="D18" i="1"/>
  <c r="E18" i="1" s="1"/>
  <c r="I18" i="1" s="1"/>
  <c r="D19" i="1"/>
  <c r="E19" i="1" s="1"/>
  <c r="I19" i="1" s="1"/>
  <c r="D20" i="1"/>
  <c r="E20" i="1" s="1"/>
  <c r="I20" i="1" s="1"/>
  <c r="D13" i="1"/>
  <c r="E13" i="1" s="1"/>
  <c r="I13" i="1" s="1"/>
  <c r="D15" i="1"/>
  <c r="E15" i="1" s="1"/>
  <c r="I15" i="1" s="1"/>
  <c r="D16" i="1"/>
  <c r="E16" i="1" s="1"/>
  <c r="I16" i="1" s="1"/>
  <c r="D17" i="1"/>
  <c r="E17" i="1" s="1"/>
  <c r="I17" i="1" s="1"/>
  <c r="D11" i="1"/>
  <c r="E11" i="1" s="1"/>
  <c r="I11" i="1" s="1"/>
  <c r="D12" i="1"/>
  <c r="E12" i="1" s="1"/>
  <c r="I12" i="1" s="1"/>
  <c r="D10" i="1"/>
  <c r="E10" i="1" s="1"/>
  <c r="I10" i="1" s="1"/>
  <c r="D7" i="1"/>
  <c r="E7" i="1" s="1"/>
  <c r="I7" i="1" s="1"/>
  <c r="D8" i="1"/>
  <c r="E8" i="1" s="1"/>
  <c r="I8" i="1" s="1"/>
  <c r="D9" i="1"/>
  <c r="E9" i="1" s="1"/>
  <c r="I9" i="1" s="1"/>
  <c r="D6" i="1"/>
  <c r="E6" i="1" s="1"/>
  <c r="I6" i="1" s="1"/>
  <c r="I248" i="1"/>
  <c r="I249" i="1"/>
  <c r="D247" i="1"/>
  <c r="E247" i="1" s="1"/>
  <c r="I247" i="1" s="1"/>
  <c r="D248" i="1"/>
  <c r="E248" i="1" s="1"/>
  <c r="G248" i="1" s="1"/>
  <c r="D249" i="1"/>
  <c r="E249" i="1" s="1"/>
  <c r="G249" i="1" s="1"/>
  <c r="D246" i="1"/>
  <c r="E246" i="1" s="1"/>
  <c r="I246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52" i="1"/>
  <c r="D203" i="1"/>
  <c r="E203" i="1" s="1"/>
  <c r="D204" i="1"/>
  <c r="E204" i="1" s="1"/>
  <c r="D205" i="1"/>
  <c r="E205" i="1" s="1"/>
  <c r="D206" i="1"/>
  <c r="E206" i="1" s="1"/>
  <c r="E238" i="1"/>
  <c r="G238" i="1" s="1"/>
  <c r="D101" i="1"/>
  <c r="E101" i="1" s="1"/>
  <c r="I101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86" i="1"/>
  <c r="E86" i="1" s="1"/>
  <c r="I86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85" i="1"/>
  <c r="E85" i="1" s="1"/>
  <c r="I85" i="1" s="1"/>
  <c r="E253" i="1" l="1"/>
  <c r="I253" i="1" s="1"/>
  <c r="I54" i="1"/>
  <c r="G54" i="1"/>
  <c r="I238" i="1"/>
  <c r="I205" i="1"/>
  <c r="I204" i="1"/>
  <c r="E152" i="1"/>
  <c r="G152" i="1" s="1"/>
  <c r="G203" i="1"/>
  <c r="I206" i="1"/>
  <c r="I66" i="1"/>
  <c r="I68" i="1"/>
  <c r="I67" i="1"/>
  <c r="G67" i="1"/>
  <c r="G80" i="1"/>
  <c r="I80" i="1"/>
  <c r="G75" i="1"/>
  <c r="I75" i="1"/>
  <c r="I72" i="1"/>
  <c r="I79" i="1"/>
  <c r="I71" i="1"/>
  <c r="G14" i="1"/>
  <c r="I14" i="1"/>
  <c r="I76" i="1"/>
  <c r="I81" i="1"/>
  <c r="I77" i="1"/>
  <c r="I73" i="1"/>
  <c r="I69" i="1"/>
  <c r="I78" i="1"/>
  <c r="I74" i="1"/>
  <c r="I70" i="1"/>
  <c r="I65" i="1"/>
  <c r="G42" i="1"/>
  <c r="G41" i="1"/>
  <c r="G27" i="1"/>
  <c r="G130" i="1"/>
  <c r="G129" i="1"/>
  <c r="G117" i="1"/>
  <c r="G37" i="1"/>
  <c r="G36" i="1"/>
  <c r="G116" i="1"/>
  <c r="G104" i="1"/>
  <c r="G121" i="1"/>
  <c r="G119" i="1"/>
  <c r="G105" i="1"/>
  <c r="G120" i="1"/>
  <c r="G25" i="1"/>
  <c r="G16" i="1"/>
  <c r="G139" i="1"/>
  <c r="G97" i="1"/>
  <c r="G26" i="1"/>
  <c r="G24" i="1"/>
  <c r="G89" i="1"/>
  <c r="G12" i="1"/>
  <c r="G132" i="1"/>
  <c r="G96" i="1"/>
  <c r="G11" i="1"/>
  <c r="G131" i="1"/>
  <c r="G147" i="1"/>
  <c r="G88" i="1"/>
  <c r="G29" i="1"/>
  <c r="G103" i="1"/>
  <c r="G15" i="1"/>
  <c r="G28" i="1"/>
  <c r="G138" i="1"/>
  <c r="G118" i="1"/>
  <c r="G102" i="1"/>
  <c r="G148" i="1"/>
  <c r="G145" i="1"/>
  <c r="G136" i="1"/>
  <c r="G109" i="1"/>
  <c r="G40" i="1"/>
  <c r="G17" i="1"/>
  <c r="G128" i="1"/>
  <c r="G108" i="1"/>
  <c r="G114" i="1"/>
  <c r="G20" i="1"/>
  <c r="G39" i="1"/>
  <c r="G91" i="1"/>
  <c r="G127" i="1"/>
  <c r="G107" i="1"/>
  <c r="G246" i="1"/>
  <c r="G13" i="1"/>
  <c r="G115" i="1"/>
  <c r="G38" i="1"/>
  <c r="G90" i="1"/>
  <c r="G126" i="1"/>
  <c r="G106" i="1"/>
  <c r="G53" i="1"/>
  <c r="G133" i="1"/>
  <c r="G51" i="1"/>
  <c r="G146" i="1"/>
  <c r="G64" i="1"/>
  <c r="G61" i="1"/>
  <c r="G49" i="1"/>
  <c r="G87" i="1"/>
  <c r="G144" i="1"/>
  <c r="G143" i="1"/>
  <c r="G52" i="1"/>
  <c r="G62" i="1"/>
  <c r="G10" i="1"/>
  <c r="G60" i="1"/>
  <c r="G23" i="1"/>
  <c r="G8" i="1"/>
  <c r="G58" i="1"/>
  <c r="G205" i="1"/>
  <c r="G7" i="1"/>
  <c r="G34" i="1"/>
  <c r="G21" i="1"/>
  <c r="G57" i="1"/>
  <c r="G95" i="1"/>
  <c r="G137" i="1"/>
  <c r="G125" i="1"/>
  <c r="G113" i="1"/>
  <c r="G101" i="1"/>
  <c r="G204" i="1"/>
  <c r="G86" i="1"/>
  <c r="G9" i="1"/>
  <c r="G59" i="1"/>
  <c r="G32" i="1"/>
  <c r="G112" i="1"/>
  <c r="G100" i="1"/>
  <c r="G44" i="1"/>
  <c r="G31" i="1"/>
  <c r="G19" i="1"/>
  <c r="G55" i="1"/>
  <c r="G93" i="1"/>
  <c r="G135" i="1"/>
  <c r="G123" i="1"/>
  <c r="G111" i="1"/>
  <c r="G99" i="1"/>
  <c r="G247" i="1"/>
  <c r="G63" i="1"/>
  <c r="G50" i="1"/>
  <c r="G35" i="1"/>
  <c r="G22" i="1"/>
  <c r="G85" i="1"/>
  <c r="G45" i="1"/>
  <c r="G56" i="1"/>
  <c r="G94" i="1"/>
  <c r="G124" i="1"/>
  <c r="G6" i="1"/>
  <c r="G43" i="1"/>
  <c r="G30" i="1"/>
  <c r="G18" i="1"/>
  <c r="G92" i="1"/>
  <c r="G134" i="1"/>
  <c r="G122" i="1"/>
  <c r="G110" i="1"/>
  <c r="G98" i="1"/>
  <c r="G253" i="1"/>
  <c r="I203" i="1" l="1"/>
  <c r="I152" i="1"/>
  <c r="G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8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<sst xmlns="http://schemas.openxmlformats.org/spreadsheetml/2006/main" count="1310" uniqueCount="625">
  <si>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</si>
  <si>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</si>
  <si>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</si>
  <si>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</si>
  <si>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</si>
  <si>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</si>
  <si>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</si>
  <si>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</si>
  <si>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</si>
  <si>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</si>
  <si>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</si>
  <si>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</si>
  <si>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</si>
  <si>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</si>
  <si>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</si>
  <si>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</si>
  <si>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</si>
  <si>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</si>
  <si>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</si>
  <si>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</si>
  <si>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</si>
  <si>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</si>
  <si>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</si>
  <si>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</si>
  <si>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</si>
  <si>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</si>
  <si>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</si>
  <si>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</si>
  <si>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</si>
  <si>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</si>
  <si>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</si>
  <si>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</si>
  <si>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</si>
  <si>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</si>
  <si>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</si>
  <si>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</si>
  <si>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</si>
  <si>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</si>
  <si>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</si>
  <si>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</si>
  <si>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</si>
  <si>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</si>
  <si>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</si>
  <si>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</si>
  <si>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</si>
  <si>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</si>
  <si>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</si>
  <si>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</si>
  <si>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</si>
  <si>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</si>
  <si>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</si>
  <si>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</si>
  <si>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</si>
  <si>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</si>
  <si>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</si>
  <si>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</si>
  <si>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</si>
  <si>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</si>
  <si>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</si>
  <si>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</si>
  <si>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</si>
  <si>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</si>
  <si>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</si>
  <si>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</si>
  <si>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</si>
  <si>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</si>
  <si>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</si>
  <si>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</si>
  <si>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</si>
  <si>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</si>
  <si>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</si>
  <si>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</si>
  <si>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</si>
  <si>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</si>
  <si>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</si>
  <si>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</si>
  <si>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</si>
  <si>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</si>
  <si>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</si>
  <si>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</si>
  <si>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</si>
  <si>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</si>
  <si>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</si>
  <si>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</si>
  <si>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</si>
  <si>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</si>
  <si>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</si>
  <si>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</si>
  <si>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</si>
  <si>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</si>
  <si>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</si>
  <si>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</si>
  <si>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</si>
  <si>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</si>
  <si>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</si>
  <si>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</si>
  <si>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</si>
  <si>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</si>
  <si>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</si>
  <si>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</si>
  <si>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</si>
  <si>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</si>
  <si>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</si>
  <si>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</si>
  <si>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</si>
  <si>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</si>
  <si>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</si>
  <si>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</si>
  <si>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</si>
  <si>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</si>
  <si>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</si>
  <si>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</si>
  <si>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</si>
  <si>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</si>
  <si>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</si>
  <si>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</si>
  <si>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</si>
  <si>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</si>
  <si>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</si>
  <si>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</si>
  <si>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</si>
  <si>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</si>
  <si>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</si>
  <si>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</si>
  <si>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</si>
  <si>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</si>
  <si>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</si>
  <si>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</si>
  <si>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</si>
  <si>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</si>
  <si>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</si>
  <si>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</si>
  <si>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</si>
  <si>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</si>
  <si>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</si>
  <si>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</si>
  <si>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</si>
  <si>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</si>
  <si>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</si>
  <si>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</si>
  <si>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</si>
  <si>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</si>
  <si>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</si>
  <si>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</si>
  <si>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</si>
  <si>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</si>
  <si>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</si>
  <si>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</si>
  <si>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</si>
  <si>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</si>
  <si>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</si>
  <si>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</si>
  <si>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</si>
  <si>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</si>
  <si>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</si>
  <si>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</si>
  <si>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</si>
  <si>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</si>
  <si>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</si>
  <si>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</si>
  <si>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</si>
  <si>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</si>
  <si>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</si>
  <si>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</si>
  <si>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</si>
  <si>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</si>
  <si>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</si>
  <si>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</si>
  <si>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</si>
  <si>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</si>
  <si>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</si>
  <si>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</si>
  <si>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</si>
  <si>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</si>
  <si>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</si>
  <si>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</si>
  <si>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</si>
  <si>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</si>
  <si>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</si>
  <si>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</si>
  <si>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</si>
  <si>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</si>
  <si>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</si>
  <si>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</si>
  <si>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</si>
  <si>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</si>
  <si>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</si>
  <si>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</si>
  <si>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</si>
  <si>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</si>
  <si>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</si>
  <si>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</si>
  <si>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</si>
  <si>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</si>
  <si>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</si>
  <si>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</si>
  <si>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</si>
  <si>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</si>
  <si>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</si>
  <si>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</si>
  <si>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</si>
  <si>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</si>
  <si>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</si>
  <si>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</si>
  <si>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</si>
  <si>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</si>
  <si>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</si>
  <si>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</si>
  <si>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</si>
  <si>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</si>
  <si>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</si>
  <si>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</si>
  <si>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</si>
  <si>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</si>
  <si>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</si>
  <si>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</si>
  <si>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</si>
  <si>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</si>
  <si>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</si>
  <si>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</si>
  <si>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</si>
  <si>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</si>
  <si>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</si>
  <si>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</si>
  <si>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</si>
  <si>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</si>
  <si>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</si>
  <si>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</si>
  <si>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</si>
  <si>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</si>
  <si>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</si>
  <si>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</si>
  <si>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</si>
  <si>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</si>
  <si>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</si>
  <si>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</si>
  <si>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</si>
  <si>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</si>
  <si>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</si>
  <si>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</si>
  <si>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</si>
  <si>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</si>
  <si>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</si>
  <si>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</si>
  <si>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</si>
  <si>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</si>
  <si>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</si>
  <si>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</si>
  <si>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</si>
  <si>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</si>
  <si>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</si>
  <si>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</si>
  <si>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</si>
  <si>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</si>
  <si>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</si>
  <si>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</si>
  <si>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</si>
  <si>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</si>
  <si>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</si>
  <si>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</si>
  <si>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</si>
  <si>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</si>
  <si>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</si>
  <si>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</si>
  <si>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</si>
  <si>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</si>
  <si>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</si>
  <si>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</si>
  <si>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</si>
  <si>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</si>
  <si>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</si>
  <si>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</si>
  <si>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</si>
  <si>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</si>
  <si>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</si>
  <si>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</si>
  <si>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</si>
  <si>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</si>
  <si>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</si>
  <si>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</si>
  <si>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</si>
  <si>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</si>
  <si>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</si>
  <si>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</si>
  <si>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</si>
  <si>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</si>
  <si>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</si>
  <si>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</si>
  <si>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</si>
  <si>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</si>
  <si>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</si>
  <si>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</si>
  <si>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</si>
  <si>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</si>
  <si>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</si>
  <si>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</si>
  <si>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</si>
  <si>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</si>
  <si>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</si>
  <si>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</si>
  <si>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</si>
  <si>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</si>
  <si>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</si>
  <si>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</si>
  <si>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</si>
  <si>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</si>
  <si>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</si>
  <si>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</si>
  <si>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</si>
  <si>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</si>
  <si>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</si>
  <si>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</si>
  <si>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</si>
  <si>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</si>
  <si>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</si>
  <si>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</si>
  <si>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</si>
  <si>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</si>
  <si>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</si>
  <si>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</si>
  <si>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</si>
  <si>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</si>
  <si>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</si>
  <si>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</si>
  <si>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</si>
  <si>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</si>
  <si>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</si>
  <si>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</si>
  <si>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</si>
  <si>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</si>
  <si>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</si>
  <si>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</si>
  <si>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</si>
  <si>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</si>
  <si>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</si>
  <si>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</si>
  <si>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</si>
  <si>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</si>
  <si>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</si>
  <si>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</si>
  <si>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</si>
  <si>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</si>
  <si>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</si>
  <si>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</si>
  <si>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</si>
  <si>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</si>
  <si>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</si>
  <si>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</si>
  <si>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</si>
  <si>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</si>
  <si>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</si>
  <si>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</si>
  <si>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</si>
  <si>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</si>
  <si>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</si>
  <si>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</si>
  <si>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</si>
  <si>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</si>
  <si>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</si>
  <si>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</si>
  <si>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</si>
  <si>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</si>
  <si>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</si>
  <si>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</si>
  <si>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</si>
  <si>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</si>
  <si>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</si>
  <si>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</si>
  <si>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</si>
  <si>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</si>
  <si>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</si>
  <si>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</si>
  <si>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</si>
  <si>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</si>
  <si>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</si>
  <si>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</si>
  <si>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</si>
  <si>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</si>
  <si>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</si>
  <si>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</si>
  <si>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</si>
  <si>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</si>
  <si>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</si>
  <si>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</si>
  <si>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</si>
  <si>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</si>
  <si>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</si>
  <si>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</si>
  <si>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</si>
  <si>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</si>
  <si>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</si>
  <si>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</si>
  <si>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</si>
  <si>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</si>
  <si>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</si>
  <si>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</si>
  <si>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</si>
  <si>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</si>
  <si>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</si>
  <si>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</si>
  <si>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</si>
  <si>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</si>
  <si>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</si>
  <si>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</si>
  <si>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</si>
  <si>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</si>
  <si>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</si>
  <si>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</si>
  <si>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</si>
  <si>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</si>
  <si>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</si>
  <si>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</si>
  <si>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</si>
  <si>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</si>
  <si>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</si>
  <si>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</si>
  <si>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</si>
  <si>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</si>
  <si>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</si>
  <si>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</si>
  <si>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</si>
  <si>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</si>
  <si>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</si>
  <si>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</si>
  <si>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</si>
  <si>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</si>
  <si>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</si>
  <si>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</si>
  <si>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</si>
  <si>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</si>
  <si>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</si>
  <si>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</si>
  <si>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</si>
  <si>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</si>
  <si>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</si>
  <si>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</si>
  <si>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</si>
  <si>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</si>
  <si>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</si>
  <si>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</si>
  <si>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</si>
  <si>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</si>
  <si>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</si>
  <si>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</si>
  <si>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</si>
  <si>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</si>
  <si>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</si>
  <si>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</si>
  <si>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</si>
  <si>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</si>
  <si>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</si>
  <si>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</si>
  <si>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</si>
  <si>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</si>
  <si>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</si>
  <si>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</si>
  <si>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</si>
  <si>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</si>
  <si>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</si>
  <si>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</si>
  <si>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</si>
  <si>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</si>
  <si>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</si>
  <si>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</si>
  <si>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</si>
  <si>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</si>
  <si>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</si>
  <si>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</si>
  <si>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</si>
  <si>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</si>
  <si>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</si>
  <si>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</si>
  <si>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</si>
  <si>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</si>
  <si>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</si>
  <si>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</si>
  <si>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</si>
  <si>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</si>
  <si>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</si>
  <si>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</si>
  <si>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</si>
  <si>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</si>
  <si>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</si>
  <si>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</si>
  <si>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</si>
  <si>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</si>
  <si>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</si>
  <si>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</si>
  <si>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</si>
  <si>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</si>
  <si>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</si>
  <si>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</si>
  <si>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</si>
  <si>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</si>
  <si>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</si>
  <si>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</si>
  <si>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</si>
  <si>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</si>
  <si>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</si>
  <si>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</si>
  <si>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</si>
  <si>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</si>
  <si>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</si>
  <si>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</si>
  <si>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</si>
  <si>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</si>
  <si>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</si>
  <si>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</si>
  <si>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</si>
  <si>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</si>
  <si>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</si>
  <si>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</si>
  <si>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</si>
  <si>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</si>
  <si>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</si>
  <si>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</si>
  <si>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</si>
  <si>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</si>
  <si>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</si>
  <si>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</si>
  <si>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</si>
  <si>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</si>
  <si>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</si>
  <si>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</si>
  <si>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</si>
  <si>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</si>
  <si>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</si>
  <si>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</si>
  <si>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</si>
  <si>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</si>
  <si>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</si>
  <si>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</si>
  <si>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</si>
  <si>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</si>
  <si>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</si>
  <si>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</si>
  <si>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</si>
  <si>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</si>
  <si>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</si>
  <si>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</si>
  <si>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</si>
  <si>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</si>
  <si>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</si>
  <si>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</si>
  <si>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</si>
  <si>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</si>
  <si>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</si>
  <si>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</si>
  <si>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</si>
  <si>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</si>
  <si>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</si>
  <si>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</si>
  <si>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</si>
  <si>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</si>
  <si>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</si>
  <si>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</si>
  <si>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</si>
  <si>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</si>
  <si>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</si>
  <si>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</si>
  <si>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</si>
  <si>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</si>
  <si>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</si>
  <si>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</si>
  <si>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</si>
  <si>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</si>
  <si>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</si>
  <si>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</si>
  <si>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</si>
  <si>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</si>
  <si>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</si>
  <si>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</si>
  <si>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</si>
  <si>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</si>
  <si>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</si>
  <si>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</si>
  <si>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</si>
  <si>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</si>
  <si>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</si>
  <si>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</si>
  <si>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</si>
  <si>
    <t>GRM188R60J476ME15D</t>
  </si>
  <si>
    <t>https://www.digikey.com/en/products/detail/murata-electronics/GRM188R60J476ME15D/5877410</t>
  </si>
  <si>
    <t>CAP CER 47UF 6.3V X5R 0603</t>
  </si>
  <si>
    <t>CAP CER 10UF 6.3V X5R 0603</t>
  </si>
  <si>
    <t>https://www.digikey.com/en/products/detail/murata-electronics/GRM188R60J106ME47D/965910</t>
  </si>
  <si>
    <t>GRM188R60J106ME47D</t>
  </si>
  <si>
    <t>https://www.digikey.com/en/products/detail/yageo/CC0603KRX7R7BB104/302822</t>
  </si>
  <si>
    <t>CC0603KRX7R7BB104</t>
  </si>
  <si>
    <t>RES 4.7K OHM 1% 1/10W 0603</t>
  </si>
  <si>
    <t>https://www.digikey.com/en/products/detail/yageo/rc0603fr-074k7l/727212</t>
  </si>
  <si>
    <t>RC0603FR-074K7L</t>
  </si>
  <si>
    <t>RES 10K OHM 1% 1/10W 0603</t>
  </si>
  <si>
    <t>https://www.digikey.com/en/products/detail/yageo/RC0603FR-0710KL/726880</t>
  </si>
  <si>
    <t>RC0603FR-0710KL</t>
  </si>
  <si>
    <t>RC0603FR-0720KL</t>
  </si>
  <si>
    <t>https://www.digikey.com/en/products/detail/yageo/RC0603FR-0720KL/727040</t>
  </si>
  <si>
    <t>RES 20K OHM 1% 1/10W 0603</t>
  </si>
  <si>
    <t>PPTC071LFBN-RC</t>
  </si>
  <si>
    <t>Sullins Connector</t>
  </si>
  <si>
    <t>https://www.digikey.com/en/products/detail/sullins-connector-solutions/PPTC071LFBN-RC/810146</t>
  </si>
  <si>
    <t>CONN HDR 7POS 0.1 TIN PCB</t>
  </si>
  <si>
    <t>https://www.amazon.com/dp/B0711RKXB5?psc=1&amp;ref=ppx_yo2ov_dt_b_product_details</t>
  </si>
  <si>
    <t>HitLetgo</t>
  </si>
  <si>
    <t>(N/A)</t>
  </si>
  <si>
    <t>OLED 96x128</t>
  </si>
  <si>
    <t>microSD slot, push-in / auto-eject</t>
  </si>
  <si>
    <t>MSD-4-A</t>
  </si>
  <si>
    <t>https://www.digikey.com/en/products/detail/same-sky-formerly-cui-devices/MSD-4-A/21796808</t>
  </si>
  <si>
    <t>QBLP631-IW5</t>
  </si>
  <si>
    <t>https://www.digikey.com/en/products/detail/qt-brightek-qtb/QBLP631-IW5/16499651</t>
  </si>
  <si>
    <t>R15,R16,R17,R18,R19,R20,R21,R22,R23,R24,R25,R26,R27,R28,R29,R42,R44,R50,R52</t>
  </si>
  <si>
    <t>CONN HDR 12POS 0.1 TIN PCB</t>
  </si>
  <si>
    <t>https://www.digikey.com/en/products/detail/sullins-connector-solutions/PPTC062LFBN-RC/810212</t>
  </si>
  <si>
    <t>PPTC062LFBN-RC</t>
  </si>
  <si>
    <t>C3,C4</t>
  </si>
  <si>
    <t>TMP117 I2C temp sensor in WSON</t>
  </si>
  <si>
    <t>TMP117MAIDRVR</t>
  </si>
  <si>
    <t>https://www.digikey.com/en/products/detail/texas-instruments/TMP117MAIDRVR/9685285</t>
  </si>
  <si>
    <t>PPPC201LFBN-RC</t>
  </si>
  <si>
    <t>https://www.digikey.com/en/products/detail/sullins-connector-solutions/PPPC201LFBN-RC/810192</t>
  </si>
  <si>
    <t>ADA1</t>
  </si>
  <si>
    <t>CONN HDR 20POS 0.1 GOLD PCB</t>
  </si>
  <si>
    <t>R1,R2,R3,R4,R5,R6,R7,R8,R9,R10,R11,R12,R13,R14,R15,R16,R17,R18,R19,R20</t>
  </si>
  <si>
    <t>S1,S2,S3,S4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</si>
</sst>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hyperlink" Target="https://www.digikey.com/en/products/detail/same-sky-formerly-cui-devices/MSD-4-A/21796808" TargetMode="Externa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om/en/products/detail/texas-instruments/INA211BIDCKT/3675147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hyperlink" Target="https://www.digikey.com/en/products/detail/hirose-electric-co-ltd/df40c-100ds-0-4v-51/1969476" TargetMode="Externa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93"/>
  <sheetViews>
    <sheetView tabSelected="1" topLeftCell="A57" zoomScale="150" zoomScaleNormal="150" workbookViewId="0">
      <selection activeCell="A81" sqref="A81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2</v>
      </c>
      <c r="G7" s="17">
        <f t="shared" ref="G7:G64" si="2">IF(OR(E7&gt;0,F7&lt;&gt;""),IF(F7&lt;&gt;"",F7,E7),"")</f>
        <v>2</v>
      </c>
      <c r="H7" s="9">
        <v>0.3</v>
      </c>
      <c r="I7" s="3">
        <f t="shared" ref="I7:I64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138</v>
      </c>
      <c r="B9" s="14" t="s">
        <v>139</v>
      </c>
      <c r="D9">
        <f t="shared" si="0"/>
        <v>2</v>
      </c>
      <c r="E9">
        <f t="shared" si="1"/>
        <v>4</v>
      </c>
      <c r="G9" s="17">
        <f t="shared" si="2"/>
        <v>4</v>
      </c>
      <c r="H9" s="2">
        <v>0.1</v>
      </c>
      <c r="I9" s="3">
        <f t="shared" si="3"/>
        <v>0.4</v>
      </c>
      <c r="J9" s="4" t="s">
        <v>13</v>
      </c>
      <c r="K9" s="7" t="s">
        <v>137</v>
      </c>
      <c r="L9" t="s">
        <v>29</v>
      </c>
      <c r="M9" t="s">
        <v>136</v>
      </c>
    </row>
    <row r="10" spans="1:14" ht="34" x14ac:dyDescent="0.2">
      <c r="A10" t="s">
        <v>140</v>
      </c>
      <c r="B10" s="14" t="s">
        <v>285</v>
      </c>
      <c r="D10">
        <f t="shared" si="0"/>
        <v>10</v>
      </c>
      <c r="E10">
        <f t="shared" si="1"/>
        <v>20</v>
      </c>
      <c r="G10" s="17">
        <f t="shared" si="2"/>
        <v>20</v>
      </c>
      <c r="H10" s="2">
        <v>0.1</v>
      </c>
      <c r="I10" s="3">
        <f t="shared" si="3"/>
        <v>2</v>
      </c>
      <c r="J10" s="4" t="s">
        <v>13</v>
      </c>
      <c r="K10" s="7" t="s">
        <v>141</v>
      </c>
      <c r="L10" t="s">
        <v>29</v>
      </c>
      <c r="M10" t="s">
        <v>142</v>
      </c>
    </row>
    <row r="11" spans="1:14" ht="17" x14ac:dyDescent="0.2">
      <c r="A11" t="s">
        <v>180</v>
      </c>
      <c r="B11" s="14" t="s">
        <v>183</v>
      </c>
      <c r="D11">
        <f t="shared" si="0"/>
        <v>1</v>
      </c>
      <c r="E11">
        <f t="shared" si="1"/>
        <v>2</v>
      </c>
      <c r="G11" s="17">
        <f t="shared" si="2"/>
        <v>2</v>
      </c>
      <c r="H11" s="2">
        <v>0.1</v>
      </c>
      <c r="I11" s="3">
        <f t="shared" si="3"/>
        <v>0.2</v>
      </c>
      <c r="J11" s="4" t="s">
        <v>13</v>
      </c>
      <c r="K11" s="7" t="s">
        <v>181</v>
      </c>
      <c r="L11" t="s">
        <v>29</v>
      </c>
      <c r="M11" t="s">
        <v>182</v>
      </c>
    </row>
    <row r="12" spans="1:14" ht="68" x14ac:dyDescent="0.2">
      <c r="A12" t="s">
        <v>133</v>
      </c>
      <c r="B12" s="14" t="s">
        <v>611</v>
      </c>
      <c r="D12">
        <f t="shared" si="0"/>
        <v>19</v>
      </c>
      <c r="E12">
        <f t="shared" si="1"/>
        <v>38</v>
      </c>
      <c r="G12" s="17">
        <f t="shared" si="2"/>
        <v>38</v>
      </c>
      <c r="H12" s="2">
        <v>0.1</v>
      </c>
      <c r="I12" s="3">
        <f t="shared" si="3"/>
        <v>3.8000000000000003</v>
      </c>
      <c r="J12" s="4" t="s">
        <v>13</v>
      </c>
      <c r="K12" s="7" t="s">
        <v>135</v>
      </c>
      <c r="L12" t="s">
        <v>29</v>
      </c>
      <c r="M12" t="s">
        <v>134</v>
      </c>
    </row>
    <row r="13" spans="1:14" ht="17" x14ac:dyDescent="0.2">
      <c r="A13" t="s">
        <v>47</v>
      </c>
      <c r="B13" s="14" t="s">
        <v>312</v>
      </c>
      <c r="D13">
        <f t="shared" si="0"/>
        <v>5</v>
      </c>
      <c r="E13">
        <f t="shared" si="1"/>
        <v>10</v>
      </c>
      <c r="G13" s="17">
        <f t="shared" si="2"/>
        <v>10</v>
      </c>
      <c r="H13" s="10">
        <v>0.1</v>
      </c>
      <c r="I13" s="3">
        <f t="shared" si="3"/>
        <v>1</v>
      </c>
      <c r="J13" s="4" t="s">
        <v>13</v>
      </c>
      <c r="K13" s="7" t="s">
        <v>48</v>
      </c>
      <c r="L13" t="s">
        <v>29</v>
      </c>
      <c r="M13" t="s">
        <v>49</v>
      </c>
    </row>
    <row r="14" spans="1:14" ht="17" x14ac:dyDescent="0.2">
      <c r="A14" t="s">
        <v>292</v>
      </c>
      <c r="B14" s="14" t="s">
        <v>293</v>
      </c>
      <c r="D14">
        <f t="shared" ref="D14" si="4">IF(LEN(B14)=0,"",LEN(B14)-LEN(SUBSTITUTE(B14,",",""))+1)</f>
        <v>4</v>
      </c>
      <c r="E14">
        <f t="shared" si="1"/>
        <v>8</v>
      </c>
      <c r="G14" s="17">
        <f t="shared" ref="G14" si="5">IF(OR(E14&gt;0,F14&lt;&gt;""),IF(F14&lt;&gt;"",F14,E14),"")</f>
        <v>8</v>
      </c>
      <c r="H14" s="10">
        <v>0.1</v>
      </c>
      <c r="I14" s="3">
        <f t="shared" ref="I14" si="6">IF(F14&lt;&gt;"",F14,E14)*H14</f>
        <v>0.8</v>
      </c>
      <c r="J14" s="4" t="s">
        <v>13</v>
      </c>
      <c r="K14" t="s">
        <v>290</v>
      </c>
      <c r="L14" t="s">
        <v>29</v>
      </c>
      <c r="M14" t="s">
        <v>291</v>
      </c>
    </row>
    <row r="15" spans="1:14" x14ac:dyDescent="0.2">
      <c r="A15" t="s">
        <v>31</v>
      </c>
      <c r="D15" t="str">
        <f t="shared" si="0"/>
        <v/>
      </c>
      <c r="E15">
        <f t="shared" si="1"/>
        <v>0</v>
      </c>
      <c r="G15" s="17" t="str">
        <f t="shared" si="2"/>
        <v/>
      </c>
      <c r="H15" s="2">
        <v>1.3299999999999999E-2</v>
      </c>
      <c r="I15" s="3">
        <f t="shared" si="3"/>
        <v>0</v>
      </c>
      <c r="J15" s="4"/>
      <c r="K15" s="7" t="s">
        <v>32</v>
      </c>
      <c r="L15" t="s">
        <v>29</v>
      </c>
      <c r="M15" t="s">
        <v>33</v>
      </c>
    </row>
    <row r="16" spans="1:14" x14ac:dyDescent="0.2">
      <c r="A16" t="s">
        <v>44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0.1</v>
      </c>
      <c r="I16" s="3">
        <f t="shared" si="3"/>
        <v>0</v>
      </c>
      <c r="J16" s="4"/>
      <c r="K16" s="7" t="s">
        <v>45</v>
      </c>
      <c r="L16" t="s">
        <v>29</v>
      </c>
      <c r="M16" t="s">
        <v>46</v>
      </c>
    </row>
    <row r="17" spans="1:13" ht="17" x14ac:dyDescent="0.2">
      <c r="A17" t="s">
        <v>34</v>
      </c>
      <c r="B17" s="14" t="s">
        <v>323</v>
      </c>
      <c r="D17">
        <f t="shared" si="0"/>
        <v>3</v>
      </c>
      <c r="E17">
        <f t="shared" si="1"/>
        <v>6</v>
      </c>
      <c r="G17" s="17">
        <f t="shared" si="2"/>
        <v>6</v>
      </c>
      <c r="H17" s="2">
        <v>1.3299999999999999E-2</v>
      </c>
      <c r="I17" s="3">
        <f t="shared" si="3"/>
        <v>7.9799999999999996E-2</v>
      </c>
      <c r="J17" s="4" t="s">
        <v>13</v>
      </c>
      <c r="K17" s="7" t="s">
        <v>57</v>
      </c>
      <c r="L17" t="s">
        <v>29</v>
      </c>
      <c r="M17" t="s">
        <v>35</v>
      </c>
    </row>
    <row r="18" spans="1:13" ht="17" x14ac:dyDescent="0.2">
      <c r="A18" t="s">
        <v>50</v>
      </c>
      <c r="B18" s="14" t="s">
        <v>302</v>
      </c>
      <c r="D18">
        <f t="shared" si="0"/>
        <v>5</v>
      </c>
      <c r="E18">
        <f t="shared" si="1"/>
        <v>10</v>
      </c>
      <c r="G18" s="17">
        <f t="shared" si="2"/>
        <v>10</v>
      </c>
      <c r="H18" s="10">
        <v>0.1</v>
      </c>
      <c r="I18" s="3">
        <f t="shared" si="3"/>
        <v>1</v>
      </c>
      <c r="J18" s="4" t="s">
        <v>13</v>
      </c>
      <c r="K18" t="s">
        <v>52</v>
      </c>
      <c r="L18" t="s">
        <v>29</v>
      </c>
      <c r="M18" t="s">
        <v>51</v>
      </c>
    </row>
    <row r="19" spans="1:13" ht="17" x14ac:dyDescent="0.2">
      <c r="A19" t="s">
        <v>28</v>
      </c>
      <c r="B19" s="14" t="s">
        <v>313</v>
      </c>
      <c r="D19">
        <f t="shared" si="0"/>
        <v>1</v>
      </c>
      <c r="E19">
        <f t="shared" si="1"/>
        <v>2</v>
      </c>
      <c r="G19" s="17">
        <f t="shared" si="2"/>
        <v>2</v>
      </c>
      <c r="H19" s="2">
        <v>0.1</v>
      </c>
      <c r="I19" s="3">
        <f t="shared" si="3"/>
        <v>0.2</v>
      </c>
      <c r="J19" s="4" t="s">
        <v>13</v>
      </c>
      <c r="K19" s="7" t="s">
        <v>58</v>
      </c>
      <c r="L19" t="s">
        <v>29</v>
      </c>
      <c r="M19" t="s">
        <v>30</v>
      </c>
    </row>
    <row r="20" spans="1:13" x14ac:dyDescent="0.2">
      <c r="A20" t="s">
        <v>171</v>
      </c>
      <c r="D20" t="str">
        <f t="shared" si="0"/>
        <v/>
      </c>
      <c r="E20">
        <f t="shared" si="1"/>
        <v>0</v>
      </c>
      <c r="G20" s="17" t="str">
        <f t="shared" si="2"/>
        <v/>
      </c>
      <c r="H20" s="2">
        <v>0.1</v>
      </c>
      <c r="I20" s="3">
        <f t="shared" si="3"/>
        <v>0</v>
      </c>
      <c r="J20" s="4"/>
      <c r="K20" s="7" t="s">
        <v>170</v>
      </c>
      <c r="L20" t="s">
        <v>29</v>
      </c>
      <c r="M20" t="s">
        <v>169</v>
      </c>
    </row>
    <row r="21" spans="1:13" ht="34" x14ac:dyDescent="0.2">
      <c r="A21" t="s">
        <v>125</v>
      </c>
      <c r="B21" s="14" t="s">
        <v>194</v>
      </c>
      <c r="D21">
        <f t="shared" si="0"/>
        <v>14</v>
      </c>
      <c r="E21">
        <f t="shared" si="1"/>
        <v>28</v>
      </c>
      <c r="G21" s="17">
        <f t="shared" si="2"/>
        <v>28</v>
      </c>
      <c r="H21" s="2">
        <v>0.1</v>
      </c>
      <c r="I21" s="3">
        <f t="shared" si="3"/>
        <v>2.8000000000000003</v>
      </c>
      <c r="J21" s="4" t="s">
        <v>13</v>
      </c>
      <c r="K21" s="7" t="s">
        <v>126</v>
      </c>
      <c r="L21" t="s">
        <v>29</v>
      </c>
      <c r="M21" t="s">
        <v>127</v>
      </c>
    </row>
    <row r="22" spans="1:13" ht="17" x14ac:dyDescent="0.2">
      <c r="A22" t="s">
        <v>161</v>
      </c>
      <c r="B22" s="14" t="s">
        <v>195</v>
      </c>
      <c r="D22">
        <f t="shared" si="0"/>
        <v>1</v>
      </c>
      <c r="E22">
        <f t="shared" si="1"/>
        <v>2</v>
      </c>
      <c r="G22" s="17">
        <f t="shared" si="2"/>
        <v>2</v>
      </c>
      <c r="H22" s="2">
        <v>0.1</v>
      </c>
      <c r="I22" s="3">
        <f t="shared" si="3"/>
        <v>0.2</v>
      </c>
      <c r="J22" s="4" t="s">
        <v>13</v>
      </c>
      <c r="K22" s="7" t="s">
        <v>160</v>
      </c>
      <c r="L22" t="s">
        <v>29</v>
      </c>
      <c r="M22" t="s">
        <v>162</v>
      </c>
    </row>
    <row r="23" spans="1:13" ht="17" x14ac:dyDescent="0.2">
      <c r="A23" t="s">
        <v>146</v>
      </c>
      <c r="B23" s="14" t="s">
        <v>145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144</v>
      </c>
      <c r="L23" t="s">
        <v>29</v>
      </c>
      <c r="M23" t="s">
        <v>143</v>
      </c>
    </row>
    <row r="24" spans="1:13" ht="17" x14ac:dyDescent="0.2">
      <c r="A24" t="s">
        <v>40</v>
      </c>
      <c r="B24" s="14" t="s">
        <v>310</v>
      </c>
      <c r="D24">
        <f t="shared" si="0"/>
        <v>2</v>
      </c>
      <c r="E24">
        <f t="shared" si="1"/>
        <v>4</v>
      </c>
      <c r="G24" s="17">
        <f t="shared" si="2"/>
        <v>4</v>
      </c>
      <c r="H24" s="2">
        <v>0.16</v>
      </c>
      <c r="I24" s="3">
        <f t="shared" si="3"/>
        <v>0.64</v>
      </c>
      <c r="J24" s="4" t="s">
        <v>13</v>
      </c>
      <c r="K24" t="s">
        <v>41</v>
      </c>
      <c r="L24" t="s">
        <v>42</v>
      </c>
      <c r="M24" t="s">
        <v>43</v>
      </c>
    </row>
    <row r="25" spans="1:13" ht="17" x14ac:dyDescent="0.2">
      <c r="A25" t="s">
        <v>154</v>
      </c>
      <c r="B25" s="14" t="s">
        <v>155</v>
      </c>
      <c r="D25">
        <f t="shared" si="0"/>
        <v>1</v>
      </c>
      <c r="E25">
        <f t="shared" si="1"/>
        <v>2</v>
      </c>
      <c r="G25" s="17">
        <f t="shared" si="2"/>
        <v>2</v>
      </c>
      <c r="H25" s="2">
        <v>0.42</v>
      </c>
      <c r="I25" s="3">
        <f t="shared" si="3"/>
        <v>0.84</v>
      </c>
      <c r="J25" s="4" t="s">
        <v>13</v>
      </c>
      <c r="K25" t="s">
        <v>152</v>
      </c>
      <c r="L25" t="s">
        <v>42</v>
      </c>
      <c r="M25" t="s">
        <v>153</v>
      </c>
    </row>
    <row r="26" spans="1:13" ht="17" x14ac:dyDescent="0.2">
      <c r="A26" t="s">
        <v>174</v>
      </c>
      <c r="B26" s="14" t="s">
        <v>311</v>
      </c>
      <c r="D26">
        <f t="shared" si="0"/>
        <v>3</v>
      </c>
      <c r="E26">
        <f t="shared" si="1"/>
        <v>6</v>
      </c>
      <c r="G26" s="17">
        <f t="shared" si="2"/>
        <v>6</v>
      </c>
      <c r="H26" s="2">
        <v>0.1</v>
      </c>
      <c r="I26" s="3">
        <f t="shared" si="3"/>
        <v>0.60000000000000009</v>
      </c>
      <c r="J26" s="4" t="s">
        <v>13</v>
      </c>
      <c r="K26" t="s">
        <v>175</v>
      </c>
      <c r="L26" t="s">
        <v>42</v>
      </c>
      <c r="M26" t="s">
        <v>176</v>
      </c>
    </row>
    <row r="27" spans="1:13" ht="17" x14ac:dyDescent="0.2">
      <c r="A27" t="s">
        <v>164</v>
      </c>
      <c r="B27" s="14" t="s">
        <v>196</v>
      </c>
      <c r="D27">
        <f t="shared" si="0"/>
        <v>1</v>
      </c>
      <c r="E27">
        <f t="shared" si="1"/>
        <v>2</v>
      </c>
      <c r="G27" s="17">
        <f t="shared" si="2"/>
        <v>2</v>
      </c>
      <c r="H27" s="2">
        <v>0.1</v>
      </c>
      <c r="I27" s="3">
        <f t="shared" si="3"/>
        <v>0.2</v>
      </c>
      <c r="J27" s="4" t="s">
        <v>13</v>
      </c>
      <c r="K27" t="s">
        <v>163</v>
      </c>
      <c r="L27" t="s">
        <v>29</v>
      </c>
      <c r="M27" t="s">
        <v>165</v>
      </c>
    </row>
    <row r="28" spans="1:13" ht="17" x14ac:dyDescent="0.2">
      <c r="A28" t="s">
        <v>128</v>
      </c>
      <c r="B28" s="14" t="s">
        <v>132</v>
      </c>
      <c r="D28">
        <f t="shared" si="0"/>
        <v>2</v>
      </c>
      <c r="E28">
        <f t="shared" si="1"/>
        <v>4</v>
      </c>
      <c r="G28" s="17">
        <f t="shared" si="2"/>
        <v>4</v>
      </c>
      <c r="H28" s="2">
        <v>0.1</v>
      </c>
      <c r="I28" s="3">
        <f t="shared" si="3"/>
        <v>0.4</v>
      </c>
      <c r="J28" s="4" t="s">
        <v>13</v>
      </c>
      <c r="K28" t="s">
        <v>129</v>
      </c>
      <c r="L28" t="s">
        <v>29</v>
      </c>
      <c r="M28" t="s">
        <v>130</v>
      </c>
    </row>
    <row r="29" spans="1:13" ht="34" x14ac:dyDescent="0.2">
      <c r="A29" t="s">
        <v>177</v>
      </c>
      <c r="B29" s="14" t="s">
        <v>198</v>
      </c>
      <c r="D29">
        <f t="shared" si="0"/>
        <v>8</v>
      </c>
      <c r="E29">
        <f t="shared" si="1"/>
        <v>16</v>
      </c>
      <c r="G29" s="17">
        <f t="shared" si="2"/>
        <v>16</v>
      </c>
      <c r="H29" s="2">
        <v>0.1</v>
      </c>
      <c r="I29" s="3">
        <f t="shared" si="3"/>
        <v>1.6</v>
      </c>
      <c r="J29" s="4" t="s">
        <v>13</v>
      </c>
      <c r="K29" t="s">
        <v>178</v>
      </c>
      <c r="L29" t="s">
        <v>29</v>
      </c>
      <c r="M29" t="s">
        <v>179</v>
      </c>
    </row>
    <row r="30" spans="1:13" ht="51" x14ac:dyDescent="0.2">
      <c r="A30" t="s">
        <v>131</v>
      </c>
      <c r="B30" s="14" t="s">
        <v>309</v>
      </c>
      <c r="D30">
        <f t="shared" si="0"/>
        <v>13</v>
      </c>
      <c r="E30">
        <f t="shared" si="1"/>
        <v>26</v>
      </c>
      <c r="G30" s="17">
        <f t="shared" si="2"/>
        <v>26</v>
      </c>
      <c r="H30" s="10">
        <v>0.08</v>
      </c>
      <c r="I30" s="3">
        <f t="shared" si="3"/>
        <v>2.08</v>
      </c>
      <c r="J30" s="4" t="s">
        <v>13</v>
      </c>
      <c r="K30" t="s">
        <v>54</v>
      </c>
      <c r="L30" t="s">
        <v>29</v>
      </c>
      <c r="M30" t="s">
        <v>55</v>
      </c>
    </row>
    <row r="31" spans="1:13" ht="17" x14ac:dyDescent="0.2">
      <c r="A31" t="s">
        <v>166</v>
      </c>
      <c r="B31" s="14" t="s">
        <v>197</v>
      </c>
      <c r="D31">
        <f t="shared" si="0"/>
        <v>1</v>
      </c>
      <c r="E31">
        <f t="shared" si="1"/>
        <v>2</v>
      </c>
      <c r="G31" s="17">
        <f t="shared" si="2"/>
        <v>2</v>
      </c>
      <c r="H31" s="10">
        <v>0.18</v>
      </c>
      <c r="I31" s="3">
        <f t="shared" si="3"/>
        <v>0.36</v>
      </c>
      <c r="J31" s="4" t="s">
        <v>13</v>
      </c>
      <c r="K31" t="s">
        <v>167</v>
      </c>
      <c r="L31" t="s">
        <v>29</v>
      </c>
      <c r="M31" t="s">
        <v>168</v>
      </c>
    </row>
    <row r="32" spans="1:13" x14ac:dyDescent="0.2">
      <c r="A32" t="s">
        <v>36</v>
      </c>
      <c r="D32" t="str">
        <f>IF(LEN(B32)=0,"",LEN(B32)-LEN(SUBSTITUTE(B32,",",""))+1)</f>
        <v/>
      </c>
      <c r="E32">
        <f t="shared" si="1"/>
        <v>0</v>
      </c>
      <c r="G32" s="17" t="str">
        <f t="shared" si="2"/>
        <v/>
      </c>
      <c r="H32" s="2">
        <v>0.18099999999999999</v>
      </c>
      <c r="I32" s="3">
        <f t="shared" si="3"/>
        <v>0</v>
      </c>
      <c r="J32" s="4"/>
      <c r="K32" s="7" t="s">
        <v>38</v>
      </c>
      <c r="L32" t="s">
        <v>29</v>
      </c>
      <c r="M32" t="s">
        <v>39</v>
      </c>
    </row>
    <row r="33" spans="1:14" ht="17" x14ac:dyDescent="0.2">
      <c r="A33" t="s">
        <v>409</v>
      </c>
      <c r="B33" s="14" t="s">
        <v>308</v>
      </c>
      <c r="D33">
        <f>IF(LEN(B33)=0,"",LEN(B33)-LEN(SUBSTITUTE(B33,",",""))+1)</f>
        <v>2</v>
      </c>
      <c r="E33">
        <f t="shared" si="1"/>
        <v>4</v>
      </c>
      <c r="G33" s="17">
        <f t="shared" ref="G33" si="7">IF(OR(E33&gt;0,F33&lt;&gt;""),IF(F33&lt;&gt;"",F33,E33),"")</f>
        <v>4</v>
      </c>
      <c r="H33" s="2">
        <v>0.17</v>
      </c>
      <c r="I33" s="3">
        <f t="shared" ref="I33" si="8">IF(F33&lt;&gt;"",F33,E33)*H33</f>
        <v>0.68</v>
      </c>
      <c r="J33" s="4" t="s">
        <v>13</v>
      </c>
      <c r="K33" s="7" t="s">
        <v>410</v>
      </c>
      <c r="L33" t="s">
        <v>150</v>
      </c>
      <c r="M33" t="s">
        <v>411</v>
      </c>
    </row>
    <row r="34" spans="1:14" ht="34" x14ac:dyDescent="0.2">
      <c r="A34" t="s">
        <v>59</v>
      </c>
      <c r="B34" s="14" t="s">
        <v>356</v>
      </c>
      <c r="D34">
        <f t="shared" si="0"/>
        <v>6</v>
      </c>
      <c r="E34">
        <f t="shared" si="1"/>
        <v>12</v>
      </c>
      <c r="G34" s="17">
        <f t="shared" si="2"/>
        <v>12</v>
      </c>
      <c r="H34" s="2">
        <v>0.33</v>
      </c>
      <c r="I34" s="3">
        <f t="shared" si="3"/>
        <v>3.96</v>
      </c>
      <c r="J34" s="4" t="s">
        <v>13</v>
      </c>
      <c r="K34" s="7" t="s">
        <v>61</v>
      </c>
      <c r="L34" t="s">
        <v>29</v>
      </c>
      <c r="M34" t="s">
        <v>60</v>
      </c>
    </row>
    <row r="35" spans="1:14" ht="17" x14ac:dyDescent="0.2">
      <c r="A35" t="s">
        <v>97</v>
      </c>
      <c r="B35" s="14" t="s">
        <v>37</v>
      </c>
      <c r="D35">
        <f t="shared" si="0"/>
        <v>2</v>
      </c>
      <c r="E35">
        <f t="shared" si="1"/>
        <v>4</v>
      </c>
      <c r="G35" s="17">
        <f t="shared" si="2"/>
        <v>4</v>
      </c>
      <c r="H35" s="9">
        <v>0.97</v>
      </c>
      <c r="I35" s="3">
        <f t="shared" si="3"/>
        <v>3.88</v>
      </c>
      <c r="J35" s="4" t="s">
        <v>13</v>
      </c>
      <c r="K35" s="7" t="s">
        <v>400</v>
      </c>
      <c r="L35" t="s">
        <v>96</v>
      </c>
      <c r="M35" t="s">
        <v>399</v>
      </c>
    </row>
    <row r="36" spans="1:14" ht="17" x14ac:dyDescent="0.2">
      <c r="A36" t="s">
        <v>147</v>
      </c>
      <c r="B36" s="14" t="s">
        <v>148</v>
      </c>
      <c r="D36">
        <f t="shared" si="0"/>
        <v>1</v>
      </c>
      <c r="E36">
        <f t="shared" si="1"/>
        <v>2</v>
      </c>
      <c r="G36" s="17">
        <f t="shared" si="2"/>
        <v>2</v>
      </c>
      <c r="H36" s="9">
        <v>0.1</v>
      </c>
      <c r="I36" s="3">
        <f t="shared" si="3"/>
        <v>0.2</v>
      </c>
      <c r="J36" s="4" t="s">
        <v>13</v>
      </c>
      <c r="K36" s="7" t="s">
        <v>149</v>
      </c>
      <c r="L36" t="s">
        <v>150</v>
      </c>
      <c r="M36" t="s">
        <v>151</v>
      </c>
    </row>
    <row r="37" spans="1:14" ht="17" x14ac:dyDescent="0.2">
      <c r="A37" t="s">
        <v>95</v>
      </c>
      <c r="B37" s="14" t="s">
        <v>93</v>
      </c>
      <c r="D37">
        <f t="shared" si="0"/>
        <v>1</v>
      </c>
      <c r="E37">
        <f t="shared" si="1"/>
        <v>2</v>
      </c>
      <c r="G37" s="17">
        <f t="shared" si="2"/>
        <v>2</v>
      </c>
      <c r="H37" s="2">
        <v>0.36</v>
      </c>
      <c r="I37" s="3">
        <f t="shared" si="3"/>
        <v>0.72</v>
      </c>
      <c r="J37" s="4" t="s">
        <v>13</v>
      </c>
      <c r="K37" t="s">
        <v>104</v>
      </c>
      <c r="L37" t="s">
        <v>105</v>
      </c>
      <c r="M37" t="s">
        <v>94</v>
      </c>
    </row>
    <row r="38" spans="1:14" ht="17" x14ac:dyDescent="0.2">
      <c r="A38" t="s">
        <v>98</v>
      </c>
      <c r="B38" s="14" t="s">
        <v>81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0.44</v>
      </c>
      <c r="I38" s="3">
        <f t="shared" si="3"/>
        <v>0.88</v>
      </c>
      <c r="J38" s="4" t="s">
        <v>13</v>
      </c>
      <c r="K38" s="7" t="s">
        <v>100</v>
      </c>
      <c r="L38" t="s">
        <v>86</v>
      </c>
      <c r="M38" t="s">
        <v>99</v>
      </c>
    </row>
    <row r="39" spans="1:14" x14ac:dyDescent="0.2">
      <c r="A39" t="s">
        <v>101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/>
      <c r="K39" s="7" t="s">
        <v>102</v>
      </c>
      <c r="L39" t="s">
        <v>24</v>
      </c>
      <c r="M39" t="s">
        <v>103</v>
      </c>
    </row>
    <row r="40" spans="1:14" ht="17" x14ac:dyDescent="0.2">
      <c r="A40" t="s">
        <v>108</v>
      </c>
      <c r="B40" s="14" t="s">
        <v>114</v>
      </c>
      <c r="D40">
        <f t="shared" si="0"/>
        <v>1</v>
      </c>
      <c r="E40">
        <f t="shared" si="1"/>
        <v>2</v>
      </c>
      <c r="G40" s="17">
        <f t="shared" si="2"/>
        <v>2</v>
      </c>
      <c r="H40" s="9">
        <v>8.44</v>
      </c>
      <c r="I40" s="3">
        <f t="shared" si="3"/>
        <v>16.88</v>
      </c>
      <c r="J40" s="4" t="s">
        <v>13</v>
      </c>
      <c r="K40" s="7" t="s">
        <v>107</v>
      </c>
      <c r="L40" t="s">
        <v>24</v>
      </c>
      <c r="M40" t="s">
        <v>106</v>
      </c>
    </row>
    <row r="41" spans="1:14" ht="17" x14ac:dyDescent="0.2">
      <c r="A41" t="s">
        <v>112</v>
      </c>
      <c r="B41" s="14" t="s">
        <v>200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2.14</v>
      </c>
      <c r="I41" s="3">
        <f t="shared" si="3"/>
        <v>4.28</v>
      </c>
      <c r="J41" s="4" t="s">
        <v>13</v>
      </c>
      <c r="K41" s="7" t="s">
        <v>109</v>
      </c>
      <c r="L41" t="s">
        <v>110</v>
      </c>
      <c r="M41" s="12" t="s">
        <v>111</v>
      </c>
    </row>
    <row r="42" spans="1:14" ht="17" x14ac:dyDescent="0.2">
      <c r="A42" t="s">
        <v>119</v>
      </c>
      <c r="B42" s="14" t="s">
        <v>120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1.45</v>
      </c>
      <c r="I42" s="3">
        <f t="shared" si="3"/>
        <v>2.9</v>
      </c>
      <c r="J42" s="4" t="s">
        <v>13</v>
      </c>
      <c r="K42" s="7" t="s">
        <v>117</v>
      </c>
      <c r="L42" t="s">
        <v>118</v>
      </c>
      <c r="M42" t="s">
        <v>116</v>
      </c>
    </row>
    <row r="43" spans="1:14" ht="17" x14ac:dyDescent="0.2">
      <c r="A43" t="s">
        <v>123</v>
      </c>
      <c r="B43" s="14" t="s">
        <v>124</v>
      </c>
      <c r="D43">
        <f t="shared" si="0"/>
        <v>2</v>
      </c>
      <c r="E43">
        <f t="shared" si="1"/>
        <v>4</v>
      </c>
      <c r="G43" s="17">
        <f t="shared" si="2"/>
        <v>4</v>
      </c>
      <c r="H43" s="9">
        <v>0.53</v>
      </c>
      <c r="I43" s="3">
        <f t="shared" si="3"/>
        <v>2.12</v>
      </c>
      <c r="J43" s="4" t="s">
        <v>13</v>
      </c>
      <c r="K43" s="7" t="s">
        <v>121</v>
      </c>
      <c r="L43" t="s">
        <v>24</v>
      </c>
      <c r="M43" t="s">
        <v>122</v>
      </c>
    </row>
    <row r="44" spans="1:14" ht="17" x14ac:dyDescent="0.2">
      <c r="A44" t="s">
        <v>159</v>
      </c>
      <c r="B44" s="14" t="s">
        <v>201</v>
      </c>
      <c r="D44">
        <f t="shared" si="0"/>
        <v>1</v>
      </c>
      <c r="E44">
        <f t="shared" si="1"/>
        <v>2</v>
      </c>
      <c r="G44" s="17">
        <f t="shared" si="2"/>
        <v>2</v>
      </c>
      <c r="H44" s="9">
        <v>0.74</v>
      </c>
      <c r="I44" s="3">
        <f t="shared" si="3"/>
        <v>1.48</v>
      </c>
      <c r="J44" s="4" t="s">
        <v>13</v>
      </c>
      <c r="K44" s="7" t="s">
        <v>158</v>
      </c>
      <c r="L44" t="s">
        <v>157</v>
      </c>
      <c r="M44" t="s">
        <v>156</v>
      </c>
    </row>
    <row r="45" spans="1:14" ht="17" x14ac:dyDescent="0.2">
      <c r="A45" t="s">
        <v>206</v>
      </c>
      <c r="B45" s="14" t="s">
        <v>224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1.2</v>
      </c>
      <c r="I45" s="3">
        <f t="shared" si="3"/>
        <v>2.4</v>
      </c>
      <c r="J45" s="4" t="s">
        <v>13</v>
      </c>
      <c r="K45" s="7" t="s">
        <v>226</v>
      </c>
      <c r="L45" t="s">
        <v>64</v>
      </c>
      <c r="M45" t="s">
        <v>225</v>
      </c>
    </row>
    <row r="46" spans="1:14" ht="17" x14ac:dyDescent="0.2">
      <c r="A46" t="s">
        <v>363</v>
      </c>
      <c r="B46" s="14" t="s">
        <v>364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0.81</v>
      </c>
      <c r="I46" s="3">
        <f t="shared" si="3"/>
        <v>1.62</v>
      </c>
      <c r="J46" s="4" t="s">
        <v>13</v>
      </c>
      <c r="K46" s="7" t="s">
        <v>366</v>
      </c>
      <c r="L46" t="s">
        <v>64</v>
      </c>
      <c r="M46" t="s">
        <v>365</v>
      </c>
    </row>
    <row r="47" spans="1:14" ht="17" x14ac:dyDescent="0.2">
      <c r="A47" t="s">
        <v>207</v>
      </c>
      <c r="B47" s="14" t="s">
        <v>234</v>
      </c>
      <c r="D47">
        <f t="shared" ref="D47:D48" si="9">IF(LEN(B47)=0,"",LEN(B47)-LEN(SUBSTITUTE(B47,",",""))+1)</f>
        <v>2</v>
      </c>
      <c r="E47">
        <f t="shared" si="1"/>
        <v>4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13</v>
      </c>
      <c r="K47" s="7" t="s">
        <v>211</v>
      </c>
      <c r="L47" t="s">
        <v>210</v>
      </c>
      <c r="M47" t="s">
        <v>209</v>
      </c>
      <c r="N47" t="s">
        <v>227</v>
      </c>
    </row>
    <row r="48" spans="1:14" ht="17" x14ac:dyDescent="0.2">
      <c r="A48" t="s">
        <v>228</v>
      </c>
      <c r="B48" s="14" t="s">
        <v>234</v>
      </c>
      <c r="D48">
        <f t="shared" si="9"/>
        <v>2</v>
      </c>
      <c r="E48">
        <f t="shared" si="1"/>
        <v>4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13</v>
      </c>
      <c r="K48" s="7" t="s">
        <v>221</v>
      </c>
      <c r="L48" t="s">
        <v>210</v>
      </c>
      <c r="M48" s="12" t="s">
        <v>220</v>
      </c>
      <c r="N48" t="s">
        <v>232</v>
      </c>
    </row>
    <row r="49" spans="1:14" ht="17" x14ac:dyDescent="0.2">
      <c r="A49" t="s">
        <v>205</v>
      </c>
      <c r="B49" s="14" t="s">
        <v>203</v>
      </c>
      <c r="D49">
        <f>IF(LEN(B49)=0,"",LEN(B49)-LEN(SUBSTITUTE(B49,",",""))+1)</f>
        <v>1</v>
      </c>
      <c r="E49">
        <f>ROUNDUP(IF(D49="",0,D49)*$B$5,0)</f>
        <v>2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13</v>
      </c>
      <c r="K49" s="7" t="s">
        <v>204</v>
      </c>
      <c r="L49" t="s">
        <v>64</v>
      </c>
      <c r="M49" t="s">
        <v>63</v>
      </c>
    </row>
    <row r="50" spans="1:14" ht="17" x14ac:dyDescent="0.2">
      <c r="A50" t="s">
        <v>208</v>
      </c>
      <c r="B50" s="14" t="s">
        <v>203</v>
      </c>
      <c r="D50">
        <f t="shared" si="0"/>
        <v>1</v>
      </c>
      <c r="E50">
        <f t="shared" si="1"/>
        <v>2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13</v>
      </c>
      <c r="K50" s="7" t="s">
        <v>215</v>
      </c>
      <c r="L50" t="s">
        <v>210</v>
      </c>
      <c r="M50" t="s">
        <v>212</v>
      </c>
      <c r="N50" t="s">
        <v>214</v>
      </c>
    </row>
    <row r="51" spans="1:14" ht="17" x14ac:dyDescent="0.2">
      <c r="A51" t="s">
        <v>207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211</v>
      </c>
      <c r="L51" t="s">
        <v>210</v>
      </c>
      <c r="M51" t="s">
        <v>209</v>
      </c>
      <c r="N51" t="s">
        <v>213</v>
      </c>
    </row>
    <row r="52" spans="1:14" ht="17" x14ac:dyDescent="0.2">
      <c r="A52" t="s">
        <v>216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13</v>
      </c>
      <c r="K52" s="7" t="s">
        <v>223</v>
      </c>
      <c r="L52" t="s">
        <v>210</v>
      </c>
      <c r="M52" t="s">
        <v>222</v>
      </c>
      <c r="N52" t="s">
        <v>218</v>
      </c>
    </row>
    <row r="53" spans="1:14" ht="17" x14ac:dyDescent="0.2">
      <c r="A53" t="s">
        <v>217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13</v>
      </c>
      <c r="K53" s="7" t="s">
        <v>221</v>
      </c>
      <c r="L53" t="s">
        <v>210</v>
      </c>
      <c r="M53" s="12" t="s">
        <v>220</v>
      </c>
      <c r="N53" t="s">
        <v>219</v>
      </c>
    </row>
    <row r="54" spans="1:14" ht="17" x14ac:dyDescent="0.2">
      <c r="A54" t="s">
        <v>229</v>
      </c>
      <c r="B54" s="14" t="s">
        <v>233</v>
      </c>
      <c r="D54">
        <f t="shared" si="0"/>
        <v>3</v>
      </c>
      <c r="E54">
        <f t="shared" si="1"/>
        <v>6</v>
      </c>
      <c r="F54">
        <v>12</v>
      </c>
      <c r="G54" s="17">
        <f t="shared" si="2"/>
        <v>12</v>
      </c>
      <c r="H54" s="9">
        <v>0.13</v>
      </c>
      <c r="I54" s="3">
        <f t="shared" si="3"/>
        <v>1.56</v>
      </c>
      <c r="J54" s="4" t="s">
        <v>13</v>
      </c>
      <c r="K54" s="7" t="s">
        <v>230</v>
      </c>
      <c r="L54" t="s">
        <v>210</v>
      </c>
      <c r="M54" t="s">
        <v>231</v>
      </c>
      <c r="N54" t="s">
        <v>235</v>
      </c>
    </row>
    <row r="55" spans="1:14" ht="17" x14ac:dyDescent="0.2">
      <c r="A55" t="s">
        <v>238</v>
      </c>
      <c r="B55" s="14" t="s">
        <v>236</v>
      </c>
      <c r="D55">
        <f t="shared" si="0"/>
        <v>1</v>
      </c>
      <c r="E55">
        <f t="shared" si="1"/>
        <v>2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13</v>
      </c>
      <c r="K55" s="7" t="s">
        <v>239</v>
      </c>
      <c r="L55" t="s">
        <v>240</v>
      </c>
      <c r="M55" s="12" t="s">
        <v>241</v>
      </c>
    </row>
    <row r="56" spans="1:14" ht="17" x14ac:dyDescent="0.2">
      <c r="A56" t="s">
        <v>237</v>
      </c>
      <c r="B56" s="14" t="s">
        <v>236</v>
      </c>
      <c r="D56">
        <f t="shared" si="0"/>
        <v>1</v>
      </c>
      <c r="E56">
        <f t="shared" si="1"/>
        <v>2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13</v>
      </c>
      <c r="K56" s="7" t="s">
        <v>242</v>
      </c>
      <c r="L56" t="s">
        <v>240</v>
      </c>
      <c r="M56" s="12" t="s">
        <v>243</v>
      </c>
    </row>
    <row r="57" spans="1:14" ht="17" x14ac:dyDescent="0.2">
      <c r="A57" t="s">
        <v>248</v>
      </c>
      <c r="B57" s="14" t="s">
        <v>190</v>
      </c>
      <c r="D57">
        <f t="shared" si="0"/>
        <v>1</v>
      </c>
      <c r="E57">
        <f t="shared" si="1"/>
        <v>2</v>
      </c>
      <c r="G57" s="17">
        <f t="shared" si="2"/>
        <v>2</v>
      </c>
      <c r="H57" s="9">
        <v>2.14</v>
      </c>
      <c r="I57" s="3">
        <f t="shared" si="3"/>
        <v>4.28</v>
      </c>
      <c r="J57" s="4" t="s">
        <v>13</v>
      </c>
      <c r="K57" s="7" t="s">
        <v>249</v>
      </c>
      <c r="L57" t="s">
        <v>64</v>
      </c>
      <c r="M57" t="s">
        <v>250</v>
      </c>
    </row>
    <row r="58" spans="1:14" ht="17" x14ac:dyDescent="0.2">
      <c r="A58" t="s">
        <v>247</v>
      </c>
      <c r="B58" s="14" t="s">
        <v>190</v>
      </c>
      <c r="D58">
        <f t="shared" si="0"/>
        <v>1</v>
      </c>
      <c r="E58">
        <f t="shared" si="1"/>
        <v>2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13</v>
      </c>
      <c r="K58" s="7" t="s">
        <v>246</v>
      </c>
      <c r="L58" t="s">
        <v>110</v>
      </c>
      <c r="M58" s="12" t="s">
        <v>245</v>
      </c>
    </row>
    <row r="59" spans="1:14" ht="17" x14ac:dyDescent="0.2">
      <c r="A59" t="s">
        <v>253</v>
      </c>
      <c r="B59" s="14" t="s">
        <v>81</v>
      </c>
      <c r="D59">
        <f t="shared" si="0"/>
        <v>1</v>
      </c>
      <c r="E59">
        <f t="shared" si="1"/>
        <v>2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13</v>
      </c>
      <c r="K59" s="7" t="s">
        <v>254</v>
      </c>
      <c r="L59" t="s">
        <v>255</v>
      </c>
      <c r="M59" t="s">
        <v>256</v>
      </c>
      <c r="N59" t="s">
        <v>257</v>
      </c>
    </row>
    <row r="60" spans="1:14" ht="17" x14ac:dyDescent="0.2">
      <c r="A60" t="s">
        <v>262</v>
      </c>
      <c r="B60" s="14" t="s">
        <v>565</v>
      </c>
      <c r="D60">
        <f t="shared" si="0"/>
        <v>1</v>
      </c>
      <c r="E60">
        <f t="shared" si="1"/>
        <v>2</v>
      </c>
      <c r="G60" s="17">
        <f t="shared" si="2"/>
        <v>2</v>
      </c>
      <c r="H60" s="9">
        <v>0.27</v>
      </c>
      <c r="I60" s="3">
        <f t="shared" si="3"/>
        <v>0.54</v>
      </c>
      <c r="J60" s="4" t="s">
        <v>13</v>
      </c>
      <c r="K60" s="7" t="s">
        <v>261</v>
      </c>
      <c r="L60" t="s">
        <v>86</v>
      </c>
      <c r="M60" t="s">
        <v>260</v>
      </c>
    </row>
    <row r="61" spans="1:14" ht="17" x14ac:dyDescent="0.2">
      <c r="A61" t="s">
        <v>265</v>
      </c>
      <c r="B61" s="14" t="s">
        <v>244</v>
      </c>
      <c r="D61">
        <f t="shared" si="0"/>
        <v>1</v>
      </c>
      <c r="E61">
        <f t="shared" si="1"/>
        <v>2</v>
      </c>
      <c r="G61" s="17">
        <f t="shared" si="2"/>
        <v>2</v>
      </c>
      <c r="H61" s="9">
        <v>0.16</v>
      </c>
      <c r="I61" s="3">
        <f t="shared" si="3"/>
        <v>0.32</v>
      </c>
      <c r="J61" s="4" t="s">
        <v>13</v>
      </c>
      <c r="K61" s="7" t="s">
        <v>264</v>
      </c>
      <c r="L61" t="s">
        <v>86</v>
      </c>
      <c r="M61" t="s">
        <v>263</v>
      </c>
    </row>
    <row r="62" spans="1:14" ht="17" x14ac:dyDescent="0.2">
      <c r="A62" t="s">
        <v>266</v>
      </c>
      <c r="B62" s="14" t="s">
        <v>624</v>
      </c>
      <c r="D62">
        <f t="shared" si="0"/>
        <v>4</v>
      </c>
      <c r="E62">
        <f t="shared" si="1"/>
        <v>8</v>
      </c>
      <c r="F62">
        <v>12</v>
      </c>
      <c r="G62" s="17">
        <f t="shared" si="2"/>
        <v>12</v>
      </c>
      <c r="H62" s="9">
        <v>0.4</v>
      </c>
      <c r="I62" s="3">
        <f t="shared" si="3"/>
        <v>4.8000000000000007</v>
      </c>
      <c r="J62" s="4" t="s">
        <v>13</v>
      </c>
      <c r="K62" s="7" t="s">
        <v>269</v>
      </c>
      <c r="L62" t="s">
        <v>268</v>
      </c>
      <c r="M62" t="s">
        <v>267</v>
      </c>
    </row>
    <row r="63" spans="1:14" ht="17" x14ac:dyDescent="0.2">
      <c r="A63" t="s">
        <v>270</v>
      </c>
      <c r="B63" s="14" t="s">
        <v>297</v>
      </c>
      <c r="D63">
        <f t="shared" si="0"/>
        <v>3</v>
      </c>
      <c r="E63">
        <f t="shared" si="1"/>
        <v>6</v>
      </c>
      <c r="G63" s="17">
        <f t="shared" si="2"/>
        <v>6</v>
      </c>
      <c r="H63" s="9">
        <v>0.17</v>
      </c>
      <c r="I63" s="3">
        <f t="shared" si="3"/>
        <v>1.02</v>
      </c>
      <c r="J63" s="4" t="s">
        <v>13</v>
      </c>
      <c r="K63" s="7" t="s">
        <v>272</v>
      </c>
      <c r="L63" t="s">
        <v>240</v>
      </c>
      <c r="M63" t="s">
        <v>271</v>
      </c>
    </row>
    <row r="64" spans="1:14" ht="17" x14ac:dyDescent="0.2">
      <c r="A64" t="s">
        <v>273</v>
      </c>
      <c r="B64" s="14" t="s">
        <v>289</v>
      </c>
      <c r="D64">
        <f t="shared" si="0"/>
        <v>1</v>
      </c>
      <c r="E64">
        <f t="shared" si="1"/>
        <v>2</v>
      </c>
      <c r="G64" s="17">
        <f t="shared" si="2"/>
        <v>2</v>
      </c>
      <c r="H64" s="9">
        <v>0.22</v>
      </c>
      <c r="I64" s="3">
        <f t="shared" si="3"/>
        <v>0.44</v>
      </c>
      <c r="J64" s="4" t="s">
        <v>13</v>
      </c>
      <c r="K64" s="7" t="s">
        <v>274</v>
      </c>
      <c r="L64" t="s">
        <v>240</v>
      </c>
      <c r="M64" t="s">
        <v>275</v>
      </c>
    </row>
    <row r="65" spans="1:13" ht="17" x14ac:dyDescent="0.2">
      <c r="A65" t="s">
        <v>278</v>
      </c>
      <c r="B65" s="14" t="s">
        <v>287</v>
      </c>
      <c r="D65">
        <f t="shared" si="0"/>
        <v>1</v>
      </c>
      <c r="E65">
        <f t="shared" si="1"/>
        <v>2</v>
      </c>
      <c r="G65" s="17">
        <f t="shared" ref="G65:G81" si="11">IF(OR(E65&gt;0,F65&lt;&gt;""),IF(F65&lt;&gt;"",F65,E65),"")</f>
        <v>2</v>
      </c>
      <c r="H65" s="9">
        <v>0.17</v>
      </c>
      <c r="I65" s="3">
        <f t="shared" ref="I65:I81" si="12">IF(F65&lt;&gt;"",F65,E65)*H65</f>
        <v>0.34</v>
      </c>
      <c r="J65" s="4" t="s">
        <v>13</v>
      </c>
      <c r="K65" s="7" t="s">
        <v>276</v>
      </c>
      <c r="L65" t="s">
        <v>240</v>
      </c>
      <c r="M65" t="s">
        <v>277</v>
      </c>
    </row>
    <row r="66" spans="1:13" ht="17" x14ac:dyDescent="0.2">
      <c r="A66" t="s">
        <v>281</v>
      </c>
      <c r="B66" s="14" t="s">
        <v>288</v>
      </c>
      <c r="D66">
        <f t="shared" si="0"/>
        <v>1</v>
      </c>
      <c r="E66">
        <f t="shared" si="1"/>
        <v>2</v>
      </c>
      <c r="G66" s="17">
        <f t="shared" si="11"/>
        <v>2</v>
      </c>
      <c r="H66" s="9">
        <v>0.17</v>
      </c>
      <c r="I66" s="3">
        <f t="shared" si="12"/>
        <v>0.34</v>
      </c>
      <c r="J66" s="4" t="s">
        <v>13</v>
      </c>
      <c r="K66" s="7" t="s">
        <v>280</v>
      </c>
      <c r="L66" t="s">
        <v>240</v>
      </c>
      <c r="M66" t="s">
        <v>279</v>
      </c>
    </row>
    <row r="67" spans="1:13" ht="17" x14ac:dyDescent="0.2">
      <c r="A67" t="s">
        <v>284</v>
      </c>
      <c r="B67" s="14" t="s">
        <v>321</v>
      </c>
      <c r="D67">
        <f t="shared" si="0"/>
        <v>2</v>
      </c>
      <c r="E67">
        <f t="shared" si="1"/>
        <v>4</v>
      </c>
      <c r="G67" s="17">
        <f t="shared" si="11"/>
        <v>4</v>
      </c>
      <c r="H67" s="9">
        <v>0.17</v>
      </c>
      <c r="I67" s="3">
        <f t="shared" si="12"/>
        <v>0.68</v>
      </c>
      <c r="J67" s="4" t="s">
        <v>13</v>
      </c>
      <c r="K67" s="7" t="s">
        <v>283</v>
      </c>
      <c r="L67" t="s">
        <v>240</v>
      </c>
      <c r="M67" t="s">
        <v>282</v>
      </c>
    </row>
    <row r="68" spans="1:13" ht="17" x14ac:dyDescent="0.2">
      <c r="A68" t="s">
        <v>320</v>
      </c>
      <c r="B68" s="14" t="s">
        <v>322</v>
      </c>
      <c r="D68">
        <f t="shared" si="0"/>
        <v>1</v>
      </c>
      <c r="E68">
        <f t="shared" si="1"/>
        <v>2</v>
      </c>
      <c r="G68" s="17">
        <f t="shared" ref="G68" si="13">IF(OR(E68&gt;0,F68&lt;&gt;""),IF(F68&lt;&gt;"",F68,E68),"")</f>
        <v>2</v>
      </c>
      <c r="H68" s="9">
        <v>0.43</v>
      </c>
      <c r="I68" s="3">
        <f t="shared" ref="I68" si="14">IF(F68&lt;&gt;"",F68,E68)*H68</f>
        <v>0.86</v>
      </c>
      <c r="J68" s="4" t="s">
        <v>13</v>
      </c>
      <c r="K68" s="7" t="s">
        <v>610</v>
      </c>
      <c r="L68" t="s">
        <v>315</v>
      </c>
      <c r="M68" t="s">
        <v>609</v>
      </c>
    </row>
    <row r="69" spans="1:13" ht="17" x14ac:dyDescent="0.2">
      <c r="A69" t="s">
        <v>294</v>
      </c>
      <c r="B69" s="14" t="s">
        <v>295</v>
      </c>
      <c r="D69">
        <f t="shared" si="0"/>
        <v>2</v>
      </c>
      <c r="E69">
        <f t="shared" si="1"/>
        <v>4</v>
      </c>
      <c r="G69" s="17">
        <f t="shared" si="11"/>
        <v>4</v>
      </c>
      <c r="H69" s="9">
        <v>0.54</v>
      </c>
      <c r="I69" s="3">
        <f t="shared" si="12"/>
        <v>2.16</v>
      </c>
      <c r="J69" s="4" t="s">
        <v>13</v>
      </c>
      <c r="K69" s="7" t="s">
        <v>296</v>
      </c>
      <c r="L69" t="s">
        <v>24</v>
      </c>
      <c r="M69" t="s">
        <v>294</v>
      </c>
    </row>
    <row r="70" spans="1:13" ht="17" x14ac:dyDescent="0.2">
      <c r="A70" t="s">
        <v>298</v>
      </c>
      <c r="B70" s="14" t="s">
        <v>113</v>
      </c>
      <c r="D70">
        <f t="shared" si="0"/>
        <v>1</v>
      </c>
      <c r="E70">
        <f t="shared" si="1"/>
        <v>2</v>
      </c>
      <c r="G70" s="17">
        <f t="shared" si="11"/>
        <v>2</v>
      </c>
      <c r="H70" s="9">
        <v>0</v>
      </c>
      <c r="I70" s="3">
        <f t="shared" si="12"/>
        <v>0</v>
      </c>
      <c r="J70" s="4" t="s">
        <v>13</v>
      </c>
      <c r="K70" s="7" t="s">
        <v>300</v>
      </c>
      <c r="L70" t="s">
        <v>301</v>
      </c>
      <c r="M70" t="s">
        <v>299</v>
      </c>
    </row>
    <row r="71" spans="1:13" ht="17" x14ac:dyDescent="0.2">
      <c r="A71" t="s">
        <v>303</v>
      </c>
      <c r="B71" s="14" t="s">
        <v>304</v>
      </c>
      <c r="D71">
        <f t="shared" si="0"/>
        <v>1</v>
      </c>
      <c r="E71">
        <f t="shared" si="1"/>
        <v>2</v>
      </c>
      <c r="G71" s="17">
        <f t="shared" si="11"/>
        <v>2</v>
      </c>
      <c r="H71" s="9">
        <v>2.38</v>
      </c>
      <c r="I71" s="3">
        <f t="shared" si="12"/>
        <v>4.76</v>
      </c>
      <c r="J71" s="4" t="s">
        <v>13</v>
      </c>
      <c r="K71" s="7" t="s">
        <v>305</v>
      </c>
      <c r="L71" t="s">
        <v>307</v>
      </c>
      <c r="M71" t="s">
        <v>306</v>
      </c>
    </row>
    <row r="72" spans="1:13" x14ac:dyDescent="0.2">
      <c r="A72" t="s">
        <v>324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/>
      <c r="K72" s="7" t="s">
        <v>326</v>
      </c>
      <c r="L72" t="s">
        <v>86</v>
      </c>
      <c r="M72" t="s">
        <v>325</v>
      </c>
    </row>
    <row r="73" spans="1:13" ht="17" x14ac:dyDescent="0.2">
      <c r="A73" t="s">
        <v>344</v>
      </c>
      <c r="B73" s="14" t="s">
        <v>351</v>
      </c>
      <c r="D73">
        <f t="shared" si="0"/>
        <v>1</v>
      </c>
      <c r="E73">
        <f t="shared" si="1"/>
        <v>2</v>
      </c>
      <c r="G73" s="17">
        <f t="shared" si="11"/>
        <v>2</v>
      </c>
      <c r="H73" s="9">
        <v>0.1</v>
      </c>
      <c r="I73" s="3">
        <f t="shared" si="12"/>
        <v>0.2</v>
      </c>
      <c r="J73" s="4" t="s">
        <v>13</v>
      </c>
      <c r="K73" s="7" t="s">
        <v>345</v>
      </c>
      <c r="L73" t="s">
        <v>86</v>
      </c>
      <c r="M73" t="s">
        <v>346</v>
      </c>
    </row>
    <row r="74" spans="1:13" ht="17" x14ac:dyDescent="0.2">
      <c r="A74" t="s">
        <v>349</v>
      </c>
      <c r="B74" s="14" t="s">
        <v>350</v>
      </c>
      <c r="D74">
        <f t="shared" ref="D74:D81" si="15">IF(LEN(B74)=0,"",LEN(B74)-LEN(SUBSTITUTE(B74,",",""))+1)</f>
        <v>1</v>
      </c>
      <c r="E74">
        <f t="shared" si="1"/>
        <v>2</v>
      </c>
      <c r="G74" s="17">
        <f t="shared" si="11"/>
        <v>2</v>
      </c>
      <c r="H74" s="9">
        <v>0.1</v>
      </c>
      <c r="I74" s="3">
        <f t="shared" si="12"/>
        <v>0.2</v>
      </c>
      <c r="J74" s="4" t="s">
        <v>13</v>
      </c>
      <c r="K74" s="7" t="s">
        <v>348</v>
      </c>
      <c r="L74" t="s">
        <v>86</v>
      </c>
      <c r="M74" t="s">
        <v>347</v>
      </c>
    </row>
    <row r="75" spans="1:13" x14ac:dyDescent="0.2">
      <c r="A75" t="s">
        <v>327</v>
      </c>
      <c r="D75" t="str">
        <f t="shared" si="15"/>
        <v/>
      </c>
      <c r="E75">
        <f t="shared" ref="E75:E81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/>
      <c r="K75" s="7" t="s">
        <v>330</v>
      </c>
      <c r="L75" t="s">
        <v>335</v>
      </c>
      <c r="M75" s="12" t="s">
        <v>332</v>
      </c>
    </row>
    <row r="76" spans="1:13" x14ac:dyDescent="0.2">
      <c r="A76" t="s">
        <v>328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/>
      <c r="K76" s="7" t="s">
        <v>331</v>
      </c>
      <c r="L76" t="s">
        <v>335</v>
      </c>
      <c r="M76" s="12" t="s">
        <v>333</v>
      </c>
    </row>
    <row r="77" spans="1:13" x14ac:dyDescent="0.2">
      <c r="A77" t="s">
        <v>329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/>
      <c r="K77" s="7" t="s">
        <v>336</v>
      </c>
      <c r="L77" t="s">
        <v>335</v>
      </c>
      <c r="M77" s="12" t="s">
        <v>334</v>
      </c>
    </row>
    <row r="78" spans="1:13" x14ac:dyDescent="0.2">
      <c r="A78" t="s">
        <v>341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/>
      <c r="K78" s="7" t="s">
        <v>339</v>
      </c>
      <c r="L78" t="s">
        <v>335</v>
      </c>
      <c r="M78" s="12" t="s">
        <v>337</v>
      </c>
    </row>
    <row r="79" spans="1:13" x14ac:dyDescent="0.2">
      <c r="A79" t="s">
        <v>342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/>
      <c r="K79" s="7" t="s">
        <v>340</v>
      </c>
      <c r="L79" t="s">
        <v>335</v>
      </c>
      <c r="M79" s="12" t="s">
        <v>338</v>
      </c>
    </row>
    <row r="80" spans="1:13" ht="17" x14ac:dyDescent="0.2">
      <c r="A80" t="s">
        <v>355</v>
      </c>
      <c r="B80" s="14" t="s">
        <v>353</v>
      </c>
      <c r="D80">
        <f t="shared" si="15"/>
        <v>1</v>
      </c>
      <c r="E80">
        <f t="shared" si="16"/>
        <v>2</v>
      </c>
      <c r="G80" s="17">
        <f t="shared" si="11"/>
        <v>2</v>
      </c>
      <c r="H80" s="9">
        <v>0</v>
      </c>
      <c r="I80" s="3">
        <f t="shared" si="12"/>
        <v>0</v>
      </c>
      <c r="J80" s="4" t="s">
        <v>13</v>
      </c>
      <c r="K80" s="7" t="s">
        <v>352</v>
      </c>
      <c r="L80" t="s">
        <v>24</v>
      </c>
      <c r="M80" t="s">
        <v>354</v>
      </c>
    </row>
    <row r="81" spans="1:13" ht="17" x14ac:dyDescent="0.2">
      <c r="A81" t="s">
        <v>357</v>
      </c>
      <c r="B81" s="14" t="s">
        <v>358</v>
      </c>
      <c r="D81">
        <f t="shared" si="15"/>
        <v>2</v>
      </c>
      <c r="E81">
        <f t="shared" si="16"/>
        <v>4</v>
      </c>
      <c r="G81" s="17">
        <f t="shared" si="11"/>
        <v>4</v>
      </c>
      <c r="H81" s="9">
        <v>0</v>
      </c>
      <c r="I81" s="3">
        <f t="shared" si="12"/>
        <v>0</v>
      </c>
      <c r="J81" s="4" t="s">
        <v>13</v>
      </c>
      <c r="K81" s="7" t="s">
        <v>360</v>
      </c>
      <c r="L81" t="s">
        <v>24</v>
      </c>
      <c r="M81" t="s">
        <v>359</v>
      </c>
    </row>
    <row r="82" spans="1:13" x14ac:dyDescent="0.2">
      <c r="I82" s="3"/>
      <c r="J82" s="4"/>
      <c r="K82" s="7"/>
    </row>
    <row r="83" spans="1:13" ht="17" thickBot="1" x14ac:dyDescent="0.25">
      <c r="A83" s="5" t="s">
        <v>185</v>
      </c>
      <c r="I83" s="3"/>
      <c r="J83" s="4"/>
    </row>
    <row r="84" spans="1:13" ht="17" thickBot="1" x14ac:dyDescent="0.25">
      <c r="A84" s="6" t="s">
        <v>10</v>
      </c>
      <c r="B84" s="13">
        <v>2</v>
      </c>
      <c r="I84" s="3"/>
      <c r="J84" s="4"/>
    </row>
    <row r="85" spans="1:13" x14ac:dyDescent="0.2">
      <c r="A85" t="s">
        <v>11</v>
      </c>
      <c r="D85" t="str">
        <f>IF(LEN(B85)=0,"",LEN(B85)-LEN(SUBSTITUTE(B85,",",""))+1)</f>
        <v/>
      </c>
      <c r="E85">
        <f>ROUNDUP(IF(D85="",0,D85)*$B$84,0)</f>
        <v>0</v>
      </c>
      <c r="G85" s="17" t="str">
        <f t="shared" ref="G85:G139" si="17">IF(OR(E85&gt;0,F85&lt;&gt;""),IF(F85&lt;&gt;"",F85,E85),"")</f>
        <v/>
      </c>
      <c r="H85" s="9">
        <v>6.35</v>
      </c>
      <c r="I85" s="3">
        <f t="shared" ref="I85:I139" si="18">IF(F85&lt;&gt;"",F85,E85)*H85</f>
        <v>0</v>
      </c>
      <c r="J85" s="4" t="s">
        <v>27</v>
      </c>
      <c r="K85" t="s">
        <v>14</v>
      </c>
      <c r="L85" t="s">
        <v>15</v>
      </c>
      <c r="M85" t="s">
        <v>16</v>
      </c>
    </row>
    <row r="86" spans="1:13" x14ac:dyDescent="0.2">
      <c r="A86" t="s">
        <v>22</v>
      </c>
      <c r="D86" t="str">
        <f t="shared" ref="D86:D95" si="19">IF(LEN(B86)=0,"",LEN(B86)-LEN(SUBSTITUTE(B86,",",""))+1)</f>
        <v/>
      </c>
      <c r="E86">
        <f t="shared" ref="E86:E139" si="20">ROUNDUP(IF(D86="",0,D86)*$B$84,0)</f>
        <v>0</v>
      </c>
      <c r="G86" s="17" t="str">
        <f t="shared" si="17"/>
        <v/>
      </c>
      <c r="H86" s="9">
        <v>0.3</v>
      </c>
      <c r="I86" s="3">
        <f t="shared" si="18"/>
        <v>0</v>
      </c>
      <c r="J86" s="4" t="s">
        <v>27</v>
      </c>
      <c r="K86" s="7" t="s">
        <v>21</v>
      </c>
      <c r="L86" t="s">
        <v>19</v>
      </c>
      <c r="M86" t="s">
        <v>18</v>
      </c>
    </row>
    <row r="87" spans="1:13" x14ac:dyDescent="0.2">
      <c r="A87" t="s">
        <v>90</v>
      </c>
      <c r="D87" t="str">
        <f t="shared" si="19"/>
        <v/>
      </c>
      <c r="E87">
        <f t="shared" si="20"/>
        <v>0</v>
      </c>
      <c r="G87" s="17" t="str">
        <f t="shared" si="17"/>
        <v/>
      </c>
      <c r="H87" s="2">
        <v>0.78</v>
      </c>
      <c r="I87" s="3">
        <f t="shared" si="18"/>
        <v>0</v>
      </c>
      <c r="J87" s="4" t="s">
        <v>27</v>
      </c>
      <c r="K87" s="7" t="s">
        <v>91</v>
      </c>
      <c r="L87" t="s">
        <v>17</v>
      </c>
      <c r="M87" t="s">
        <v>92</v>
      </c>
    </row>
    <row r="88" spans="1:13" x14ac:dyDescent="0.2">
      <c r="A88" t="s">
        <v>138</v>
      </c>
      <c r="D88" t="str">
        <f t="shared" si="19"/>
        <v/>
      </c>
      <c r="E88">
        <f t="shared" si="20"/>
        <v>0</v>
      </c>
      <c r="G88" s="17" t="str">
        <f t="shared" si="17"/>
        <v/>
      </c>
      <c r="H88" s="2">
        <v>0.1</v>
      </c>
      <c r="I88" s="3">
        <f t="shared" si="18"/>
        <v>0</v>
      </c>
      <c r="J88" s="4" t="s">
        <v>27</v>
      </c>
      <c r="K88" s="7" t="s">
        <v>137</v>
      </c>
      <c r="L88" t="s">
        <v>29</v>
      </c>
      <c r="M88" t="s">
        <v>136</v>
      </c>
    </row>
    <row r="89" spans="1:13" x14ac:dyDescent="0.2">
      <c r="A89" t="s">
        <v>140</v>
      </c>
      <c r="D89" t="str">
        <f t="shared" si="19"/>
        <v/>
      </c>
      <c r="E89">
        <f t="shared" si="20"/>
        <v>0</v>
      </c>
      <c r="G89" s="17" t="str">
        <f t="shared" si="17"/>
        <v/>
      </c>
      <c r="H89" s="2">
        <v>0.1</v>
      </c>
      <c r="I89" s="3">
        <f t="shared" si="18"/>
        <v>0</v>
      </c>
      <c r="J89" s="4" t="s">
        <v>27</v>
      </c>
      <c r="K89" s="7" t="s">
        <v>141</v>
      </c>
      <c r="L89" t="s">
        <v>29</v>
      </c>
      <c r="M89" t="s">
        <v>142</v>
      </c>
    </row>
    <row r="90" spans="1:13" x14ac:dyDescent="0.2">
      <c r="A90" t="s">
        <v>180</v>
      </c>
      <c r="D90" t="str">
        <f t="shared" si="19"/>
        <v/>
      </c>
      <c r="E90">
        <f t="shared" si="20"/>
        <v>0</v>
      </c>
      <c r="G90" s="17" t="str">
        <f t="shared" si="17"/>
        <v/>
      </c>
      <c r="H90" s="2">
        <v>0.1</v>
      </c>
      <c r="I90" s="3">
        <f t="shared" si="18"/>
        <v>0</v>
      </c>
      <c r="J90" s="4" t="s">
        <v>27</v>
      </c>
      <c r="K90" s="7" t="s">
        <v>181</v>
      </c>
      <c r="L90" t="s">
        <v>29</v>
      </c>
      <c r="M90" t="s">
        <v>182</v>
      </c>
    </row>
    <row r="91" spans="1:13" x14ac:dyDescent="0.2">
      <c r="A91" t="s">
        <v>133</v>
      </c>
      <c r="D91" t="str">
        <f t="shared" si="19"/>
        <v/>
      </c>
      <c r="E91">
        <f t="shared" si="20"/>
        <v>0</v>
      </c>
      <c r="G91" s="17" t="str">
        <f t="shared" si="17"/>
        <v/>
      </c>
      <c r="H91" s="2">
        <v>0.1</v>
      </c>
      <c r="I91" s="3">
        <f t="shared" si="18"/>
        <v>0</v>
      </c>
      <c r="J91" s="4" t="s">
        <v>27</v>
      </c>
      <c r="K91" s="7" t="s">
        <v>135</v>
      </c>
      <c r="L91" t="s">
        <v>29</v>
      </c>
      <c r="M91" t="s">
        <v>134</v>
      </c>
    </row>
    <row r="92" spans="1:13" x14ac:dyDescent="0.2">
      <c r="A92" t="s">
        <v>47</v>
      </c>
      <c r="D92" t="str">
        <f t="shared" si="19"/>
        <v/>
      </c>
      <c r="E92">
        <f t="shared" si="20"/>
        <v>0</v>
      </c>
      <c r="G92" s="17" t="str">
        <f t="shared" si="17"/>
        <v/>
      </c>
      <c r="H92" s="10">
        <v>0.1</v>
      </c>
      <c r="I92" s="3">
        <f t="shared" si="18"/>
        <v>0</v>
      </c>
      <c r="J92" s="4" t="s">
        <v>27</v>
      </c>
      <c r="K92" t="s">
        <v>48</v>
      </c>
      <c r="L92" t="s">
        <v>29</v>
      </c>
      <c r="M92" t="s">
        <v>49</v>
      </c>
    </row>
    <row r="93" spans="1:13" x14ac:dyDescent="0.2">
      <c r="A93" t="s">
        <v>31</v>
      </c>
      <c r="D93" t="str">
        <f t="shared" si="19"/>
        <v/>
      </c>
      <c r="E93">
        <f t="shared" si="20"/>
        <v>0</v>
      </c>
      <c r="G93" s="17" t="str">
        <f t="shared" si="17"/>
        <v/>
      </c>
      <c r="H93" s="2">
        <v>1.3299999999999999E-2</v>
      </c>
      <c r="I93" s="3">
        <f t="shared" si="18"/>
        <v>0</v>
      </c>
      <c r="J93" s="4" t="s">
        <v>27</v>
      </c>
      <c r="K93" s="7" t="s">
        <v>32</v>
      </c>
      <c r="L93" t="s">
        <v>29</v>
      </c>
      <c r="M93" t="s">
        <v>33</v>
      </c>
    </row>
    <row r="94" spans="1:13" x14ac:dyDescent="0.2">
      <c r="A94" t="s">
        <v>44</v>
      </c>
      <c r="D94" t="str">
        <f t="shared" si="19"/>
        <v/>
      </c>
      <c r="E94">
        <f t="shared" si="20"/>
        <v>0</v>
      </c>
      <c r="G94" s="17" t="str">
        <f t="shared" si="17"/>
        <v/>
      </c>
      <c r="H94" s="2">
        <v>0.1</v>
      </c>
      <c r="I94" s="3">
        <f t="shared" si="18"/>
        <v>0</v>
      </c>
      <c r="J94" s="4" t="s">
        <v>27</v>
      </c>
      <c r="K94" s="7" t="s">
        <v>45</v>
      </c>
      <c r="L94" t="s">
        <v>29</v>
      </c>
      <c r="M94" t="s">
        <v>46</v>
      </c>
    </row>
    <row r="95" spans="1:13" ht="17" x14ac:dyDescent="0.2">
      <c r="A95" t="s">
        <v>34</v>
      </c>
      <c r="B95" s="14" t="s">
        <v>186</v>
      </c>
      <c r="D95">
        <f t="shared" si="19"/>
        <v>4</v>
      </c>
      <c r="E95">
        <f t="shared" si="20"/>
        <v>8</v>
      </c>
      <c r="G95" s="17">
        <f t="shared" si="17"/>
        <v>8</v>
      </c>
      <c r="H95" s="2">
        <v>1.3299999999999999E-2</v>
      </c>
      <c r="I95" s="3">
        <f t="shared" si="18"/>
        <v>0.10639999999999999</v>
      </c>
      <c r="J95" s="4" t="s">
        <v>27</v>
      </c>
      <c r="K95" s="7" t="s">
        <v>57</v>
      </c>
      <c r="L95" t="s">
        <v>29</v>
      </c>
      <c r="M95" t="s">
        <v>35</v>
      </c>
    </row>
    <row r="96" spans="1:13" ht="17" x14ac:dyDescent="0.2">
      <c r="A96" t="s">
        <v>50</v>
      </c>
      <c r="B96" s="14" t="s">
        <v>172</v>
      </c>
      <c r="D96">
        <f t="shared" ref="D96:D100" si="21">IF(LEN(B96)=0,"",LEN(B96)-LEN(SUBSTITUTE(B96,",",""))+1)</f>
        <v>1</v>
      </c>
      <c r="E96">
        <f t="shared" si="20"/>
        <v>2</v>
      </c>
      <c r="G96" s="17">
        <f t="shared" si="17"/>
        <v>2</v>
      </c>
      <c r="H96" s="10">
        <v>0.1</v>
      </c>
      <c r="I96" s="3">
        <f t="shared" si="18"/>
        <v>0.2</v>
      </c>
      <c r="J96" s="4" t="s">
        <v>27</v>
      </c>
      <c r="K96" t="s">
        <v>52</v>
      </c>
      <c r="L96" t="s">
        <v>29</v>
      </c>
      <c r="M96" t="s">
        <v>51</v>
      </c>
    </row>
    <row r="97" spans="1:13" x14ac:dyDescent="0.2">
      <c r="A97" t="s">
        <v>28</v>
      </c>
      <c r="D97" t="str">
        <f t="shared" si="21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27</v>
      </c>
      <c r="K97" s="7" t="s">
        <v>58</v>
      </c>
      <c r="L97" t="s">
        <v>29</v>
      </c>
      <c r="M97" t="s">
        <v>30</v>
      </c>
    </row>
    <row r="98" spans="1:13" ht="17" x14ac:dyDescent="0.2">
      <c r="A98" t="s">
        <v>171</v>
      </c>
      <c r="B98" s="14" t="s">
        <v>173</v>
      </c>
      <c r="D98">
        <f t="shared" si="21"/>
        <v>2</v>
      </c>
      <c r="E98">
        <f t="shared" si="20"/>
        <v>4</v>
      </c>
      <c r="G98" s="17">
        <f t="shared" si="17"/>
        <v>4</v>
      </c>
      <c r="H98" s="2">
        <v>0.1</v>
      </c>
      <c r="I98" s="3">
        <f t="shared" si="18"/>
        <v>0.4</v>
      </c>
      <c r="J98" s="4" t="s">
        <v>27</v>
      </c>
      <c r="K98" s="7" t="s">
        <v>170</v>
      </c>
      <c r="L98" t="s">
        <v>29</v>
      </c>
      <c r="M98" t="s">
        <v>169</v>
      </c>
    </row>
    <row r="99" spans="1:13" x14ac:dyDescent="0.2">
      <c r="A99" t="s">
        <v>125</v>
      </c>
      <c r="D99" t="str">
        <f t="shared" si="21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27</v>
      </c>
      <c r="K99" s="7" t="s">
        <v>126</v>
      </c>
      <c r="L99" t="s">
        <v>29</v>
      </c>
      <c r="M99" t="s">
        <v>127</v>
      </c>
    </row>
    <row r="100" spans="1:13" ht="17" x14ac:dyDescent="0.2">
      <c r="A100" t="s">
        <v>161</v>
      </c>
      <c r="B100" s="14" t="s">
        <v>187</v>
      </c>
      <c r="D100">
        <f t="shared" si="21"/>
        <v>1</v>
      </c>
      <c r="E100">
        <f t="shared" si="20"/>
        <v>2</v>
      </c>
      <c r="G100" s="17">
        <f t="shared" si="17"/>
        <v>2</v>
      </c>
      <c r="H100" s="2">
        <v>0.1</v>
      </c>
      <c r="I100" s="3">
        <f t="shared" si="18"/>
        <v>0.2</v>
      </c>
      <c r="J100" s="4" t="s">
        <v>27</v>
      </c>
      <c r="K100" s="7" t="s">
        <v>160</v>
      </c>
      <c r="L100" t="s">
        <v>29</v>
      </c>
      <c r="M100" t="s">
        <v>162</v>
      </c>
    </row>
    <row r="101" spans="1:13" x14ac:dyDescent="0.2">
      <c r="A101" t="s">
        <v>146</v>
      </c>
      <c r="D101" t="str">
        <f t="shared" ref="D101:D139" si="22">IF(LEN(B101)=0,"",LEN(B101)-LEN(SUBSTITUTE(B101,",",""))+1)</f>
        <v/>
      </c>
      <c r="E101">
        <f t="shared" si="20"/>
        <v>0</v>
      </c>
      <c r="G101" s="17" t="str">
        <f t="shared" si="17"/>
        <v/>
      </c>
      <c r="H101" s="2">
        <v>0.1</v>
      </c>
      <c r="I101" s="3">
        <f t="shared" si="18"/>
        <v>0</v>
      </c>
      <c r="J101" s="4" t="s">
        <v>27</v>
      </c>
      <c r="K101" s="7" t="s">
        <v>144</v>
      </c>
      <c r="L101" t="s">
        <v>29</v>
      </c>
      <c r="M101" t="s">
        <v>143</v>
      </c>
    </row>
    <row r="102" spans="1:13" x14ac:dyDescent="0.2">
      <c r="A102" t="s">
        <v>40</v>
      </c>
      <c r="D102" t="str">
        <f t="shared" si="22"/>
        <v/>
      </c>
      <c r="E102">
        <f t="shared" si="20"/>
        <v>0</v>
      </c>
      <c r="G102" s="17" t="str">
        <f t="shared" si="17"/>
        <v/>
      </c>
      <c r="H102" s="2">
        <v>0.16</v>
      </c>
      <c r="I102" s="3">
        <f t="shared" si="18"/>
        <v>0</v>
      </c>
      <c r="J102" s="4" t="s">
        <v>27</v>
      </c>
      <c r="K102" t="s">
        <v>41</v>
      </c>
      <c r="L102" t="s">
        <v>42</v>
      </c>
      <c r="M102" t="s">
        <v>43</v>
      </c>
    </row>
    <row r="103" spans="1:13" x14ac:dyDescent="0.2">
      <c r="A103" t="s">
        <v>154</v>
      </c>
      <c r="D103" t="str">
        <f t="shared" si="22"/>
        <v/>
      </c>
      <c r="E103">
        <f t="shared" si="20"/>
        <v>0</v>
      </c>
      <c r="G103" s="17" t="str">
        <f t="shared" si="17"/>
        <v/>
      </c>
      <c r="H103" s="2">
        <v>0.42</v>
      </c>
      <c r="I103" s="3">
        <f t="shared" si="18"/>
        <v>0</v>
      </c>
      <c r="J103" s="4" t="s">
        <v>27</v>
      </c>
      <c r="K103" t="s">
        <v>152</v>
      </c>
      <c r="L103" t="s">
        <v>42</v>
      </c>
      <c r="M103" t="s">
        <v>153</v>
      </c>
    </row>
    <row r="104" spans="1:13" ht="17" x14ac:dyDescent="0.2">
      <c r="A104" t="s">
        <v>174</v>
      </c>
      <c r="B104" s="14" t="s">
        <v>193</v>
      </c>
      <c r="D104">
        <f t="shared" si="22"/>
        <v>4</v>
      </c>
      <c r="E104">
        <f t="shared" si="20"/>
        <v>8</v>
      </c>
      <c r="G104" s="17">
        <f t="shared" si="17"/>
        <v>8</v>
      </c>
      <c r="H104" s="2">
        <v>0.1</v>
      </c>
      <c r="I104" s="3">
        <f t="shared" si="18"/>
        <v>0.8</v>
      </c>
      <c r="J104" s="4" t="s">
        <v>27</v>
      </c>
      <c r="K104" t="s">
        <v>175</v>
      </c>
      <c r="L104" t="s">
        <v>42</v>
      </c>
      <c r="M104" t="s">
        <v>176</v>
      </c>
    </row>
    <row r="105" spans="1:13" ht="17" x14ac:dyDescent="0.2">
      <c r="A105" t="s">
        <v>164</v>
      </c>
      <c r="B105" s="14" t="s">
        <v>188</v>
      </c>
      <c r="D105">
        <f t="shared" si="22"/>
        <v>1</v>
      </c>
      <c r="E105">
        <f t="shared" si="20"/>
        <v>2</v>
      </c>
      <c r="G105" s="17">
        <f t="shared" si="17"/>
        <v>2</v>
      </c>
      <c r="H105" s="2">
        <v>0.1</v>
      </c>
      <c r="I105" s="3">
        <f t="shared" si="18"/>
        <v>0.2</v>
      </c>
      <c r="J105" s="4" t="s">
        <v>27</v>
      </c>
      <c r="K105" t="s">
        <v>163</v>
      </c>
      <c r="L105" t="s">
        <v>29</v>
      </c>
      <c r="M105" t="s">
        <v>165</v>
      </c>
    </row>
    <row r="106" spans="1:13" x14ac:dyDescent="0.2">
      <c r="A106" t="s">
        <v>128</v>
      </c>
      <c r="D106" t="str">
        <f t="shared" si="22"/>
        <v/>
      </c>
      <c r="E106">
        <f t="shared" si="20"/>
        <v>0</v>
      </c>
      <c r="G106" s="17" t="str">
        <f t="shared" si="17"/>
        <v/>
      </c>
      <c r="H106" s="2">
        <v>0.1</v>
      </c>
      <c r="I106" s="3">
        <f t="shared" si="18"/>
        <v>0</v>
      </c>
      <c r="J106" s="4" t="s">
        <v>27</v>
      </c>
      <c r="K106" t="s">
        <v>129</v>
      </c>
      <c r="L106" t="s">
        <v>29</v>
      </c>
      <c r="M106" t="s">
        <v>130</v>
      </c>
    </row>
    <row r="107" spans="1:13" ht="51" x14ac:dyDescent="0.2">
      <c r="A107" t="s">
        <v>177</v>
      </c>
      <c r="B107" s="14" t="s">
        <v>199</v>
      </c>
      <c r="D107">
        <f t="shared" si="22"/>
        <v>15</v>
      </c>
      <c r="E107">
        <f t="shared" si="20"/>
        <v>30</v>
      </c>
      <c r="G107" s="17">
        <f t="shared" si="17"/>
        <v>30</v>
      </c>
      <c r="H107" s="2">
        <v>0.1</v>
      </c>
      <c r="I107" s="3">
        <f t="shared" si="18"/>
        <v>3</v>
      </c>
      <c r="J107" s="4" t="s">
        <v>27</v>
      </c>
      <c r="K107" t="s">
        <v>178</v>
      </c>
      <c r="L107" t="s">
        <v>29</v>
      </c>
      <c r="M107" t="s">
        <v>179</v>
      </c>
    </row>
    <row r="108" spans="1:13" x14ac:dyDescent="0.2">
      <c r="A108" t="s">
        <v>131</v>
      </c>
      <c r="D108" t="str">
        <f t="shared" si="22"/>
        <v/>
      </c>
      <c r="E108">
        <f t="shared" si="20"/>
        <v>0</v>
      </c>
      <c r="G108" s="17" t="str">
        <f t="shared" si="17"/>
        <v/>
      </c>
      <c r="H108" s="10">
        <v>0.08</v>
      </c>
      <c r="I108" s="3">
        <f t="shared" si="18"/>
        <v>0</v>
      </c>
      <c r="J108" s="4" t="s">
        <v>27</v>
      </c>
      <c r="K108" t="s">
        <v>54</v>
      </c>
      <c r="L108" t="s">
        <v>29</v>
      </c>
      <c r="M108" t="s">
        <v>55</v>
      </c>
    </row>
    <row r="109" spans="1:13" ht="17" x14ac:dyDescent="0.2">
      <c r="A109" t="s">
        <v>166</v>
      </c>
      <c r="B109" s="14" t="s">
        <v>189</v>
      </c>
      <c r="D109">
        <f t="shared" si="22"/>
        <v>1</v>
      </c>
      <c r="E109">
        <f t="shared" si="20"/>
        <v>2</v>
      </c>
      <c r="G109" s="17">
        <f t="shared" si="17"/>
        <v>2</v>
      </c>
      <c r="H109" s="10">
        <v>0.18</v>
      </c>
      <c r="I109" s="3">
        <f t="shared" si="18"/>
        <v>0.36</v>
      </c>
      <c r="J109" s="4" t="s">
        <v>27</v>
      </c>
      <c r="K109" t="s">
        <v>167</v>
      </c>
      <c r="L109" t="s">
        <v>29</v>
      </c>
      <c r="M109" t="s">
        <v>168</v>
      </c>
    </row>
    <row r="110" spans="1:13" x14ac:dyDescent="0.2">
      <c r="A110" t="s">
        <v>36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0.18099999999999999</v>
      </c>
      <c r="I110" s="3">
        <f t="shared" si="18"/>
        <v>0</v>
      </c>
      <c r="J110" s="4" t="s">
        <v>27</v>
      </c>
      <c r="K110" s="7" t="s">
        <v>38</v>
      </c>
      <c r="L110" t="s">
        <v>29</v>
      </c>
      <c r="M110" t="s">
        <v>39</v>
      </c>
    </row>
    <row r="111" spans="1:13" ht="17" x14ac:dyDescent="0.2">
      <c r="A111" t="s">
        <v>59</v>
      </c>
      <c r="B111" s="14" t="s">
        <v>192</v>
      </c>
      <c r="D111">
        <f t="shared" si="22"/>
        <v>4</v>
      </c>
      <c r="E111">
        <f t="shared" si="20"/>
        <v>8</v>
      </c>
      <c r="G111" s="17">
        <f t="shared" si="17"/>
        <v>8</v>
      </c>
      <c r="H111" s="2">
        <v>0.33</v>
      </c>
      <c r="I111" s="3">
        <f t="shared" si="18"/>
        <v>2.64</v>
      </c>
      <c r="J111" s="4" t="s">
        <v>27</v>
      </c>
      <c r="K111" s="7" t="s">
        <v>61</v>
      </c>
      <c r="L111" t="s">
        <v>29</v>
      </c>
      <c r="M111" t="s">
        <v>60</v>
      </c>
    </row>
    <row r="112" spans="1:13" x14ac:dyDescent="0.2">
      <c r="A112" t="s">
        <v>97</v>
      </c>
      <c r="D112" t="str">
        <f t="shared" si="22"/>
        <v/>
      </c>
      <c r="E112">
        <f t="shared" si="20"/>
        <v>0</v>
      </c>
      <c r="G112" s="17" t="str">
        <f t="shared" si="17"/>
        <v/>
      </c>
      <c r="H112" s="9">
        <v>0.97</v>
      </c>
      <c r="I112" s="3">
        <f t="shared" si="18"/>
        <v>0</v>
      </c>
      <c r="J112" s="4" t="s">
        <v>27</v>
      </c>
      <c r="K112" s="7" t="s">
        <v>400</v>
      </c>
      <c r="L112" t="s">
        <v>96</v>
      </c>
      <c r="M112" t="s">
        <v>399</v>
      </c>
    </row>
    <row r="113" spans="1:15" x14ac:dyDescent="0.2">
      <c r="A113" t="s">
        <v>147</v>
      </c>
      <c r="D113" t="str">
        <f t="shared" si="22"/>
        <v/>
      </c>
      <c r="E113">
        <f t="shared" si="20"/>
        <v>0</v>
      </c>
      <c r="G113" s="17" t="str">
        <f t="shared" si="17"/>
        <v/>
      </c>
      <c r="H113" s="9">
        <v>0.1</v>
      </c>
      <c r="I113" s="3">
        <f t="shared" si="18"/>
        <v>0</v>
      </c>
      <c r="J113" s="4" t="s">
        <v>27</v>
      </c>
      <c r="K113" s="7" t="s">
        <v>149</v>
      </c>
      <c r="L113" t="s">
        <v>150</v>
      </c>
      <c r="M113" t="s">
        <v>151</v>
      </c>
    </row>
    <row r="114" spans="1:15" x14ac:dyDescent="0.2">
      <c r="A114" t="s">
        <v>95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0.36</v>
      </c>
      <c r="I114" s="3">
        <f t="shared" si="18"/>
        <v>0</v>
      </c>
      <c r="J114" s="4" t="s">
        <v>27</v>
      </c>
      <c r="K114" t="s">
        <v>104</v>
      </c>
      <c r="L114" t="s">
        <v>105</v>
      </c>
      <c r="M114" t="s">
        <v>94</v>
      </c>
    </row>
    <row r="115" spans="1:15" x14ac:dyDescent="0.2">
      <c r="A115" t="s">
        <v>98</v>
      </c>
      <c r="D115" t="str">
        <f t="shared" si="22"/>
        <v/>
      </c>
      <c r="E115">
        <f t="shared" si="20"/>
        <v>0</v>
      </c>
      <c r="G115" s="17" t="str">
        <f t="shared" si="17"/>
        <v/>
      </c>
      <c r="H115" s="2">
        <v>0.44</v>
      </c>
      <c r="I115" s="3">
        <f t="shared" si="18"/>
        <v>0</v>
      </c>
      <c r="J115" s="4" t="s">
        <v>27</v>
      </c>
      <c r="K115" s="7" t="s">
        <v>100</v>
      </c>
      <c r="L115" t="s">
        <v>86</v>
      </c>
      <c r="M115" t="s">
        <v>99</v>
      </c>
    </row>
    <row r="116" spans="1:15" ht="17" x14ac:dyDescent="0.2">
      <c r="A116" t="s">
        <v>101</v>
      </c>
      <c r="B116" s="14" t="s">
        <v>113</v>
      </c>
      <c r="D116">
        <f t="shared" si="22"/>
        <v>1</v>
      </c>
      <c r="E116">
        <f t="shared" si="20"/>
        <v>2</v>
      </c>
      <c r="G116" s="17">
        <f t="shared" si="17"/>
        <v>2</v>
      </c>
      <c r="H116" s="9">
        <v>8.26</v>
      </c>
      <c r="I116" s="3">
        <f t="shared" si="18"/>
        <v>16.52</v>
      </c>
      <c r="J116" s="4" t="s">
        <v>27</v>
      </c>
      <c r="K116" s="7" t="s">
        <v>102</v>
      </c>
      <c r="L116" t="s">
        <v>24</v>
      </c>
      <c r="M116" t="s">
        <v>103</v>
      </c>
    </row>
    <row r="117" spans="1:15" x14ac:dyDescent="0.2">
      <c r="A117" t="s">
        <v>108</v>
      </c>
      <c r="D117" t="str">
        <f t="shared" si="22"/>
        <v/>
      </c>
      <c r="E117">
        <f t="shared" si="20"/>
        <v>0</v>
      </c>
      <c r="G117" s="17" t="str">
        <f t="shared" si="17"/>
        <v/>
      </c>
      <c r="H117" s="9">
        <v>8.44</v>
      </c>
      <c r="I117" s="3">
        <f t="shared" si="18"/>
        <v>0</v>
      </c>
      <c r="J117" s="4" t="s">
        <v>27</v>
      </c>
      <c r="K117" s="7" t="s">
        <v>107</v>
      </c>
      <c r="L117" t="s">
        <v>24</v>
      </c>
      <c r="M117" t="s">
        <v>106</v>
      </c>
    </row>
    <row r="118" spans="1:15" ht="17" x14ac:dyDescent="0.2">
      <c r="A118" t="s">
        <v>112</v>
      </c>
      <c r="B118" s="14" t="s">
        <v>190</v>
      </c>
      <c r="D118">
        <f t="shared" si="22"/>
        <v>1</v>
      </c>
      <c r="E118">
        <f t="shared" si="20"/>
        <v>2</v>
      </c>
      <c r="G118" s="17">
        <f t="shared" si="17"/>
        <v>2</v>
      </c>
      <c r="H118" s="9">
        <v>2.14</v>
      </c>
      <c r="I118" s="3">
        <f t="shared" si="18"/>
        <v>4.28</v>
      </c>
      <c r="J118" s="4" t="s">
        <v>27</v>
      </c>
      <c r="K118" s="7" t="s">
        <v>109</v>
      </c>
      <c r="L118" t="s">
        <v>110</v>
      </c>
      <c r="M118" s="12" t="s">
        <v>111</v>
      </c>
    </row>
    <row r="119" spans="1:15" x14ac:dyDescent="0.2">
      <c r="A119" t="s">
        <v>119</v>
      </c>
      <c r="D119" t="str">
        <f t="shared" si="22"/>
        <v/>
      </c>
      <c r="E119">
        <f t="shared" si="20"/>
        <v>0</v>
      </c>
      <c r="G119" s="17" t="str">
        <f t="shared" si="17"/>
        <v/>
      </c>
      <c r="H119" s="9">
        <v>1.45</v>
      </c>
      <c r="I119" s="3">
        <f t="shared" si="18"/>
        <v>0</v>
      </c>
      <c r="J119" s="4" t="s">
        <v>27</v>
      </c>
      <c r="K119" s="7" t="s">
        <v>117</v>
      </c>
      <c r="L119" t="s">
        <v>118</v>
      </c>
      <c r="M119" t="s">
        <v>116</v>
      </c>
    </row>
    <row r="120" spans="1:15" x14ac:dyDescent="0.2">
      <c r="A120" t="s">
        <v>123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0.53</v>
      </c>
      <c r="I120" s="3">
        <f t="shared" si="18"/>
        <v>0</v>
      </c>
      <c r="J120" s="4" t="s">
        <v>27</v>
      </c>
      <c r="K120" s="7" t="s">
        <v>121</v>
      </c>
      <c r="L120" t="s">
        <v>24</v>
      </c>
      <c r="M120" t="s">
        <v>122</v>
      </c>
    </row>
    <row r="121" spans="1:15" ht="17" x14ac:dyDescent="0.2">
      <c r="A121" t="s">
        <v>159</v>
      </c>
      <c r="B121" s="14" t="s">
        <v>191</v>
      </c>
      <c r="D121">
        <f t="shared" si="22"/>
        <v>1</v>
      </c>
      <c r="E121">
        <f t="shared" si="20"/>
        <v>2</v>
      </c>
      <c r="G121" s="17">
        <f t="shared" si="17"/>
        <v>2</v>
      </c>
      <c r="H121" s="9">
        <v>0.74</v>
      </c>
      <c r="I121" s="3">
        <f t="shared" si="18"/>
        <v>1.48</v>
      </c>
      <c r="J121" s="4" t="s">
        <v>27</v>
      </c>
      <c r="K121" s="7" t="s">
        <v>158</v>
      </c>
      <c r="L121" t="s">
        <v>157</v>
      </c>
      <c r="M121" t="s">
        <v>156</v>
      </c>
    </row>
    <row r="122" spans="1:15" ht="17" x14ac:dyDescent="0.2">
      <c r="A122" t="s">
        <v>202</v>
      </c>
      <c r="B122" s="14" t="s">
        <v>26</v>
      </c>
      <c r="D122">
        <f t="shared" si="22"/>
        <v>1</v>
      </c>
      <c r="E122">
        <f t="shared" si="20"/>
        <v>2</v>
      </c>
      <c r="G122" s="17">
        <f t="shared" si="17"/>
        <v>2</v>
      </c>
      <c r="H122" s="9">
        <v>1.26</v>
      </c>
      <c r="I122" s="3">
        <f t="shared" si="18"/>
        <v>2.52</v>
      </c>
      <c r="J122" s="4" t="s">
        <v>27</v>
      </c>
      <c r="K122" s="7" t="s">
        <v>362</v>
      </c>
      <c r="L122" t="s">
        <v>64</v>
      </c>
      <c r="M122" t="s">
        <v>361</v>
      </c>
      <c r="O122" s="7"/>
    </row>
    <row r="123" spans="1:15" x14ac:dyDescent="0.2">
      <c r="D123" t="str">
        <f t="shared" si="22"/>
        <v/>
      </c>
      <c r="E123">
        <f t="shared" si="20"/>
        <v>0</v>
      </c>
      <c r="G123" s="17" t="str">
        <f t="shared" si="17"/>
        <v/>
      </c>
      <c r="H123" s="9">
        <v>0</v>
      </c>
      <c r="I123" s="3">
        <f t="shared" si="18"/>
        <v>0</v>
      </c>
      <c r="J123" s="4" t="s">
        <v>27</v>
      </c>
      <c r="K123" s="7"/>
    </row>
    <row r="124" spans="1:15" x14ac:dyDescent="0.2">
      <c r="D124" t="str">
        <f t="shared" si="22"/>
        <v/>
      </c>
      <c r="E124">
        <f t="shared" si="20"/>
        <v>0</v>
      </c>
      <c r="G124" s="17" t="str">
        <f t="shared" si="17"/>
        <v/>
      </c>
      <c r="H124" s="9">
        <v>0</v>
      </c>
      <c r="I124" s="3">
        <f t="shared" si="18"/>
        <v>0</v>
      </c>
      <c r="J124" s="4" t="s">
        <v>27</v>
      </c>
      <c r="K124" s="7"/>
    </row>
    <row r="125" spans="1:15" x14ac:dyDescent="0.2"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0</v>
      </c>
      <c r="I125" s="3">
        <f t="shared" si="18"/>
        <v>0</v>
      </c>
      <c r="J125" s="4" t="s">
        <v>27</v>
      </c>
      <c r="K125" s="7"/>
    </row>
    <row r="126" spans="1:15" x14ac:dyDescent="0.2">
      <c r="D126" t="str">
        <f t="shared" si="22"/>
        <v/>
      </c>
      <c r="E126">
        <f t="shared" si="20"/>
        <v>0</v>
      </c>
      <c r="G126" s="17" t="str">
        <f t="shared" si="17"/>
        <v/>
      </c>
      <c r="H126" s="9">
        <v>0</v>
      </c>
      <c r="I126" s="3">
        <f t="shared" si="18"/>
        <v>0</v>
      </c>
      <c r="J126" s="4" t="s">
        <v>27</v>
      </c>
      <c r="K126" s="7"/>
    </row>
    <row r="127" spans="1:15" x14ac:dyDescent="0.2"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0</v>
      </c>
      <c r="I127" s="3">
        <f t="shared" si="18"/>
        <v>0</v>
      </c>
      <c r="J127" s="4" t="s">
        <v>27</v>
      </c>
      <c r="K127" s="7"/>
    </row>
    <row r="128" spans="1:15" x14ac:dyDescent="0.2"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</v>
      </c>
      <c r="I128" s="3">
        <f t="shared" si="18"/>
        <v>0</v>
      </c>
      <c r="J128" s="4" t="s">
        <v>27</v>
      </c>
      <c r="K128" s="7"/>
    </row>
    <row r="129" spans="1:13" x14ac:dyDescent="0.2">
      <c r="D129" t="str">
        <f t="shared" si="22"/>
        <v/>
      </c>
      <c r="E129">
        <f t="shared" si="20"/>
        <v>0</v>
      </c>
      <c r="G129" s="17" t="str">
        <f t="shared" si="17"/>
        <v/>
      </c>
      <c r="H129" s="9">
        <v>0</v>
      </c>
      <c r="I129" s="3">
        <f t="shared" si="18"/>
        <v>0</v>
      </c>
      <c r="J129" s="4" t="s">
        <v>27</v>
      </c>
      <c r="K129" s="7"/>
    </row>
    <row r="130" spans="1:13" x14ac:dyDescent="0.2">
      <c r="D130" t="str">
        <f t="shared" si="22"/>
        <v/>
      </c>
      <c r="E130">
        <f t="shared" si="20"/>
        <v>0</v>
      </c>
      <c r="G130" s="17" t="str">
        <f t="shared" si="17"/>
        <v/>
      </c>
      <c r="H130" s="9">
        <v>0</v>
      </c>
      <c r="I130" s="3">
        <f t="shared" si="18"/>
        <v>0</v>
      </c>
      <c r="J130" s="4" t="s">
        <v>27</v>
      </c>
      <c r="K130" s="7"/>
    </row>
    <row r="131" spans="1:13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27</v>
      </c>
      <c r="K131" s="7"/>
    </row>
    <row r="132" spans="1:13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27</v>
      </c>
      <c r="K132" s="7"/>
    </row>
    <row r="133" spans="1:13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27</v>
      </c>
      <c r="K133" s="7"/>
    </row>
    <row r="134" spans="1:13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27</v>
      </c>
      <c r="K134" s="7"/>
    </row>
    <row r="135" spans="1:13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27</v>
      </c>
      <c r="K135" s="7"/>
    </row>
    <row r="136" spans="1:13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27</v>
      </c>
      <c r="K136" s="7"/>
    </row>
    <row r="137" spans="1:13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27</v>
      </c>
      <c r="K137" s="7"/>
    </row>
    <row r="138" spans="1:13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27</v>
      </c>
      <c r="K138" s="7"/>
    </row>
    <row r="139" spans="1:13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27</v>
      </c>
      <c r="K139" s="7"/>
    </row>
    <row r="140" spans="1:13" x14ac:dyDescent="0.2">
      <c r="I140" s="3"/>
      <c r="J140" s="4"/>
      <c r="K140" s="7"/>
    </row>
    <row r="141" spans="1:13" ht="17" thickBot="1" x14ac:dyDescent="0.25">
      <c r="A141" s="5" t="s">
        <v>579</v>
      </c>
      <c r="I141" s="3"/>
      <c r="J141" s="4"/>
    </row>
    <row r="142" spans="1:13" ht="17" thickBot="1" x14ac:dyDescent="0.25">
      <c r="A142" s="6" t="s">
        <v>10</v>
      </c>
      <c r="B142" s="13">
        <v>2</v>
      </c>
      <c r="I142" s="3"/>
      <c r="J142" s="4"/>
    </row>
    <row r="143" spans="1:13" ht="17" x14ac:dyDescent="0.2">
      <c r="A143" t="s">
        <v>76</v>
      </c>
      <c r="B143" s="14" t="s">
        <v>12</v>
      </c>
      <c r="D143">
        <f t="shared" ref="D143:D206" si="23">IF(LEN(B143)=0,"",LEN(B143)-LEN(SUBSTITUTE(B143,",",""))+1)</f>
        <v>1</v>
      </c>
      <c r="E143">
        <f t="shared" ref="E143:E148" si="24">ROUNDUP(IF(D143="",0,D143)*$B$142,0)</f>
        <v>2</v>
      </c>
      <c r="G143" s="17">
        <f t="shared" ref="G143:G206" si="25">IF(OR(E143&gt;0,F143&lt;&gt;""),IF(F143&lt;&gt;"",F143,E143),"")</f>
        <v>2</v>
      </c>
      <c r="H143" s="2">
        <v>1.46</v>
      </c>
      <c r="I143" s="3">
        <f t="shared" ref="I143:I206" si="26">IF(F143&lt;&gt;"",F143,E143)*H143</f>
        <v>2.92</v>
      </c>
      <c r="J143" s="4" t="s">
        <v>13</v>
      </c>
      <c r="K143" s="7" t="s">
        <v>75</v>
      </c>
      <c r="L143" t="s">
        <v>24</v>
      </c>
      <c r="M143" t="s">
        <v>74</v>
      </c>
    </row>
    <row r="144" spans="1:13" ht="17" x14ac:dyDescent="0.2">
      <c r="A144" t="s">
        <v>80</v>
      </c>
      <c r="B144" s="14" t="s">
        <v>559</v>
      </c>
      <c r="D144">
        <f t="shared" si="23"/>
        <v>1</v>
      </c>
      <c r="E144">
        <f t="shared" si="24"/>
        <v>2</v>
      </c>
      <c r="G144" s="17">
        <f t="shared" si="25"/>
        <v>2</v>
      </c>
      <c r="H144" s="2">
        <v>0.96</v>
      </c>
      <c r="I144" s="3">
        <f t="shared" si="26"/>
        <v>1.92</v>
      </c>
      <c r="J144" s="4" t="s">
        <v>13</v>
      </c>
      <c r="K144" s="7" t="s">
        <v>77</v>
      </c>
      <c r="L144" t="s">
        <v>78</v>
      </c>
      <c r="M144" t="s">
        <v>79</v>
      </c>
    </row>
    <row r="145" spans="1:13" ht="17" x14ac:dyDescent="0.2">
      <c r="A145" t="s">
        <v>44</v>
      </c>
      <c r="B145" s="14" t="s">
        <v>578</v>
      </c>
      <c r="D145">
        <f t="shared" si="23"/>
        <v>2</v>
      </c>
      <c r="E145">
        <f t="shared" si="24"/>
        <v>4</v>
      </c>
      <c r="G145" s="17">
        <f t="shared" si="25"/>
        <v>4</v>
      </c>
      <c r="H145" s="2">
        <v>0.1</v>
      </c>
      <c r="I145" s="3">
        <f t="shared" si="26"/>
        <v>0.4</v>
      </c>
      <c r="J145" s="4" t="s">
        <v>13</v>
      </c>
      <c r="K145" s="7" t="s">
        <v>45</v>
      </c>
      <c r="L145" t="s">
        <v>29</v>
      </c>
      <c r="M145" t="s">
        <v>46</v>
      </c>
    </row>
    <row r="146" spans="1:13" ht="17" x14ac:dyDescent="0.2">
      <c r="A146" t="s">
        <v>53</v>
      </c>
      <c r="B146" s="14" t="s">
        <v>82</v>
      </c>
      <c r="D146">
        <f t="shared" si="23"/>
        <v>1</v>
      </c>
      <c r="E146">
        <f t="shared" si="24"/>
        <v>2</v>
      </c>
      <c r="G146" s="17">
        <f t="shared" si="25"/>
        <v>2</v>
      </c>
      <c r="H146" s="10">
        <v>0.08</v>
      </c>
      <c r="I146" s="3">
        <f t="shared" si="26"/>
        <v>0.16</v>
      </c>
      <c r="J146" s="4" t="s">
        <v>13</v>
      </c>
      <c r="K146" s="7" t="s">
        <v>54</v>
      </c>
      <c r="L146" t="s">
        <v>29</v>
      </c>
      <c r="M146" t="s">
        <v>55</v>
      </c>
    </row>
    <row r="147" spans="1:13" ht="17" x14ac:dyDescent="0.2">
      <c r="A147" t="s">
        <v>85</v>
      </c>
      <c r="B147" s="14" t="s">
        <v>26</v>
      </c>
      <c r="D147">
        <f t="shared" si="23"/>
        <v>1</v>
      </c>
      <c r="E147">
        <f t="shared" si="24"/>
        <v>2</v>
      </c>
      <c r="G147" s="17">
        <f t="shared" si="25"/>
        <v>2</v>
      </c>
      <c r="H147" s="10">
        <v>0.08</v>
      </c>
      <c r="I147" s="3">
        <f t="shared" si="26"/>
        <v>0.16</v>
      </c>
      <c r="J147" s="4" t="s">
        <v>13</v>
      </c>
      <c r="K147" s="7" t="s">
        <v>87</v>
      </c>
      <c r="L147" t="s">
        <v>86</v>
      </c>
      <c r="M147" t="s">
        <v>84</v>
      </c>
    </row>
    <row r="148" spans="1:13" ht="17" x14ac:dyDescent="0.2">
      <c r="A148" t="s">
        <v>88</v>
      </c>
      <c r="B148" s="14" t="s">
        <v>81</v>
      </c>
      <c r="D148">
        <f t="shared" si="23"/>
        <v>1</v>
      </c>
      <c r="E148">
        <f t="shared" si="24"/>
        <v>2</v>
      </c>
      <c r="G148" s="17">
        <f t="shared" si="25"/>
        <v>2</v>
      </c>
      <c r="H148" s="10">
        <v>0.08</v>
      </c>
      <c r="I148" s="3">
        <f t="shared" si="26"/>
        <v>0.16</v>
      </c>
      <c r="J148" s="4" t="s">
        <v>13</v>
      </c>
      <c r="K148" t="s">
        <v>115</v>
      </c>
      <c r="L148" t="s">
        <v>86</v>
      </c>
      <c r="M148" t="s">
        <v>89</v>
      </c>
    </row>
    <row r="149" spans="1:13" x14ac:dyDescent="0.2">
      <c r="H149" s="10"/>
      <c r="I149" s="3"/>
      <c r="J149" s="4"/>
    </row>
    <row r="150" spans="1:13" ht="17" thickBot="1" x14ac:dyDescent="0.25">
      <c r="A150" s="5" t="s">
        <v>378</v>
      </c>
      <c r="I150" s="3"/>
      <c r="J150" s="4"/>
    </row>
    <row r="151" spans="1:13" ht="17" thickBot="1" x14ac:dyDescent="0.25">
      <c r="A151" s="6" t="s">
        <v>10</v>
      </c>
      <c r="B151" s="13">
        <v>2</v>
      </c>
      <c r="I151" s="3"/>
      <c r="J151" s="4"/>
    </row>
    <row r="152" spans="1:13" x14ac:dyDescent="0.2">
      <c r="D152" t="str">
        <f t="shared" si="23"/>
        <v/>
      </c>
      <c r="E152">
        <f>ROUNDUP(IF(D152="",0,D152)*$B$151,0)</f>
        <v>0</v>
      </c>
      <c r="G152" s="17" t="str">
        <f t="shared" si="25"/>
        <v/>
      </c>
      <c r="H152" s="10">
        <v>0.08</v>
      </c>
      <c r="I152" s="3">
        <f t="shared" si="26"/>
        <v>0</v>
      </c>
      <c r="J152" s="4"/>
    </row>
    <row r="153" spans="1:13" x14ac:dyDescent="0.2">
      <c r="A153" t="s">
        <v>317</v>
      </c>
      <c r="D153" t="str">
        <f t="shared" si="23"/>
        <v/>
      </c>
      <c r="E153">
        <f t="shared" ref="E153:E239" si="27">ROUNDUP(IF(D153="",0,D153)*$B$151,0)</f>
        <v>0</v>
      </c>
      <c r="G153" s="17" t="str">
        <f t="shared" si="25"/>
        <v/>
      </c>
      <c r="H153" s="2">
        <v>0.1</v>
      </c>
      <c r="I153" s="3">
        <f t="shared" si="26"/>
        <v>0</v>
      </c>
      <c r="J153" s="4"/>
      <c r="K153" s="7" t="s">
        <v>318</v>
      </c>
      <c r="L153" t="s">
        <v>29</v>
      </c>
      <c r="M153" t="s">
        <v>319</v>
      </c>
    </row>
    <row r="154" spans="1:13" x14ac:dyDescent="0.2">
      <c r="A154" t="s">
        <v>138</v>
      </c>
      <c r="D154" t="str">
        <f t="shared" si="23"/>
        <v/>
      </c>
      <c r="E154">
        <f t="shared" si="27"/>
        <v>0</v>
      </c>
      <c r="G154" s="17" t="str">
        <f t="shared" si="25"/>
        <v/>
      </c>
      <c r="H154" s="2">
        <v>0.1</v>
      </c>
      <c r="I154" s="3">
        <f t="shared" si="26"/>
        <v>0</v>
      </c>
      <c r="J154" s="4"/>
      <c r="K154" s="7" t="s">
        <v>137</v>
      </c>
      <c r="L154" t="s">
        <v>29</v>
      </c>
      <c r="M154" t="s">
        <v>136</v>
      </c>
    </row>
    <row r="155" spans="1:13" x14ac:dyDescent="0.2">
      <c r="A155" t="s">
        <v>140</v>
      </c>
      <c r="D155" t="str">
        <f t="shared" si="23"/>
        <v/>
      </c>
      <c r="E155">
        <f t="shared" si="27"/>
        <v>0</v>
      </c>
      <c r="G155" s="17" t="str">
        <f t="shared" si="25"/>
        <v/>
      </c>
      <c r="H155" s="2">
        <v>0.1</v>
      </c>
      <c r="I155" s="3">
        <f t="shared" si="26"/>
        <v>0</v>
      </c>
      <c r="J155" s="4"/>
      <c r="K155" s="7" t="s">
        <v>141</v>
      </c>
      <c r="L155" t="s">
        <v>29</v>
      </c>
      <c r="M155" t="s">
        <v>142</v>
      </c>
    </row>
    <row r="156" spans="1:13" x14ac:dyDescent="0.2">
      <c r="A156" t="s">
        <v>180</v>
      </c>
      <c r="D156" t="str">
        <f t="shared" si="23"/>
        <v/>
      </c>
      <c r="E156">
        <f t="shared" si="27"/>
        <v>0</v>
      </c>
      <c r="G156" s="17" t="str">
        <f t="shared" si="25"/>
        <v/>
      </c>
      <c r="H156" s="2">
        <v>0.1</v>
      </c>
      <c r="I156" s="3">
        <f t="shared" si="26"/>
        <v>0</v>
      </c>
      <c r="J156" s="4"/>
      <c r="K156" s="7" t="s">
        <v>181</v>
      </c>
      <c r="L156" t="s">
        <v>29</v>
      </c>
      <c r="M156" t="s">
        <v>182</v>
      </c>
    </row>
    <row r="157" spans="1:13" x14ac:dyDescent="0.2">
      <c r="A157" t="s">
        <v>133</v>
      </c>
      <c r="D157" t="str">
        <f t="shared" si="23"/>
        <v/>
      </c>
      <c r="E157">
        <f t="shared" si="27"/>
        <v>0</v>
      </c>
      <c r="G157" s="17" t="str">
        <f t="shared" si="25"/>
        <v/>
      </c>
      <c r="H157" s="2">
        <v>0.1</v>
      </c>
      <c r="I157" s="3">
        <f t="shared" si="26"/>
        <v>0</v>
      </c>
      <c r="J157" s="4"/>
      <c r="K157" s="7" t="s">
        <v>135</v>
      </c>
      <c r="L157" t="s">
        <v>29</v>
      </c>
      <c r="M157" t="s">
        <v>134</v>
      </c>
    </row>
    <row r="158" spans="1:13" x14ac:dyDescent="0.2">
      <c r="A158" t="s">
        <v>552</v>
      </c>
      <c r="D158" t="str">
        <f t="shared" ref="D158" si="28">IF(LEN(B158)=0,"",LEN(B158)-LEN(SUBSTITUTE(B158,",",""))+1)</f>
        <v/>
      </c>
      <c r="E158">
        <f t="shared" si="27"/>
        <v>0</v>
      </c>
      <c r="G158" s="17" t="str">
        <f t="shared" ref="G158" si="29">IF(OR(E158&gt;0,F158&lt;&gt;""),IF(F158&lt;&gt;"",F158,E158),"")</f>
        <v/>
      </c>
      <c r="H158" s="2">
        <v>0.1</v>
      </c>
      <c r="I158" s="3">
        <f t="shared" ref="I158" si="30">IF(F158&lt;&gt;"",F158,E158)*H158</f>
        <v>0</v>
      </c>
      <c r="J158" s="4"/>
      <c r="K158" s="7" t="s">
        <v>551</v>
      </c>
      <c r="L158" t="s">
        <v>29</v>
      </c>
      <c r="M158" t="s">
        <v>550</v>
      </c>
    </row>
    <row r="159" spans="1:13" ht="17" x14ac:dyDescent="0.2">
      <c r="A159" t="s">
        <v>47</v>
      </c>
      <c r="B159" s="14" t="s">
        <v>508</v>
      </c>
      <c r="D159">
        <f t="shared" si="23"/>
        <v>1</v>
      </c>
      <c r="E159">
        <f t="shared" si="27"/>
        <v>2</v>
      </c>
      <c r="G159" s="17">
        <f t="shared" si="25"/>
        <v>2</v>
      </c>
      <c r="H159" s="10">
        <v>0.1</v>
      </c>
      <c r="I159" s="3">
        <f t="shared" si="26"/>
        <v>0.2</v>
      </c>
      <c r="J159" s="4" t="s">
        <v>13</v>
      </c>
      <c r="K159" t="s">
        <v>48</v>
      </c>
      <c r="L159" t="s">
        <v>29</v>
      </c>
      <c r="M159" t="s">
        <v>49</v>
      </c>
    </row>
    <row r="160" spans="1:13" x14ac:dyDescent="0.2">
      <c r="A160" t="s">
        <v>292</v>
      </c>
      <c r="D160" t="str">
        <f t="shared" si="23"/>
        <v/>
      </c>
      <c r="E160">
        <f t="shared" si="27"/>
        <v>0</v>
      </c>
      <c r="G160" s="17" t="str">
        <f t="shared" si="25"/>
        <v/>
      </c>
      <c r="H160" s="10">
        <v>0.1</v>
      </c>
      <c r="I160" s="3">
        <f t="shared" si="26"/>
        <v>0</v>
      </c>
      <c r="J160" s="4"/>
      <c r="K160" t="s">
        <v>290</v>
      </c>
      <c r="L160" t="s">
        <v>29</v>
      </c>
      <c r="M160" t="s">
        <v>291</v>
      </c>
    </row>
    <row r="161" spans="1:13" x14ac:dyDescent="0.2">
      <c r="A161" t="s">
        <v>31</v>
      </c>
      <c r="D161" t="str">
        <f t="shared" si="23"/>
        <v/>
      </c>
      <c r="E161">
        <f t="shared" si="27"/>
        <v>0</v>
      </c>
      <c r="G161" s="17" t="str">
        <f t="shared" si="25"/>
        <v/>
      </c>
      <c r="H161" s="2">
        <v>1.3299999999999999E-2</v>
      </c>
      <c r="I161" s="3">
        <f t="shared" si="26"/>
        <v>0</v>
      </c>
      <c r="J161" s="4"/>
      <c r="K161" s="7" t="s">
        <v>32</v>
      </c>
      <c r="L161" t="s">
        <v>29</v>
      </c>
      <c r="M161" t="s">
        <v>33</v>
      </c>
    </row>
    <row r="162" spans="1:13" x14ac:dyDescent="0.2">
      <c r="A162" t="s">
        <v>44</v>
      </c>
      <c r="D162" t="str">
        <f t="shared" si="23"/>
        <v/>
      </c>
      <c r="E162">
        <f t="shared" si="27"/>
        <v>0</v>
      </c>
      <c r="G162" s="17" t="str">
        <f t="shared" si="25"/>
        <v/>
      </c>
      <c r="H162" s="2">
        <v>0.1</v>
      </c>
      <c r="I162" s="3">
        <f t="shared" si="26"/>
        <v>0</v>
      </c>
      <c r="J162" s="4"/>
      <c r="K162" s="7" t="s">
        <v>45</v>
      </c>
      <c r="L162" t="s">
        <v>29</v>
      </c>
      <c r="M162" t="s">
        <v>46</v>
      </c>
    </row>
    <row r="163" spans="1:13" x14ac:dyDescent="0.2">
      <c r="A163" t="s">
        <v>34</v>
      </c>
      <c r="D163" t="str">
        <f t="shared" si="23"/>
        <v/>
      </c>
      <c r="E163">
        <f t="shared" si="27"/>
        <v>0</v>
      </c>
      <c r="G163" s="17" t="str">
        <f t="shared" si="25"/>
        <v/>
      </c>
      <c r="H163" s="2">
        <v>0.1</v>
      </c>
      <c r="I163" s="3">
        <f t="shared" si="26"/>
        <v>0</v>
      </c>
      <c r="J163" s="4"/>
      <c r="K163" s="7" t="s">
        <v>57</v>
      </c>
      <c r="L163" t="s">
        <v>29</v>
      </c>
      <c r="M163" t="s">
        <v>35</v>
      </c>
    </row>
    <row r="164" spans="1:13" ht="17" x14ac:dyDescent="0.2">
      <c r="A164" t="s">
        <v>292</v>
      </c>
      <c r="B164" s="14" t="s">
        <v>423</v>
      </c>
      <c r="D164">
        <f t="shared" ref="D164" si="31">IF(LEN(B164)=0,"",LEN(B164)-LEN(SUBSTITUTE(B164,",",""))+1)</f>
        <v>2</v>
      </c>
      <c r="E164">
        <f t="shared" si="27"/>
        <v>4</v>
      </c>
      <c r="G164" s="17">
        <f t="shared" ref="G164" si="32">IF(OR(E164&gt;0,F164&lt;&gt;""),IF(F164&lt;&gt;"",F164,E164),"")</f>
        <v>4</v>
      </c>
      <c r="H164" s="2">
        <v>0.1</v>
      </c>
      <c r="I164" s="3">
        <f t="shared" ref="I164" si="33">IF(F164&lt;&gt;"",F164,E164)*H164</f>
        <v>0.4</v>
      </c>
      <c r="J164" s="4" t="s">
        <v>13</v>
      </c>
      <c r="K164" s="7" t="s">
        <v>422</v>
      </c>
      <c r="L164" t="s">
        <v>29</v>
      </c>
      <c r="M164" t="s">
        <v>291</v>
      </c>
    </row>
    <row r="165" spans="1:13" ht="17" x14ac:dyDescent="0.2">
      <c r="A165" t="s">
        <v>419</v>
      </c>
      <c r="B165" s="14" t="s">
        <v>425</v>
      </c>
      <c r="D165">
        <f t="shared" si="23"/>
        <v>4</v>
      </c>
      <c r="E165">
        <f t="shared" si="27"/>
        <v>8</v>
      </c>
      <c r="G165" s="17">
        <f t="shared" si="25"/>
        <v>8</v>
      </c>
      <c r="H165" s="10">
        <v>0.13</v>
      </c>
      <c r="I165" s="3">
        <f t="shared" si="26"/>
        <v>1.04</v>
      </c>
      <c r="J165" s="4" t="s">
        <v>13</v>
      </c>
      <c r="K165" t="s">
        <v>418</v>
      </c>
      <c r="L165" t="s">
        <v>29</v>
      </c>
      <c r="M165" t="s">
        <v>417</v>
      </c>
    </row>
    <row r="166" spans="1:13" x14ac:dyDescent="0.2">
      <c r="A166" t="s">
        <v>28</v>
      </c>
      <c r="D166" t="str">
        <f t="shared" si="23"/>
        <v/>
      </c>
      <c r="E166">
        <f t="shared" si="27"/>
        <v>0</v>
      </c>
      <c r="G166" s="17" t="str">
        <f t="shared" si="25"/>
        <v/>
      </c>
      <c r="H166" s="2">
        <v>0.1</v>
      </c>
      <c r="I166" s="3">
        <f t="shared" si="26"/>
        <v>0</v>
      </c>
      <c r="J166" s="4"/>
      <c r="K166" s="7" t="s">
        <v>58</v>
      </c>
      <c r="L166" t="s">
        <v>29</v>
      </c>
      <c r="M166" t="s">
        <v>30</v>
      </c>
    </row>
    <row r="167" spans="1:13" ht="17" x14ac:dyDescent="0.2">
      <c r="A167" t="s">
        <v>171</v>
      </c>
      <c r="B167" s="14" t="s">
        <v>575</v>
      </c>
      <c r="D167">
        <f>IF(LEN(B167)=0,"",LEN(B167)-LEN(SUBSTITUTE(B167,",",""))+1)</f>
        <v>4</v>
      </c>
      <c r="E167">
        <f t="shared" si="27"/>
        <v>8</v>
      </c>
      <c r="G167" s="17">
        <f t="shared" si="25"/>
        <v>8</v>
      </c>
      <c r="H167" s="2">
        <v>0.1</v>
      </c>
      <c r="I167" s="3">
        <f t="shared" si="26"/>
        <v>0.8</v>
      </c>
      <c r="J167" s="4" t="s">
        <v>13</v>
      </c>
      <c r="K167" s="7" t="s">
        <v>170</v>
      </c>
      <c r="L167" t="s">
        <v>29</v>
      </c>
      <c r="M167" t="s">
        <v>169</v>
      </c>
    </row>
    <row r="168" spans="1:13" ht="17" x14ac:dyDescent="0.2">
      <c r="A168" t="s">
        <v>125</v>
      </c>
      <c r="B168" s="14" t="s">
        <v>521</v>
      </c>
      <c r="D168">
        <f t="shared" si="23"/>
        <v>4</v>
      </c>
      <c r="E168">
        <f t="shared" si="27"/>
        <v>8</v>
      </c>
      <c r="G168" s="17">
        <f t="shared" si="25"/>
        <v>8</v>
      </c>
      <c r="H168" s="2">
        <v>0.1</v>
      </c>
      <c r="I168" s="3">
        <f t="shared" si="26"/>
        <v>0.8</v>
      </c>
      <c r="J168" s="4" t="s">
        <v>13</v>
      </c>
      <c r="K168" s="7" t="s">
        <v>126</v>
      </c>
      <c r="L168" t="s">
        <v>29</v>
      </c>
      <c r="M168" t="s">
        <v>127</v>
      </c>
    </row>
    <row r="169" spans="1:13" x14ac:dyDescent="0.2">
      <c r="A169" t="s">
        <v>161</v>
      </c>
      <c r="D169" t="str">
        <f>IF(LEN(B169)=0,"",LEN(B169)-LEN(SUBSTITUTE(B169,",",""))+1)</f>
        <v/>
      </c>
      <c r="E169">
        <f t="shared" si="27"/>
        <v>0</v>
      </c>
      <c r="G169" s="17" t="str">
        <f t="shared" si="25"/>
        <v/>
      </c>
      <c r="H169" s="2">
        <v>0.1</v>
      </c>
      <c r="I169" s="3">
        <f t="shared" si="26"/>
        <v>0</v>
      </c>
      <c r="J169" s="4"/>
      <c r="K169" s="7" t="s">
        <v>160</v>
      </c>
      <c r="L169" t="s">
        <v>29</v>
      </c>
      <c r="M169" t="s">
        <v>162</v>
      </c>
    </row>
    <row r="170" spans="1:13" x14ac:dyDescent="0.2">
      <c r="A170" t="s">
        <v>541</v>
      </c>
      <c r="D170" t="str">
        <f t="shared" ref="D170:D173" si="34">IF(LEN(B170)=0,"",LEN(B170)-LEN(SUBSTITUTE(B170,",",""))+1)</f>
        <v/>
      </c>
      <c r="E170">
        <f t="shared" si="27"/>
        <v>0</v>
      </c>
      <c r="G170" s="17" t="str">
        <f t="shared" ref="G170:G173" si="35">IF(OR(E170&gt;0,F170&lt;&gt;""),IF(F170&lt;&gt;"",F170,E170),"")</f>
        <v/>
      </c>
      <c r="H170" s="2">
        <v>0.1</v>
      </c>
      <c r="I170" s="3">
        <f t="shared" ref="I170:I173" si="36">IF(F170&lt;&gt;"",F170,E170)*H170</f>
        <v>0</v>
      </c>
      <c r="J170" s="4"/>
      <c r="K170" s="7" t="s">
        <v>542</v>
      </c>
      <c r="L170" t="s">
        <v>29</v>
      </c>
      <c r="M170" t="s">
        <v>543</v>
      </c>
    </row>
    <row r="171" spans="1:13" x14ac:dyDescent="0.2">
      <c r="A171" t="s">
        <v>540</v>
      </c>
      <c r="D171" t="str">
        <f t="shared" si="34"/>
        <v/>
      </c>
      <c r="E171">
        <f t="shared" si="27"/>
        <v>0</v>
      </c>
      <c r="G171" s="17" t="str">
        <f t="shared" si="35"/>
        <v/>
      </c>
      <c r="H171" s="2">
        <v>0.1</v>
      </c>
      <c r="I171" s="3">
        <f t="shared" si="36"/>
        <v>0</v>
      </c>
      <c r="J171" s="4"/>
      <c r="K171" s="7" t="s">
        <v>539</v>
      </c>
      <c r="L171" t="s">
        <v>29</v>
      </c>
      <c r="M171" t="s">
        <v>538</v>
      </c>
    </row>
    <row r="172" spans="1:13" x14ac:dyDescent="0.2">
      <c r="A172" s="12" t="s">
        <v>544</v>
      </c>
      <c r="D172" t="str">
        <f t="shared" si="34"/>
        <v/>
      </c>
      <c r="E172">
        <f t="shared" si="27"/>
        <v>0</v>
      </c>
      <c r="G172" s="17" t="str">
        <f t="shared" si="35"/>
        <v/>
      </c>
      <c r="H172" s="2">
        <v>0.1</v>
      </c>
      <c r="I172" s="3">
        <f t="shared" si="36"/>
        <v>0</v>
      </c>
      <c r="J172" s="4"/>
      <c r="K172" s="7" t="s">
        <v>545</v>
      </c>
      <c r="L172" t="s">
        <v>29</v>
      </c>
      <c r="M172" t="s">
        <v>546</v>
      </c>
    </row>
    <row r="173" spans="1:13" x14ac:dyDescent="0.2">
      <c r="A173" s="12" t="s">
        <v>535</v>
      </c>
      <c r="D173" t="str">
        <f t="shared" si="34"/>
        <v/>
      </c>
      <c r="E173">
        <f t="shared" si="27"/>
        <v>0</v>
      </c>
      <c r="G173" s="17" t="str">
        <f t="shared" si="35"/>
        <v/>
      </c>
      <c r="H173" s="2">
        <v>0.1</v>
      </c>
      <c r="I173" s="3">
        <f t="shared" si="36"/>
        <v>0</v>
      </c>
      <c r="J173" s="4"/>
      <c r="K173" s="7" t="s">
        <v>536</v>
      </c>
      <c r="L173" t="s">
        <v>29</v>
      </c>
      <c r="M173" t="s">
        <v>537</v>
      </c>
    </row>
    <row r="174" spans="1:13" x14ac:dyDescent="0.2">
      <c r="A174" t="s">
        <v>146</v>
      </c>
      <c r="D174" t="str">
        <f t="shared" si="23"/>
        <v/>
      </c>
      <c r="E174">
        <f t="shared" si="27"/>
        <v>0</v>
      </c>
      <c r="G174" s="17" t="str">
        <f t="shared" si="25"/>
        <v/>
      </c>
      <c r="H174" s="2">
        <v>0.1</v>
      </c>
      <c r="I174" s="3">
        <f t="shared" si="26"/>
        <v>0</v>
      </c>
      <c r="J174" s="4"/>
      <c r="K174" s="7" t="s">
        <v>144</v>
      </c>
      <c r="L174" t="s">
        <v>29</v>
      </c>
      <c r="M174" t="s">
        <v>143</v>
      </c>
    </row>
    <row r="175" spans="1:13" x14ac:dyDescent="0.2">
      <c r="A175" t="s">
        <v>164</v>
      </c>
      <c r="D175" t="str">
        <f t="shared" si="23"/>
        <v/>
      </c>
      <c r="E175">
        <f t="shared" si="27"/>
        <v>0</v>
      </c>
      <c r="G175" s="17" t="str">
        <f t="shared" si="25"/>
        <v/>
      </c>
      <c r="H175" s="2">
        <v>0.1</v>
      </c>
      <c r="I175" s="3">
        <f t="shared" si="26"/>
        <v>0</v>
      </c>
      <c r="J175" s="4"/>
      <c r="K175" t="s">
        <v>163</v>
      </c>
      <c r="L175" t="s">
        <v>29</v>
      </c>
      <c r="M175" t="s">
        <v>165</v>
      </c>
    </row>
    <row r="176" spans="1:13" ht="17" x14ac:dyDescent="0.2">
      <c r="A176" t="s">
        <v>413</v>
      </c>
      <c r="B176" s="14" t="s">
        <v>416</v>
      </c>
      <c r="D176">
        <f t="shared" ref="D176" si="37">IF(LEN(B176)=0,"",LEN(B176)-LEN(SUBSTITUTE(B176,",",""))+1)</f>
        <v>2</v>
      </c>
      <c r="E176">
        <f t="shared" si="27"/>
        <v>4</v>
      </c>
      <c r="G176" s="17">
        <f t="shared" ref="G176" si="38">IF(OR(E176&gt;0,F176&lt;&gt;""),IF(F176&lt;&gt;"",F176,E176),"")</f>
        <v>4</v>
      </c>
      <c r="H176" s="2">
        <v>0.1</v>
      </c>
      <c r="I176" s="3">
        <f t="shared" ref="I176" si="39">IF(F176&lt;&gt;"",F176,E176)*H176</f>
        <v>0.4</v>
      </c>
      <c r="J176" s="4" t="s">
        <v>13</v>
      </c>
      <c r="K176" t="s">
        <v>414</v>
      </c>
      <c r="L176" t="s">
        <v>29</v>
      </c>
      <c r="M176" t="s">
        <v>415</v>
      </c>
    </row>
    <row r="177" spans="1:13" x14ac:dyDescent="0.2">
      <c r="A177" t="s">
        <v>128</v>
      </c>
      <c r="D177" t="str">
        <f t="shared" si="23"/>
        <v/>
      </c>
      <c r="E177">
        <f t="shared" si="27"/>
        <v>0</v>
      </c>
      <c r="G177" s="17" t="str">
        <f t="shared" si="25"/>
        <v/>
      </c>
      <c r="H177" s="2">
        <v>0.1</v>
      </c>
      <c r="I177" s="3">
        <f t="shared" si="26"/>
        <v>0</v>
      </c>
      <c r="J177" s="4"/>
      <c r="K177" t="s">
        <v>129</v>
      </c>
      <c r="L177" t="s">
        <v>29</v>
      </c>
      <c r="M177" t="s">
        <v>130</v>
      </c>
    </row>
    <row r="178" spans="1:13" x14ac:dyDescent="0.2">
      <c r="A178" t="s">
        <v>177</v>
      </c>
      <c r="D178" t="str">
        <f t="shared" si="23"/>
        <v/>
      </c>
      <c r="E178">
        <f t="shared" si="27"/>
        <v>0</v>
      </c>
      <c r="G178" s="17" t="str">
        <f t="shared" si="25"/>
        <v/>
      </c>
      <c r="H178" s="2">
        <v>0.1</v>
      </c>
      <c r="I178" s="3">
        <f t="shared" si="26"/>
        <v>0</v>
      </c>
      <c r="J178" s="4"/>
      <c r="K178" t="s">
        <v>178</v>
      </c>
      <c r="L178" t="s">
        <v>29</v>
      </c>
      <c r="M178" t="s">
        <v>179</v>
      </c>
    </row>
    <row r="179" spans="1:13" ht="17" x14ac:dyDescent="0.2">
      <c r="A179" t="s">
        <v>131</v>
      </c>
      <c r="B179" s="14" t="s">
        <v>560</v>
      </c>
      <c r="D179">
        <f t="shared" si="23"/>
        <v>1</v>
      </c>
      <c r="E179">
        <f t="shared" si="27"/>
        <v>2</v>
      </c>
      <c r="G179" s="17">
        <f t="shared" si="25"/>
        <v>2</v>
      </c>
      <c r="H179" s="10">
        <v>0.08</v>
      </c>
      <c r="I179" s="3">
        <f t="shared" si="26"/>
        <v>0.16</v>
      </c>
      <c r="J179" s="4" t="s">
        <v>13</v>
      </c>
      <c r="K179" t="s">
        <v>54</v>
      </c>
      <c r="L179" t="s">
        <v>29</v>
      </c>
      <c r="M179" t="s">
        <v>55</v>
      </c>
    </row>
    <row r="180" spans="1:13" x14ac:dyDescent="0.2">
      <c r="A180" t="s">
        <v>166</v>
      </c>
      <c r="D180" t="str">
        <f t="shared" si="23"/>
        <v/>
      </c>
      <c r="E180">
        <f t="shared" si="27"/>
        <v>0</v>
      </c>
      <c r="G180" s="17" t="str">
        <f t="shared" si="25"/>
        <v/>
      </c>
      <c r="H180" s="10">
        <v>0.18</v>
      </c>
      <c r="I180" s="3">
        <f t="shared" si="26"/>
        <v>0</v>
      </c>
      <c r="J180" s="4"/>
      <c r="K180" t="s">
        <v>167</v>
      </c>
      <c r="L180" t="s">
        <v>29</v>
      </c>
      <c r="M180" t="s">
        <v>168</v>
      </c>
    </row>
    <row r="181" spans="1:13" x14ac:dyDescent="0.2">
      <c r="A181" t="s">
        <v>36</v>
      </c>
      <c r="D181" t="str">
        <f t="shared" si="23"/>
        <v/>
      </c>
      <c r="E181">
        <f t="shared" si="27"/>
        <v>0</v>
      </c>
      <c r="G181" s="17" t="str">
        <f t="shared" si="25"/>
        <v/>
      </c>
      <c r="H181" s="2">
        <v>0.18099999999999999</v>
      </c>
      <c r="I181" s="3">
        <f t="shared" si="26"/>
        <v>0</v>
      </c>
      <c r="J181" s="4"/>
      <c r="K181" s="7" t="s">
        <v>38</v>
      </c>
      <c r="L181" t="s">
        <v>29</v>
      </c>
      <c r="M181" t="s">
        <v>39</v>
      </c>
    </row>
    <row r="182" spans="1:13" ht="17" x14ac:dyDescent="0.2">
      <c r="A182" t="s">
        <v>409</v>
      </c>
      <c r="B182" s="14" t="s">
        <v>412</v>
      </c>
      <c r="D182">
        <f t="shared" si="23"/>
        <v>2</v>
      </c>
      <c r="E182">
        <f t="shared" si="27"/>
        <v>4</v>
      </c>
      <c r="G182" s="17">
        <f t="shared" ref="G182" si="40">IF(OR(E182&gt;0,F182&lt;&gt;""),IF(F182&lt;&gt;"",F182,E182),"")</f>
        <v>4</v>
      </c>
      <c r="H182" s="2">
        <v>0.17</v>
      </c>
      <c r="I182" s="3">
        <f t="shared" ref="I182" si="41">IF(F182&lt;&gt;"",F182,E182)*H182</f>
        <v>0.68</v>
      </c>
      <c r="J182" s="4" t="s">
        <v>13</v>
      </c>
      <c r="K182" s="7" t="s">
        <v>410</v>
      </c>
      <c r="L182" t="s">
        <v>150</v>
      </c>
      <c r="M182" t="s">
        <v>411</v>
      </c>
    </row>
    <row r="183" spans="1:13" x14ac:dyDescent="0.2">
      <c r="A183" t="s">
        <v>525</v>
      </c>
      <c r="D183" t="str">
        <f t="shared" ref="D183" si="42">IF(LEN(B183)=0,"",LEN(B183)-LEN(SUBSTITUTE(B183,",",""))+1)</f>
        <v/>
      </c>
      <c r="E183">
        <f t="shared" si="27"/>
        <v>0</v>
      </c>
      <c r="G183" s="17" t="str">
        <f t="shared" ref="G183" si="43">IF(OR(E183&gt;0,F183&lt;&gt;""),IF(F183&lt;&gt;"",F183,E183),"")</f>
        <v/>
      </c>
      <c r="H183" s="2">
        <v>0.82</v>
      </c>
      <c r="I183" s="3">
        <f t="shared" ref="I183" si="44">IF(F183&lt;&gt;"",F183,E183)*H183</f>
        <v>0</v>
      </c>
      <c r="J183" s="4"/>
      <c r="K183" s="7" t="s">
        <v>526</v>
      </c>
      <c r="L183" t="s">
        <v>407</v>
      </c>
      <c r="M183" t="s">
        <v>527</v>
      </c>
    </row>
    <row r="184" spans="1:13" x14ac:dyDescent="0.2">
      <c r="A184" t="s">
        <v>59</v>
      </c>
      <c r="D184" t="str">
        <f t="shared" si="23"/>
        <v/>
      </c>
      <c r="E184">
        <f t="shared" si="27"/>
        <v>0</v>
      </c>
      <c r="G184" s="17" t="str">
        <f t="shared" si="25"/>
        <v/>
      </c>
      <c r="H184" s="2">
        <v>0.33</v>
      </c>
      <c r="I184" s="3">
        <f t="shared" si="26"/>
        <v>0</v>
      </c>
      <c r="J184" s="4"/>
      <c r="K184" s="7" t="s">
        <v>61</v>
      </c>
      <c r="L184" t="s">
        <v>29</v>
      </c>
      <c r="M184" t="s">
        <v>60</v>
      </c>
    </row>
    <row r="185" spans="1:13" ht="17" x14ac:dyDescent="0.2">
      <c r="A185" t="s">
        <v>402</v>
      </c>
      <c r="B185" s="14" t="s">
        <v>421</v>
      </c>
      <c r="D185">
        <f t="shared" si="23"/>
        <v>4</v>
      </c>
      <c r="E185">
        <f t="shared" si="27"/>
        <v>8</v>
      </c>
      <c r="G185" s="17">
        <f t="shared" ref="G185" si="45">IF(OR(E185&gt;0,F185&lt;&gt;""),IF(F185&lt;&gt;"",F185,E185),"")</f>
        <v>8</v>
      </c>
      <c r="H185" s="2">
        <v>0.33</v>
      </c>
      <c r="I185" s="3">
        <f t="shared" ref="I185" si="46">IF(F185&lt;&gt;"",F185,E185)*H185</f>
        <v>2.64</v>
      </c>
      <c r="J185" s="4" t="s">
        <v>13</v>
      </c>
      <c r="K185" s="7" t="s">
        <v>403</v>
      </c>
      <c r="L185" t="s">
        <v>42</v>
      </c>
      <c r="M185" t="s">
        <v>404</v>
      </c>
    </row>
    <row r="186" spans="1:13" ht="17" x14ac:dyDescent="0.2">
      <c r="A186" t="s">
        <v>97</v>
      </c>
      <c r="B186" s="14" t="s">
        <v>401</v>
      </c>
      <c r="D186">
        <f t="shared" si="23"/>
        <v>1</v>
      </c>
      <c r="E186">
        <f t="shared" si="27"/>
        <v>2</v>
      </c>
      <c r="G186" s="17">
        <f t="shared" si="25"/>
        <v>2</v>
      </c>
      <c r="H186" s="9">
        <v>0.97</v>
      </c>
      <c r="I186" s="3">
        <f t="shared" si="26"/>
        <v>1.94</v>
      </c>
      <c r="J186" s="4" t="s">
        <v>13</v>
      </c>
      <c r="K186" s="7" t="s">
        <v>400</v>
      </c>
      <c r="L186" t="s">
        <v>96</v>
      </c>
      <c r="M186" t="s">
        <v>399</v>
      </c>
    </row>
    <row r="187" spans="1:13" x14ac:dyDescent="0.2">
      <c r="A187" t="s">
        <v>555</v>
      </c>
      <c r="D187" t="str">
        <f t="shared" si="23"/>
        <v/>
      </c>
      <c r="E187">
        <f t="shared" si="27"/>
        <v>0</v>
      </c>
      <c r="G187" s="17" t="str">
        <f t="shared" si="25"/>
        <v/>
      </c>
      <c r="H187" s="9">
        <v>0.82</v>
      </c>
      <c r="I187" s="3">
        <f t="shared" si="26"/>
        <v>0</v>
      </c>
      <c r="J187" s="4"/>
      <c r="K187" s="7" t="s">
        <v>556</v>
      </c>
      <c r="L187" t="s">
        <v>240</v>
      </c>
      <c r="M187" s="12" t="s">
        <v>557</v>
      </c>
    </row>
    <row r="188" spans="1:13" x14ac:dyDescent="0.2">
      <c r="A188" t="s">
        <v>147</v>
      </c>
      <c r="D188" t="str">
        <f t="shared" si="23"/>
        <v/>
      </c>
      <c r="E188">
        <f t="shared" si="27"/>
        <v>0</v>
      </c>
      <c r="G188" s="17" t="str">
        <f t="shared" si="25"/>
        <v/>
      </c>
      <c r="H188" s="9">
        <v>0.1</v>
      </c>
      <c r="I188" s="3">
        <f t="shared" si="26"/>
        <v>0</v>
      </c>
      <c r="J188" s="4"/>
      <c r="K188" s="7" t="s">
        <v>149</v>
      </c>
      <c r="L188" t="s">
        <v>150</v>
      </c>
      <c r="M188" t="s">
        <v>151</v>
      </c>
    </row>
    <row r="189" spans="1:13" x14ac:dyDescent="0.2">
      <c r="A189" t="s">
        <v>549</v>
      </c>
      <c r="D189" t="str">
        <f t="shared" ref="D189" si="47">IF(LEN(B189)=0,"",LEN(B189)-LEN(SUBSTITUTE(B189,",",""))+1)</f>
        <v/>
      </c>
      <c r="E189">
        <f t="shared" si="27"/>
        <v>0</v>
      </c>
      <c r="G189" s="17" t="str">
        <f t="shared" ref="G189" si="48">IF(OR(E189&gt;0,F189&lt;&gt;""),IF(F189&lt;&gt;"",F189,E189),"")</f>
        <v/>
      </c>
      <c r="H189" s="9">
        <v>0.1</v>
      </c>
      <c r="I189" s="3">
        <f t="shared" ref="I189" si="49">IF(F189&lt;&gt;"",F189,E189)*H189</f>
        <v>0</v>
      </c>
      <c r="J189" s="4"/>
      <c r="K189" s="7" t="s">
        <v>547</v>
      </c>
      <c r="L189" t="s">
        <v>29</v>
      </c>
      <c r="M189" t="s">
        <v>548</v>
      </c>
    </row>
    <row r="190" spans="1:13" ht="17" x14ac:dyDescent="0.2">
      <c r="A190" t="s">
        <v>405</v>
      </c>
      <c r="B190" s="14" t="s">
        <v>420</v>
      </c>
      <c r="D190">
        <f t="shared" ref="D190" si="50">IF(LEN(B190)=0,"",LEN(B190)-LEN(SUBSTITUTE(B190,",",""))+1)</f>
        <v>4</v>
      </c>
      <c r="E190">
        <f t="shared" si="27"/>
        <v>8</v>
      </c>
      <c r="G190" s="17">
        <f t="shared" ref="G190" si="51">IF(OR(E190&gt;0,F190&lt;&gt;""),IF(F190&lt;&gt;"",F190,E190),"")</f>
        <v>8</v>
      </c>
      <c r="H190" s="9">
        <v>0.08</v>
      </c>
      <c r="I190" s="3">
        <f t="shared" ref="I190" si="52">IF(F190&lt;&gt;"",F190,E190)*H190</f>
        <v>0.64</v>
      </c>
      <c r="J190" s="4" t="s">
        <v>13</v>
      </c>
      <c r="K190" s="7" t="s">
        <v>406</v>
      </c>
      <c r="L190" t="s">
        <v>407</v>
      </c>
      <c r="M190" t="s">
        <v>408</v>
      </c>
    </row>
    <row r="191" spans="1:13" x14ac:dyDescent="0.2">
      <c r="A191" t="s">
        <v>387</v>
      </c>
      <c r="E191">
        <f t="shared" si="27"/>
        <v>0</v>
      </c>
      <c r="G191" s="17" t="str">
        <f t="shared" ref="G191" si="53">IF(OR(E191&gt;0,F191&lt;&gt;""),IF(F191&lt;&gt;"",F191,E191),"")</f>
        <v/>
      </c>
      <c r="H191" s="9">
        <v>0.1</v>
      </c>
      <c r="I191" s="3">
        <f t="shared" ref="I191" si="54">IF(F191&lt;&gt;"",F191,E191)*H191</f>
        <v>0</v>
      </c>
      <c r="J191" s="4"/>
      <c r="K191" s="7" t="s">
        <v>388</v>
      </c>
      <c r="L191" t="s">
        <v>389</v>
      </c>
      <c r="M191" t="s">
        <v>390</v>
      </c>
    </row>
    <row r="192" spans="1:13" ht="17" x14ac:dyDescent="0.2">
      <c r="A192" t="s">
        <v>270</v>
      </c>
      <c r="B192" s="14" t="s">
        <v>502</v>
      </c>
      <c r="D192">
        <f t="shared" si="23"/>
        <v>2</v>
      </c>
      <c r="E192">
        <f t="shared" si="27"/>
        <v>4</v>
      </c>
      <c r="G192" s="17">
        <f t="shared" si="25"/>
        <v>4</v>
      </c>
      <c r="H192" s="9">
        <v>0.17</v>
      </c>
      <c r="I192" s="3">
        <f t="shared" si="26"/>
        <v>0.68</v>
      </c>
      <c r="J192" s="4" t="s">
        <v>13</v>
      </c>
      <c r="K192" s="7" t="s">
        <v>272</v>
      </c>
      <c r="L192" t="s">
        <v>240</v>
      </c>
      <c r="M192" t="s">
        <v>271</v>
      </c>
    </row>
    <row r="193" spans="1:13" ht="17" x14ac:dyDescent="0.2">
      <c r="A193" t="s">
        <v>273</v>
      </c>
      <c r="B193" s="14" t="s">
        <v>287</v>
      </c>
      <c r="D193">
        <f t="shared" si="23"/>
        <v>1</v>
      </c>
      <c r="E193">
        <f t="shared" si="27"/>
        <v>2</v>
      </c>
      <c r="G193" s="17">
        <f t="shared" si="25"/>
        <v>2</v>
      </c>
      <c r="H193" s="9">
        <v>0.22</v>
      </c>
      <c r="I193" s="3">
        <f t="shared" si="26"/>
        <v>0.44</v>
      </c>
      <c r="J193" s="4" t="s">
        <v>13</v>
      </c>
      <c r="K193" s="7" t="s">
        <v>274</v>
      </c>
      <c r="L193" t="s">
        <v>240</v>
      </c>
      <c r="M193" t="s">
        <v>275</v>
      </c>
    </row>
    <row r="194" spans="1:13" ht="17" x14ac:dyDescent="0.2">
      <c r="A194" t="s">
        <v>278</v>
      </c>
      <c r="B194" s="14" t="s">
        <v>424</v>
      </c>
      <c r="D194">
        <f t="shared" si="23"/>
        <v>1</v>
      </c>
      <c r="E194">
        <f t="shared" si="27"/>
        <v>2</v>
      </c>
      <c r="G194" s="17">
        <f t="shared" si="25"/>
        <v>2</v>
      </c>
      <c r="H194" s="9">
        <v>0.17</v>
      </c>
      <c r="I194" s="3">
        <f t="shared" si="26"/>
        <v>0.34</v>
      </c>
      <c r="J194" s="4" t="s">
        <v>13</v>
      </c>
      <c r="K194" s="7" t="s">
        <v>276</v>
      </c>
      <c r="L194" t="s">
        <v>240</v>
      </c>
      <c r="M194" t="s">
        <v>277</v>
      </c>
    </row>
    <row r="195" spans="1:13" x14ac:dyDescent="0.2">
      <c r="A195" t="s">
        <v>281</v>
      </c>
      <c r="D195" t="str">
        <f t="shared" si="23"/>
        <v/>
      </c>
      <c r="E195">
        <f t="shared" si="27"/>
        <v>0</v>
      </c>
      <c r="G195" s="17" t="str">
        <f t="shared" si="25"/>
        <v/>
      </c>
      <c r="H195" s="9">
        <v>0.17</v>
      </c>
      <c r="I195" s="3">
        <f t="shared" si="26"/>
        <v>0</v>
      </c>
      <c r="J195" s="4"/>
      <c r="K195" s="7" t="s">
        <v>280</v>
      </c>
      <c r="L195" t="s">
        <v>240</v>
      </c>
      <c r="M195" t="s">
        <v>279</v>
      </c>
    </row>
    <row r="196" spans="1:13" ht="17" x14ac:dyDescent="0.2">
      <c r="A196" t="s">
        <v>284</v>
      </c>
      <c r="B196" s="14" t="s">
        <v>286</v>
      </c>
      <c r="D196">
        <f t="shared" si="23"/>
        <v>1</v>
      </c>
      <c r="E196">
        <f t="shared" si="27"/>
        <v>2</v>
      </c>
      <c r="G196" s="17">
        <f t="shared" si="25"/>
        <v>2</v>
      </c>
      <c r="H196" s="9">
        <v>0.17</v>
      </c>
      <c r="I196" s="3">
        <f t="shared" si="26"/>
        <v>0.34</v>
      </c>
      <c r="J196" s="4" t="s">
        <v>13</v>
      </c>
      <c r="K196" s="7" t="s">
        <v>283</v>
      </c>
      <c r="L196" t="s">
        <v>240</v>
      </c>
      <c r="M196" t="s">
        <v>282</v>
      </c>
    </row>
    <row r="197" spans="1:13" x14ac:dyDescent="0.2">
      <c r="A197" t="s">
        <v>320</v>
      </c>
      <c r="D197" t="str">
        <f t="shared" si="23"/>
        <v/>
      </c>
      <c r="E197">
        <f t="shared" si="27"/>
        <v>0</v>
      </c>
      <c r="G197" s="17" t="str">
        <f t="shared" si="25"/>
        <v/>
      </c>
      <c r="H197" s="9">
        <v>0.43</v>
      </c>
      <c r="I197" s="3">
        <f t="shared" si="26"/>
        <v>0</v>
      </c>
      <c r="J197" s="4"/>
      <c r="K197" s="7" t="s">
        <v>314</v>
      </c>
      <c r="L197" t="s">
        <v>315</v>
      </c>
      <c r="M197" t="s">
        <v>316</v>
      </c>
    </row>
    <row r="198" spans="1:13" ht="17" x14ac:dyDescent="0.2">
      <c r="A198" t="s">
        <v>327</v>
      </c>
      <c r="B198" s="14" t="s">
        <v>576</v>
      </c>
      <c r="D198">
        <f t="shared" si="23"/>
        <v>1</v>
      </c>
      <c r="E198">
        <f t="shared" si="27"/>
        <v>2</v>
      </c>
      <c r="G198" s="17">
        <f t="shared" si="25"/>
        <v>2</v>
      </c>
      <c r="H198" s="9">
        <v>0.41</v>
      </c>
      <c r="I198" s="3">
        <f t="shared" si="26"/>
        <v>0.82</v>
      </c>
      <c r="J198" s="4" t="s">
        <v>13</v>
      </c>
      <c r="K198" s="7" t="s">
        <v>330</v>
      </c>
      <c r="L198" t="s">
        <v>335</v>
      </c>
      <c r="M198" s="12" t="s">
        <v>332</v>
      </c>
    </row>
    <row r="199" spans="1:13" ht="17" x14ac:dyDescent="0.2">
      <c r="A199" t="s">
        <v>328</v>
      </c>
      <c r="B199" s="14" t="s">
        <v>343</v>
      </c>
      <c r="D199">
        <f t="shared" si="23"/>
        <v>1</v>
      </c>
      <c r="E199">
        <f t="shared" si="27"/>
        <v>2</v>
      </c>
      <c r="G199" s="17">
        <f t="shared" si="25"/>
        <v>2</v>
      </c>
      <c r="H199" s="9">
        <v>0.41</v>
      </c>
      <c r="I199" s="3">
        <f t="shared" si="26"/>
        <v>0.82</v>
      </c>
      <c r="J199" s="4" t="s">
        <v>13</v>
      </c>
      <c r="K199" s="7" t="s">
        <v>331</v>
      </c>
      <c r="L199" t="s">
        <v>335</v>
      </c>
      <c r="M199" s="12" t="s">
        <v>333</v>
      </c>
    </row>
    <row r="200" spans="1:13" ht="17" x14ac:dyDescent="0.2">
      <c r="A200" t="s">
        <v>329</v>
      </c>
      <c r="B200" s="14" t="s">
        <v>577</v>
      </c>
      <c r="D200">
        <f t="shared" si="23"/>
        <v>1</v>
      </c>
      <c r="E200">
        <f t="shared" si="27"/>
        <v>2</v>
      </c>
      <c r="G200" s="17">
        <f t="shared" si="25"/>
        <v>2</v>
      </c>
      <c r="H200" s="9">
        <v>0.41</v>
      </c>
      <c r="I200" s="3">
        <f t="shared" si="26"/>
        <v>0.82</v>
      </c>
      <c r="J200" s="4" t="s">
        <v>13</v>
      </c>
      <c r="K200" s="7" t="s">
        <v>336</v>
      </c>
      <c r="L200" t="s">
        <v>335</v>
      </c>
      <c r="M200" s="12" t="s">
        <v>334</v>
      </c>
    </row>
    <row r="201" spans="1:13" x14ac:dyDescent="0.2">
      <c r="A201" t="s">
        <v>341</v>
      </c>
      <c r="D201" t="str">
        <f t="shared" si="23"/>
        <v/>
      </c>
      <c r="E201">
        <f t="shared" si="27"/>
        <v>0</v>
      </c>
      <c r="G201" s="17" t="str">
        <f t="shared" si="25"/>
        <v/>
      </c>
      <c r="H201" s="9">
        <v>0.41</v>
      </c>
      <c r="I201" s="3">
        <f t="shared" si="26"/>
        <v>0</v>
      </c>
      <c r="J201" s="4"/>
      <c r="K201" s="7" t="s">
        <v>339</v>
      </c>
      <c r="L201" t="s">
        <v>335</v>
      </c>
      <c r="M201" s="12" t="s">
        <v>337</v>
      </c>
    </row>
    <row r="202" spans="1:13" ht="17" x14ac:dyDescent="0.2">
      <c r="A202" t="s">
        <v>342</v>
      </c>
      <c r="B202" s="14" t="s">
        <v>580</v>
      </c>
      <c r="D202">
        <f t="shared" si="23"/>
        <v>1</v>
      </c>
      <c r="E202">
        <f t="shared" si="27"/>
        <v>2</v>
      </c>
      <c r="G202" s="17">
        <f t="shared" si="25"/>
        <v>2</v>
      </c>
      <c r="H202" s="9">
        <v>0.41</v>
      </c>
      <c r="I202" s="3">
        <f t="shared" si="26"/>
        <v>0.82</v>
      </c>
      <c r="J202" s="4" t="s">
        <v>13</v>
      </c>
      <c r="K202" s="7" t="s">
        <v>340</v>
      </c>
      <c r="L202" t="s">
        <v>335</v>
      </c>
      <c r="M202" s="12" t="s">
        <v>338</v>
      </c>
    </row>
    <row r="203" spans="1:13" x14ac:dyDescent="0.2">
      <c r="A203" t="s">
        <v>379</v>
      </c>
      <c r="D203" t="str">
        <f t="shared" si="23"/>
        <v/>
      </c>
      <c r="E203">
        <f t="shared" si="27"/>
        <v>0</v>
      </c>
      <c r="G203" s="17" t="str">
        <f t="shared" si="25"/>
        <v/>
      </c>
      <c r="H203" s="10">
        <v>0.2</v>
      </c>
      <c r="I203" s="3">
        <f t="shared" si="26"/>
        <v>0</v>
      </c>
      <c r="J203" s="4"/>
      <c r="K203" t="s">
        <v>380</v>
      </c>
      <c r="L203" t="s">
        <v>381</v>
      </c>
      <c r="M203" t="s">
        <v>382</v>
      </c>
    </row>
    <row r="204" spans="1:13" x14ac:dyDescent="0.2">
      <c r="A204" t="s">
        <v>385</v>
      </c>
      <c r="D204" t="str">
        <f t="shared" si="23"/>
        <v/>
      </c>
      <c r="E204">
        <f t="shared" si="27"/>
        <v>0</v>
      </c>
      <c r="G204" s="17" t="str">
        <f t="shared" si="25"/>
        <v/>
      </c>
      <c r="H204" s="10">
        <v>1.78</v>
      </c>
      <c r="I204" s="3">
        <f t="shared" si="26"/>
        <v>0</v>
      </c>
      <c r="J204" s="4"/>
      <c r="K204" t="s">
        <v>383</v>
      </c>
      <c r="L204" t="s">
        <v>240</v>
      </c>
      <c r="M204" s="12" t="s">
        <v>384</v>
      </c>
    </row>
    <row r="205" spans="1:13" x14ac:dyDescent="0.2">
      <c r="A205" t="s">
        <v>398</v>
      </c>
      <c r="D205" t="str">
        <f t="shared" si="23"/>
        <v/>
      </c>
      <c r="E205">
        <f t="shared" si="27"/>
        <v>0</v>
      </c>
      <c r="G205" s="17" t="str">
        <f t="shared" si="25"/>
        <v/>
      </c>
      <c r="H205" s="10">
        <v>0.44</v>
      </c>
      <c r="I205" s="3">
        <f t="shared" si="26"/>
        <v>0</v>
      </c>
      <c r="J205" s="4"/>
      <c r="K205" t="s">
        <v>397</v>
      </c>
      <c r="L205" t="s">
        <v>386</v>
      </c>
      <c r="M205" s="12" t="s">
        <v>396</v>
      </c>
    </row>
    <row r="206" spans="1:13" x14ac:dyDescent="0.2">
      <c r="A206" t="s">
        <v>391</v>
      </c>
      <c r="D206" t="str">
        <f t="shared" si="23"/>
        <v/>
      </c>
      <c r="E206">
        <f t="shared" si="27"/>
        <v>0</v>
      </c>
      <c r="G206" s="17" t="str">
        <f t="shared" si="25"/>
        <v/>
      </c>
      <c r="H206" s="10">
        <v>1.5</v>
      </c>
      <c r="I206" s="3">
        <f t="shared" si="26"/>
        <v>0</v>
      </c>
      <c r="J206" s="4"/>
      <c r="K206" t="s">
        <v>392</v>
      </c>
      <c r="L206" t="s">
        <v>393</v>
      </c>
      <c r="M206" t="s">
        <v>394</v>
      </c>
    </row>
    <row r="207" spans="1:13" ht="17" x14ac:dyDescent="0.2">
      <c r="A207" t="s">
        <v>80</v>
      </c>
      <c r="B207" s="14" t="s">
        <v>559</v>
      </c>
      <c r="D207">
        <f t="shared" ref="D207:D213" si="55">IF(LEN(B207)=0,"",LEN(B207)-LEN(SUBSTITUTE(B207,",",""))+1)</f>
        <v>1</v>
      </c>
      <c r="E207">
        <f t="shared" si="27"/>
        <v>2</v>
      </c>
      <c r="G207" s="17">
        <f t="shared" ref="G207:G210" si="56">IF(OR(E207&gt;0,F207&lt;&gt;""),IF(F207&lt;&gt;"",F207,E207),"")</f>
        <v>2</v>
      </c>
      <c r="H207" s="2">
        <v>0.96</v>
      </c>
      <c r="I207" s="3">
        <f t="shared" ref="I207:I210" si="57">IF(F207&lt;&gt;"",F207,E207)*H207</f>
        <v>1.92</v>
      </c>
      <c r="J207" s="4" t="s">
        <v>13</v>
      </c>
      <c r="K207" s="7" t="s">
        <v>77</v>
      </c>
      <c r="L207" t="s">
        <v>78</v>
      </c>
      <c r="M207" t="s">
        <v>79</v>
      </c>
    </row>
    <row r="208" spans="1:13" ht="17" x14ac:dyDescent="0.2">
      <c r="A208" t="s">
        <v>76</v>
      </c>
      <c r="B208" s="14" t="s">
        <v>20</v>
      </c>
      <c r="D208">
        <f t="shared" si="55"/>
        <v>1</v>
      </c>
      <c r="E208">
        <f t="shared" si="27"/>
        <v>2</v>
      </c>
      <c r="G208" s="17">
        <f t="shared" si="56"/>
        <v>2</v>
      </c>
      <c r="H208" s="2">
        <v>1.46</v>
      </c>
      <c r="I208" s="3">
        <f t="shared" si="57"/>
        <v>2.92</v>
      </c>
      <c r="J208" s="4" t="s">
        <v>13</v>
      </c>
      <c r="K208" s="7" t="s">
        <v>75</v>
      </c>
      <c r="L208" t="s">
        <v>24</v>
      </c>
      <c r="M208" t="s">
        <v>74</v>
      </c>
    </row>
    <row r="209" spans="1:13" ht="17" x14ac:dyDescent="0.2">
      <c r="A209" t="s">
        <v>85</v>
      </c>
      <c r="B209" s="14" t="s">
        <v>81</v>
      </c>
      <c r="D209">
        <f t="shared" si="55"/>
        <v>1</v>
      </c>
      <c r="E209">
        <f t="shared" si="27"/>
        <v>2</v>
      </c>
      <c r="G209" s="17">
        <f t="shared" si="56"/>
        <v>2</v>
      </c>
      <c r="H209" s="10">
        <v>0.08</v>
      </c>
      <c r="I209" s="3">
        <f t="shared" si="57"/>
        <v>0.16</v>
      </c>
      <c r="J209" s="4" t="s">
        <v>13</v>
      </c>
      <c r="K209" s="7" t="s">
        <v>87</v>
      </c>
      <c r="L209" t="s">
        <v>86</v>
      </c>
      <c r="M209" t="s">
        <v>84</v>
      </c>
    </row>
    <row r="210" spans="1:13" x14ac:dyDescent="0.2">
      <c r="A210" t="s">
        <v>88</v>
      </c>
      <c r="D210" t="str">
        <f t="shared" si="55"/>
        <v/>
      </c>
      <c r="E210">
        <f t="shared" si="27"/>
        <v>0</v>
      </c>
      <c r="G210" s="17" t="str">
        <f t="shared" si="56"/>
        <v/>
      </c>
      <c r="H210" s="10">
        <v>0.08</v>
      </c>
      <c r="I210" s="3">
        <f t="shared" si="57"/>
        <v>0</v>
      </c>
      <c r="J210" s="4"/>
      <c r="K210" s="7" t="s">
        <v>115</v>
      </c>
      <c r="L210" t="s">
        <v>86</v>
      </c>
      <c r="M210" t="s">
        <v>89</v>
      </c>
    </row>
    <row r="211" spans="1:13" ht="17" x14ac:dyDescent="0.2">
      <c r="A211" t="s">
        <v>562</v>
      </c>
      <c r="B211" s="14" t="s">
        <v>561</v>
      </c>
      <c r="D211">
        <f t="shared" ref="D211" si="58">IF(LEN(B211)=0,"",LEN(B211)-LEN(SUBSTITUTE(B211,",",""))+1)</f>
        <v>2</v>
      </c>
      <c r="E211">
        <f t="shared" si="27"/>
        <v>4</v>
      </c>
      <c r="G211" s="17">
        <f t="shared" ref="G211" si="59">IF(OR(E211&gt;0,F211&lt;&gt;""),IF(F211&lt;&gt;"",F211,E211),"")</f>
        <v>4</v>
      </c>
      <c r="H211" s="10">
        <v>0.1</v>
      </c>
      <c r="I211" s="3">
        <f t="shared" ref="I211" si="60">IF(F211&lt;&gt;"",F211,E211)*H211</f>
        <v>0.4</v>
      </c>
      <c r="J211" s="4" t="s">
        <v>13</v>
      </c>
      <c r="K211" s="7" t="s">
        <v>564</v>
      </c>
      <c r="L211" t="s">
        <v>86</v>
      </c>
      <c r="M211" t="s">
        <v>563</v>
      </c>
    </row>
    <row r="212" spans="1:13" ht="17" x14ac:dyDescent="0.2">
      <c r="A212" t="s">
        <v>395</v>
      </c>
      <c r="B212" s="14" t="s">
        <v>203</v>
      </c>
      <c r="D212">
        <f t="shared" si="55"/>
        <v>1</v>
      </c>
      <c r="E212">
        <f t="shared" si="27"/>
        <v>2</v>
      </c>
      <c r="G212" s="17">
        <f t="shared" ref="G212:G242" si="61">IF(OR(E212&gt;0,F212&lt;&gt;""),IF(F212&lt;&gt;"",F212,E212),"")</f>
        <v>2</v>
      </c>
      <c r="H212" s="2">
        <v>2.4</v>
      </c>
      <c r="I212" s="3">
        <f t="shared" ref="I212:I238" si="62">IF(F212&lt;&gt;"",F212,E212)*H212</f>
        <v>4.8</v>
      </c>
      <c r="J212" s="4" t="s">
        <v>13</v>
      </c>
      <c r="K212" s="7" t="s">
        <v>25</v>
      </c>
      <c r="L212" t="s">
        <v>24</v>
      </c>
      <c r="M212" t="s">
        <v>23</v>
      </c>
    </row>
    <row r="213" spans="1:13" ht="17" x14ac:dyDescent="0.2">
      <c r="A213" s="21" t="s">
        <v>507</v>
      </c>
      <c r="B213" s="14" t="s">
        <v>558</v>
      </c>
      <c r="D213">
        <f t="shared" si="55"/>
        <v>4</v>
      </c>
      <c r="E213">
        <f t="shared" si="27"/>
        <v>8</v>
      </c>
      <c r="G213" s="17">
        <f t="shared" ref="G213" si="63">IF(OR(E213&gt;0,F213&lt;&gt;""),IF(F213&lt;&gt;"",F213,E213),"")</f>
        <v>8</v>
      </c>
      <c r="H213" s="2">
        <v>0.23</v>
      </c>
      <c r="I213" s="3">
        <f t="shared" ref="I213" si="64">IF(F213&lt;&gt;"",F213,E213)*H213</f>
        <v>1.84</v>
      </c>
      <c r="J213" s="4" t="s">
        <v>13</v>
      </c>
      <c r="K213" s="7" t="s">
        <v>504</v>
      </c>
      <c r="L213" t="s">
        <v>505</v>
      </c>
      <c r="M213" t="s">
        <v>506</v>
      </c>
    </row>
    <row r="214" spans="1:13" ht="17" x14ac:dyDescent="0.2">
      <c r="A214" s="21" t="s">
        <v>515</v>
      </c>
      <c r="B214" s="14" t="s">
        <v>513</v>
      </c>
      <c r="D214">
        <f t="shared" ref="D214" si="65">IF(LEN(B214)=0,"",LEN(B214)-LEN(SUBSTITUTE(B214,",",""))+1)</f>
        <v>1</v>
      </c>
      <c r="E214">
        <f t="shared" si="27"/>
        <v>2</v>
      </c>
      <c r="G214" s="17">
        <f t="shared" ref="G214" si="66">IF(OR(E214&gt;0,F214&lt;&gt;""),IF(F214&lt;&gt;"",F214,E214),"")</f>
        <v>2</v>
      </c>
      <c r="H214" s="2">
        <v>0.62</v>
      </c>
      <c r="I214" s="3">
        <f t="shared" ref="I214" si="67">IF(F214&lt;&gt;"",F214,E214)*H214</f>
        <v>1.24</v>
      </c>
      <c r="J214" s="4" t="s">
        <v>13</v>
      </c>
      <c r="K214" s="7" t="s">
        <v>516</v>
      </c>
      <c r="L214" t="s">
        <v>517</v>
      </c>
      <c r="M214" t="s">
        <v>514</v>
      </c>
    </row>
    <row r="215" spans="1:13" x14ac:dyDescent="0.2">
      <c r="A215" s="21" t="s">
        <v>520</v>
      </c>
      <c r="D215" t="str">
        <f t="shared" ref="D215" si="68">IF(LEN(B215)=0,"",LEN(B215)-LEN(SUBSTITUTE(B215,",",""))+1)</f>
        <v/>
      </c>
      <c r="E215">
        <f t="shared" si="27"/>
        <v>0</v>
      </c>
      <c r="G215" s="17" t="str">
        <f t="shared" ref="G215" si="69">IF(OR(E215&gt;0,F215&lt;&gt;""),IF(F215&lt;&gt;"",F215,E215),"")</f>
        <v/>
      </c>
      <c r="H215" s="2">
        <v>1.02</v>
      </c>
      <c r="I215" s="3">
        <f t="shared" ref="I215" si="70">IF(F215&lt;&gt;"",F215,E215)*H215</f>
        <v>0</v>
      </c>
      <c r="J215" s="4"/>
      <c r="K215" s="7" t="s">
        <v>519</v>
      </c>
      <c r="L215" t="s">
        <v>24</v>
      </c>
      <c r="M215" t="s">
        <v>518</v>
      </c>
    </row>
    <row r="216" spans="1:13" x14ac:dyDescent="0.2">
      <c r="A216" s="19" t="s">
        <v>488</v>
      </c>
      <c r="H216" s="2"/>
      <c r="I216" s="3"/>
      <c r="J216" s="4"/>
      <c r="K216" s="7"/>
    </row>
    <row r="217" spans="1:13" ht="17" x14ac:dyDescent="0.2">
      <c r="A217" s="20" t="s">
        <v>448</v>
      </c>
      <c r="B217" s="14" t="s">
        <v>113</v>
      </c>
      <c r="D217">
        <f t="shared" ref="D217:D238" si="71">IF(LEN(B217)=0,"",LEN(B217)-LEN(SUBSTITUTE(B217,",",""))+1)</f>
        <v>1</v>
      </c>
      <c r="E217">
        <f t="shared" si="27"/>
        <v>2</v>
      </c>
      <c r="G217" s="17">
        <f t="shared" ref="G217" si="72">IF(OR(E217&gt;0,F217&lt;&gt;""),IF(F217&lt;&gt;"",F217,E217),"")</f>
        <v>2</v>
      </c>
      <c r="H217" s="2">
        <v>6.03</v>
      </c>
      <c r="I217" s="3">
        <f t="shared" ref="I217" si="73">IF(F217&lt;&gt;"",F217,E217)*H217</f>
        <v>12.06</v>
      </c>
      <c r="J217" s="4" t="s">
        <v>13</v>
      </c>
      <c r="K217" s="7" t="s">
        <v>449</v>
      </c>
      <c r="L217" t="s">
        <v>24</v>
      </c>
      <c r="M217" s="18" t="s">
        <v>444</v>
      </c>
    </row>
    <row r="218" spans="1:13" ht="17" x14ac:dyDescent="0.2">
      <c r="A218" s="20" t="s">
        <v>450</v>
      </c>
      <c r="B218" s="14" t="s">
        <v>524</v>
      </c>
      <c r="D218">
        <f t="shared" si="71"/>
        <v>2</v>
      </c>
      <c r="E218">
        <f t="shared" si="27"/>
        <v>4</v>
      </c>
      <c r="F218">
        <v>20</v>
      </c>
      <c r="G218" s="17">
        <f t="shared" si="61"/>
        <v>20</v>
      </c>
      <c r="H218" s="2">
        <v>0.11</v>
      </c>
      <c r="I218" s="3">
        <f t="shared" si="62"/>
        <v>2.2000000000000002</v>
      </c>
      <c r="J218" s="4" t="s">
        <v>13</v>
      </c>
      <c r="K218" s="7" t="s">
        <v>451</v>
      </c>
      <c r="L218" t="s">
        <v>42</v>
      </c>
      <c r="M218" s="18" t="s">
        <v>426</v>
      </c>
    </row>
    <row r="219" spans="1:13" ht="17" x14ac:dyDescent="0.2">
      <c r="A219" s="20" t="s">
        <v>453</v>
      </c>
      <c r="B219" s="14" t="s">
        <v>501</v>
      </c>
      <c r="D219">
        <f t="shared" si="71"/>
        <v>1</v>
      </c>
      <c r="E219">
        <f t="shared" si="27"/>
        <v>2</v>
      </c>
      <c r="G219" s="17">
        <f t="shared" si="61"/>
        <v>2</v>
      </c>
      <c r="H219" s="2">
        <v>0.1</v>
      </c>
      <c r="I219" s="3">
        <f t="shared" si="62"/>
        <v>0.2</v>
      </c>
      <c r="J219" s="4" t="s">
        <v>13</v>
      </c>
      <c r="K219" s="7" t="s">
        <v>452</v>
      </c>
      <c r="L219" t="s">
        <v>428</v>
      </c>
      <c r="M219" t="s">
        <v>427</v>
      </c>
    </row>
    <row r="220" spans="1:13" ht="17" x14ac:dyDescent="0.2">
      <c r="A220" s="20" t="s">
        <v>455</v>
      </c>
      <c r="B220" s="14" t="s">
        <v>492</v>
      </c>
      <c r="D220">
        <f t="shared" si="71"/>
        <v>1</v>
      </c>
      <c r="E220">
        <f t="shared" si="27"/>
        <v>2</v>
      </c>
      <c r="G220" s="17">
        <f t="shared" si="61"/>
        <v>2</v>
      </c>
      <c r="H220" s="2">
        <v>3.49</v>
      </c>
      <c r="I220" s="3">
        <f t="shared" si="62"/>
        <v>6.98</v>
      </c>
      <c r="J220" s="4" t="s">
        <v>13</v>
      </c>
      <c r="K220" s="7" t="s">
        <v>454</v>
      </c>
      <c r="L220" t="s">
        <v>428</v>
      </c>
      <c r="M220" t="s">
        <v>429</v>
      </c>
    </row>
    <row r="221" spans="1:13" ht="17" x14ac:dyDescent="0.2">
      <c r="A221" s="20" t="s">
        <v>459</v>
      </c>
      <c r="B221" s="14" t="s">
        <v>500</v>
      </c>
      <c r="D221">
        <f t="shared" si="71"/>
        <v>1</v>
      </c>
      <c r="E221">
        <f t="shared" si="27"/>
        <v>2</v>
      </c>
      <c r="G221" s="17">
        <f t="shared" si="61"/>
        <v>2</v>
      </c>
      <c r="H221" s="2">
        <v>0.38</v>
      </c>
      <c r="I221" s="3">
        <f t="shared" si="62"/>
        <v>0.76</v>
      </c>
      <c r="J221" s="4" t="s">
        <v>13</v>
      </c>
      <c r="K221" s="7" t="s">
        <v>456</v>
      </c>
      <c r="L221" t="s">
        <v>96</v>
      </c>
      <c r="M221" t="s">
        <v>430</v>
      </c>
    </row>
    <row r="222" spans="1:13" ht="17" x14ac:dyDescent="0.2">
      <c r="A222" s="20" t="s">
        <v>457</v>
      </c>
      <c r="B222" s="14" t="s">
        <v>493</v>
      </c>
      <c r="D222">
        <f t="shared" si="71"/>
        <v>2</v>
      </c>
      <c r="E222">
        <f t="shared" si="27"/>
        <v>4</v>
      </c>
      <c r="G222" s="17">
        <f t="shared" si="61"/>
        <v>4</v>
      </c>
      <c r="H222" s="2">
        <v>0.1</v>
      </c>
      <c r="I222" s="3">
        <f t="shared" si="62"/>
        <v>0.4</v>
      </c>
      <c r="J222" s="4" t="s">
        <v>13</v>
      </c>
      <c r="K222" s="7" t="s">
        <v>458</v>
      </c>
      <c r="L222" t="s">
        <v>407</v>
      </c>
      <c r="M222" t="s">
        <v>431</v>
      </c>
    </row>
    <row r="223" spans="1:13" ht="17" x14ac:dyDescent="0.2">
      <c r="A223" s="20" t="s">
        <v>461</v>
      </c>
      <c r="B223" s="14" t="s">
        <v>497</v>
      </c>
      <c r="D223">
        <f t="shared" si="71"/>
        <v>1</v>
      </c>
      <c r="E223">
        <f t="shared" si="27"/>
        <v>2</v>
      </c>
      <c r="G223" s="17">
        <f t="shared" si="61"/>
        <v>2</v>
      </c>
      <c r="H223" s="2">
        <v>1.46</v>
      </c>
      <c r="I223" s="3">
        <f t="shared" si="62"/>
        <v>2.92</v>
      </c>
      <c r="J223" s="4" t="s">
        <v>13</v>
      </c>
      <c r="K223" s="7" t="s">
        <v>460</v>
      </c>
      <c r="L223" t="s">
        <v>433</v>
      </c>
      <c r="M223" s="18" t="s">
        <v>432</v>
      </c>
    </row>
    <row r="224" spans="1:13" ht="17" x14ac:dyDescent="0.2">
      <c r="A224" s="20" t="s">
        <v>463</v>
      </c>
      <c r="B224" s="14" t="s">
        <v>523</v>
      </c>
      <c r="D224">
        <f t="shared" si="71"/>
        <v>1</v>
      </c>
      <c r="E224">
        <f t="shared" si="27"/>
        <v>2</v>
      </c>
      <c r="G224" s="17">
        <f t="shared" si="61"/>
        <v>2</v>
      </c>
      <c r="H224" s="2">
        <v>0.1</v>
      </c>
      <c r="I224" s="3">
        <f t="shared" si="62"/>
        <v>0.2</v>
      </c>
      <c r="J224" s="4" t="s">
        <v>13</v>
      </c>
      <c r="K224" s="7" t="s">
        <v>462</v>
      </c>
      <c r="L224" t="s">
        <v>29</v>
      </c>
      <c r="M224" t="s">
        <v>434</v>
      </c>
    </row>
    <row r="225" spans="1:13" ht="17" x14ac:dyDescent="0.2">
      <c r="A225" s="20" t="s">
        <v>464</v>
      </c>
      <c r="B225" s="14" t="s">
        <v>522</v>
      </c>
      <c r="D225">
        <f t="shared" si="71"/>
        <v>2</v>
      </c>
      <c r="E225">
        <f t="shared" si="27"/>
        <v>4</v>
      </c>
      <c r="G225" s="17">
        <f t="shared" si="61"/>
        <v>4</v>
      </c>
      <c r="H225" s="2">
        <v>0.1</v>
      </c>
      <c r="I225" s="3">
        <f t="shared" si="62"/>
        <v>0.4</v>
      </c>
      <c r="J225" s="4" t="s">
        <v>13</v>
      </c>
      <c r="K225" s="7" t="s">
        <v>465</v>
      </c>
      <c r="L225" t="s">
        <v>42</v>
      </c>
      <c r="M225" t="s">
        <v>435</v>
      </c>
    </row>
    <row r="226" spans="1:13" ht="17" x14ac:dyDescent="0.2">
      <c r="A226" s="20" t="s">
        <v>467</v>
      </c>
      <c r="B226" s="14" t="s">
        <v>494</v>
      </c>
      <c r="D226">
        <f t="shared" si="71"/>
        <v>2</v>
      </c>
      <c r="E226">
        <f t="shared" si="27"/>
        <v>4</v>
      </c>
      <c r="G226" s="17">
        <f t="shared" si="61"/>
        <v>4</v>
      </c>
      <c r="H226" s="2">
        <v>0.1</v>
      </c>
      <c r="I226" s="3">
        <f t="shared" si="62"/>
        <v>0.4</v>
      </c>
      <c r="J226" s="4" t="s">
        <v>13</v>
      </c>
      <c r="K226" s="7" t="s">
        <v>466</v>
      </c>
      <c r="L226" t="s">
        <v>428</v>
      </c>
      <c r="M226" t="s">
        <v>436</v>
      </c>
    </row>
    <row r="227" spans="1:13" ht="17" x14ac:dyDescent="0.2">
      <c r="A227" s="20" t="s">
        <v>469</v>
      </c>
      <c r="B227" s="14" t="s">
        <v>490</v>
      </c>
      <c r="D227">
        <f t="shared" si="71"/>
        <v>1</v>
      </c>
      <c r="E227">
        <f t="shared" si="27"/>
        <v>2</v>
      </c>
      <c r="G227" s="17">
        <f t="shared" si="61"/>
        <v>2</v>
      </c>
      <c r="H227" s="2">
        <v>1.86</v>
      </c>
      <c r="I227" s="3">
        <f t="shared" si="62"/>
        <v>3.72</v>
      </c>
      <c r="J227" s="4" t="s">
        <v>13</v>
      </c>
      <c r="K227" s="7" t="s">
        <v>468</v>
      </c>
      <c r="L227" t="s">
        <v>433</v>
      </c>
      <c r="M227" s="18" t="s">
        <v>437</v>
      </c>
    </row>
    <row r="228" spans="1:13" ht="17" x14ac:dyDescent="0.2">
      <c r="A228" s="20" t="s">
        <v>470</v>
      </c>
      <c r="B228" s="14" t="s">
        <v>503</v>
      </c>
      <c r="D228">
        <f t="shared" si="71"/>
        <v>1</v>
      </c>
      <c r="E228">
        <f t="shared" si="27"/>
        <v>2</v>
      </c>
      <c r="G228" s="17">
        <f t="shared" si="61"/>
        <v>2</v>
      </c>
      <c r="H228" s="2">
        <v>0.14000000000000001</v>
      </c>
      <c r="I228" s="3">
        <f t="shared" si="62"/>
        <v>0.28000000000000003</v>
      </c>
      <c r="J228" s="4" t="s">
        <v>13</v>
      </c>
      <c r="K228" s="7" t="s">
        <v>471</v>
      </c>
      <c r="L228" t="s">
        <v>29</v>
      </c>
      <c r="M228" t="s">
        <v>438</v>
      </c>
    </row>
    <row r="229" spans="1:13" ht="17" x14ac:dyDescent="0.2">
      <c r="A229" s="20" t="s">
        <v>472</v>
      </c>
      <c r="B229" s="14" t="s">
        <v>498</v>
      </c>
      <c r="D229">
        <f t="shared" si="71"/>
        <v>2</v>
      </c>
      <c r="E229">
        <f t="shared" si="27"/>
        <v>4</v>
      </c>
      <c r="G229" s="17">
        <f t="shared" si="61"/>
        <v>4</v>
      </c>
      <c r="H229" s="2">
        <v>0.1</v>
      </c>
      <c r="I229" s="3">
        <f t="shared" si="62"/>
        <v>0.4</v>
      </c>
      <c r="J229" s="4" t="s">
        <v>13</v>
      </c>
      <c r="K229" s="7" t="s">
        <v>473</v>
      </c>
      <c r="L229" t="s">
        <v>29</v>
      </c>
      <c r="M229" t="s">
        <v>439</v>
      </c>
    </row>
    <row r="230" spans="1:13" ht="17" x14ac:dyDescent="0.2">
      <c r="A230" s="20" t="s">
        <v>475</v>
      </c>
      <c r="B230" s="14" t="s">
        <v>495</v>
      </c>
      <c r="D230">
        <f t="shared" si="71"/>
        <v>2</v>
      </c>
      <c r="E230">
        <f t="shared" si="27"/>
        <v>4</v>
      </c>
      <c r="G230" s="17">
        <f t="shared" si="61"/>
        <v>4</v>
      </c>
      <c r="H230" s="2">
        <v>1.66</v>
      </c>
      <c r="I230" s="3">
        <f t="shared" si="62"/>
        <v>6.64</v>
      </c>
      <c r="J230" s="4" t="s">
        <v>13</v>
      </c>
      <c r="K230" s="7" t="s">
        <v>474</v>
      </c>
      <c r="L230" t="s">
        <v>24</v>
      </c>
      <c r="M230" s="18" t="s">
        <v>440</v>
      </c>
    </row>
    <row r="231" spans="1:13" ht="17" x14ac:dyDescent="0.2">
      <c r="A231" s="20" t="s">
        <v>476</v>
      </c>
      <c r="B231" s="14" t="s">
        <v>489</v>
      </c>
      <c r="D231">
        <f t="shared" si="71"/>
        <v>1</v>
      </c>
      <c r="E231">
        <f t="shared" si="27"/>
        <v>2</v>
      </c>
      <c r="G231" s="17">
        <f t="shared" si="61"/>
        <v>2</v>
      </c>
      <c r="H231" s="2">
        <v>0.1</v>
      </c>
      <c r="I231" s="3">
        <f t="shared" si="62"/>
        <v>0.2</v>
      </c>
      <c r="J231" s="4" t="s">
        <v>13</v>
      </c>
      <c r="K231" s="7" t="s">
        <v>477</v>
      </c>
      <c r="L231" t="s">
        <v>428</v>
      </c>
      <c r="M231" t="s">
        <v>441</v>
      </c>
    </row>
    <row r="232" spans="1:13" ht="17" x14ac:dyDescent="0.2">
      <c r="A232" s="20" t="s">
        <v>479</v>
      </c>
      <c r="B232" s="14" t="s">
        <v>496</v>
      </c>
      <c r="D232">
        <f t="shared" si="71"/>
        <v>3</v>
      </c>
      <c r="E232">
        <f t="shared" si="27"/>
        <v>6</v>
      </c>
      <c r="G232" s="17">
        <f t="shared" si="61"/>
        <v>6</v>
      </c>
      <c r="H232" s="2">
        <v>1.27</v>
      </c>
      <c r="I232" s="3">
        <f t="shared" si="62"/>
        <v>7.62</v>
      </c>
      <c r="J232" s="4" t="s">
        <v>13</v>
      </c>
      <c r="K232" s="7" t="s">
        <v>478</v>
      </c>
      <c r="L232" t="s">
        <v>96</v>
      </c>
      <c r="M232" t="s">
        <v>442</v>
      </c>
    </row>
    <row r="233" spans="1:13" ht="17" x14ac:dyDescent="0.2">
      <c r="A233" s="20" t="s">
        <v>511</v>
      </c>
      <c r="B233" s="14" t="s">
        <v>512</v>
      </c>
      <c r="D233">
        <f t="shared" si="71"/>
        <v>1</v>
      </c>
      <c r="E233">
        <f t="shared" si="27"/>
        <v>2</v>
      </c>
      <c r="G233" s="17">
        <f t="shared" si="61"/>
        <v>2</v>
      </c>
      <c r="H233" s="2">
        <v>0.1</v>
      </c>
      <c r="I233" s="3">
        <f t="shared" si="62"/>
        <v>0.2</v>
      </c>
      <c r="J233" s="4" t="s">
        <v>13</v>
      </c>
      <c r="K233" s="7" t="s">
        <v>510</v>
      </c>
      <c r="L233" t="s">
        <v>29</v>
      </c>
      <c r="M233" t="s">
        <v>509</v>
      </c>
    </row>
    <row r="234" spans="1:13" ht="17" x14ac:dyDescent="0.2">
      <c r="A234" s="20" t="s">
        <v>480</v>
      </c>
      <c r="B234" s="14" t="s">
        <v>491</v>
      </c>
      <c r="D234">
        <f t="shared" si="71"/>
        <v>2</v>
      </c>
      <c r="E234">
        <f t="shared" si="27"/>
        <v>4</v>
      </c>
      <c r="G234" s="17">
        <f t="shared" si="61"/>
        <v>4</v>
      </c>
      <c r="H234" s="2">
        <v>1.59</v>
      </c>
      <c r="I234" s="3">
        <f t="shared" si="62"/>
        <v>6.36</v>
      </c>
      <c r="J234" s="4" t="s">
        <v>13</v>
      </c>
      <c r="K234" s="7" t="s">
        <v>481</v>
      </c>
      <c r="L234" t="s">
        <v>96</v>
      </c>
      <c r="M234" t="s">
        <v>443</v>
      </c>
    </row>
    <row r="235" spans="1:13" ht="17" x14ac:dyDescent="0.2">
      <c r="A235" s="20" t="s">
        <v>482</v>
      </c>
      <c r="B235" s="14" t="s">
        <v>554</v>
      </c>
      <c r="D235">
        <f t="shared" si="71"/>
        <v>1</v>
      </c>
      <c r="E235">
        <f t="shared" si="27"/>
        <v>2</v>
      </c>
      <c r="G235" s="17">
        <f t="shared" si="61"/>
        <v>2</v>
      </c>
      <c r="H235" s="2">
        <v>0.16</v>
      </c>
      <c r="I235" s="3">
        <f t="shared" si="62"/>
        <v>0.32</v>
      </c>
      <c r="J235" s="4" t="s">
        <v>13</v>
      </c>
      <c r="K235" s="7" t="s">
        <v>483</v>
      </c>
      <c r="L235" t="s">
        <v>96</v>
      </c>
      <c r="M235" t="s">
        <v>445</v>
      </c>
    </row>
    <row r="236" spans="1:13" ht="17" x14ac:dyDescent="0.2">
      <c r="A236" s="20" t="s">
        <v>485</v>
      </c>
      <c r="B236" s="14" t="s">
        <v>553</v>
      </c>
      <c r="D236">
        <f t="shared" si="71"/>
        <v>1</v>
      </c>
      <c r="E236">
        <f t="shared" si="27"/>
        <v>2</v>
      </c>
      <c r="G236" s="17">
        <f t="shared" si="61"/>
        <v>2</v>
      </c>
      <c r="H236" s="2">
        <v>0.1</v>
      </c>
      <c r="I236" s="3">
        <f t="shared" si="62"/>
        <v>0.2</v>
      </c>
      <c r="J236" s="4" t="s">
        <v>13</v>
      </c>
      <c r="K236" s="7" t="s">
        <v>484</v>
      </c>
      <c r="L236" t="s">
        <v>407</v>
      </c>
      <c r="M236" t="s">
        <v>446</v>
      </c>
    </row>
    <row r="237" spans="1:13" ht="17" x14ac:dyDescent="0.2">
      <c r="A237" s="20" t="s">
        <v>486</v>
      </c>
      <c r="B237" s="14" t="s">
        <v>499</v>
      </c>
      <c r="D237">
        <f t="shared" si="71"/>
        <v>1</v>
      </c>
      <c r="E237">
        <f t="shared" si="27"/>
        <v>2</v>
      </c>
      <c r="G237" s="17">
        <f t="shared" si="61"/>
        <v>2</v>
      </c>
      <c r="H237" s="2">
        <v>0</v>
      </c>
      <c r="I237" s="3">
        <f t="shared" si="62"/>
        <v>0</v>
      </c>
      <c r="J237" s="4" t="s">
        <v>13</v>
      </c>
      <c r="K237" s="7" t="s">
        <v>487</v>
      </c>
      <c r="L237" t="s">
        <v>29</v>
      </c>
      <c r="M237" t="s">
        <v>447</v>
      </c>
    </row>
    <row r="238" spans="1:13" x14ac:dyDescent="0.2">
      <c r="A238" s="21" t="s">
        <v>528</v>
      </c>
      <c r="D238" t="str">
        <f t="shared" si="71"/>
        <v/>
      </c>
      <c r="E238">
        <f t="shared" si="27"/>
        <v>0</v>
      </c>
      <c r="G238" s="17" t="str">
        <f t="shared" si="61"/>
        <v/>
      </c>
      <c r="H238" s="2">
        <v>0.41</v>
      </c>
      <c r="I238" s="3">
        <f t="shared" si="62"/>
        <v>0</v>
      </c>
      <c r="J238" s="4"/>
      <c r="K238" s="7" t="s">
        <v>529</v>
      </c>
      <c r="L238" t="s">
        <v>531</v>
      </c>
      <c r="M238" t="s">
        <v>530</v>
      </c>
    </row>
    <row r="239" spans="1:13" x14ac:dyDescent="0.2">
      <c r="A239" s="21" t="s">
        <v>532</v>
      </c>
      <c r="D239" t="str">
        <f t="shared" ref="D239:D242" si="74">IF(LEN(B239)=0,"",LEN(B239)-LEN(SUBSTITUTE(B239,",",""))+1)</f>
        <v/>
      </c>
      <c r="E239">
        <f t="shared" si="27"/>
        <v>0</v>
      </c>
      <c r="G239" s="17" t="str">
        <f t="shared" si="61"/>
        <v/>
      </c>
      <c r="H239" s="2">
        <v>1.27</v>
      </c>
      <c r="I239" s="3">
        <f t="shared" ref="I239:I242" si="75">IF(F239&lt;&gt;"",F239,E239)*H239</f>
        <v>0</v>
      </c>
      <c r="J239" s="4"/>
      <c r="K239" s="7" t="s">
        <v>533</v>
      </c>
      <c r="L239" t="s">
        <v>24</v>
      </c>
      <c r="M239" t="s">
        <v>534</v>
      </c>
    </row>
    <row r="240" spans="1:13" x14ac:dyDescent="0.2">
      <c r="A240" s="21" t="s">
        <v>571</v>
      </c>
      <c r="D240" t="str">
        <f t="shared" si="74"/>
        <v/>
      </c>
      <c r="E240">
        <f>ROUNDUP(IF(D240="",0,D240)*$B$151,0)</f>
        <v>0</v>
      </c>
      <c r="G240" s="17" t="str">
        <f t="shared" si="61"/>
        <v/>
      </c>
      <c r="H240" s="2">
        <v>0.68</v>
      </c>
      <c r="I240" s="3">
        <f t="shared" si="75"/>
        <v>0</v>
      </c>
      <c r="J240" s="4"/>
      <c r="K240" s="7" t="s">
        <v>570</v>
      </c>
      <c r="L240" t="s">
        <v>118</v>
      </c>
      <c r="M240" s="12" t="s">
        <v>569</v>
      </c>
    </row>
    <row r="241" spans="1:14" ht="17" x14ac:dyDescent="0.2">
      <c r="A241" s="21" t="s">
        <v>572</v>
      </c>
      <c r="B241" s="14" t="s">
        <v>565</v>
      </c>
      <c r="D241">
        <f t="shared" si="74"/>
        <v>1</v>
      </c>
      <c r="E241">
        <f>ROUNDUP(IF(D241="",0,D241)*$B$151,0)</f>
        <v>2</v>
      </c>
      <c r="G241" s="17">
        <f t="shared" si="61"/>
        <v>2</v>
      </c>
      <c r="H241" s="2">
        <v>1.43</v>
      </c>
      <c r="I241" s="3">
        <f t="shared" ref="I241" si="76">IF(F241&lt;&gt;"",F241,E241)*H241</f>
        <v>2.86</v>
      </c>
      <c r="J241" s="4" t="s">
        <v>13</v>
      </c>
      <c r="K241" s="7" t="s">
        <v>573</v>
      </c>
      <c r="L241" t="s">
        <v>64</v>
      </c>
      <c r="M241" s="12" t="s">
        <v>574</v>
      </c>
    </row>
    <row r="242" spans="1:14" ht="17" x14ac:dyDescent="0.2">
      <c r="A242" s="21" t="s">
        <v>566</v>
      </c>
      <c r="B242" s="14" t="s">
        <v>244</v>
      </c>
      <c r="D242">
        <f t="shared" si="74"/>
        <v>1</v>
      </c>
      <c r="E242">
        <f>ROUNDUP(IF(D242="",0,D242)*$B$151,0)</f>
        <v>2</v>
      </c>
      <c r="G242" s="17">
        <f t="shared" si="61"/>
        <v>2</v>
      </c>
      <c r="H242" s="2">
        <v>0.94</v>
      </c>
      <c r="I242" s="3">
        <f t="shared" si="75"/>
        <v>1.88</v>
      </c>
      <c r="J242" s="4" t="s">
        <v>13</v>
      </c>
      <c r="K242" s="7" t="s">
        <v>567</v>
      </c>
      <c r="L242" t="s">
        <v>118</v>
      </c>
      <c r="M242" t="s">
        <v>568</v>
      </c>
    </row>
    <row r="244" spans="1:14" ht="17" thickBot="1" x14ac:dyDescent="0.25">
      <c r="A244" s="5" t="s">
        <v>66</v>
      </c>
      <c r="I244" s="3"/>
      <c r="J244" s="4"/>
    </row>
    <row r="245" spans="1:14" ht="17" thickBot="1" x14ac:dyDescent="0.25">
      <c r="A245" s="6" t="s">
        <v>10</v>
      </c>
      <c r="B245" s="13">
        <v>2</v>
      </c>
      <c r="I245" s="3"/>
      <c r="J245" s="4"/>
    </row>
    <row r="246" spans="1:14" ht="17" x14ac:dyDescent="0.2">
      <c r="A246" t="s">
        <v>65</v>
      </c>
      <c r="B246" s="14" t="s">
        <v>26</v>
      </c>
      <c r="D246">
        <f>IF(LEN(B246)=0,"",LEN(B246)-LEN(SUBSTITUTE(B246,",",""))+1)</f>
        <v>1</v>
      </c>
      <c r="E246">
        <f>ROUNDUP(IF(D246="",0,D246)*$B$245,0)</f>
        <v>2</v>
      </c>
      <c r="G246" s="17">
        <f t="shared" ref="G246:G249" si="77">IF(OR(E246&gt;0,F246&lt;&gt;""),IF(F246&lt;&gt;"",F246,E246),"")</f>
        <v>2</v>
      </c>
      <c r="H246" s="9">
        <v>1.76</v>
      </c>
      <c r="I246" s="3">
        <f>IF(F246&lt;&gt;"",F246,E246)*H246</f>
        <v>3.52</v>
      </c>
      <c r="J246" s="4" t="s">
        <v>13</v>
      </c>
      <c r="K246" s="7" t="s">
        <v>62</v>
      </c>
      <c r="L246" t="s">
        <v>64</v>
      </c>
      <c r="M246" s="11" t="s">
        <v>63</v>
      </c>
    </row>
    <row r="247" spans="1:14" ht="17" x14ac:dyDescent="0.2">
      <c r="A247" t="s">
        <v>67</v>
      </c>
      <c r="B247" s="14" t="s">
        <v>81</v>
      </c>
      <c r="D247">
        <f t="shared" ref="D247:D249" si="78">IF(LEN(B247)=0,"",LEN(B247)-LEN(SUBSTITUTE(B247,",",""))+1)</f>
        <v>1</v>
      </c>
      <c r="E247">
        <f t="shared" ref="E247:E249" si="79">ROUNDUP(IF(D247="",0,D247)*$B$245,0)</f>
        <v>2</v>
      </c>
      <c r="G247" s="17">
        <f t="shared" si="77"/>
        <v>2</v>
      </c>
      <c r="H247" s="9">
        <v>0.68</v>
      </c>
      <c r="I247" s="3">
        <f t="shared" ref="I247:I249" si="80">IF(F247&lt;&gt;"",F247,E247)*H247</f>
        <v>1.36</v>
      </c>
      <c r="J247" s="4" t="s">
        <v>13</v>
      </c>
      <c r="K247" t="s">
        <v>70</v>
      </c>
      <c r="L247" t="s">
        <v>69</v>
      </c>
      <c r="M247" t="s">
        <v>68</v>
      </c>
    </row>
    <row r="248" spans="1:14" ht="17" x14ac:dyDescent="0.2">
      <c r="A248" t="s">
        <v>73</v>
      </c>
      <c r="B248" s="14" t="s">
        <v>82</v>
      </c>
      <c r="D248">
        <f t="shared" si="78"/>
        <v>1</v>
      </c>
      <c r="E248">
        <f t="shared" si="79"/>
        <v>2</v>
      </c>
      <c r="F248">
        <v>10</v>
      </c>
      <c r="G248" s="17">
        <f t="shared" si="77"/>
        <v>10</v>
      </c>
      <c r="H248" s="9">
        <v>0.45</v>
      </c>
      <c r="I248" s="3">
        <f t="shared" si="80"/>
        <v>4.5</v>
      </c>
      <c r="J248" s="4" t="s">
        <v>13</v>
      </c>
      <c r="K248" t="s">
        <v>71</v>
      </c>
      <c r="L248" t="s">
        <v>42</v>
      </c>
      <c r="M248" t="s">
        <v>72</v>
      </c>
    </row>
    <row r="249" spans="1:14" ht="17" x14ac:dyDescent="0.2">
      <c r="A249" t="s">
        <v>53</v>
      </c>
      <c r="B249" s="14" t="s">
        <v>83</v>
      </c>
      <c r="D249">
        <f t="shared" si="78"/>
        <v>1</v>
      </c>
      <c r="E249">
        <f t="shared" si="79"/>
        <v>2</v>
      </c>
      <c r="F249">
        <v>10</v>
      </c>
      <c r="G249" s="17">
        <f t="shared" si="77"/>
        <v>10</v>
      </c>
      <c r="H249" s="9">
        <v>0.08</v>
      </c>
      <c r="I249" s="3">
        <f t="shared" si="80"/>
        <v>0.8</v>
      </c>
      <c r="J249" s="4" t="s">
        <v>13</v>
      </c>
      <c r="K249" t="s">
        <v>54</v>
      </c>
      <c r="L249" t="s">
        <v>29</v>
      </c>
      <c r="M249" t="s">
        <v>55</v>
      </c>
    </row>
    <row r="250" spans="1:14" x14ac:dyDescent="0.2">
      <c r="J250" s="4"/>
    </row>
    <row r="251" spans="1:14" ht="17" thickBot="1" x14ac:dyDescent="0.25">
      <c r="A251" s="5" t="s">
        <v>252</v>
      </c>
      <c r="I251" s="3"/>
      <c r="J251" s="4"/>
    </row>
    <row r="252" spans="1:14" ht="17" thickBot="1" x14ac:dyDescent="0.25">
      <c r="A252" s="6" t="s">
        <v>10</v>
      </c>
      <c r="B252" s="13">
        <v>2</v>
      </c>
      <c r="I252" s="3"/>
      <c r="J252" s="4"/>
    </row>
    <row r="253" spans="1:14" ht="17" x14ac:dyDescent="0.2">
      <c r="A253" t="s">
        <v>248</v>
      </c>
      <c r="B253" s="14" t="s">
        <v>26</v>
      </c>
      <c r="D253">
        <f t="shared" ref="D253:D254" si="81">IF(LEN(B253)=0,"",LEN(B253)-LEN(SUBSTITUTE(B253,",",""))+1)</f>
        <v>1</v>
      </c>
      <c r="E253">
        <f t="shared" ref="E253:E263" si="82">ROUNDUP(IF(D253="",0,D253)*$B$252,0)</f>
        <v>2</v>
      </c>
      <c r="G253" s="17">
        <f t="shared" ref="G253:G254" si="83">IF(OR(E253&gt;0,F253&lt;&gt;""),IF(F253&lt;&gt;"",F253,E253),"")</f>
        <v>2</v>
      </c>
      <c r="H253" s="9">
        <v>2.14</v>
      </c>
      <c r="I253" s="3">
        <f t="shared" ref="I253:I254" si="84">IF(F253&lt;&gt;"",F253,E253)*H253</f>
        <v>4.28</v>
      </c>
      <c r="J253" s="4" t="s">
        <v>13</v>
      </c>
      <c r="K253" s="7" t="s">
        <v>249</v>
      </c>
      <c r="L253" t="s">
        <v>64</v>
      </c>
      <c r="M253" t="s">
        <v>250</v>
      </c>
      <c r="N253" t="s">
        <v>251</v>
      </c>
    </row>
    <row r="254" spans="1:14" ht="17" x14ac:dyDescent="0.2">
      <c r="A254" t="s">
        <v>583</v>
      </c>
      <c r="B254" s="14" t="s">
        <v>82</v>
      </c>
      <c r="D254">
        <f t="shared" si="81"/>
        <v>1</v>
      </c>
      <c r="E254">
        <f t="shared" si="82"/>
        <v>2</v>
      </c>
      <c r="G254" s="17">
        <f t="shared" si="83"/>
        <v>2</v>
      </c>
      <c r="H254" s="10">
        <v>0.27</v>
      </c>
      <c r="I254" s="3">
        <f t="shared" si="84"/>
        <v>0.54</v>
      </c>
      <c r="J254" s="4" t="s">
        <v>13</v>
      </c>
      <c r="K254" t="s">
        <v>582</v>
      </c>
      <c r="L254" t="s">
        <v>42</v>
      </c>
      <c r="M254" t="s">
        <v>581</v>
      </c>
    </row>
    <row r="255" spans="1:14" ht="17" x14ac:dyDescent="0.2">
      <c r="A255" t="s">
        <v>584</v>
      </c>
      <c r="B255" s="14" t="s">
        <v>83</v>
      </c>
      <c r="D255">
        <f t="shared" ref="D255:D266" si="85">IF(LEN(B255)=0,"",LEN(B255)-LEN(SUBSTITUTE(B255,",",""))+1)</f>
        <v>1</v>
      </c>
      <c r="E255">
        <f t="shared" si="82"/>
        <v>2</v>
      </c>
      <c r="G255" s="17">
        <f t="shared" ref="G255:G266" si="86">IF(OR(E255&gt;0,F255&lt;&gt;""),IF(F255&lt;&gt;"",F255,E255),"")</f>
        <v>2</v>
      </c>
      <c r="H255" s="10">
        <v>0.08</v>
      </c>
      <c r="I255" s="3">
        <f t="shared" ref="I255:I267" si="87">IF(F255&lt;&gt;"",F255,E255)*H255</f>
        <v>0.16</v>
      </c>
      <c r="J255" s="4" t="s">
        <v>13</v>
      </c>
      <c r="K255" t="s">
        <v>585</v>
      </c>
      <c r="L255" t="s">
        <v>42</v>
      </c>
      <c r="M255" t="s">
        <v>586</v>
      </c>
    </row>
    <row r="256" spans="1:14" ht="17" x14ac:dyDescent="0.2">
      <c r="A256" t="s">
        <v>457</v>
      </c>
      <c r="B256" s="14" t="s">
        <v>615</v>
      </c>
      <c r="D256">
        <f t="shared" si="85"/>
        <v>2</v>
      </c>
      <c r="E256">
        <f t="shared" si="82"/>
        <v>4</v>
      </c>
      <c r="G256" s="17">
        <f t="shared" si="86"/>
        <v>4</v>
      </c>
      <c r="H256" s="10">
        <v>0.08</v>
      </c>
      <c r="I256" s="3">
        <f t="shared" si="87"/>
        <v>0.32</v>
      </c>
      <c r="J256" s="4" t="s">
        <v>13</v>
      </c>
      <c r="K256" t="s">
        <v>587</v>
      </c>
      <c r="L256" t="s">
        <v>29</v>
      </c>
      <c r="M256" t="s">
        <v>588</v>
      </c>
    </row>
    <row r="257" spans="1:13" x14ac:dyDescent="0.2">
      <c r="A257" t="s">
        <v>589</v>
      </c>
      <c r="D257" t="str">
        <f t="shared" ref="D257" si="88">IF(LEN(B257)=0,"",LEN(B257)-LEN(SUBSTITUTE(B257,",",""))+1)</f>
        <v/>
      </c>
      <c r="E257">
        <f t="shared" si="82"/>
        <v>0</v>
      </c>
      <c r="G257" s="17" t="str">
        <f t="shared" ref="G257" si="89">IF(OR(E257&gt;0,F257&lt;&gt;""),IF(F257&lt;&gt;"",F257,E257),"")</f>
        <v/>
      </c>
      <c r="H257" s="10">
        <v>0.08</v>
      </c>
      <c r="I257" s="3">
        <f t="shared" ref="I257" si="90">IF(F257&lt;&gt;"",F257,E257)*H257</f>
        <v>0</v>
      </c>
      <c r="J257" s="4"/>
      <c r="K257" t="s">
        <v>590</v>
      </c>
      <c r="L257" t="s">
        <v>29</v>
      </c>
      <c r="M257" t="s">
        <v>591</v>
      </c>
    </row>
    <row r="258" spans="1:13" ht="68" x14ac:dyDescent="0.2">
      <c r="A258" t="s">
        <v>592</v>
      </c>
      <c r="B258" s="14" t="s">
        <v>623</v>
      </c>
      <c r="D258">
        <f t="shared" ref="D258:D259" si="91">IF(LEN(B258)=0,"",LEN(B258)-LEN(SUBSTITUTE(B258,",",""))+1)</f>
        <v>20</v>
      </c>
      <c r="E258">
        <f t="shared" si="82"/>
        <v>40</v>
      </c>
      <c r="G258" s="17">
        <f t="shared" ref="G258:G259" si="92">IF(OR(E258&gt;0,F258&lt;&gt;""),IF(F258&lt;&gt;"",F258,E258),"")</f>
        <v>40</v>
      </c>
      <c r="H258" s="10">
        <v>0.08</v>
      </c>
      <c r="I258" s="3">
        <f t="shared" ref="I258:I259" si="93">IF(F258&lt;&gt;"",F258,E258)*H258</f>
        <v>3.2</v>
      </c>
      <c r="J258" s="4" t="s">
        <v>13</v>
      </c>
      <c r="K258" t="s">
        <v>593</v>
      </c>
      <c r="L258" t="s">
        <v>29</v>
      </c>
      <c r="M258" t="s">
        <v>594</v>
      </c>
    </row>
    <row r="259" spans="1:13" x14ac:dyDescent="0.2">
      <c r="A259" t="s">
        <v>597</v>
      </c>
      <c r="D259" t="str">
        <f t="shared" si="91"/>
        <v/>
      </c>
      <c r="E259">
        <f t="shared" si="82"/>
        <v>0</v>
      </c>
      <c r="G259" s="17" t="str">
        <f t="shared" si="92"/>
        <v/>
      </c>
      <c r="H259" s="10">
        <v>0.08</v>
      </c>
      <c r="I259" s="3">
        <f t="shared" si="93"/>
        <v>0</v>
      </c>
      <c r="J259" s="4"/>
      <c r="K259" t="s">
        <v>596</v>
      </c>
      <c r="L259" t="s">
        <v>29</v>
      </c>
      <c r="M259" t="s">
        <v>595</v>
      </c>
    </row>
    <row r="260" spans="1:13" ht="17" x14ac:dyDescent="0.2">
      <c r="A260" t="s">
        <v>601</v>
      </c>
      <c r="B260" s="14" t="s">
        <v>12</v>
      </c>
      <c r="D260">
        <f t="shared" si="85"/>
        <v>1</v>
      </c>
      <c r="E260">
        <f t="shared" si="82"/>
        <v>2</v>
      </c>
      <c r="G260" s="17">
        <f t="shared" si="86"/>
        <v>2</v>
      </c>
      <c r="H260" s="10">
        <v>0.51</v>
      </c>
      <c r="I260" s="3">
        <f t="shared" si="87"/>
        <v>1.02</v>
      </c>
      <c r="J260" s="4" t="s">
        <v>13</v>
      </c>
      <c r="K260" t="s">
        <v>600</v>
      </c>
      <c r="L260" t="s">
        <v>599</v>
      </c>
      <c r="M260" t="s">
        <v>598</v>
      </c>
    </row>
    <row r="261" spans="1:13" ht="17" x14ac:dyDescent="0.2">
      <c r="A261" t="s">
        <v>605</v>
      </c>
      <c r="B261" s="14" t="s">
        <v>12</v>
      </c>
      <c r="D261">
        <f t="shared" si="85"/>
        <v>1</v>
      </c>
      <c r="E261">
        <f t="shared" si="82"/>
        <v>2</v>
      </c>
      <c r="G261" s="17">
        <f t="shared" si="86"/>
        <v>2</v>
      </c>
      <c r="H261" s="10">
        <v>20</v>
      </c>
      <c r="I261" s="3">
        <f t="shared" si="87"/>
        <v>40</v>
      </c>
      <c r="J261" s="4" t="s">
        <v>13</v>
      </c>
      <c r="K261" t="s">
        <v>602</v>
      </c>
      <c r="L261" t="s">
        <v>603</v>
      </c>
      <c r="M261" t="s">
        <v>604</v>
      </c>
    </row>
    <row r="262" spans="1:13" ht="17" x14ac:dyDescent="0.2">
      <c r="A262" t="s">
        <v>606</v>
      </c>
      <c r="B262" s="14" t="s">
        <v>81</v>
      </c>
      <c r="D262">
        <f t="shared" si="85"/>
        <v>1</v>
      </c>
      <c r="E262">
        <f t="shared" si="82"/>
        <v>2</v>
      </c>
      <c r="G262" s="17">
        <f t="shared" si="86"/>
        <v>2</v>
      </c>
      <c r="H262" s="10">
        <v>0.35</v>
      </c>
      <c r="I262" s="3">
        <f t="shared" si="87"/>
        <v>0.7</v>
      </c>
      <c r="J262" s="4" t="s">
        <v>13</v>
      </c>
      <c r="K262" s="7" t="s">
        <v>608</v>
      </c>
      <c r="L262" t="s">
        <v>393</v>
      </c>
      <c r="M262" t="s">
        <v>607</v>
      </c>
    </row>
    <row r="263" spans="1:13" ht="17" x14ac:dyDescent="0.2">
      <c r="A263" t="s">
        <v>320</v>
      </c>
      <c r="B263" s="14" t="s">
        <v>93</v>
      </c>
      <c r="D263">
        <f t="shared" ref="D263:D264" si="94">IF(LEN(B263)=0,"",LEN(B263)-LEN(SUBSTITUTE(B263,",",""))+1)</f>
        <v>1</v>
      </c>
      <c r="E263">
        <f t="shared" si="82"/>
        <v>2</v>
      </c>
      <c r="F263">
        <v>0</v>
      </c>
      <c r="G263" s="17">
        <f t="shared" ref="G263:G264" si="95">IF(OR(E263&gt;0,F263&lt;&gt;""),IF(F263&lt;&gt;"",F263,E263),"")</f>
        <v>0</v>
      </c>
      <c r="H263" s="10">
        <v>0.46</v>
      </c>
      <c r="I263" s="3">
        <f t="shared" ref="I263:I264" si="96">IF(F263&lt;&gt;"",F263,E263)*H263</f>
        <v>0</v>
      </c>
      <c r="J263" s="4" t="s">
        <v>13</v>
      </c>
      <c r="K263" s="7" t="s">
        <v>610</v>
      </c>
      <c r="L263" t="s">
        <v>315</v>
      </c>
      <c r="M263" t="s">
        <v>609</v>
      </c>
    </row>
    <row r="264" spans="1:13" ht="17" x14ac:dyDescent="0.2">
      <c r="A264" t="s">
        <v>133</v>
      </c>
      <c r="B264" s="14" t="s">
        <v>508</v>
      </c>
      <c r="D264">
        <f t="shared" si="94"/>
        <v>1</v>
      </c>
      <c r="E264">
        <f t="shared" ref="E264" si="97">ROUNDUP(IF(D264="",0,D264)*$B$5,0)</f>
        <v>2</v>
      </c>
      <c r="F264">
        <v>0</v>
      </c>
      <c r="G264" s="17">
        <f t="shared" si="95"/>
        <v>0</v>
      </c>
      <c r="H264" s="2">
        <v>0.1</v>
      </c>
      <c r="I264" s="3">
        <f t="shared" si="96"/>
        <v>0</v>
      </c>
      <c r="J264" s="4" t="s">
        <v>13</v>
      </c>
      <c r="K264" s="7" t="s">
        <v>135</v>
      </c>
      <c r="L264" t="s">
        <v>29</v>
      </c>
      <c r="M264" t="s">
        <v>134</v>
      </c>
    </row>
    <row r="265" spans="1:13" ht="17" x14ac:dyDescent="0.2">
      <c r="A265" t="s">
        <v>612</v>
      </c>
      <c r="B265" s="14" t="s">
        <v>190</v>
      </c>
      <c r="D265">
        <f t="shared" si="85"/>
        <v>1</v>
      </c>
      <c r="E265">
        <f>ROUNDUP(IF(D265="",0,D265)*$B$252,0)</f>
        <v>2</v>
      </c>
      <c r="G265" s="17">
        <f t="shared" si="86"/>
        <v>2</v>
      </c>
      <c r="H265" s="10">
        <v>0.73</v>
      </c>
      <c r="I265" s="3">
        <f t="shared" si="87"/>
        <v>1.46</v>
      </c>
      <c r="J265" s="4" t="s">
        <v>13</v>
      </c>
      <c r="K265" t="s">
        <v>613</v>
      </c>
      <c r="L265" t="s">
        <v>599</v>
      </c>
      <c r="M265" t="s">
        <v>614</v>
      </c>
    </row>
    <row r="266" spans="1:13" ht="17" x14ac:dyDescent="0.2">
      <c r="A266" t="s">
        <v>616</v>
      </c>
      <c r="B266" s="14" t="s">
        <v>20</v>
      </c>
      <c r="D266">
        <f t="shared" si="85"/>
        <v>1</v>
      </c>
      <c r="E266">
        <f>ROUNDUP(IF(D266="",0,D266)*$B$252,0)</f>
        <v>2</v>
      </c>
      <c r="G266" s="17">
        <f t="shared" si="86"/>
        <v>2</v>
      </c>
      <c r="H266" s="10">
        <v>2.21</v>
      </c>
      <c r="I266" s="3">
        <f t="shared" si="87"/>
        <v>4.42</v>
      </c>
      <c r="J266" s="4" t="s">
        <v>13</v>
      </c>
      <c r="K266" t="s">
        <v>618</v>
      </c>
      <c r="L266" t="s">
        <v>24</v>
      </c>
      <c r="M266" t="s">
        <v>617</v>
      </c>
    </row>
    <row r="267" spans="1:13" ht="17" x14ac:dyDescent="0.2">
      <c r="A267" t="s">
        <v>622</v>
      </c>
      <c r="B267" s="14" t="s">
        <v>621</v>
      </c>
      <c r="D267">
        <f t="shared" ref="D267" si="98">IF(LEN(B267)=0,"",LEN(B267)-LEN(SUBSTITUTE(B267,",",""))+1)</f>
        <v>1</v>
      </c>
      <c r="E267">
        <f>ROUNDUP(IF(D267="",0,D267)*$B$252,0)</f>
        <v>2</v>
      </c>
      <c r="G267" s="17">
        <f t="shared" ref="G267" si="99">IF(OR(E267&gt;0,F267&lt;&gt;""),IF(F267&lt;&gt;"",F267,E267),"")</f>
        <v>2</v>
      </c>
      <c r="H267" s="10">
        <v>1.1399999999999999</v>
      </c>
      <c r="I267" s="3">
        <f t="shared" si="87"/>
        <v>2.2799999999999998</v>
      </c>
      <c r="J267" s="4" t="s">
        <v>13</v>
      </c>
      <c r="K267" t="s">
        <v>620</v>
      </c>
      <c r="L267" t="s">
        <v>599</v>
      </c>
      <c r="M267" t="s">
        <v>619</v>
      </c>
    </row>
    <row r="269" spans="1:13" ht="17" thickBot="1" x14ac:dyDescent="0.25">
      <c r="A269" s="5" t="s">
        <v>367</v>
      </c>
      <c r="I269" s="3"/>
      <c r="J269" s="4"/>
    </row>
    <row r="270" spans="1:13" ht="17" thickBot="1" x14ac:dyDescent="0.25">
      <c r="A270" s="6" t="s">
        <v>10</v>
      </c>
      <c r="B270" s="13">
        <v>3</v>
      </c>
      <c r="I270" s="3"/>
      <c r="J270" s="4"/>
    </row>
    <row r="271" spans="1:13" x14ac:dyDescent="0.2">
      <c r="A271" t="s">
        <v>370</v>
      </c>
      <c r="D271" t="str">
        <f>IF(LEN(B271)=0,"",LEN(B271)-LEN(SUBSTITUTE(B271,",",""))+1)</f>
        <v/>
      </c>
      <c r="E271">
        <f>ROUNDUP(IF(D271="",0,D271)*$B$270,0)</f>
        <v>0</v>
      </c>
      <c r="G271" s="17" t="str">
        <f t="shared" ref="G271" si="100">IF(OR(E271&gt;0,F271&lt;&gt;""),IF(F271&lt;&gt;"",F271,E271),"")</f>
        <v/>
      </c>
      <c r="H271" s="9">
        <v>0.69</v>
      </c>
      <c r="I271" s="3">
        <f t="shared" ref="I271" si="101">IF(F271&lt;&gt;"",F271,E271)*H271</f>
        <v>0</v>
      </c>
      <c r="J271" s="4" t="s">
        <v>27</v>
      </c>
      <c r="K271" t="s">
        <v>369</v>
      </c>
      <c r="L271" t="s">
        <v>64</v>
      </c>
      <c r="M271" t="s">
        <v>368</v>
      </c>
    </row>
    <row r="290" spans="1:13" ht="17" thickBot="1" x14ac:dyDescent="0.25">
      <c r="A290" s="5" t="s">
        <v>371</v>
      </c>
      <c r="I290" s="3"/>
      <c r="J290" s="4"/>
    </row>
    <row r="291" spans="1:13" ht="17" thickBot="1" x14ac:dyDescent="0.25">
      <c r="A291" s="6" t="s">
        <v>10</v>
      </c>
      <c r="B291" s="13">
        <v>3</v>
      </c>
      <c r="I291" s="3"/>
      <c r="J291" s="4"/>
    </row>
    <row r="292" spans="1:13" ht="17" x14ac:dyDescent="0.2">
      <c r="A292" t="s">
        <v>372</v>
      </c>
      <c r="B292" s="14" t="s">
        <v>373</v>
      </c>
      <c r="D292">
        <f>IF(LEN(B292)=0,"",LEN(B292)-LEN(SUBSTITUTE(B292,",",""))+1)</f>
        <v>1</v>
      </c>
      <c r="E292">
        <f>ROUNDUP(IF(D292="",0,D292)*$B$291,0)</f>
        <v>3</v>
      </c>
      <c r="F292">
        <v>4</v>
      </c>
      <c r="G292" s="17">
        <f t="shared" ref="G292" si="102">IF(OR(E292&gt;0,F292&lt;&gt;""),IF(F292&lt;&gt;"",F292,E292),"")</f>
        <v>4</v>
      </c>
      <c r="H292" s="9">
        <v>1.76</v>
      </c>
      <c r="I292" s="3">
        <f>IF(F292&lt;&gt;"",F292,E292)*H292</f>
        <v>7.04</v>
      </c>
      <c r="J292" s="4" t="s">
        <v>13</v>
      </c>
      <c r="K292" s="7" t="s">
        <v>204</v>
      </c>
      <c r="L292" t="s">
        <v>64</v>
      </c>
      <c r="M292" t="s">
        <v>63</v>
      </c>
    </row>
    <row r="293" spans="1:13" ht="17" x14ac:dyDescent="0.2">
      <c r="A293" t="s">
        <v>376</v>
      </c>
      <c r="B293" s="14" t="s">
        <v>377</v>
      </c>
      <c r="D293">
        <f>IF(LEN(B293)=0,"",LEN(B293)-LEN(SUBSTITUTE(B293,",",""))+1)</f>
        <v>1</v>
      </c>
      <c r="E293">
        <f>ROUNDUP(IF(D293="",0,D293)*$B$291,0)</f>
        <v>3</v>
      </c>
      <c r="F293">
        <v>4</v>
      </c>
      <c r="G293" s="17">
        <f t="shared" ref="G293" si="103">IF(OR(E293&gt;0,F293&lt;&gt;""),IF(F293&lt;&gt;"",F293,E293),"")</f>
        <v>4</v>
      </c>
      <c r="H293" s="9">
        <v>1.62</v>
      </c>
      <c r="I293" s="3">
        <f>IF(F293&lt;&gt;"",F293,E293)*H293</f>
        <v>6.48</v>
      </c>
      <c r="J293" s="4" t="s">
        <v>13</v>
      </c>
      <c r="K293" s="7" t="s">
        <v>374</v>
      </c>
      <c r="L293" t="s">
        <v>64</v>
      </c>
      <c r="M293" t="s">
        <v>375</v>
      </c>
    </row>
  </sheetData>
  <hyperlinks>
    <hyperlink ref="K7" r:id="rId1" xr:uid="{C22A08E9-67B6-914B-ABC3-581A685DC610}"/>
    <hyperlink ref="K15" r:id="rId2" xr:uid="{65C4524E-9533-C14A-BFA7-A080884BC23E}"/>
    <hyperlink ref="K17" r:id="rId3" xr:uid="{806DCCF1-EDED-E240-A168-D3B8DB8B1DD9}"/>
    <hyperlink ref="K19" r:id="rId4" xr:uid="{27FD8EE2-33EB-C441-AD73-0A33C3A707DF}"/>
    <hyperlink ref="K34" r:id="rId5" xr:uid="{DC0E48BD-5C26-294F-861A-A41D631A3DEE}"/>
    <hyperlink ref="K246" r:id="rId6" xr:uid="{9F1ABF52-BBE5-EA4D-A999-6E93FC1FCBC3}"/>
    <hyperlink ref="K143" r:id="rId7" xr:uid="{60A9A0D5-FC62-DE46-B677-5669C8AA67AE}"/>
    <hyperlink ref="K144" r:id="rId8" xr:uid="{94451604-BA58-D34B-B3E2-432B83284825}"/>
    <hyperlink ref="K145" r:id="rId9" xr:uid="{CC73C8D6-22FB-1D43-B41C-0A89E84ED6C2}"/>
    <hyperlink ref="K146" r:id="rId10" xr:uid="{CB011E50-A106-494C-B9C8-B42335600BF4}"/>
    <hyperlink ref="K147" r:id="rId11" xr:uid="{DD31A3BD-77D0-084A-9E4D-5073460E6463}"/>
    <hyperlink ref="K16" r:id="rId12" xr:uid="{68E97993-B24B-0D43-87FA-2E8C56FBFE28}"/>
    <hyperlink ref="K41" r:id="rId13" xr:uid="{958C0BF7-EC0F-974D-905E-1BC96A78F668}"/>
    <hyperlink ref="K86" r:id="rId14" xr:uid="{CC1B162E-54C3-6A46-AEA8-C7F6D7927899}"/>
    <hyperlink ref="K93" r:id="rId15" xr:uid="{381FE45D-A62B-1341-8B3B-E09641D142F5}"/>
    <hyperlink ref="K95" r:id="rId16" xr:uid="{8DD4B299-F853-B94B-AEC3-9711384D4817}"/>
    <hyperlink ref="K97" r:id="rId17" xr:uid="{1A064883-2511-7E40-BAC6-0ACFA2D94CAA}"/>
    <hyperlink ref="K111" r:id="rId18" xr:uid="{61F5D923-29D9-494F-A873-86940422B990}"/>
    <hyperlink ref="K94" r:id="rId19" xr:uid="{62784674-689C-1D4C-973C-1817AEEE052D}"/>
    <hyperlink ref="K118" r:id="rId20" xr:uid="{49C92B0C-1B33-2547-BA6B-04C1C4A126DC}"/>
    <hyperlink ref="K71" r:id="rId21" xr:uid="{A341C9EC-419C-B342-BB8A-9F5C5E78F54A}"/>
    <hyperlink ref="K293" r:id="rId22" xr:uid="{98ED4136-7783-4A43-8D24-54BE04979303}"/>
    <hyperlink ref="K161" r:id="rId23" xr:uid="{255B8524-B70C-A94B-A3A6-E129DAD79BBD}"/>
    <hyperlink ref="K163" r:id="rId24" xr:uid="{B0231BAD-C534-D148-B4A0-4BC655F7A9C1}"/>
    <hyperlink ref="K166" r:id="rId25" xr:uid="{D2AE2DB8-491E-4D40-B36D-5331A73479DC}"/>
    <hyperlink ref="K162" r:id="rId26" xr:uid="{50D31984-A271-5744-95D1-3C861CAECC93}"/>
    <hyperlink ref="K184" r:id="rId27" xr:uid="{9101263E-607B-BB45-8780-2CBE840FDC7C}"/>
    <hyperlink ref="K207" r:id="rId28" xr:uid="{B5B8BEFB-FC4D-2A47-8FC6-3D832A30CAFA}"/>
    <hyperlink ref="K208" r:id="rId29" xr:uid="{076023E1-B0E3-D642-BC1A-53FEF5F75C88}"/>
    <hyperlink ref="K209" r:id="rId30" xr:uid="{9A5A9947-2F57-9243-B6AD-29C695B6DE15}"/>
    <hyperlink ref="K210" r:id="rId31" xr:uid="{5FF8C8A8-9EB3-0845-991E-4472870C025F}"/>
    <hyperlink ref="K215" r:id="rId32" xr:uid="{A72F7C31-F8F1-9A46-956B-84DD84CC9939}"/>
    <hyperlink ref="K182" r:id="rId33" xr:uid="{0DB931AB-4B1E-E048-AA90-C4191CA960E1}"/>
    <hyperlink ref="K214" r:id="rId34" xr:uid="{25698DED-8E3F-BE4A-9871-71936D11886C}"/>
    <hyperlink ref="K238" r:id="rId35" display="https://www.digikey.com/en/products/detail/infineon-technologies/BAT60AE6327HTSA1/1280934?s=N4IgTCBcDaIEIEEAqA2ADAkBdAvkA" xr:uid="{CD748BD5-448F-DB4A-9692-94C2E71AD523}"/>
    <hyperlink ref="K211" r:id="rId36" xr:uid="{99CB70E0-D304-9E40-A53B-3BF02008EB0C}"/>
    <hyperlink ref="K13" r:id="rId37" xr:uid="{62B14E1B-0499-7E45-BBB8-7C6DFA46214B}"/>
    <hyperlink ref="K33" r:id="rId38" xr:uid="{53324E93-42F5-0F40-A7EC-64A8D7998D97}"/>
    <hyperlink ref="K262" r:id="rId39" xr:uid="{CC824677-4316-AE4E-90BB-14F7917F6F5C}"/>
    <hyperlink ref="K292" r:id="rId40" xr:uid="{7553F0C4-1F38-864A-88F6-32FC391D686C}"/>
  </hyperlinks>
  <pageMargins left="0.7" right="0.7" top="0.75" bottom="0.75" header="0.3" footer="0.3"/>
  <pageSetup orientation="portrait" horizontalDpi="0" verticalDpi="0"/>
  <ignoredErrors>
    <ignoredError sqref="M41 M53 M48 M118 M55:M56 M58" numberStoredAsText="1"/>
  </ignoredErrors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2025-02-07T05:01:33Z</dcterms:modified>
</cp:coreProperties>
</file>