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Ex1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charts/chartEx2.xml" ContentType="application/vnd.ms-office.chartex+xml"/>
  <Override PartName="/xl/charts/style3.xml" ContentType="application/vnd.ms-office.chartstyle+xml"/>
  <Override PartName="/xl/charts/colors3.xml" ContentType="application/vnd.ms-office.chartcolorstyle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Ex3.xml" ContentType="application/vnd.ms-office.chartex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C:\Users\User\Desktop\Current Year\WorldQuant\WQU 601 Financial Markets I\project\Wen_Jiang-Final_Project-12.12.2017\"/>
    </mc:Choice>
  </mc:AlternateContent>
  <xr:revisionPtr revIDLastSave="0" documentId="12_ncr:500000_{1DFF6FA6-C65E-43F8-9828-D09CB34B9EE3}" xr6:coauthVersionLast="31" xr6:coauthVersionMax="31" xr10:uidLastSave="{00000000-0000-0000-0000-000000000000}"/>
  <bookViews>
    <workbookView xWindow="360" yWindow="18450" windowWidth="4300" windowHeight="730" firstSheet="1" activeTab="1" xr2:uid="{00000000-000D-0000-FFFF-FFFF00000000}"/>
  </bookViews>
  <sheets>
    <sheet name="MSFT" sheetId="5" r:id="rId1"/>
    <sheet name="Trend_line" sheetId="3" r:id="rId2"/>
  </sheets>
  <functionGroups builtInGroupCount="19"/>
  <definedNames>
    <definedName name="_xlchart.v1.0" hidden="1">Trend_line!$A$2:$A$262</definedName>
    <definedName name="_xlchart.v1.1" hidden="1">Trend_line!$B$1</definedName>
    <definedName name="_xlchart.v1.2" hidden="1">Trend_line!$B$2:$B$262</definedName>
    <definedName name="_xlchart.v1.3" hidden="1">Trend_line!$V$2:$V$262</definedName>
    <definedName name="_xlchart.v1.4" hidden="1">Trend_line!$A$2:$A$262</definedName>
    <definedName name="_xlchart.v1.5" hidden="1">Trend_line!$B$2:$B$262</definedName>
    <definedName name="_xlchart.v1.6" hidden="1">Trend_line!$A$2:$A$262</definedName>
    <definedName name="_xlchart.v1.7" hidden="1">Trend_line!$B$2:$B$262</definedName>
    <definedName name="Dividend">#REF!</definedName>
    <definedName name="Dividend_Yield">#REF!</definedName>
    <definedName name="Dividend2">#REF!</definedName>
    <definedName name="Risk_Free_Rate">#REF!</definedName>
    <definedName name="RiskFreeRate">#REF!</definedName>
    <definedName name="Stock_Price">#REF!</definedName>
    <definedName name="StockPrice">#REF!</definedName>
    <definedName name="Strike_Price">#REF!</definedName>
    <definedName name="Time_To_Expiry">#REF!</definedName>
    <definedName name="TimeToExpiry">#REF!</definedName>
    <definedName name="Volatility">#REF!</definedName>
    <definedName name="Volatility2">#REF!</definedName>
  </definedNames>
  <calcPr calcId="162913"/>
</workbook>
</file>

<file path=xl/calcChain.xml><?xml version="1.0" encoding="utf-8"?>
<calcChain xmlns="http://schemas.openxmlformats.org/spreadsheetml/2006/main">
  <c r="AG262" i="3" l="1"/>
  <c r="Z262" i="3"/>
  <c r="AB262" i="3" s="1"/>
  <c r="AG261" i="3"/>
  <c r="Z261" i="3"/>
  <c r="AB261" i="3" s="1"/>
  <c r="AG260" i="3"/>
  <c r="Z260" i="3"/>
  <c r="AB260" i="3" s="1"/>
  <c r="AG259" i="3"/>
  <c r="Z259" i="3"/>
  <c r="AB259" i="3" s="1"/>
  <c r="AG258" i="3"/>
  <c r="Z258" i="3"/>
  <c r="AB258" i="3" s="1"/>
  <c r="AG257" i="3"/>
  <c r="Z257" i="3"/>
  <c r="AB257" i="3" s="1"/>
  <c r="AG256" i="3"/>
  <c r="Z256" i="3"/>
  <c r="AB256" i="3" s="1"/>
  <c r="AG255" i="3"/>
  <c r="Z255" i="3"/>
  <c r="AB255" i="3" s="1"/>
  <c r="AG254" i="3"/>
  <c r="Z254" i="3"/>
  <c r="AB254" i="3" s="1"/>
  <c r="AG253" i="3"/>
  <c r="Z253" i="3"/>
  <c r="AB253" i="3" s="1"/>
  <c r="AG252" i="3"/>
  <c r="Z252" i="3"/>
  <c r="AB252" i="3" s="1"/>
  <c r="AG251" i="3"/>
  <c r="Z251" i="3"/>
  <c r="AB251" i="3" s="1"/>
  <c r="AG250" i="3"/>
  <c r="Z250" i="3"/>
  <c r="AB250" i="3" s="1"/>
  <c r="AG249" i="3"/>
  <c r="Z249" i="3"/>
  <c r="AB249" i="3" s="1"/>
  <c r="AG248" i="3"/>
  <c r="Z248" i="3"/>
  <c r="AB248" i="3" s="1"/>
  <c r="AG247" i="3"/>
  <c r="Z247" i="3"/>
  <c r="AB247" i="3" s="1"/>
  <c r="AG246" i="3"/>
  <c r="Z246" i="3"/>
  <c r="AB246" i="3" s="1"/>
  <c r="AG245" i="3"/>
  <c r="Z245" i="3"/>
  <c r="AG244" i="3"/>
  <c r="Z244" i="3"/>
  <c r="AG243" i="3"/>
  <c r="Z243" i="3"/>
  <c r="AG242" i="3"/>
  <c r="Z242" i="3"/>
  <c r="AG241" i="3"/>
  <c r="Z241" i="3"/>
  <c r="AG240" i="3"/>
  <c r="Z240" i="3"/>
  <c r="AG239" i="3"/>
  <c r="Z239" i="3"/>
  <c r="AG238" i="3"/>
  <c r="Z238" i="3"/>
  <c r="AG237" i="3"/>
  <c r="Z237" i="3"/>
  <c r="AG236" i="3"/>
  <c r="Z236" i="3"/>
  <c r="AG235" i="3"/>
  <c r="Z235" i="3"/>
  <c r="AG234" i="3"/>
  <c r="Z234" i="3"/>
  <c r="AG233" i="3"/>
  <c r="Z233" i="3"/>
  <c r="AG232" i="3"/>
  <c r="Z232" i="3"/>
  <c r="AG231" i="3"/>
  <c r="Z231" i="3"/>
  <c r="AG230" i="3"/>
  <c r="Z230" i="3"/>
  <c r="AG229" i="3"/>
  <c r="Z229" i="3"/>
  <c r="AG228" i="3"/>
  <c r="Z228" i="3"/>
  <c r="AG227" i="3"/>
  <c r="Z227" i="3"/>
  <c r="AG226" i="3"/>
  <c r="Z226" i="3"/>
  <c r="AG225" i="3"/>
  <c r="Z225" i="3"/>
  <c r="AG224" i="3"/>
  <c r="Z224" i="3"/>
  <c r="AG223" i="3"/>
  <c r="Z223" i="3"/>
  <c r="AG222" i="3"/>
  <c r="Z222" i="3"/>
  <c r="AG221" i="3"/>
  <c r="Z221" i="3"/>
  <c r="AG220" i="3"/>
  <c r="Z220" i="3"/>
  <c r="AG219" i="3"/>
  <c r="Z219" i="3"/>
  <c r="AG218" i="3"/>
  <c r="Z218" i="3"/>
  <c r="AG217" i="3"/>
  <c r="Z217" i="3"/>
  <c r="AG216" i="3"/>
  <c r="Z216" i="3"/>
  <c r="AG215" i="3"/>
  <c r="Z215" i="3"/>
  <c r="AG214" i="3"/>
  <c r="Z214" i="3"/>
  <c r="AG213" i="3"/>
  <c r="Z213" i="3"/>
  <c r="AG212" i="3"/>
  <c r="Z212" i="3"/>
  <c r="AG211" i="3"/>
  <c r="Z211" i="3"/>
  <c r="AG210" i="3"/>
  <c r="Z210" i="3"/>
  <c r="AG209" i="3"/>
  <c r="Z209" i="3"/>
  <c r="AG208" i="3"/>
  <c r="Z208" i="3"/>
  <c r="AG207" i="3"/>
  <c r="Z207" i="3"/>
  <c r="AG206" i="3"/>
  <c r="Z206" i="3"/>
  <c r="AB206" i="3" s="1"/>
  <c r="AG205" i="3"/>
  <c r="Z205" i="3"/>
  <c r="AB205" i="3" s="1"/>
  <c r="AG204" i="3"/>
  <c r="Z204" i="3"/>
  <c r="AB204" i="3" s="1"/>
  <c r="AG203" i="3"/>
  <c r="Z203" i="3"/>
  <c r="AB203" i="3" s="1"/>
  <c r="AG202" i="3"/>
  <c r="Z202" i="3"/>
  <c r="AB202" i="3" s="1"/>
  <c r="AG201" i="3"/>
  <c r="Z201" i="3"/>
  <c r="AB201" i="3" s="1"/>
  <c r="AG200" i="3"/>
  <c r="Z200" i="3"/>
  <c r="AB200" i="3" s="1"/>
  <c r="AG199" i="3"/>
  <c r="Z199" i="3"/>
  <c r="AB199" i="3" s="1"/>
  <c r="AG198" i="3"/>
  <c r="Z198" i="3"/>
  <c r="AB198" i="3" s="1"/>
  <c r="AG197" i="3"/>
  <c r="Z197" i="3"/>
  <c r="AB197" i="3" s="1"/>
  <c r="AG196" i="3"/>
  <c r="AA196" i="3"/>
  <c r="Z196" i="3"/>
  <c r="AB196" i="3" s="1"/>
  <c r="AG195" i="3"/>
  <c r="Z195" i="3"/>
  <c r="AB195" i="3" s="1"/>
  <c r="AG194" i="3"/>
  <c r="Z194" i="3"/>
  <c r="AB194" i="3" s="1"/>
  <c r="AG193" i="3"/>
  <c r="Z193" i="3"/>
  <c r="AB193" i="3" s="1"/>
  <c r="AG192" i="3"/>
  <c r="Z192" i="3"/>
  <c r="AB192" i="3" s="1"/>
  <c r="AG191" i="3"/>
  <c r="Z191" i="3"/>
  <c r="AB191" i="3" s="1"/>
  <c r="AG190" i="3"/>
  <c r="Z190" i="3"/>
  <c r="AB190" i="3" s="1"/>
  <c r="AG189" i="3"/>
  <c r="Z189" i="3"/>
  <c r="AB189" i="3" s="1"/>
  <c r="AG188" i="3"/>
  <c r="AA188" i="3"/>
  <c r="Z188" i="3"/>
  <c r="AB188" i="3" s="1"/>
  <c r="AG187" i="3"/>
  <c r="Z187" i="3"/>
  <c r="AB187" i="3" s="1"/>
  <c r="AG186" i="3"/>
  <c r="Z186" i="3"/>
  <c r="AB186" i="3" s="1"/>
  <c r="AG185" i="3"/>
  <c r="Z185" i="3"/>
  <c r="AB185" i="3" s="1"/>
  <c r="AG184" i="3"/>
  <c r="Z184" i="3"/>
  <c r="AB184" i="3" s="1"/>
  <c r="AG183" i="3"/>
  <c r="Z183" i="3"/>
  <c r="AB183" i="3" s="1"/>
  <c r="AG182" i="3"/>
  <c r="Z182" i="3"/>
  <c r="AB182" i="3" s="1"/>
  <c r="AG181" i="3"/>
  <c r="Z181" i="3"/>
  <c r="AB181" i="3" s="1"/>
  <c r="AG180" i="3"/>
  <c r="Z180" i="3"/>
  <c r="AB180" i="3" s="1"/>
  <c r="AG179" i="3"/>
  <c r="Z179" i="3"/>
  <c r="AB179" i="3" s="1"/>
  <c r="AG178" i="3"/>
  <c r="Z178" i="3"/>
  <c r="AB178" i="3" s="1"/>
  <c r="AG177" i="3"/>
  <c r="Z177" i="3"/>
  <c r="AB177" i="3" s="1"/>
  <c r="AG176" i="3"/>
  <c r="Z176" i="3"/>
  <c r="AB176" i="3" s="1"/>
  <c r="AG175" i="3"/>
  <c r="Z175" i="3"/>
  <c r="AB175" i="3" s="1"/>
  <c r="AG174" i="3"/>
  <c r="Z174" i="3"/>
  <c r="AB174" i="3" s="1"/>
  <c r="AG173" i="3"/>
  <c r="Z173" i="3"/>
  <c r="AB173" i="3" s="1"/>
  <c r="AG172" i="3"/>
  <c r="Z172" i="3"/>
  <c r="AB172" i="3" s="1"/>
  <c r="AG171" i="3"/>
  <c r="Z171" i="3"/>
  <c r="AB171" i="3" s="1"/>
  <c r="AG170" i="3"/>
  <c r="Z170" i="3"/>
  <c r="AB170" i="3" s="1"/>
  <c r="AG169" i="3"/>
  <c r="Z169" i="3"/>
  <c r="AB169" i="3" s="1"/>
  <c r="AG168" i="3"/>
  <c r="Z168" i="3"/>
  <c r="AB168" i="3" s="1"/>
  <c r="AG167" i="3"/>
  <c r="Z167" i="3"/>
  <c r="AB167" i="3" s="1"/>
  <c r="AG166" i="3"/>
  <c r="Z166" i="3"/>
  <c r="AB166" i="3" s="1"/>
  <c r="AG165" i="3"/>
  <c r="Z165" i="3"/>
  <c r="AB165" i="3" s="1"/>
  <c r="AG164" i="3"/>
  <c r="Z164" i="3"/>
  <c r="AB164" i="3" s="1"/>
  <c r="AG163" i="3"/>
  <c r="Z163" i="3"/>
  <c r="AB163" i="3" s="1"/>
  <c r="AG162" i="3"/>
  <c r="Z162" i="3"/>
  <c r="AB162" i="3" s="1"/>
  <c r="AG161" i="3"/>
  <c r="Z161" i="3"/>
  <c r="AG160" i="3"/>
  <c r="Z160" i="3"/>
  <c r="AG159" i="3"/>
  <c r="Z159" i="3"/>
  <c r="AG158" i="3"/>
  <c r="Z158" i="3"/>
  <c r="AG157" i="3"/>
  <c r="Z157" i="3"/>
  <c r="AG156" i="3"/>
  <c r="Z156" i="3"/>
  <c r="AG155" i="3"/>
  <c r="Z155" i="3"/>
  <c r="AG154" i="3"/>
  <c r="Z154" i="3"/>
  <c r="AG153" i="3"/>
  <c r="Z153" i="3"/>
  <c r="AG152" i="3"/>
  <c r="Z152" i="3"/>
  <c r="AG151" i="3"/>
  <c r="Z151" i="3"/>
  <c r="AG150" i="3"/>
  <c r="Z150" i="3"/>
  <c r="AG149" i="3"/>
  <c r="Z149" i="3"/>
  <c r="AG148" i="3"/>
  <c r="Z148" i="3"/>
  <c r="AG147" i="3"/>
  <c r="Z147" i="3"/>
  <c r="AG146" i="3"/>
  <c r="Z146" i="3"/>
  <c r="AG145" i="3"/>
  <c r="Z145" i="3"/>
  <c r="AG144" i="3"/>
  <c r="Z144" i="3"/>
  <c r="AG143" i="3"/>
  <c r="Z143" i="3"/>
  <c r="AG142" i="3"/>
  <c r="Z142" i="3"/>
  <c r="AG141" i="3"/>
  <c r="Z141" i="3"/>
  <c r="AG140" i="3"/>
  <c r="Z140" i="3"/>
  <c r="AG139" i="3"/>
  <c r="Z139" i="3"/>
  <c r="AG138" i="3"/>
  <c r="Z138" i="3"/>
  <c r="AG137" i="3"/>
  <c r="Z137" i="3"/>
  <c r="AG136" i="3"/>
  <c r="Z136" i="3"/>
  <c r="AG135" i="3"/>
  <c r="Z135" i="3"/>
  <c r="AG134" i="3"/>
  <c r="Z134" i="3"/>
  <c r="AG133" i="3"/>
  <c r="Z133" i="3"/>
  <c r="AG132" i="3"/>
  <c r="Z132" i="3"/>
  <c r="AG131" i="3"/>
  <c r="Z131" i="3"/>
  <c r="AG130" i="3"/>
  <c r="Z130" i="3"/>
  <c r="AG129" i="3"/>
  <c r="Z129" i="3"/>
  <c r="AG128" i="3"/>
  <c r="Z128" i="3"/>
  <c r="AG127" i="3"/>
  <c r="Z127" i="3"/>
  <c r="AG126" i="3"/>
  <c r="Z126" i="3"/>
  <c r="AG125" i="3"/>
  <c r="Z125" i="3"/>
  <c r="AG124" i="3"/>
  <c r="Z124" i="3"/>
  <c r="AG123" i="3"/>
  <c r="Z123" i="3"/>
  <c r="AG122" i="3"/>
  <c r="Z122" i="3"/>
  <c r="AG121" i="3"/>
  <c r="Z121" i="3"/>
  <c r="AG120" i="3"/>
  <c r="Z120" i="3"/>
  <c r="AG119" i="3"/>
  <c r="Z119" i="3"/>
  <c r="AG118" i="3"/>
  <c r="Z118" i="3"/>
  <c r="AG117" i="3"/>
  <c r="Z117" i="3"/>
  <c r="AG116" i="3"/>
  <c r="Z116" i="3"/>
  <c r="AG115" i="3"/>
  <c r="Z115" i="3"/>
  <c r="AG114" i="3"/>
  <c r="Z114" i="3"/>
  <c r="AG113" i="3"/>
  <c r="Z113" i="3"/>
  <c r="AG112" i="3"/>
  <c r="Z112" i="3"/>
  <c r="AG111" i="3"/>
  <c r="Z111" i="3"/>
  <c r="AG110" i="3"/>
  <c r="Z110" i="3"/>
  <c r="AG109" i="3"/>
  <c r="Z109" i="3"/>
  <c r="AG108" i="3"/>
  <c r="Z108" i="3"/>
  <c r="AG107" i="3"/>
  <c r="Z107" i="3"/>
  <c r="AG106" i="3"/>
  <c r="Z106" i="3"/>
  <c r="AG105" i="3"/>
  <c r="Z105" i="3"/>
  <c r="AG104" i="3"/>
  <c r="Z104" i="3"/>
  <c r="AG103" i="3"/>
  <c r="Z103" i="3"/>
  <c r="AG102" i="3"/>
  <c r="Z102" i="3"/>
  <c r="AG101" i="3"/>
  <c r="Z101" i="3"/>
  <c r="AG100" i="3"/>
  <c r="Z100" i="3"/>
  <c r="AG99" i="3"/>
  <c r="Z99" i="3"/>
  <c r="AG98" i="3"/>
  <c r="Z98" i="3"/>
  <c r="AG97" i="3"/>
  <c r="Z97" i="3"/>
  <c r="AG96" i="3"/>
  <c r="Z96" i="3"/>
  <c r="AG95" i="3"/>
  <c r="Z95" i="3"/>
  <c r="AB95" i="3" s="1"/>
  <c r="AG94" i="3"/>
  <c r="Z94" i="3"/>
  <c r="AB94" i="3" s="1"/>
  <c r="AG93" i="3"/>
  <c r="Z93" i="3"/>
  <c r="AB93" i="3" s="1"/>
  <c r="AG92" i="3"/>
  <c r="Z92" i="3"/>
  <c r="AB92" i="3" s="1"/>
  <c r="AG91" i="3"/>
  <c r="Z91" i="3"/>
  <c r="AB91" i="3" s="1"/>
  <c r="AG90" i="3"/>
  <c r="Z90" i="3"/>
  <c r="AB90" i="3" s="1"/>
  <c r="AG89" i="3"/>
  <c r="Z89" i="3"/>
  <c r="AB89" i="3" s="1"/>
  <c r="AG88" i="3"/>
  <c r="Z88" i="3"/>
  <c r="AB88" i="3" s="1"/>
  <c r="AG87" i="3"/>
  <c r="Z87" i="3"/>
  <c r="AB87" i="3" s="1"/>
  <c r="AG86" i="3"/>
  <c r="Z86" i="3"/>
  <c r="AB86" i="3" s="1"/>
  <c r="AG85" i="3"/>
  <c r="Z85" i="3"/>
  <c r="AB85" i="3" s="1"/>
  <c r="AG84" i="3"/>
  <c r="Z84" i="3"/>
  <c r="AB84" i="3" s="1"/>
  <c r="AG83" i="3"/>
  <c r="Z83" i="3"/>
  <c r="AB83" i="3" s="1"/>
  <c r="AG82" i="3"/>
  <c r="Z82" i="3"/>
  <c r="AB82" i="3" s="1"/>
  <c r="AG81" i="3"/>
  <c r="Z81" i="3"/>
  <c r="AB81" i="3" s="1"/>
  <c r="AG80" i="3"/>
  <c r="Z80" i="3"/>
  <c r="AB80" i="3" s="1"/>
  <c r="AG79" i="3"/>
  <c r="Z79" i="3"/>
  <c r="AB79" i="3" s="1"/>
  <c r="AG78" i="3"/>
  <c r="Z78" i="3"/>
  <c r="AB78" i="3" s="1"/>
  <c r="AG77" i="3"/>
  <c r="Z77" i="3"/>
  <c r="AB77" i="3" s="1"/>
  <c r="AG76" i="3"/>
  <c r="Z76" i="3"/>
  <c r="AB76" i="3" s="1"/>
  <c r="AG75" i="3"/>
  <c r="Z75" i="3"/>
  <c r="AB75" i="3" s="1"/>
  <c r="AG74" i="3"/>
  <c r="Z74" i="3"/>
  <c r="AB74" i="3" s="1"/>
  <c r="AG73" i="3"/>
  <c r="Z73" i="3"/>
  <c r="AB73" i="3" s="1"/>
  <c r="AG72" i="3"/>
  <c r="Z72" i="3"/>
  <c r="AB72" i="3" s="1"/>
  <c r="AG71" i="3"/>
  <c r="Z71" i="3"/>
  <c r="AB71" i="3" s="1"/>
  <c r="AG70" i="3"/>
  <c r="Z70" i="3"/>
  <c r="AB70" i="3" s="1"/>
  <c r="AG69" i="3"/>
  <c r="Z69" i="3"/>
  <c r="AB69" i="3" s="1"/>
  <c r="AG68" i="3"/>
  <c r="Z68" i="3"/>
  <c r="AB68" i="3" s="1"/>
  <c r="AG67" i="3"/>
  <c r="Z67" i="3"/>
  <c r="AB67" i="3" s="1"/>
  <c r="AG66" i="3"/>
  <c r="Z66" i="3"/>
  <c r="AB66" i="3" s="1"/>
  <c r="AG65" i="3"/>
  <c r="Z65" i="3"/>
  <c r="AB65" i="3" s="1"/>
  <c r="AG64" i="3"/>
  <c r="Z64" i="3"/>
  <c r="AB64" i="3" s="1"/>
  <c r="AG63" i="3"/>
  <c r="Z63" i="3"/>
  <c r="AB63" i="3" s="1"/>
  <c r="AG62" i="3"/>
  <c r="Z62" i="3"/>
  <c r="AB62" i="3" s="1"/>
  <c r="AG61" i="3"/>
  <c r="Z61" i="3"/>
  <c r="AB61" i="3" s="1"/>
  <c r="AG60" i="3"/>
  <c r="Z60" i="3"/>
  <c r="AB60" i="3" s="1"/>
  <c r="AG59" i="3"/>
  <c r="Z59" i="3"/>
  <c r="AB59" i="3" s="1"/>
  <c r="AG58" i="3"/>
  <c r="Z58" i="3"/>
  <c r="AB58" i="3" s="1"/>
  <c r="AG57" i="3"/>
  <c r="Z57" i="3"/>
  <c r="AB57" i="3" s="1"/>
  <c r="AG56" i="3"/>
  <c r="Z56" i="3"/>
  <c r="AB56" i="3" s="1"/>
  <c r="AG55" i="3"/>
  <c r="Z55" i="3"/>
  <c r="AB55" i="3" s="1"/>
  <c r="AG54" i="3"/>
  <c r="Z54" i="3"/>
  <c r="AB54" i="3" s="1"/>
  <c r="AG53" i="3"/>
  <c r="Z53" i="3"/>
  <c r="AB53" i="3" s="1"/>
  <c r="AG52" i="3"/>
  <c r="Z52" i="3"/>
  <c r="AB52" i="3" s="1"/>
  <c r="AG51" i="3"/>
  <c r="Z51" i="3"/>
  <c r="AB51" i="3" s="1"/>
  <c r="AG50" i="3"/>
  <c r="Z50" i="3"/>
  <c r="AB50" i="3" s="1"/>
  <c r="AG49" i="3"/>
  <c r="Z49" i="3"/>
  <c r="AB49" i="3" s="1"/>
  <c r="AG48" i="3"/>
  <c r="Z48" i="3"/>
  <c r="AB48" i="3" s="1"/>
  <c r="AG47" i="3"/>
  <c r="Z47" i="3"/>
  <c r="AB47" i="3" s="1"/>
  <c r="AG46" i="3"/>
  <c r="Z46" i="3"/>
  <c r="AB46" i="3" s="1"/>
  <c r="AG45" i="3"/>
  <c r="Z45" i="3"/>
  <c r="AB45" i="3" s="1"/>
  <c r="AG44" i="3"/>
  <c r="Z44" i="3"/>
  <c r="AB44" i="3" s="1"/>
  <c r="AG43" i="3"/>
  <c r="Z43" i="3"/>
  <c r="AB43" i="3" s="1"/>
  <c r="AG42" i="3"/>
  <c r="Z42" i="3"/>
  <c r="AB42" i="3" s="1"/>
  <c r="AG41" i="3"/>
  <c r="Z41" i="3"/>
  <c r="AB41" i="3" s="1"/>
  <c r="AG40" i="3"/>
  <c r="Z40" i="3"/>
  <c r="AB40" i="3" s="1"/>
  <c r="AG39" i="3"/>
  <c r="Z39" i="3"/>
  <c r="AB39" i="3" s="1"/>
  <c r="AG38" i="3"/>
  <c r="Z38" i="3"/>
  <c r="AB38" i="3" s="1"/>
  <c r="AG37" i="3"/>
  <c r="Z37" i="3"/>
  <c r="AB37" i="3" s="1"/>
  <c r="AG36" i="3"/>
  <c r="Z36" i="3"/>
  <c r="AB36" i="3" s="1"/>
  <c r="AG35" i="3"/>
  <c r="Z35" i="3"/>
  <c r="AB35" i="3" s="1"/>
  <c r="AG34" i="3"/>
  <c r="Z34" i="3"/>
  <c r="AB34" i="3" s="1"/>
  <c r="AG33" i="3"/>
  <c r="Z33" i="3"/>
  <c r="AB33" i="3" s="1"/>
  <c r="AG32" i="3"/>
  <c r="Z32" i="3"/>
  <c r="AB32" i="3" s="1"/>
  <c r="AG31" i="3"/>
  <c r="Z31" i="3"/>
  <c r="AB31" i="3" s="1"/>
  <c r="AG30" i="3"/>
  <c r="Z30" i="3"/>
  <c r="AB30" i="3" s="1"/>
  <c r="AG29" i="3"/>
  <c r="Z29" i="3"/>
  <c r="AB29" i="3" s="1"/>
  <c r="AG28" i="3"/>
  <c r="Z28" i="3"/>
  <c r="AB28" i="3" s="1"/>
  <c r="AG27" i="3"/>
  <c r="Z27" i="3"/>
  <c r="AB27" i="3" s="1"/>
  <c r="AH26" i="3"/>
  <c r="AG26" i="3"/>
  <c r="Z26" i="3"/>
  <c r="AB26" i="3" s="1"/>
  <c r="AG25" i="3"/>
  <c r="Z25" i="3"/>
  <c r="AB25" i="3" s="1"/>
  <c r="AG24" i="3"/>
  <c r="Z24" i="3"/>
  <c r="AB24" i="3" s="1"/>
  <c r="AG23" i="3"/>
  <c r="Z23" i="3"/>
  <c r="AB23" i="3" s="1"/>
  <c r="AG22" i="3"/>
  <c r="Z22" i="3"/>
  <c r="AB22" i="3" s="1"/>
  <c r="AG21" i="3"/>
  <c r="Z21" i="3"/>
  <c r="AB21" i="3" s="1"/>
  <c r="AG20" i="3"/>
  <c r="Z20" i="3"/>
  <c r="AB20" i="3" s="1"/>
  <c r="AG19" i="3"/>
  <c r="Z19" i="3"/>
  <c r="AB19" i="3" s="1"/>
  <c r="AG18" i="3"/>
  <c r="Z18" i="3"/>
  <c r="AB18" i="3" s="1"/>
  <c r="AG17" i="3"/>
  <c r="Z17" i="3"/>
  <c r="AB17" i="3" s="1"/>
  <c r="AG16" i="3"/>
  <c r="Z16" i="3"/>
  <c r="AB16" i="3" s="1"/>
  <c r="Z15" i="3"/>
  <c r="AA15" i="3" s="1"/>
  <c r="Z14" i="3"/>
  <c r="AB14" i="3" s="1"/>
  <c r="AA13" i="3"/>
  <c r="Z13" i="3"/>
  <c r="AB13" i="3" s="1"/>
  <c r="Z12" i="3"/>
  <c r="AB12" i="3" s="1"/>
  <c r="Z11" i="3"/>
  <c r="AA11" i="3" s="1"/>
  <c r="Z10" i="3"/>
  <c r="AB10" i="3" s="1"/>
  <c r="Z9" i="3"/>
  <c r="AB9" i="3" s="1"/>
  <c r="Z8" i="3"/>
  <c r="AB8" i="3" s="1"/>
  <c r="Z7" i="3"/>
  <c r="AA7" i="3" s="1"/>
  <c r="Z6" i="3"/>
  <c r="AB6" i="3" s="1"/>
  <c r="Z5" i="3"/>
  <c r="AB5" i="3" s="1"/>
  <c r="Z4" i="3"/>
  <c r="AB4" i="3" s="1"/>
  <c r="Z3" i="3"/>
  <c r="AA3" i="3" s="1"/>
  <c r="AA86" i="3" l="1"/>
  <c r="AD206" i="3"/>
  <c r="AA200" i="3"/>
  <c r="AA5" i="3"/>
  <c r="AD40" i="3"/>
  <c r="AD42" i="3"/>
  <c r="AD44" i="3"/>
  <c r="AD46" i="3"/>
  <c r="AD48" i="3"/>
  <c r="AD50" i="3"/>
  <c r="AD52" i="3"/>
  <c r="AD54" i="3"/>
  <c r="AD56" i="3"/>
  <c r="AD58" i="3"/>
  <c r="AD60" i="3"/>
  <c r="AD62" i="3"/>
  <c r="AD64" i="3"/>
  <c r="AD66" i="3"/>
  <c r="AD68" i="3"/>
  <c r="AD70" i="3"/>
  <c r="AD72" i="3"/>
  <c r="AD76" i="3"/>
  <c r="AD78" i="3"/>
  <c r="AD80" i="3"/>
  <c r="AD82" i="3"/>
  <c r="AD84" i="3"/>
  <c r="AD86" i="3"/>
  <c r="AA94" i="3"/>
  <c r="AD181" i="3"/>
  <c r="AD183" i="3"/>
  <c r="AD185" i="3"/>
  <c r="AD187" i="3"/>
  <c r="AD189" i="3"/>
  <c r="AD191" i="3"/>
  <c r="AD195" i="3"/>
  <c r="AD197" i="3"/>
  <c r="AD201" i="3"/>
  <c r="AA204" i="3"/>
  <c r="AA9" i="3"/>
  <c r="AD203" i="3"/>
  <c r="AD205" i="3"/>
  <c r="AD193" i="3"/>
  <c r="AB3" i="3"/>
  <c r="AB7" i="3"/>
  <c r="AD16" i="3" s="1"/>
  <c r="AB11" i="3"/>
  <c r="AB15" i="3"/>
  <c r="AD26" i="3" s="1"/>
  <c r="AD88" i="3"/>
  <c r="AD90" i="3"/>
  <c r="AD92" i="3"/>
  <c r="AD94" i="3"/>
  <c r="AA88" i="3"/>
  <c r="AA184" i="3"/>
  <c r="AD200" i="3"/>
  <c r="AA190" i="3"/>
  <c r="AD199" i="3"/>
  <c r="AA6" i="3"/>
  <c r="AA10" i="3"/>
  <c r="AA14" i="3"/>
  <c r="AA90" i="3"/>
  <c r="AD196" i="3"/>
  <c r="AD202" i="3"/>
  <c r="AA192" i="3"/>
  <c r="AA198" i="3"/>
  <c r="AA202" i="3"/>
  <c r="AA206" i="3"/>
  <c r="AD22" i="3"/>
  <c r="AI26" i="3"/>
  <c r="AK26" i="3" s="1"/>
  <c r="AA92" i="3"/>
  <c r="AD198" i="3"/>
  <c r="AA186" i="3"/>
  <c r="AD204" i="3"/>
  <c r="AA194" i="3"/>
  <c r="AD27" i="3"/>
  <c r="AD43" i="3"/>
  <c r="AD30" i="3"/>
  <c r="AD32" i="3"/>
  <c r="AD34" i="3"/>
  <c r="AD36" i="3"/>
  <c r="AD38" i="3"/>
  <c r="AD74" i="3"/>
  <c r="AD25" i="3"/>
  <c r="AD29" i="3"/>
  <c r="AD28" i="3"/>
  <c r="AD31" i="3"/>
  <c r="AD33" i="3"/>
  <c r="AD35" i="3"/>
  <c r="AD37" i="3"/>
  <c r="AD39" i="3"/>
  <c r="AJ26" i="3"/>
  <c r="AD41" i="3"/>
  <c r="AD45" i="3"/>
  <c r="AD47" i="3"/>
  <c r="AD49" i="3"/>
  <c r="AD51" i="3"/>
  <c r="AD53" i="3"/>
  <c r="AD55" i="3"/>
  <c r="AD57" i="3"/>
  <c r="AD59" i="3"/>
  <c r="AD61" i="3"/>
  <c r="AD63" i="3"/>
  <c r="AD65" i="3"/>
  <c r="AD67" i="3"/>
  <c r="AD69" i="3"/>
  <c r="AD71" i="3"/>
  <c r="AD73" i="3"/>
  <c r="AD75" i="3"/>
  <c r="AD77" i="3"/>
  <c r="AD79" i="3"/>
  <c r="AD81" i="3"/>
  <c r="AD83" i="3"/>
  <c r="AD85" i="3"/>
  <c r="AD87" i="3"/>
  <c r="AD89" i="3"/>
  <c r="AD91" i="3"/>
  <c r="AD93" i="3"/>
  <c r="AD95" i="3"/>
  <c r="AB117" i="3"/>
  <c r="AA117" i="3"/>
  <c r="AB121" i="3"/>
  <c r="AA121" i="3"/>
  <c r="AB125" i="3"/>
  <c r="AA125" i="3"/>
  <c r="AA4" i="3"/>
  <c r="AA16" i="3"/>
  <c r="AA19" i="3"/>
  <c r="AA24" i="3"/>
  <c r="AA25" i="3"/>
  <c r="AA28" i="3"/>
  <c r="AA36" i="3"/>
  <c r="AA40" i="3"/>
  <c r="AA41" i="3"/>
  <c r="AA42" i="3"/>
  <c r="AA43" i="3"/>
  <c r="AA44" i="3"/>
  <c r="AA45" i="3"/>
  <c r="AA49" i="3"/>
  <c r="AA50" i="3"/>
  <c r="AA55" i="3"/>
  <c r="AA56" i="3"/>
  <c r="AA57" i="3"/>
  <c r="AA58" i="3"/>
  <c r="AA62" i="3"/>
  <c r="AA65" i="3"/>
  <c r="AA66" i="3"/>
  <c r="AA74" i="3"/>
  <c r="AA82" i="3"/>
  <c r="AA83" i="3"/>
  <c r="AA84" i="3"/>
  <c r="AA87" i="3"/>
  <c r="AA89" i="3"/>
  <c r="AA91" i="3"/>
  <c r="AA93" i="3"/>
  <c r="AA95" i="3"/>
  <c r="AB96" i="3"/>
  <c r="AA96" i="3"/>
  <c r="AB97" i="3"/>
  <c r="AA97" i="3"/>
  <c r="AB98" i="3"/>
  <c r="AA98" i="3"/>
  <c r="AB99" i="3"/>
  <c r="AA99" i="3"/>
  <c r="AB100" i="3"/>
  <c r="AA100" i="3"/>
  <c r="AB101" i="3"/>
  <c r="AA101" i="3"/>
  <c r="AB102" i="3"/>
  <c r="AA102" i="3"/>
  <c r="AB103" i="3"/>
  <c r="AA103" i="3"/>
  <c r="AB104" i="3"/>
  <c r="AA104" i="3"/>
  <c r="AB105" i="3"/>
  <c r="AA105" i="3"/>
  <c r="AB106" i="3"/>
  <c r="AA106" i="3"/>
  <c r="AB107" i="3"/>
  <c r="AA107" i="3"/>
  <c r="AB108" i="3"/>
  <c r="AA108" i="3"/>
  <c r="AB109" i="3"/>
  <c r="AA109" i="3"/>
  <c r="AB110" i="3"/>
  <c r="AA110" i="3"/>
  <c r="AB111" i="3"/>
  <c r="AA111" i="3"/>
  <c r="AB112" i="3"/>
  <c r="AA112" i="3"/>
  <c r="AB113" i="3"/>
  <c r="AA113" i="3"/>
  <c r="AB114" i="3"/>
  <c r="AA114" i="3"/>
  <c r="AB115" i="3"/>
  <c r="AA115" i="3"/>
  <c r="AB116" i="3"/>
  <c r="AA116" i="3"/>
  <c r="AB120" i="3"/>
  <c r="AA120" i="3"/>
  <c r="AB124" i="3"/>
  <c r="AA124" i="3"/>
  <c r="AA8" i="3"/>
  <c r="AA12" i="3"/>
  <c r="AA17" i="3"/>
  <c r="AA18" i="3"/>
  <c r="AA20" i="3"/>
  <c r="AA21" i="3"/>
  <c r="AA22" i="3"/>
  <c r="AA23" i="3"/>
  <c r="AA26" i="3"/>
  <c r="AA27" i="3"/>
  <c r="AA29" i="3"/>
  <c r="AA30" i="3"/>
  <c r="AA31" i="3"/>
  <c r="AA32" i="3"/>
  <c r="AA33" i="3"/>
  <c r="AA34" i="3"/>
  <c r="AA35" i="3"/>
  <c r="AA37" i="3"/>
  <c r="AA38" i="3"/>
  <c r="AA39" i="3"/>
  <c r="AA46" i="3"/>
  <c r="AA47" i="3"/>
  <c r="AA48" i="3"/>
  <c r="AA51" i="3"/>
  <c r="AA52" i="3"/>
  <c r="AA53" i="3"/>
  <c r="AA54" i="3"/>
  <c r="AA59" i="3"/>
  <c r="AA60" i="3"/>
  <c r="AA61" i="3"/>
  <c r="AA63" i="3"/>
  <c r="AA64" i="3"/>
  <c r="AA67" i="3"/>
  <c r="AA68" i="3"/>
  <c r="AA69" i="3"/>
  <c r="AA70" i="3"/>
  <c r="AA71" i="3"/>
  <c r="AA72" i="3"/>
  <c r="AA73" i="3"/>
  <c r="AA75" i="3"/>
  <c r="AA76" i="3"/>
  <c r="AA77" i="3"/>
  <c r="AA78" i="3"/>
  <c r="AA79" i="3"/>
  <c r="AA80" i="3"/>
  <c r="AA81" i="3"/>
  <c r="AA85" i="3"/>
  <c r="AB119" i="3"/>
  <c r="AA119" i="3"/>
  <c r="AB123" i="3"/>
  <c r="AA123" i="3"/>
  <c r="AB118" i="3"/>
  <c r="AA118" i="3"/>
  <c r="AB122" i="3"/>
  <c r="AA122" i="3"/>
  <c r="AB126" i="3"/>
  <c r="AA126" i="3"/>
  <c r="AD177" i="3"/>
  <c r="AD176" i="3"/>
  <c r="AD180" i="3"/>
  <c r="AD184" i="3"/>
  <c r="AD188" i="3"/>
  <c r="AD192" i="3"/>
  <c r="AB127" i="3"/>
  <c r="AA127" i="3"/>
  <c r="AB128" i="3"/>
  <c r="AA128" i="3"/>
  <c r="AB129" i="3"/>
  <c r="AA129" i="3"/>
  <c r="AB130" i="3"/>
  <c r="AA130" i="3"/>
  <c r="AB131" i="3"/>
  <c r="AA131" i="3"/>
  <c r="AB132" i="3"/>
  <c r="AA132" i="3"/>
  <c r="AB133" i="3"/>
  <c r="AA133" i="3"/>
  <c r="AB134" i="3"/>
  <c r="AA134" i="3"/>
  <c r="AB135" i="3"/>
  <c r="AA135" i="3"/>
  <c r="AB136" i="3"/>
  <c r="AA136" i="3"/>
  <c r="AB137" i="3"/>
  <c r="AA137" i="3"/>
  <c r="AB138" i="3"/>
  <c r="AA138" i="3"/>
  <c r="AB139" i="3"/>
  <c r="AA139" i="3"/>
  <c r="AB140" i="3"/>
  <c r="AA140" i="3"/>
  <c r="AB141" i="3"/>
  <c r="AA141" i="3"/>
  <c r="AB142" i="3"/>
  <c r="AA142" i="3"/>
  <c r="AB143" i="3"/>
  <c r="AA143" i="3"/>
  <c r="AB144" i="3"/>
  <c r="AA144" i="3"/>
  <c r="AB145" i="3"/>
  <c r="AA145" i="3"/>
  <c r="AB146" i="3"/>
  <c r="AA146" i="3"/>
  <c r="AB147" i="3"/>
  <c r="AA147" i="3"/>
  <c r="AB148" i="3"/>
  <c r="AA148" i="3"/>
  <c r="AB149" i="3"/>
  <c r="AA149" i="3"/>
  <c r="AB150" i="3"/>
  <c r="AA150" i="3"/>
  <c r="AB151" i="3"/>
  <c r="AA151" i="3"/>
  <c r="AB152" i="3"/>
  <c r="AA152" i="3"/>
  <c r="AB153" i="3"/>
  <c r="AA153" i="3"/>
  <c r="AB154" i="3"/>
  <c r="AA154" i="3"/>
  <c r="AB155" i="3"/>
  <c r="AA155" i="3"/>
  <c r="AB156" i="3"/>
  <c r="AA156" i="3"/>
  <c r="AB157" i="3"/>
  <c r="AA157" i="3"/>
  <c r="AB158" i="3"/>
  <c r="AA158" i="3"/>
  <c r="AB159" i="3"/>
  <c r="AA159" i="3"/>
  <c r="AB160" i="3"/>
  <c r="AA160" i="3"/>
  <c r="AB161" i="3"/>
  <c r="AD174" i="3" s="1"/>
  <c r="AA161" i="3"/>
  <c r="AD175" i="3"/>
  <c r="AD179" i="3"/>
  <c r="AD178" i="3"/>
  <c r="AD182" i="3"/>
  <c r="AD186" i="3"/>
  <c r="AD190" i="3"/>
  <c r="AD194" i="3"/>
  <c r="AB207" i="3"/>
  <c r="AA207" i="3"/>
  <c r="AB208" i="3"/>
  <c r="AD209" i="3" s="1"/>
  <c r="AA208" i="3"/>
  <c r="AB209" i="3"/>
  <c r="AA209" i="3"/>
  <c r="AB210" i="3"/>
  <c r="AA210" i="3"/>
  <c r="AB211" i="3"/>
  <c r="AA211" i="3"/>
  <c r="AB212" i="3"/>
  <c r="AA212" i="3"/>
  <c r="AB213" i="3"/>
  <c r="AA213" i="3"/>
  <c r="AB214" i="3"/>
  <c r="AA214" i="3"/>
  <c r="AB215" i="3"/>
  <c r="AA215" i="3"/>
  <c r="AB216" i="3"/>
  <c r="AA216" i="3"/>
  <c r="AB217" i="3"/>
  <c r="AA217" i="3"/>
  <c r="AB218" i="3"/>
  <c r="AA218" i="3"/>
  <c r="AB219" i="3"/>
  <c r="AA219" i="3"/>
  <c r="AB220" i="3"/>
  <c r="AA220" i="3"/>
  <c r="AD2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5" i="3"/>
  <c r="AA187" i="3"/>
  <c r="AA189" i="3"/>
  <c r="AA191" i="3"/>
  <c r="AA193" i="3"/>
  <c r="AA195" i="3"/>
  <c r="AA197" i="3"/>
  <c r="AA199" i="3"/>
  <c r="AA201" i="3"/>
  <c r="AA203" i="3"/>
  <c r="AA205" i="3"/>
  <c r="AD260" i="3"/>
  <c r="AD259" i="3"/>
  <c r="AB221" i="3"/>
  <c r="AA221" i="3"/>
  <c r="AB222" i="3"/>
  <c r="AA222" i="3"/>
  <c r="AB223" i="3"/>
  <c r="AA223" i="3"/>
  <c r="AB224" i="3"/>
  <c r="AA224" i="3"/>
  <c r="AB225" i="3"/>
  <c r="AA225" i="3"/>
  <c r="AB226" i="3"/>
  <c r="AA226" i="3"/>
  <c r="AB227" i="3"/>
  <c r="AA227" i="3"/>
  <c r="AB228" i="3"/>
  <c r="AA228" i="3"/>
  <c r="AB229" i="3"/>
  <c r="AA229" i="3"/>
  <c r="AB230" i="3"/>
  <c r="AA230" i="3"/>
  <c r="AB231" i="3"/>
  <c r="AA231" i="3"/>
  <c r="AB232" i="3"/>
  <c r="AA232" i="3"/>
  <c r="AB233" i="3"/>
  <c r="AA233" i="3"/>
  <c r="AB234" i="3"/>
  <c r="AA234" i="3"/>
  <c r="AB235" i="3"/>
  <c r="AA235" i="3"/>
  <c r="AB236" i="3"/>
  <c r="AA236" i="3"/>
  <c r="AB237" i="3"/>
  <c r="AA237" i="3"/>
  <c r="AB238" i="3"/>
  <c r="AA238" i="3"/>
  <c r="AB239" i="3"/>
  <c r="AA239" i="3"/>
  <c r="AB240" i="3"/>
  <c r="AA240" i="3"/>
  <c r="AB241" i="3"/>
  <c r="AA241" i="3"/>
  <c r="AB242" i="3"/>
  <c r="AA242" i="3"/>
  <c r="AB243" i="3"/>
  <c r="AA243" i="3"/>
  <c r="AB244" i="3"/>
  <c r="AD257" i="3" s="1"/>
  <c r="AA244" i="3"/>
  <c r="AB245" i="3"/>
  <c r="AD258" i="3" s="1"/>
  <c r="AA245" i="3"/>
  <c r="AD262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D20" i="3" l="1"/>
  <c r="AD18" i="3"/>
  <c r="AC214" i="3"/>
  <c r="AD23" i="3"/>
  <c r="AC205" i="3"/>
  <c r="AE205" i="3" s="1"/>
  <c r="AF205" i="3" s="1"/>
  <c r="AD255" i="3"/>
  <c r="AC212" i="3"/>
  <c r="AC197" i="3"/>
  <c r="AE197" i="3" s="1"/>
  <c r="AF197" i="3" s="1"/>
  <c r="AC196" i="3"/>
  <c r="AE196" i="3" s="1"/>
  <c r="AF196" i="3" s="1"/>
  <c r="AC192" i="3"/>
  <c r="AE192" i="3" s="1"/>
  <c r="AC98" i="3"/>
  <c r="AC91" i="3"/>
  <c r="AE91" i="3" s="1"/>
  <c r="AF91" i="3" s="1"/>
  <c r="AC86" i="3"/>
  <c r="AE86" i="3" s="1"/>
  <c r="AF86" i="3" s="1"/>
  <c r="AC67" i="3"/>
  <c r="AE67" i="3" s="1"/>
  <c r="AC51" i="3"/>
  <c r="AE51" i="3" s="1"/>
  <c r="AF51" i="3" s="1"/>
  <c r="AC46" i="3"/>
  <c r="AE46" i="3" s="1"/>
  <c r="AF46" i="3" s="1"/>
  <c r="AD103" i="3"/>
  <c r="AD173" i="3"/>
  <c r="AD135" i="3"/>
  <c r="AD21" i="3"/>
  <c r="AD19" i="3"/>
  <c r="AC215" i="3"/>
  <c r="AC207" i="3"/>
  <c r="AC199" i="3"/>
  <c r="AE199" i="3" s="1"/>
  <c r="AF199" i="3" s="1"/>
  <c r="AD212" i="3"/>
  <c r="AC18" i="3"/>
  <c r="AE18" i="3" s="1"/>
  <c r="AF18" i="3" s="1"/>
  <c r="AC28" i="3"/>
  <c r="AE28" i="3" s="1"/>
  <c r="AF28" i="3" s="1"/>
  <c r="AD24" i="3"/>
  <c r="AD17" i="3"/>
  <c r="AD249" i="3"/>
  <c r="AD245" i="3"/>
  <c r="AD239" i="3"/>
  <c r="AD235" i="3"/>
  <c r="AC184" i="3"/>
  <c r="AE184" i="3" s="1"/>
  <c r="AD231" i="3"/>
  <c r="AD225" i="3"/>
  <c r="AD218" i="3"/>
  <c r="AC174" i="3"/>
  <c r="AE174" i="3" s="1"/>
  <c r="AC168" i="3"/>
  <c r="AC162" i="3"/>
  <c r="AC154" i="3"/>
  <c r="AC148" i="3"/>
  <c r="AC142" i="3"/>
  <c r="AC82" i="3"/>
  <c r="AE82" i="3" s="1"/>
  <c r="AF82" i="3" s="1"/>
  <c r="AC35" i="3"/>
  <c r="AE35" i="3" s="1"/>
  <c r="AC126" i="3"/>
  <c r="AC120" i="3"/>
  <c r="AC114" i="3"/>
  <c r="AC112" i="3"/>
  <c r="AC110" i="3"/>
  <c r="AC108" i="3"/>
  <c r="AC100" i="3"/>
  <c r="AC87" i="3"/>
  <c r="AE87" i="3" s="1"/>
  <c r="AC56" i="3"/>
  <c r="AE56" i="3" s="1"/>
  <c r="AF56" i="3" s="1"/>
  <c r="AC49" i="3"/>
  <c r="AE49" i="3" s="1"/>
  <c r="AC32" i="3"/>
  <c r="AE32" i="3" s="1"/>
  <c r="AF32" i="3" s="1"/>
  <c r="AC134" i="3"/>
  <c r="AD107" i="3"/>
  <c r="AD97" i="3"/>
  <c r="AF49" i="3"/>
  <c r="AD108" i="3"/>
  <c r="AD98" i="3"/>
  <c r="AD104" i="3"/>
  <c r="AC20" i="3"/>
  <c r="AE20" i="3" s="1"/>
  <c r="AF20" i="3" s="1"/>
  <c r="AD253" i="3"/>
  <c r="AD247" i="3"/>
  <c r="AD241" i="3"/>
  <c r="AC188" i="3"/>
  <c r="AE188" i="3" s="1"/>
  <c r="AF188" i="3" s="1"/>
  <c r="AC176" i="3"/>
  <c r="AE176" i="3" s="1"/>
  <c r="AD229" i="3"/>
  <c r="AD221" i="3"/>
  <c r="AD210" i="3"/>
  <c r="AD211" i="3"/>
  <c r="AC172" i="3"/>
  <c r="AC166" i="3"/>
  <c r="AC158" i="3"/>
  <c r="AC152" i="3"/>
  <c r="AC146" i="3"/>
  <c r="AC140" i="3"/>
  <c r="AF184" i="3"/>
  <c r="AC136" i="3"/>
  <c r="AC76" i="3"/>
  <c r="AE76" i="3" s="1"/>
  <c r="AF76" i="3" s="1"/>
  <c r="AC30" i="3"/>
  <c r="AE30" i="3" s="1"/>
  <c r="AC128" i="3"/>
  <c r="AC122" i="3"/>
  <c r="AC118" i="3"/>
  <c r="AC63" i="3"/>
  <c r="AE63" i="3" s="1"/>
  <c r="AC261" i="3"/>
  <c r="AE261" i="3" s="1"/>
  <c r="AF261" i="3" s="1"/>
  <c r="AC258" i="3"/>
  <c r="AE258" i="3" s="1"/>
  <c r="AC256" i="3"/>
  <c r="AC254" i="3"/>
  <c r="AC252" i="3"/>
  <c r="AC250" i="3"/>
  <c r="AC248" i="3"/>
  <c r="AC246" i="3"/>
  <c r="AC244" i="3"/>
  <c r="AC242" i="3"/>
  <c r="AC240" i="3"/>
  <c r="AC238" i="3"/>
  <c r="AC236" i="3"/>
  <c r="AC234" i="3"/>
  <c r="AC218" i="3"/>
  <c r="AE218" i="3" s="1"/>
  <c r="AC210" i="3"/>
  <c r="AC202" i="3"/>
  <c r="AE202" i="3" s="1"/>
  <c r="AF202" i="3" s="1"/>
  <c r="AC195" i="3"/>
  <c r="AE195" i="3" s="1"/>
  <c r="AF195" i="3" s="1"/>
  <c r="AC191" i="3"/>
  <c r="AE191" i="3" s="1"/>
  <c r="AF191" i="3" s="1"/>
  <c r="AC187" i="3"/>
  <c r="AE187" i="3" s="1"/>
  <c r="AF187" i="3" s="1"/>
  <c r="AC183" i="3"/>
  <c r="AE183" i="3" s="1"/>
  <c r="AF183" i="3" s="1"/>
  <c r="AC179" i="3"/>
  <c r="AE179" i="3" s="1"/>
  <c r="AC175" i="3"/>
  <c r="AE175" i="3" s="1"/>
  <c r="AC232" i="3"/>
  <c r="AC230" i="3"/>
  <c r="AC228" i="3"/>
  <c r="AC226" i="3"/>
  <c r="AC224" i="3"/>
  <c r="AC222" i="3"/>
  <c r="AC220" i="3"/>
  <c r="AD207" i="3"/>
  <c r="AF174" i="3"/>
  <c r="AD172" i="3"/>
  <c r="AD170" i="3"/>
  <c r="AD168" i="3"/>
  <c r="AD166" i="3"/>
  <c r="AD164" i="3"/>
  <c r="AD162" i="3"/>
  <c r="AD160" i="3"/>
  <c r="AD158" i="3"/>
  <c r="AD156" i="3"/>
  <c r="AD154" i="3"/>
  <c r="AD152" i="3"/>
  <c r="AD150" i="3"/>
  <c r="AD148" i="3"/>
  <c r="AD146" i="3"/>
  <c r="AD144" i="3"/>
  <c r="AD142" i="3"/>
  <c r="AD140" i="3"/>
  <c r="AC139" i="3"/>
  <c r="AC131" i="3"/>
  <c r="AD136" i="3"/>
  <c r="AC94" i="3"/>
  <c r="AE94" i="3" s="1"/>
  <c r="AF94" i="3" s="1"/>
  <c r="AC90" i="3"/>
  <c r="AE90" i="3" s="1"/>
  <c r="AF90" i="3" s="1"/>
  <c r="AC85" i="3"/>
  <c r="AE85" i="3" s="1"/>
  <c r="AC81" i="3"/>
  <c r="AE81" i="3" s="1"/>
  <c r="AF81" i="3" s="1"/>
  <c r="AC74" i="3"/>
  <c r="AE74" i="3" s="1"/>
  <c r="AF74" i="3" s="1"/>
  <c r="AC66" i="3"/>
  <c r="AE66" i="3" s="1"/>
  <c r="AF66" i="3" s="1"/>
  <c r="AC60" i="3"/>
  <c r="AE60" i="3" s="1"/>
  <c r="AF60" i="3" s="1"/>
  <c r="AC50" i="3"/>
  <c r="AE50" i="3" s="1"/>
  <c r="AF50" i="3" s="1"/>
  <c r="AC45" i="3"/>
  <c r="AE45" i="3" s="1"/>
  <c r="AF45" i="3" s="1"/>
  <c r="AC40" i="3"/>
  <c r="AE40" i="3" s="1"/>
  <c r="AF40" i="3" s="1"/>
  <c r="AC34" i="3"/>
  <c r="AE34" i="3" s="1"/>
  <c r="AC25" i="3"/>
  <c r="AE25" i="3" s="1"/>
  <c r="AF25" i="3" s="1"/>
  <c r="AD133" i="3"/>
  <c r="AD128" i="3"/>
  <c r="AD126" i="3"/>
  <c r="AD124" i="3"/>
  <c r="AD122" i="3"/>
  <c r="AD120" i="3"/>
  <c r="AD118" i="3"/>
  <c r="AD116" i="3"/>
  <c r="AD114" i="3"/>
  <c r="AD112" i="3"/>
  <c r="AD110" i="3"/>
  <c r="AC106" i="3"/>
  <c r="AC97" i="3"/>
  <c r="AE97" i="3" s="1"/>
  <c r="AC79" i="3"/>
  <c r="AE79" i="3" s="1"/>
  <c r="AF79" i="3" s="1"/>
  <c r="AC70" i="3"/>
  <c r="AE70" i="3" s="1"/>
  <c r="AF70" i="3" s="1"/>
  <c r="AC62" i="3"/>
  <c r="AE62" i="3" s="1"/>
  <c r="AF62" i="3" s="1"/>
  <c r="AC55" i="3"/>
  <c r="AE55" i="3" s="1"/>
  <c r="AF55" i="3" s="1"/>
  <c r="AC41" i="3"/>
  <c r="AE41" i="3" s="1"/>
  <c r="AC29" i="3"/>
  <c r="AE29" i="3" s="1"/>
  <c r="AD134" i="3"/>
  <c r="AC105" i="3"/>
  <c r="AF87" i="3"/>
  <c r="AF63" i="3"/>
  <c r="AD105" i="3"/>
  <c r="AC19" i="3"/>
  <c r="AE19" i="3" s="1"/>
  <c r="AF19" i="3" s="1"/>
  <c r="AD106" i="3"/>
  <c r="AD96" i="3"/>
  <c r="AD101" i="3"/>
  <c r="AF34" i="3"/>
  <c r="AC26" i="3"/>
  <c r="AE26" i="3" s="1"/>
  <c r="AF26" i="3" s="1"/>
  <c r="AC262" i="3"/>
  <c r="AE262" i="3" s="1"/>
  <c r="AF262" i="3" s="1"/>
  <c r="AD251" i="3"/>
  <c r="AD243" i="3"/>
  <c r="AD237" i="3"/>
  <c r="AC204" i="3"/>
  <c r="AE204" i="3" s="1"/>
  <c r="AF204" i="3" s="1"/>
  <c r="AC180" i="3"/>
  <c r="AE180" i="3" s="1"/>
  <c r="AF180" i="3" s="1"/>
  <c r="AD233" i="3"/>
  <c r="AD227" i="3"/>
  <c r="AD223" i="3"/>
  <c r="AD219" i="3"/>
  <c r="AC170" i="3"/>
  <c r="AE170" i="3" s="1"/>
  <c r="AC164" i="3"/>
  <c r="AC160" i="3"/>
  <c r="AE160" i="3" s="1"/>
  <c r="AC156" i="3"/>
  <c r="AC150" i="3"/>
  <c r="AC144" i="3"/>
  <c r="AE144" i="3" s="1"/>
  <c r="AC213" i="3"/>
  <c r="AC61" i="3"/>
  <c r="AE61" i="3" s="1"/>
  <c r="AC42" i="3"/>
  <c r="AE42" i="3" s="1"/>
  <c r="AF42" i="3" s="1"/>
  <c r="AD217" i="3"/>
  <c r="AC133" i="3"/>
  <c r="AC124" i="3"/>
  <c r="AE124" i="3" s="1"/>
  <c r="AC116" i="3"/>
  <c r="AC71" i="3"/>
  <c r="AE71" i="3" s="1"/>
  <c r="AF71" i="3" s="1"/>
  <c r="AC260" i="3"/>
  <c r="AE260" i="3" s="1"/>
  <c r="AF260" i="3" s="1"/>
  <c r="AF258" i="3"/>
  <c r="AD256" i="3"/>
  <c r="AD254" i="3"/>
  <c r="AD252" i="3"/>
  <c r="AD250" i="3"/>
  <c r="AD248" i="3"/>
  <c r="AD246" i="3"/>
  <c r="AD244" i="3"/>
  <c r="AD242" i="3"/>
  <c r="AD240" i="3"/>
  <c r="AD238" i="3"/>
  <c r="AD236" i="3"/>
  <c r="AD234" i="3"/>
  <c r="AC216" i="3"/>
  <c r="AC208" i="3"/>
  <c r="AC200" i="3"/>
  <c r="AE200" i="3" s="1"/>
  <c r="AF200" i="3" s="1"/>
  <c r="AC194" i="3"/>
  <c r="AE194" i="3" s="1"/>
  <c r="AC190" i="3"/>
  <c r="AE190" i="3" s="1"/>
  <c r="AF190" i="3" s="1"/>
  <c r="AC186" i="3"/>
  <c r="AE186" i="3" s="1"/>
  <c r="AF186" i="3" s="1"/>
  <c r="AC182" i="3"/>
  <c r="AE182" i="3" s="1"/>
  <c r="AF182" i="3" s="1"/>
  <c r="AC178" i="3"/>
  <c r="AE178" i="3" s="1"/>
  <c r="AD232" i="3"/>
  <c r="AD230" i="3"/>
  <c r="AD228" i="3"/>
  <c r="AD226" i="3"/>
  <c r="AD224" i="3"/>
  <c r="AD222" i="3"/>
  <c r="AD220" i="3"/>
  <c r="AD214" i="3"/>
  <c r="AE214" i="3" s="1"/>
  <c r="AD215" i="3"/>
  <c r="AF179" i="3"/>
  <c r="AC173" i="3"/>
  <c r="AE173" i="3" s="1"/>
  <c r="AC171" i="3"/>
  <c r="AC169" i="3"/>
  <c r="AC167" i="3"/>
  <c r="AC165" i="3"/>
  <c r="AC163" i="3"/>
  <c r="AC161" i="3"/>
  <c r="AC159" i="3"/>
  <c r="AC157" i="3"/>
  <c r="AC155" i="3"/>
  <c r="AC153" i="3"/>
  <c r="AC151" i="3"/>
  <c r="AC149" i="3"/>
  <c r="AC147" i="3"/>
  <c r="AC145" i="3"/>
  <c r="AC143" i="3"/>
  <c r="AC141" i="3"/>
  <c r="AC217" i="3"/>
  <c r="AE217" i="3" s="1"/>
  <c r="AC209" i="3"/>
  <c r="AE209" i="3" s="1"/>
  <c r="AF209" i="3" s="1"/>
  <c r="AC201" i="3"/>
  <c r="AE201" i="3" s="1"/>
  <c r="AF201" i="3" s="1"/>
  <c r="AF192" i="3"/>
  <c r="AF176" i="3"/>
  <c r="AD139" i="3"/>
  <c r="AD131" i="3"/>
  <c r="AC132" i="3"/>
  <c r="AC93" i="3"/>
  <c r="AE93" i="3" s="1"/>
  <c r="AC89" i="3"/>
  <c r="AE89" i="3" s="1"/>
  <c r="AF89" i="3" s="1"/>
  <c r="AC84" i="3"/>
  <c r="AE84" i="3" s="1"/>
  <c r="AF84" i="3" s="1"/>
  <c r="AC80" i="3"/>
  <c r="AE80" i="3" s="1"/>
  <c r="AF80" i="3" s="1"/>
  <c r="AC73" i="3"/>
  <c r="AE73" i="3" s="1"/>
  <c r="AF73" i="3" s="1"/>
  <c r="AC65" i="3"/>
  <c r="AE65" i="3" s="1"/>
  <c r="AF65" i="3" s="1"/>
  <c r="AC59" i="3"/>
  <c r="AE59" i="3" s="1"/>
  <c r="AC48" i="3"/>
  <c r="AE48" i="3" s="1"/>
  <c r="AF48" i="3" s="1"/>
  <c r="AC44" i="3"/>
  <c r="AE44" i="3" s="1"/>
  <c r="AF44" i="3" s="1"/>
  <c r="AC39" i="3"/>
  <c r="AE39" i="3" s="1"/>
  <c r="AF39" i="3" s="1"/>
  <c r="AC33" i="3"/>
  <c r="AE33" i="3" s="1"/>
  <c r="AC21" i="3"/>
  <c r="AD213" i="3"/>
  <c r="AC137" i="3"/>
  <c r="AC129" i="3"/>
  <c r="AC127" i="3"/>
  <c r="AC125" i="3"/>
  <c r="AC123" i="3"/>
  <c r="AC121" i="3"/>
  <c r="AC119" i="3"/>
  <c r="AC117" i="3"/>
  <c r="AC115" i="3"/>
  <c r="AC113" i="3"/>
  <c r="AC111" i="3"/>
  <c r="AC109" i="3"/>
  <c r="AC104" i="3"/>
  <c r="AE104" i="3" s="1"/>
  <c r="AC96" i="3"/>
  <c r="AE96" i="3" s="1"/>
  <c r="AC78" i="3"/>
  <c r="AE78" i="3" s="1"/>
  <c r="AF78" i="3" s="1"/>
  <c r="AC69" i="3"/>
  <c r="AE69" i="3" s="1"/>
  <c r="AC58" i="3"/>
  <c r="AE58" i="3" s="1"/>
  <c r="AF58" i="3" s="1"/>
  <c r="AC54" i="3"/>
  <c r="AE54" i="3" s="1"/>
  <c r="AF54" i="3" s="1"/>
  <c r="AC38" i="3"/>
  <c r="AE38" i="3" s="1"/>
  <c r="AC17" i="3"/>
  <c r="AE17" i="3" s="1"/>
  <c r="AC138" i="3"/>
  <c r="AC130" i="3"/>
  <c r="AD102" i="3"/>
  <c r="AF93" i="3"/>
  <c r="AF85" i="3"/>
  <c r="AF69" i="3"/>
  <c r="AF61" i="3"/>
  <c r="AC103" i="3"/>
  <c r="AE103" i="3" s="1"/>
  <c r="AF103" i="3" s="1"/>
  <c r="AF35" i="3"/>
  <c r="AF29" i="3"/>
  <c r="AC23" i="3"/>
  <c r="AF17" i="3"/>
  <c r="AC99" i="3"/>
  <c r="AC24" i="3"/>
  <c r="AC16" i="3"/>
  <c r="AE16" i="3" s="1"/>
  <c r="AC259" i="3"/>
  <c r="AE259" i="3" s="1"/>
  <c r="AF259" i="3" s="1"/>
  <c r="AC257" i="3"/>
  <c r="AE257" i="3" s="1"/>
  <c r="AF257" i="3" s="1"/>
  <c r="AC255" i="3"/>
  <c r="AE255" i="3" s="1"/>
  <c r="AF255" i="3" s="1"/>
  <c r="AC253" i="3"/>
  <c r="AE253" i="3" s="1"/>
  <c r="AC251" i="3"/>
  <c r="AE251" i="3" s="1"/>
  <c r="AC249" i="3"/>
  <c r="AE249" i="3" s="1"/>
  <c r="AC247" i="3"/>
  <c r="AE247" i="3" s="1"/>
  <c r="AC245" i="3"/>
  <c r="AE245" i="3" s="1"/>
  <c r="AC243" i="3"/>
  <c r="AE243" i="3" s="1"/>
  <c r="AC241" i="3"/>
  <c r="AE241" i="3" s="1"/>
  <c r="AC239" i="3"/>
  <c r="AC237" i="3"/>
  <c r="AE237" i="3" s="1"/>
  <c r="AC235" i="3"/>
  <c r="AE235" i="3" s="1"/>
  <c r="AC206" i="3"/>
  <c r="AE206" i="3" s="1"/>
  <c r="AF206" i="3" s="1"/>
  <c r="AC198" i="3"/>
  <c r="AE198" i="3" s="1"/>
  <c r="AF198" i="3" s="1"/>
  <c r="AC193" i="3"/>
  <c r="AE193" i="3" s="1"/>
  <c r="AF193" i="3" s="1"/>
  <c r="AC189" i="3"/>
  <c r="AE189" i="3" s="1"/>
  <c r="AF189" i="3" s="1"/>
  <c r="AC185" i="3"/>
  <c r="AE185" i="3" s="1"/>
  <c r="AF185" i="3" s="1"/>
  <c r="AC181" i="3"/>
  <c r="AE181" i="3" s="1"/>
  <c r="AF181" i="3" s="1"/>
  <c r="AC177" i="3"/>
  <c r="AE177" i="3" s="1"/>
  <c r="AF177" i="3" s="1"/>
  <c r="AC233" i="3"/>
  <c r="AC231" i="3"/>
  <c r="AE231" i="3" s="1"/>
  <c r="AC229" i="3"/>
  <c r="AE229" i="3" s="1"/>
  <c r="AC227" i="3"/>
  <c r="AE227" i="3" s="1"/>
  <c r="AC225" i="3"/>
  <c r="AC223" i="3"/>
  <c r="AE223" i="3" s="1"/>
  <c r="AC221" i="3"/>
  <c r="AE221" i="3" s="1"/>
  <c r="AC219" i="3"/>
  <c r="AE219" i="3" s="1"/>
  <c r="AC211" i="3"/>
  <c r="AE211" i="3" s="1"/>
  <c r="AC203" i="3"/>
  <c r="AE203" i="3" s="1"/>
  <c r="AF203" i="3" s="1"/>
  <c r="AF194" i="3"/>
  <c r="AF178" i="3"/>
  <c r="AF175" i="3"/>
  <c r="AF173" i="3"/>
  <c r="AD171" i="3"/>
  <c r="AD169" i="3"/>
  <c r="AD167" i="3"/>
  <c r="AD165" i="3"/>
  <c r="AD163" i="3"/>
  <c r="AD161" i="3"/>
  <c r="AD159" i="3"/>
  <c r="AD157" i="3"/>
  <c r="AD155" i="3"/>
  <c r="AD153" i="3"/>
  <c r="AD151" i="3"/>
  <c r="AD149" i="3"/>
  <c r="AD147" i="3"/>
  <c r="AD145" i="3"/>
  <c r="AD143" i="3"/>
  <c r="AD141" i="3"/>
  <c r="AD216" i="3"/>
  <c r="AD208" i="3"/>
  <c r="AC135" i="3"/>
  <c r="AE135" i="3" s="1"/>
  <c r="AF135" i="3" s="1"/>
  <c r="AD132" i="3"/>
  <c r="AC92" i="3"/>
  <c r="AE92" i="3" s="1"/>
  <c r="AF92" i="3" s="1"/>
  <c r="AC88" i="3"/>
  <c r="AE88" i="3" s="1"/>
  <c r="AF88" i="3" s="1"/>
  <c r="AC83" i="3"/>
  <c r="AE83" i="3" s="1"/>
  <c r="AC77" i="3"/>
  <c r="AE77" i="3" s="1"/>
  <c r="AF77" i="3" s="1"/>
  <c r="AC72" i="3"/>
  <c r="AE72" i="3" s="1"/>
  <c r="AF72" i="3" s="1"/>
  <c r="AC64" i="3"/>
  <c r="AE64" i="3" s="1"/>
  <c r="AF64" i="3" s="1"/>
  <c r="AC52" i="3"/>
  <c r="AE52" i="3" s="1"/>
  <c r="AF52" i="3" s="1"/>
  <c r="AC47" i="3"/>
  <c r="AE47" i="3" s="1"/>
  <c r="AF47" i="3" s="1"/>
  <c r="AC43" i="3"/>
  <c r="AE43" i="3" s="1"/>
  <c r="AF43" i="3" s="1"/>
  <c r="AC36" i="3"/>
  <c r="AE36" i="3" s="1"/>
  <c r="AF36" i="3" s="1"/>
  <c r="AC31" i="3"/>
  <c r="AE31" i="3" s="1"/>
  <c r="AF31" i="3" s="1"/>
  <c r="AD137" i="3"/>
  <c r="AD129" i="3"/>
  <c r="AD127" i="3"/>
  <c r="AD125" i="3"/>
  <c r="AD123" i="3"/>
  <c r="AD121" i="3"/>
  <c r="AD119" i="3"/>
  <c r="AD117" i="3"/>
  <c r="AD115" i="3"/>
  <c r="AD113" i="3"/>
  <c r="AD111" i="3"/>
  <c r="AD109" i="3"/>
  <c r="AC102" i="3"/>
  <c r="AE102" i="3" s="1"/>
  <c r="AC95" i="3"/>
  <c r="AE95" i="3" s="1"/>
  <c r="AF95" i="3" s="1"/>
  <c r="AC75" i="3"/>
  <c r="AE75" i="3" s="1"/>
  <c r="AF75" i="3" s="1"/>
  <c r="AC68" i="3"/>
  <c r="AE68" i="3" s="1"/>
  <c r="AF68" i="3" s="1"/>
  <c r="AC57" i="3"/>
  <c r="AE57" i="3" s="1"/>
  <c r="AF57" i="3" s="1"/>
  <c r="AC53" i="3"/>
  <c r="AE53" i="3" s="1"/>
  <c r="AF53" i="3" s="1"/>
  <c r="AC37" i="3"/>
  <c r="AE37" i="3" s="1"/>
  <c r="AF37" i="3" s="1"/>
  <c r="AD138" i="3"/>
  <c r="AD130" i="3"/>
  <c r="AD99" i="3"/>
  <c r="AF83" i="3"/>
  <c r="AF67" i="3"/>
  <c r="AF59" i="3"/>
  <c r="AF41" i="3"/>
  <c r="AD100" i="3"/>
  <c r="AF33" i="3"/>
  <c r="AC27" i="3"/>
  <c r="AE27" i="3" s="1"/>
  <c r="AF27" i="3" s="1"/>
  <c r="AF16" i="3"/>
  <c r="AC101" i="3"/>
  <c r="AE101" i="3" s="1"/>
  <c r="AC107" i="3"/>
  <c r="AE107" i="3" s="1"/>
  <c r="AF38" i="3"/>
  <c r="AF30" i="3"/>
  <c r="AC22" i="3"/>
  <c r="AE22" i="3" s="1"/>
  <c r="AF22" i="3" s="1"/>
  <c r="AE156" i="3" l="1"/>
  <c r="AE212" i="3"/>
  <c r="AF212" i="3" s="1"/>
  <c r="AE23" i="3"/>
  <c r="AF23" i="3" s="1"/>
  <c r="AE133" i="3"/>
  <c r="AF133" i="3" s="1"/>
  <c r="AE106" i="3"/>
  <c r="AE210" i="3"/>
  <c r="AE225" i="3"/>
  <c r="AE233" i="3"/>
  <c r="AF233" i="3" s="1"/>
  <c r="AE239" i="3"/>
  <c r="AE24" i="3"/>
  <c r="AF24" i="3" s="1"/>
  <c r="AE164" i="3"/>
  <c r="AE207" i="3"/>
  <c r="AF207" i="3" s="1"/>
  <c r="AE21" i="3"/>
  <c r="AF21" i="3" s="1"/>
  <c r="AE116" i="3"/>
  <c r="AE150" i="3"/>
  <c r="AF150" i="3" s="1"/>
  <c r="AF161" i="3"/>
  <c r="AE138" i="3"/>
  <c r="AF138" i="3" s="1"/>
  <c r="AE115" i="3"/>
  <c r="AE123" i="3"/>
  <c r="AF123" i="3" s="1"/>
  <c r="AE137" i="3"/>
  <c r="AF137" i="3" s="1"/>
  <c r="AE145" i="3"/>
  <c r="AF145" i="3" s="1"/>
  <c r="AE153" i="3"/>
  <c r="AF153" i="3" s="1"/>
  <c r="AE161" i="3"/>
  <c r="AE169" i="3"/>
  <c r="AF169" i="3" s="1"/>
  <c r="AF219" i="3"/>
  <c r="AF237" i="3"/>
  <c r="AF96" i="3"/>
  <c r="AE131" i="3"/>
  <c r="AF131" i="3" s="1"/>
  <c r="AE222" i="3"/>
  <c r="AF222" i="3" s="1"/>
  <c r="AE230" i="3"/>
  <c r="AF230" i="3" s="1"/>
  <c r="AE236" i="3"/>
  <c r="AF236" i="3" s="1"/>
  <c r="AE244" i="3"/>
  <c r="AF244" i="3" s="1"/>
  <c r="AE252" i="3"/>
  <c r="AF252" i="3" s="1"/>
  <c r="AE128" i="3"/>
  <c r="AE158" i="3"/>
  <c r="AF158" i="3" s="1"/>
  <c r="AF210" i="3"/>
  <c r="AF253" i="3"/>
  <c r="AE134" i="3"/>
  <c r="AE112" i="3"/>
  <c r="AF112" i="3" s="1"/>
  <c r="AE142" i="3"/>
  <c r="AF142" i="3" s="1"/>
  <c r="AE168" i="3"/>
  <c r="AF231" i="3"/>
  <c r="AF245" i="3"/>
  <c r="AF115" i="3"/>
  <c r="AF163" i="3"/>
  <c r="AE99" i="3"/>
  <c r="AF99" i="3" s="1"/>
  <c r="AE109" i="3"/>
  <c r="AF109" i="3" s="1"/>
  <c r="AE117" i="3"/>
  <c r="AF117" i="3" s="1"/>
  <c r="AE125" i="3"/>
  <c r="AF125" i="3" s="1"/>
  <c r="AE147" i="3"/>
  <c r="AF147" i="3" s="1"/>
  <c r="AE155" i="3"/>
  <c r="AF155" i="3" s="1"/>
  <c r="AE163" i="3"/>
  <c r="AE171" i="3"/>
  <c r="AF171" i="3" s="1"/>
  <c r="AE208" i="3"/>
  <c r="AF208" i="3" s="1"/>
  <c r="AF217" i="3"/>
  <c r="AE213" i="3"/>
  <c r="AF213" i="3" s="1"/>
  <c r="AF243" i="3"/>
  <c r="AF106" i="3"/>
  <c r="AF128" i="3"/>
  <c r="AE139" i="3"/>
  <c r="AF139" i="3" s="1"/>
  <c r="AF144" i="3"/>
  <c r="AF160" i="3"/>
  <c r="AF168" i="3"/>
  <c r="AE224" i="3"/>
  <c r="AF224" i="3" s="1"/>
  <c r="AE232" i="3"/>
  <c r="AF232" i="3" s="1"/>
  <c r="AE238" i="3"/>
  <c r="AF238" i="3" s="1"/>
  <c r="AE246" i="3"/>
  <c r="AF246" i="3" s="1"/>
  <c r="AE254" i="3"/>
  <c r="AF254" i="3" s="1"/>
  <c r="AE140" i="3"/>
  <c r="AF140" i="3" s="1"/>
  <c r="AE166" i="3"/>
  <c r="AF166" i="3" s="1"/>
  <c r="AF221" i="3"/>
  <c r="AF104" i="3"/>
  <c r="AE100" i="3"/>
  <c r="AF100" i="3" s="1"/>
  <c r="AE114" i="3"/>
  <c r="AF114" i="3" s="1"/>
  <c r="AE148" i="3"/>
  <c r="AF249" i="3"/>
  <c r="AE215" i="3"/>
  <c r="AF215" i="3" s="1"/>
  <c r="AF102" i="3"/>
  <c r="AE111" i="3"/>
  <c r="AF111" i="3" s="1"/>
  <c r="AE119" i="3"/>
  <c r="AE127" i="3"/>
  <c r="AF127" i="3" s="1"/>
  <c r="AE132" i="3"/>
  <c r="AF132" i="3" s="1"/>
  <c r="AE141" i="3"/>
  <c r="AF141" i="3" s="1"/>
  <c r="AE149" i="3"/>
  <c r="AF149" i="3" s="1"/>
  <c r="AE157" i="3"/>
  <c r="AF157" i="3" s="1"/>
  <c r="AE165" i="3"/>
  <c r="AF165" i="3" s="1"/>
  <c r="AF214" i="3"/>
  <c r="AE216" i="3"/>
  <c r="AF216" i="3" s="1"/>
  <c r="AF223" i="3"/>
  <c r="AF251" i="3"/>
  <c r="AE105" i="3"/>
  <c r="AF105" i="3" s="1"/>
  <c r="AF170" i="3"/>
  <c r="AE226" i="3"/>
  <c r="AF226" i="3" s="1"/>
  <c r="AE240" i="3"/>
  <c r="AF240" i="3" s="1"/>
  <c r="AE248" i="3"/>
  <c r="AF248" i="3" s="1"/>
  <c r="AE256" i="3"/>
  <c r="AF256" i="3" s="1"/>
  <c r="AE118" i="3"/>
  <c r="AF118" i="3" s="1"/>
  <c r="AE146" i="3"/>
  <c r="AF146" i="3" s="1"/>
  <c r="AE172" i="3"/>
  <c r="AF172" i="3" s="1"/>
  <c r="AF229" i="3"/>
  <c r="AF241" i="3"/>
  <c r="AF97" i="3"/>
  <c r="AE108" i="3"/>
  <c r="AF108" i="3" s="1"/>
  <c r="AE120" i="3"/>
  <c r="AF120" i="3" s="1"/>
  <c r="AE98" i="3"/>
  <c r="AF98" i="3" s="1"/>
  <c r="AE154" i="3"/>
  <c r="AF154" i="3" s="1"/>
  <c r="AF218" i="3"/>
  <c r="AF235" i="3"/>
  <c r="AF119" i="3"/>
  <c r="AF151" i="3"/>
  <c r="AE130" i="3"/>
  <c r="AF130" i="3" s="1"/>
  <c r="AE113" i="3"/>
  <c r="AF113" i="3" s="1"/>
  <c r="AE121" i="3"/>
  <c r="AF121" i="3" s="1"/>
  <c r="AE129" i="3"/>
  <c r="AF129" i="3" s="1"/>
  <c r="AE143" i="3"/>
  <c r="AF143" i="3" s="1"/>
  <c r="AE151" i="3"/>
  <c r="AE159" i="3"/>
  <c r="AF159" i="3" s="1"/>
  <c r="AE167" i="3"/>
  <c r="AF167" i="3" s="1"/>
  <c r="AF227" i="3"/>
  <c r="AF101" i="3"/>
  <c r="AF134" i="3"/>
  <c r="AF116" i="3"/>
  <c r="AF124" i="3"/>
  <c r="AF148" i="3"/>
  <c r="AF156" i="3"/>
  <c r="AF164" i="3"/>
  <c r="AE220" i="3"/>
  <c r="AF220" i="3" s="1"/>
  <c r="AE228" i="3"/>
  <c r="AF228" i="3" s="1"/>
  <c r="AE234" i="3"/>
  <c r="AF234" i="3" s="1"/>
  <c r="AE242" i="3"/>
  <c r="AF242" i="3" s="1"/>
  <c r="AE250" i="3"/>
  <c r="AF250" i="3" s="1"/>
  <c r="AE122" i="3"/>
  <c r="AF122" i="3" s="1"/>
  <c r="AE136" i="3"/>
  <c r="AF136" i="3" s="1"/>
  <c r="AE152" i="3"/>
  <c r="AF152" i="3" s="1"/>
  <c r="AF211" i="3"/>
  <c r="AF247" i="3"/>
  <c r="AF107" i="3"/>
  <c r="AE110" i="3"/>
  <c r="AF110" i="3" s="1"/>
  <c r="AE126" i="3"/>
  <c r="AF126" i="3" s="1"/>
  <c r="AE162" i="3"/>
  <c r="AF162" i="3" s="1"/>
  <c r="AF225" i="3"/>
  <c r="AF239" i="3"/>
  <c r="C2" i="3" l="1"/>
  <c r="C3" i="3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C106" i="3"/>
  <c r="C107" i="3"/>
  <c r="C108" i="3"/>
  <c r="C109" i="3"/>
  <c r="C110" i="3"/>
  <c r="C111" i="3"/>
  <c r="C112" i="3"/>
  <c r="C113" i="3"/>
  <c r="C114" i="3"/>
  <c r="C115" i="3"/>
  <c r="C116" i="3"/>
  <c r="C117" i="3"/>
  <c r="C118" i="3"/>
  <c r="C119" i="3"/>
  <c r="C120" i="3"/>
  <c r="C121" i="3"/>
  <c r="C122" i="3"/>
  <c r="C123" i="3"/>
  <c r="C124" i="3"/>
  <c r="C125" i="3"/>
  <c r="C126" i="3"/>
  <c r="C127" i="3"/>
  <c r="C128" i="3"/>
  <c r="C129" i="3"/>
  <c r="C130" i="3"/>
  <c r="C131" i="3"/>
  <c r="C132" i="3"/>
  <c r="C133" i="3"/>
  <c r="C134" i="3"/>
  <c r="C135" i="3"/>
  <c r="C136" i="3"/>
  <c r="C137" i="3"/>
  <c r="C138" i="3"/>
  <c r="C139" i="3"/>
  <c r="C140" i="3"/>
  <c r="C141" i="3"/>
  <c r="C142" i="3"/>
  <c r="C143" i="3"/>
  <c r="C144" i="3"/>
  <c r="C145" i="3"/>
  <c r="C146" i="3"/>
  <c r="C147" i="3"/>
  <c r="C148" i="3"/>
  <c r="C149" i="3"/>
  <c r="C150" i="3"/>
  <c r="C151" i="3"/>
  <c r="C152" i="3"/>
  <c r="C153" i="3"/>
  <c r="C154" i="3"/>
  <c r="C155" i="3"/>
  <c r="C156" i="3"/>
  <c r="C157" i="3"/>
  <c r="C158" i="3"/>
  <c r="C159" i="3"/>
  <c r="C160" i="3"/>
  <c r="C161" i="3"/>
  <c r="C162" i="3"/>
  <c r="C163" i="3"/>
  <c r="C164" i="3"/>
  <c r="C165" i="3"/>
  <c r="C166" i="3"/>
  <c r="C167" i="3"/>
  <c r="C168" i="3"/>
  <c r="C169" i="3"/>
  <c r="C170" i="3"/>
  <c r="C171" i="3"/>
  <c r="C172" i="3"/>
  <c r="C173" i="3"/>
  <c r="C174" i="3"/>
  <c r="C175" i="3"/>
  <c r="C176" i="3"/>
  <c r="C177" i="3"/>
  <c r="C178" i="3"/>
  <c r="C179" i="3"/>
  <c r="C180" i="3"/>
  <c r="C181" i="3"/>
  <c r="C182" i="3"/>
  <c r="C183" i="3"/>
  <c r="C184" i="3"/>
  <c r="C185" i="3"/>
  <c r="C186" i="3"/>
  <c r="C187" i="3"/>
  <c r="C188" i="3"/>
  <c r="C189" i="3"/>
  <c r="C190" i="3"/>
  <c r="C191" i="3"/>
  <c r="C192" i="3"/>
  <c r="C193" i="3"/>
  <c r="C194" i="3"/>
  <c r="C195" i="3"/>
  <c r="C196" i="3"/>
  <c r="C197" i="3"/>
  <c r="C198" i="3"/>
  <c r="C199" i="3"/>
  <c r="C200" i="3"/>
  <c r="C201" i="3"/>
  <c r="C202" i="3"/>
  <c r="C203" i="3"/>
  <c r="C204" i="3"/>
  <c r="C205" i="3"/>
  <c r="C206" i="3"/>
  <c r="C207" i="3"/>
  <c r="C208" i="3"/>
  <c r="C209" i="3"/>
  <c r="C210" i="3"/>
  <c r="C211" i="3"/>
  <c r="C212" i="3"/>
  <c r="C213" i="3"/>
  <c r="C214" i="3"/>
  <c r="C215" i="3"/>
  <c r="C216" i="3"/>
  <c r="C217" i="3"/>
  <c r="C218" i="3"/>
  <c r="C219" i="3"/>
  <c r="C220" i="3"/>
  <c r="C221" i="3"/>
  <c r="C222" i="3"/>
  <c r="C223" i="3"/>
  <c r="C224" i="3"/>
  <c r="C225" i="3"/>
  <c r="C226" i="3"/>
  <c r="C227" i="3"/>
  <c r="C228" i="3"/>
  <c r="C229" i="3"/>
  <c r="C230" i="3"/>
  <c r="C231" i="3"/>
  <c r="C232" i="3"/>
  <c r="C233" i="3"/>
  <c r="C234" i="3"/>
  <c r="C235" i="3"/>
  <c r="C236" i="3"/>
  <c r="C237" i="3"/>
  <c r="C238" i="3"/>
  <c r="C239" i="3"/>
  <c r="C240" i="3"/>
  <c r="C241" i="3"/>
  <c r="C242" i="3"/>
  <c r="C243" i="3"/>
  <c r="C244" i="3"/>
  <c r="C245" i="3"/>
  <c r="C246" i="3"/>
  <c r="C247" i="3"/>
  <c r="C248" i="3"/>
  <c r="C249" i="3"/>
  <c r="C250" i="3"/>
  <c r="C251" i="3"/>
  <c r="C252" i="3"/>
  <c r="C253" i="3"/>
  <c r="C254" i="3"/>
  <c r="C255" i="3"/>
  <c r="C256" i="3"/>
  <c r="C257" i="3"/>
  <c r="C258" i="3"/>
  <c r="C259" i="3"/>
  <c r="C260" i="3"/>
  <c r="C261" i="3"/>
  <c r="C262" i="3"/>
  <c r="D2" i="3"/>
  <c r="D3" i="3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D75" i="3"/>
  <c r="D76" i="3"/>
  <c r="D77" i="3"/>
  <c r="D78" i="3"/>
  <c r="D79" i="3"/>
  <c r="D80" i="3"/>
  <c r="D81" i="3"/>
  <c r="D82" i="3"/>
  <c r="D83" i="3"/>
  <c r="D84" i="3"/>
  <c r="D85" i="3"/>
  <c r="D86" i="3"/>
  <c r="D87" i="3"/>
  <c r="D88" i="3"/>
  <c r="D89" i="3"/>
  <c r="D90" i="3"/>
  <c r="D91" i="3"/>
  <c r="D92" i="3"/>
  <c r="D93" i="3"/>
  <c r="D94" i="3"/>
  <c r="D95" i="3"/>
  <c r="D96" i="3"/>
  <c r="D97" i="3"/>
  <c r="D98" i="3"/>
  <c r="D99" i="3"/>
  <c r="D100" i="3"/>
  <c r="D101" i="3"/>
  <c r="D102" i="3"/>
  <c r="D103" i="3"/>
  <c r="D104" i="3"/>
  <c r="D105" i="3"/>
  <c r="D106" i="3"/>
  <c r="D107" i="3"/>
  <c r="D108" i="3"/>
  <c r="D109" i="3"/>
  <c r="D110" i="3"/>
  <c r="D111" i="3"/>
  <c r="D112" i="3"/>
  <c r="D113" i="3"/>
  <c r="D114" i="3"/>
  <c r="D115" i="3"/>
  <c r="D116" i="3"/>
  <c r="D117" i="3"/>
  <c r="D118" i="3"/>
  <c r="D119" i="3"/>
  <c r="D120" i="3"/>
  <c r="D121" i="3"/>
  <c r="D122" i="3"/>
  <c r="D123" i="3"/>
  <c r="D124" i="3"/>
  <c r="D125" i="3"/>
  <c r="D126" i="3"/>
  <c r="D127" i="3"/>
  <c r="D128" i="3"/>
  <c r="D129" i="3"/>
  <c r="D130" i="3"/>
  <c r="D131" i="3"/>
  <c r="D132" i="3"/>
  <c r="D133" i="3"/>
  <c r="D134" i="3"/>
  <c r="D135" i="3"/>
  <c r="D136" i="3"/>
  <c r="D137" i="3"/>
  <c r="D138" i="3"/>
  <c r="D139" i="3"/>
  <c r="D140" i="3"/>
  <c r="D141" i="3"/>
  <c r="D142" i="3"/>
  <c r="D143" i="3"/>
  <c r="D144" i="3"/>
  <c r="D145" i="3"/>
  <c r="D146" i="3"/>
  <c r="D147" i="3"/>
  <c r="D148" i="3"/>
  <c r="D149" i="3"/>
  <c r="D150" i="3"/>
  <c r="D151" i="3"/>
  <c r="D152" i="3"/>
  <c r="D153" i="3"/>
  <c r="D154" i="3"/>
  <c r="D155" i="3"/>
  <c r="D156" i="3"/>
  <c r="D157" i="3"/>
  <c r="D158" i="3"/>
  <c r="D159" i="3"/>
  <c r="D160" i="3"/>
  <c r="D161" i="3"/>
  <c r="D162" i="3"/>
  <c r="D163" i="3"/>
  <c r="D164" i="3"/>
  <c r="D165" i="3"/>
  <c r="D166" i="3"/>
  <c r="D167" i="3"/>
  <c r="D168" i="3"/>
  <c r="D169" i="3"/>
  <c r="D170" i="3"/>
  <c r="D171" i="3"/>
  <c r="D172" i="3"/>
  <c r="D173" i="3"/>
  <c r="D174" i="3"/>
  <c r="D175" i="3"/>
  <c r="D176" i="3"/>
  <c r="D177" i="3"/>
  <c r="D178" i="3"/>
  <c r="D179" i="3"/>
  <c r="D180" i="3"/>
  <c r="D181" i="3"/>
  <c r="D182" i="3"/>
  <c r="D183" i="3"/>
  <c r="D184" i="3"/>
  <c r="D185" i="3"/>
  <c r="D186" i="3"/>
  <c r="D187" i="3"/>
  <c r="D188" i="3"/>
  <c r="D189" i="3"/>
  <c r="D190" i="3"/>
  <c r="D191" i="3"/>
  <c r="D192" i="3"/>
  <c r="D193" i="3"/>
  <c r="D194" i="3"/>
  <c r="D195" i="3"/>
  <c r="D196" i="3"/>
  <c r="D197" i="3"/>
  <c r="D198" i="3"/>
  <c r="D199" i="3"/>
  <c r="D200" i="3"/>
  <c r="D201" i="3"/>
  <c r="D202" i="3"/>
  <c r="D203" i="3"/>
  <c r="D204" i="3"/>
  <c r="D205" i="3"/>
  <c r="D206" i="3"/>
  <c r="D207" i="3"/>
  <c r="D208" i="3"/>
  <c r="D209" i="3"/>
  <c r="D210" i="3"/>
  <c r="D211" i="3"/>
  <c r="D212" i="3"/>
  <c r="D213" i="3"/>
  <c r="D214" i="3"/>
  <c r="D215" i="3"/>
  <c r="D216" i="3"/>
  <c r="D217" i="3"/>
  <c r="D218" i="3"/>
  <c r="D219" i="3"/>
  <c r="D220" i="3"/>
  <c r="D221" i="3"/>
  <c r="D222" i="3"/>
  <c r="D223" i="3"/>
  <c r="D224" i="3"/>
  <c r="D225" i="3"/>
  <c r="D226" i="3"/>
  <c r="D227" i="3"/>
  <c r="D228" i="3"/>
  <c r="D229" i="3"/>
  <c r="D230" i="3"/>
  <c r="D231" i="3"/>
  <c r="D232" i="3"/>
  <c r="D233" i="3"/>
  <c r="D234" i="3"/>
  <c r="D235" i="3"/>
  <c r="D236" i="3"/>
  <c r="D237" i="3"/>
  <c r="D238" i="3"/>
  <c r="D239" i="3"/>
  <c r="D240" i="3"/>
  <c r="D241" i="3"/>
  <c r="D242" i="3"/>
  <c r="D243" i="3"/>
  <c r="D244" i="3"/>
  <c r="D245" i="3"/>
  <c r="D246" i="3"/>
  <c r="D247" i="3"/>
  <c r="D248" i="3"/>
  <c r="D249" i="3"/>
  <c r="D250" i="3"/>
  <c r="D251" i="3"/>
  <c r="D252" i="3"/>
  <c r="D253" i="3"/>
  <c r="D254" i="3"/>
  <c r="D255" i="3"/>
  <c r="D256" i="3"/>
  <c r="D257" i="3"/>
  <c r="D258" i="3"/>
  <c r="D259" i="3"/>
  <c r="D260" i="3"/>
  <c r="D261" i="3"/>
  <c r="D262" i="3"/>
  <c r="G7" i="3" l="1"/>
  <c r="G6" i="3"/>
  <c r="G5" i="3"/>
  <c r="W26" i="5" l="1"/>
  <c r="V26" i="5"/>
  <c r="U26" i="5"/>
  <c r="T26" i="5"/>
  <c r="S16" i="5"/>
  <c r="S17" i="5"/>
  <c r="S18" i="5"/>
  <c r="S19" i="5"/>
  <c r="S20" i="5"/>
  <c r="S21" i="5"/>
  <c r="S22" i="5"/>
  <c r="S23" i="5"/>
  <c r="S24" i="5"/>
  <c r="S25" i="5"/>
  <c r="S26" i="5"/>
  <c r="S27" i="5"/>
  <c r="S28" i="5"/>
  <c r="S29" i="5"/>
  <c r="S30" i="5"/>
  <c r="S31" i="5"/>
  <c r="S32" i="5"/>
  <c r="S33" i="5"/>
  <c r="S34" i="5"/>
  <c r="S35" i="5"/>
  <c r="S36" i="5"/>
  <c r="S37" i="5"/>
  <c r="S38" i="5"/>
  <c r="S39" i="5"/>
  <c r="S40" i="5"/>
  <c r="S41" i="5"/>
  <c r="S42" i="5"/>
  <c r="S43" i="5"/>
  <c r="S44" i="5"/>
  <c r="S45" i="5"/>
  <c r="S46" i="5"/>
  <c r="S47" i="5"/>
  <c r="S48" i="5"/>
  <c r="S49" i="5"/>
  <c r="S50" i="5"/>
  <c r="S51" i="5"/>
  <c r="S52" i="5"/>
  <c r="S53" i="5"/>
  <c r="S54" i="5"/>
  <c r="S55" i="5"/>
  <c r="S56" i="5"/>
  <c r="S57" i="5"/>
  <c r="S58" i="5"/>
  <c r="S59" i="5"/>
  <c r="S60" i="5"/>
  <c r="S61" i="5"/>
  <c r="S62" i="5"/>
  <c r="S63" i="5"/>
  <c r="S64" i="5"/>
  <c r="S65" i="5"/>
  <c r="S66" i="5"/>
  <c r="S67" i="5"/>
  <c r="S68" i="5"/>
  <c r="S69" i="5"/>
  <c r="S70" i="5"/>
  <c r="S71" i="5"/>
  <c r="S72" i="5"/>
  <c r="S73" i="5"/>
  <c r="S74" i="5"/>
  <c r="S75" i="5"/>
  <c r="S76" i="5"/>
  <c r="S77" i="5"/>
  <c r="S78" i="5"/>
  <c r="S79" i="5"/>
  <c r="S80" i="5"/>
  <c r="S81" i="5"/>
  <c r="S82" i="5"/>
  <c r="S83" i="5"/>
  <c r="S84" i="5"/>
  <c r="S85" i="5"/>
  <c r="S86" i="5"/>
  <c r="S87" i="5"/>
  <c r="S88" i="5"/>
  <c r="S89" i="5"/>
  <c r="S90" i="5"/>
  <c r="S91" i="5"/>
  <c r="S92" i="5"/>
  <c r="S93" i="5"/>
  <c r="S94" i="5"/>
  <c r="S95" i="5"/>
  <c r="S96" i="5"/>
  <c r="S97" i="5"/>
  <c r="S98" i="5"/>
  <c r="S99" i="5"/>
  <c r="S100" i="5"/>
  <c r="S101" i="5"/>
  <c r="S102" i="5"/>
  <c r="S103" i="5"/>
  <c r="S104" i="5"/>
  <c r="S105" i="5"/>
  <c r="S106" i="5"/>
  <c r="S107" i="5"/>
  <c r="S108" i="5"/>
  <c r="S109" i="5"/>
  <c r="S110" i="5"/>
  <c r="S111" i="5"/>
  <c r="S112" i="5"/>
  <c r="S113" i="5"/>
  <c r="S114" i="5"/>
  <c r="S115" i="5"/>
  <c r="S116" i="5"/>
  <c r="S117" i="5"/>
  <c r="S118" i="5"/>
  <c r="S119" i="5"/>
  <c r="S120" i="5"/>
  <c r="S121" i="5"/>
  <c r="S122" i="5"/>
  <c r="S123" i="5"/>
  <c r="S124" i="5"/>
  <c r="S125" i="5"/>
  <c r="S126" i="5"/>
  <c r="S127" i="5"/>
  <c r="S128" i="5"/>
  <c r="S129" i="5"/>
  <c r="S130" i="5"/>
  <c r="S131" i="5"/>
  <c r="S132" i="5"/>
  <c r="S133" i="5"/>
  <c r="S134" i="5"/>
  <c r="S135" i="5"/>
  <c r="S136" i="5"/>
  <c r="S137" i="5"/>
  <c r="S138" i="5"/>
  <c r="S139" i="5"/>
  <c r="S140" i="5"/>
  <c r="S141" i="5"/>
  <c r="S142" i="5"/>
  <c r="S143" i="5"/>
  <c r="S144" i="5"/>
  <c r="S145" i="5"/>
  <c r="S146" i="5"/>
  <c r="S147" i="5"/>
  <c r="S148" i="5"/>
  <c r="S149" i="5"/>
  <c r="S150" i="5"/>
  <c r="S151" i="5"/>
  <c r="S152" i="5"/>
  <c r="S153" i="5"/>
  <c r="S154" i="5"/>
  <c r="S155" i="5"/>
  <c r="S156" i="5"/>
  <c r="S157" i="5"/>
  <c r="S158" i="5"/>
  <c r="S159" i="5"/>
  <c r="S160" i="5"/>
  <c r="S161" i="5"/>
  <c r="S162" i="5"/>
  <c r="S163" i="5"/>
  <c r="S164" i="5"/>
  <c r="S165" i="5"/>
  <c r="S166" i="5"/>
  <c r="S167" i="5"/>
  <c r="S168" i="5"/>
  <c r="S169" i="5"/>
  <c r="S170" i="5"/>
  <c r="S171" i="5"/>
  <c r="S172" i="5"/>
  <c r="S173" i="5"/>
  <c r="S174" i="5"/>
  <c r="S175" i="5"/>
  <c r="S176" i="5"/>
  <c r="S177" i="5"/>
  <c r="S178" i="5"/>
  <c r="S179" i="5"/>
  <c r="S180" i="5"/>
  <c r="S181" i="5"/>
  <c r="S182" i="5"/>
  <c r="S183" i="5"/>
  <c r="S184" i="5"/>
  <c r="S185" i="5"/>
  <c r="S186" i="5"/>
  <c r="S187" i="5"/>
  <c r="S188" i="5"/>
  <c r="S189" i="5"/>
  <c r="S190" i="5"/>
  <c r="S191" i="5"/>
  <c r="S192" i="5"/>
  <c r="S193" i="5"/>
  <c r="S194" i="5"/>
  <c r="S195" i="5"/>
  <c r="S196" i="5"/>
  <c r="S197" i="5"/>
  <c r="S198" i="5"/>
  <c r="S199" i="5"/>
  <c r="S200" i="5"/>
  <c r="S201" i="5"/>
  <c r="S202" i="5"/>
  <c r="S203" i="5"/>
  <c r="S204" i="5"/>
  <c r="S205" i="5"/>
  <c r="S206" i="5"/>
  <c r="S207" i="5"/>
  <c r="S208" i="5"/>
  <c r="S209" i="5"/>
  <c r="S210" i="5"/>
  <c r="S211" i="5"/>
  <c r="S212" i="5"/>
  <c r="S213" i="5"/>
  <c r="S214" i="5"/>
  <c r="S215" i="5"/>
  <c r="S216" i="5"/>
  <c r="S217" i="5"/>
  <c r="S218" i="5"/>
  <c r="S219" i="5"/>
  <c r="S220" i="5"/>
  <c r="S221" i="5"/>
  <c r="S222" i="5"/>
  <c r="S223" i="5"/>
  <c r="S224" i="5"/>
  <c r="S225" i="5"/>
  <c r="S226" i="5"/>
  <c r="S227" i="5"/>
  <c r="S228" i="5"/>
  <c r="S229" i="5"/>
  <c r="S230" i="5"/>
  <c r="S231" i="5"/>
  <c r="S232" i="5"/>
  <c r="S233" i="5"/>
  <c r="S234" i="5"/>
  <c r="S235" i="5"/>
  <c r="S236" i="5"/>
  <c r="S237" i="5"/>
  <c r="S238" i="5"/>
  <c r="S239" i="5"/>
  <c r="S240" i="5"/>
  <c r="S241" i="5"/>
  <c r="S242" i="5"/>
  <c r="S243" i="5"/>
  <c r="S244" i="5"/>
  <c r="S245" i="5"/>
  <c r="S246" i="5"/>
  <c r="S247" i="5"/>
  <c r="S248" i="5"/>
  <c r="S249" i="5"/>
  <c r="S250" i="5"/>
  <c r="S251" i="5"/>
  <c r="S252" i="5"/>
  <c r="R16" i="5"/>
  <c r="R17" i="5"/>
  <c r="R18" i="5"/>
  <c r="R19" i="5"/>
  <c r="R20" i="5"/>
  <c r="R21" i="5"/>
  <c r="R22" i="5"/>
  <c r="R23" i="5"/>
  <c r="R24" i="5"/>
  <c r="R25" i="5"/>
  <c r="R26" i="5"/>
  <c r="R27" i="5"/>
  <c r="R28" i="5"/>
  <c r="R29" i="5"/>
  <c r="R30" i="5"/>
  <c r="R31" i="5"/>
  <c r="R32" i="5"/>
  <c r="R33" i="5"/>
  <c r="R34" i="5"/>
  <c r="R35" i="5"/>
  <c r="R36" i="5"/>
  <c r="R37" i="5"/>
  <c r="R38" i="5"/>
  <c r="R39" i="5"/>
  <c r="R40" i="5"/>
  <c r="R41" i="5"/>
  <c r="R42" i="5"/>
  <c r="R43" i="5"/>
  <c r="R44" i="5"/>
  <c r="R45" i="5"/>
  <c r="R46" i="5"/>
  <c r="R47" i="5"/>
  <c r="R48" i="5"/>
  <c r="R49" i="5"/>
  <c r="R50" i="5"/>
  <c r="R51" i="5"/>
  <c r="R52" i="5"/>
  <c r="R53" i="5"/>
  <c r="R54" i="5"/>
  <c r="R55" i="5"/>
  <c r="R56" i="5"/>
  <c r="R57" i="5"/>
  <c r="R58" i="5"/>
  <c r="R59" i="5"/>
  <c r="R60" i="5"/>
  <c r="R61" i="5"/>
  <c r="R62" i="5"/>
  <c r="R63" i="5"/>
  <c r="R64" i="5"/>
  <c r="R65" i="5"/>
  <c r="R66" i="5"/>
  <c r="R67" i="5"/>
  <c r="R68" i="5"/>
  <c r="R69" i="5"/>
  <c r="R70" i="5"/>
  <c r="R71" i="5"/>
  <c r="R72" i="5"/>
  <c r="R73" i="5"/>
  <c r="R74" i="5"/>
  <c r="R75" i="5"/>
  <c r="R76" i="5"/>
  <c r="R77" i="5"/>
  <c r="R78" i="5"/>
  <c r="R79" i="5"/>
  <c r="R80" i="5"/>
  <c r="R81" i="5"/>
  <c r="R82" i="5"/>
  <c r="R83" i="5"/>
  <c r="R84" i="5"/>
  <c r="R85" i="5"/>
  <c r="R86" i="5"/>
  <c r="R87" i="5"/>
  <c r="R88" i="5"/>
  <c r="R89" i="5"/>
  <c r="R90" i="5"/>
  <c r="R91" i="5"/>
  <c r="R92" i="5"/>
  <c r="R93" i="5"/>
  <c r="R94" i="5"/>
  <c r="R95" i="5"/>
  <c r="R96" i="5"/>
  <c r="R97" i="5"/>
  <c r="R98" i="5"/>
  <c r="R99" i="5"/>
  <c r="R100" i="5"/>
  <c r="R101" i="5"/>
  <c r="R102" i="5"/>
  <c r="R103" i="5"/>
  <c r="R104" i="5"/>
  <c r="R105" i="5"/>
  <c r="R106" i="5"/>
  <c r="R107" i="5"/>
  <c r="R108" i="5"/>
  <c r="R109" i="5"/>
  <c r="R110" i="5"/>
  <c r="R111" i="5"/>
  <c r="R112" i="5"/>
  <c r="R113" i="5"/>
  <c r="R114" i="5"/>
  <c r="R115" i="5"/>
  <c r="R116" i="5"/>
  <c r="R117" i="5"/>
  <c r="R118" i="5"/>
  <c r="R119" i="5"/>
  <c r="R120" i="5"/>
  <c r="R121" i="5"/>
  <c r="R122" i="5"/>
  <c r="R123" i="5"/>
  <c r="R124" i="5"/>
  <c r="R125" i="5"/>
  <c r="R126" i="5"/>
  <c r="R127" i="5"/>
  <c r="R128" i="5"/>
  <c r="R129" i="5"/>
  <c r="R130" i="5"/>
  <c r="R131" i="5"/>
  <c r="R132" i="5"/>
  <c r="R133" i="5"/>
  <c r="R134" i="5"/>
  <c r="R135" i="5"/>
  <c r="R136" i="5"/>
  <c r="R137" i="5"/>
  <c r="R138" i="5"/>
  <c r="R139" i="5"/>
  <c r="R140" i="5"/>
  <c r="R141" i="5"/>
  <c r="R142" i="5"/>
  <c r="R143" i="5"/>
  <c r="R144" i="5"/>
  <c r="R145" i="5"/>
  <c r="R146" i="5"/>
  <c r="R147" i="5"/>
  <c r="R148" i="5"/>
  <c r="R149" i="5"/>
  <c r="R150" i="5"/>
  <c r="R151" i="5"/>
  <c r="R152" i="5"/>
  <c r="R153" i="5"/>
  <c r="R154" i="5"/>
  <c r="R155" i="5"/>
  <c r="R156" i="5"/>
  <c r="R157" i="5"/>
  <c r="R158" i="5"/>
  <c r="R159" i="5"/>
  <c r="R160" i="5"/>
  <c r="R161" i="5"/>
  <c r="R162" i="5"/>
  <c r="R163" i="5"/>
  <c r="R164" i="5"/>
  <c r="R165" i="5"/>
  <c r="R166" i="5"/>
  <c r="R167" i="5"/>
  <c r="R168" i="5"/>
  <c r="R169" i="5"/>
  <c r="R170" i="5"/>
  <c r="R171" i="5"/>
  <c r="R172" i="5"/>
  <c r="R173" i="5"/>
  <c r="R174" i="5"/>
  <c r="R175" i="5"/>
  <c r="R176" i="5"/>
  <c r="R177" i="5"/>
  <c r="R178" i="5"/>
  <c r="R179" i="5"/>
  <c r="R180" i="5"/>
  <c r="R181" i="5"/>
  <c r="R182" i="5"/>
  <c r="R183" i="5"/>
  <c r="R184" i="5"/>
  <c r="R185" i="5"/>
  <c r="R186" i="5"/>
  <c r="R187" i="5"/>
  <c r="R188" i="5"/>
  <c r="R189" i="5"/>
  <c r="R190" i="5"/>
  <c r="R191" i="5"/>
  <c r="R192" i="5"/>
  <c r="R193" i="5"/>
  <c r="R194" i="5"/>
  <c r="R195" i="5"/>
  <c r="R196" i="5"/>
  <c r="R197" i="5"/>
  <c r="R198" i="5"/>
  <c r="R199" i="5"/>
  <c r="R200" i="5"/>
  <c r="R201" i="5"/>
  <c r="R202" i="5"/>
  <c r="R203" i="5"/>
  <c r="R204" i="5"/>
  <c r="R205" i="5"/>
  <c r="R206" i="5"/>
  <c r="R207" i="5"/>
  <c r="R208" i="5"/>
  <c r="R209" i="5"/>
  <c r="R210" i="5"/>
  <c r="R211" i="5"/>
  <c r="R212" i="5"/>
  <c r="R213" i="5"/>
  <c r="R214" i="5"/>
  <c r="R215" i="5"/>
  <c r="R216" i="5"/>
  <c r="R217" i="5"/>
  <c r="R218" i="5"/>
  <c r="R219" i="5"/>
  <c r="R220" i="5"/>
  <c r="R221" i="5"/>
  <c r="R222" i="5"/>
  <c r="R223" i="5"/>
  <c r="R224" i="5"/>
  <c r="R225" i="5"/>
  <c r="R226" i="5"/>
  <c r="R227" i="5"/>
  <c r="R228" i="5"/>
  <c r="R229" i="5"/>
  <c r="R230" i="5"/>
  <c r="R231" i="5"/>
  <c r="R232" i="5"/>
  <c r="R233" i="5"/>
  <c r="R234" i="5"/>
  <c r="R235" i="5"/>
  <c r="R236" i="5"/>
  <c r="R237" i="5"/>
  <c r="R238" i="5"/>
  <c r="R239" i="5"/>
  <c r="R240" i="5"/>
  <c r="R241" i="5"/>
  <c r="R242" i="5"/>
  <c r="R243" i="5"/>
  <c r="R244" i="5"/>
  <c r="R245" i="5"/>
  <c r="R246" i="5"/>
  <c r="R247" i="5"/>
  <c r="R248" i="5"/>
  <c r="R249" i="5"/>
  <c r="R250" i="5"/>
  <c r="R251" i="5"/>
  <c r="R252" i="5"/>
  <c r="Q3" i="5"/>
  <c r="Q4" i="5"/>
  <c r="Q5" i="5"/>
  <c r="Q6" i="5"/>
  <c r="Q7" i="5"/>
  <c r="Q8" i="5"/>
  <c r="Q9" i="5"/>
  <c r="Q10" i="5"/>
  <c r="Q11" i="5"/>
  <c r="Q12" i="5"/>
  <c r="Q13" i="5"/>
  <c r="Q14" i="5"/>
  <c r="Q15" i="5"/>
  <c r="Q16" i="5"/>
  <c r="Q17" i="5"/>
  <c r="Q18" i="5"/>
  <c r="Q19" i="5"/>
  <c r="Q20" i="5"/>
  <c r="Q21" i="5"/>
  <c r="Q22" i="5"/>
  <c r="Q23" i="5"/>
  <c r="Q24" i="5"/>
  <c r="Q25" i="5"/>
  <c r="Q26" i="5"/>
  <c r="Q27" i="5"/>
  <c r="Q28" i="5"/>
  <c r="Q29" i="5"/>
  <c r="Q30" i="5"/>
  <c r="Q31" i="5"/>
  <c r="Q32" i="5"/>
  <c r="Q33" i="5"/>
  <c r="Q34" i="5"/>
  <c r="Q35" i="5"/>
  <c r="Q36" i="5"/>
  <c r="Q37" i="5"/>
  <c r="Q38" i="5"/>
  <c r="Q39" i="5"/>
  <c r="Q40" i="5"/>
  <c r="Q41" i="5"/>
  <c r="Q42" i="5"/>
  <c r="Q43" i="5"/>
  <c r="Q44" i="5"/>
  <c r="Q45" i="5"/>
  <c r="Q46" i="5"/>
  <c r="Q47" i="5"/>
  <c r="Q48" i="5"/>
  <c r="Q49" i="5"/>
  <c r="Q50" i="5"/>
  <c r="Q51" i="5"/>
  <c r="Q52" i="5"/>
  <c r="Q53" i="5"/>
  <c r="Q54" i="5"/>
  <c r="Q55" i="5"/>
  <c r="Q56" i="5"/>
  <c r="Q57" i="5"/>
  <c r="Q58" i="5"/>
  <c r="Q59" i="5"/>
  <c r="Q60" i="5"/>
  <c r="Q61" i="5"/>
  <c r="Q62" i="5"/>
  <c r="Q63" i="5"/>
  <c r="Q64" i="5"/>
  <c r="Q65" i="5"/>
  <c r="Q66" i="5"/>
  <c r="Q67" i="5"/>
  <c r="Q68" i="5"/>
  <c r="Q69" i="5"/>
  <c r="Q70" i="5"/>
  <c r="Q71" i="5"/>
  <c r="Q72" i="5"/>
  <c r="Q73" i="5"/>
  <c r="Q74" i="5"/>
  <c r="Q75" i="5"/>
  <c r="Q76" i="5"/>
  <c r="Q77" i="5"/>
  <c r="Q78" i="5"/>
  <c r="Q79" i="5"/>
  <c r="Q80" i="5"/>
  <c r="Q81" i="5"/>
  <c r="Q82" i="5"/>
  <c r="Q83" i="5"/>
  <c r="Q84" i="5"/>
  <c r="Q85" i="5"/>
  <c r="Q86" i="5"/>
  <c r="Q87" i="5"/>
  <c r="Q88" i="5"/>
  <c r="Q89" i="5"/>
  <c r="Q90" i="5"/>
  <c r="Q91" i="5"/>
  <c r="Q92" i="5"/>
  <c r="Q93" i="5"/>
  <c r="Q94" i="5"/>
  <c r="Q95" i="5"/>
  <c r="Q96" i="5"/>
  <c r="Q97" i="5"/>
  <c r="Q98" i="5"/>
  <c r="Q99" i="5"/>
  <c r="Q100" i="5"/>
  <c r="Q101" i="5"/>
  <c r="Q102" i="5"/>
  <c r="Q103" i="5"/>
  <c r="Q104" i="5"/>
  <c r="Q105" i="5"/>
  <c r="Q106" i="5"/>
  <c r="Q107" i="5"/>
  <c r="Q108" i="5"/>
  <c r="Q109" i="5"/>
  <c r="Q110" i="5"/>
  <c r="Q111" i="5"/>
  <c r="Q112" i="5"/>
  <c r="Q113" i="5"/>
  <c r="Q114" i="5"/>
  <c r="Q115" i="5"/>
  <c r="Q116" i="5"/>
  <c r="Q117" i="5"/>
  <c r="Q118" i="5"/>
  <c r="Q119" i="5"/>
  <c r="Q120" i="5"/>
  <c r="Q121" i="5"/>
  <c r="Q122" i="5"/>
  <c r="Q123" i="5"/>
  <c r="Q124" i="5"/>
  <c r="Q125" i="5"/>
  <c r="Q126" i="5"/>
  <c r="Q127" i="5"/>
  <c r="Q128" i="5"/>
  <c r="Q129" i="5"/>
  <c r="Q130" i="5"/>
  <c r="Q131" i="5"/>
  <c r="Q132" i="5"/>
  <c r="Q133" i="5"/>
  <c r="Q134" i="5"/>
  <c r="Q135" i="5"/>
  <c r="Q136" i="5"/>
  <c r="Q137" i="5"/>
  <c r="Q138" i="5"/>
  <c r="Q139" i="5"/>
  <c r="Q140" i="5"/>
  <c r="Q141" i="5"/>
  <c r="Q142" i="5"/>
  <c r="Q143" i="5"/>
  <c r="Q144" i="5"/>
  <c r="Q145" i="5"/>
  <c r="Q146" i="5"/>
  <c r="Q147" i="5"/>
  <c r="Q148" i="5"/>
  <c r="Q149" i="5"/>
  <c r="Q150" i="5"/>
  <c r="Q151" i="5"/>
  <c r="Q152" i="5"/>
  <c r="Q153" i="5"/>
  <c r="Q154" i="5"/>
  <c r="Q155" i="5"/>
  <c r="Q156" i="5"/>
  <c r="Q157" i="5"/>
  <c r="Q158" i="5"/>
  <c r="Q159" i="5"/>
  <c r="Q160" i="5"/>
  <c r="Q161" i="5"/>
  <c r="Q162" i="5"/>
  <c r="Q163" i="5"/>
  <c r="Q164" i="5"/>
  <c r="Q165" i="5"/>
  <c r="Q166" i="5"/>
  <c r="Q167" i="5"/>
  <c r="Q168" i="5"/>
  <c r="Q169" i="5"/>
  <c r="Q170" i="5"/>
  <c r="Q171" i="5"/>
  <c r="Q172" i="5"/>
  <c r="Q173" i="5"/>
  <c r="Q174" i="5"/>
  <c r="Q175" i="5"/>
  <c r="Q176" i="5"/>
  <c r="Q177" i="5"/>
  <c r="Q178" i="5"/>
  <c r="Q179" i="5"/>
  <c r="Q180" i="5"/>
  <c r="Q181" i="5"/>
  <c r="Q182" i="5"/>
  <c r="Q183" i="5"/>
  <c r="Q184" i="5"/>
  <c r="Q185" i="5"/>
  <c r="Q186" i="5"/>
  <c r="Q187" i="5"/>
  <c r="Q188" i="5"/>
  <c r="Q189" i="5"/>
  <c r="Q190" i="5"/>
  <c r="Q191" i="5"/>
  <c r="Q192" i="5"/>
  <c r="Q193" i="5"/>
  <c r="Q194" i="5"/>
  <c r="Q195" i="5"/>
  <c r="Q196" i="5"/>
  <c r="Q197" i="5"/>
  <c r="Q198" i="5"/>
  <c r="Q199" i="5"/>
  <c r="Q200" i="5"/>
  <c r="Q201" i="5"/>
  <c r="Q202" i="5"/>
  <c r="Q203" i="5"/>
  <c r="Q204" i="5"/>
  <c r="Q205" i="5"/>
  <c r="Q206" i="5"/>
  <c r="Q207" i="5"/>
  <c r="Q208" i="5"/>
  <c r="Q209" i="5"/>
  <c r="Q210" i="5"/>
  <c r="Q211" i="5"/>
  <c r="Q212" i="5"/>
  <c r="Q213" i="5"/>
  <c r="Q214" i="5"/>
  <c r="Q215" i="5"/>
  <c r="Q216" i="5"/>
  <c r="Q217" i="5"/>
  <c r="Q218" i="5"/>
  <c r="Q219" i="5"/>
  <c r="Q220" i="5"/>
  <c r="Q221" i="5"/>
  <c r="Q222" i="5"/>
  <c r="Q223" i="5"/>
  <c r="Q224" i="5"/>
  <c r="Q225" i="5"/>
  <c r="Q226" i="5"/>
  <c r="Q227" i="5"/>
  <c r="Q228" i="5"/>
  <c r="Q229" i="5"/>
  <c r="Q230" i="5"/>
  <c r="Q231" i="5"/>
  <c r="Q232" i="5"/>
  <c r="Q233" i="5"/>
  <c r="Q234" i="5"/>
  <c r="Q235" i="5"/>
  <c r="Q236" i="5"/>
  <c r="Q237" i="5"/>
  <c r="Q238" i="5"/>
  <c r="Q239" i="5"/>
  <c r="Q240" i="5"/>
  <c r="Q241" i="5"/>
  <c r="Q242" i="5"/>
  <c r="Q243" i="5"/>
  <c r="Q244" i="5"/>
  <c r="Q245" i="5"/>
  <c r="Q246" i="5"/>
  <c r="Q247" i="5"/>
  <c r="Q248" i="5"/>
  <c r="Q249" i="5"/>
  <c r="Q250" i="5"/>
  <c r="Q251" i="5"/>
  <c r="Q252" i="5"/>
  <c r="Q2" i="5"/>
  <c r="M17" i="5"/>
  <c r="N17" i="5"/>
  <c r="O17" i="5"/>
  <c r="P17" i="5"/>
  <c r="M18" i="5"/>
  <c r="N18" i="5"/>
  <c r="O18" i="5"/>
  <c r="P18" i="5"/>
  <c r="M19" i="5"/>
  <c r="N19" i="5"/>
  <c r="O19" i="5"/>
  <c r="P19" i="5"/>
  <c r="M20" i="5"/>
  <c r="N20" i="5"/>
  <c r="O20" i="5"/>
  <c r="P20" i="5"/>
  <c r="M21" i="5"/>
  <c r="N21" i="5"/>
  <c r="O21" i="5"/>
  <c r="P21" i="5"/>
  <c r="M22" i="5"/>
  <c r="N22" i="5"/>
  <c r="O22" i="5"/>
  <c r="P22" i="5"/>
  <c r="M23" i="5"/>
  <c r="N23" i="5"/>
  <c r="O23" i="5"/>
  <c r="P23" i="5"/>
  <c r="M24" i="5"/>
  <c r="N24" i="5"/>
  <c r="O24" i="5"/>
  <c r="P24" i="5"/>
  <c r="M25" i="5"/>
  <c r="N25" i="5"/>
  <c r="O25" i="5"/>
  <c r="P25" i="5"/>
  <c r="M26" i="5"/>
  <c r="N26" i="5"/>
  <c r="O26" i="5"/>
  <c r="P26" i="5"/>
  <c r="M27" i="5"/>
  <c r="N27" i="5"/>
  <c r="O27" i="5"/>
  <c r="P27" i="5"/>
  <c r="M28" i="5"/>
  <c r="N28" i="5"/>
  <c r="O28" i="5"/>
  <c r="P28" i="5"/>
  <c r="M29" i="5"/>
  <c r="N29" i="5"/>
  <c r="O29" i="5"/>
  <c r="P29" i="5"/>
  <c r="M30" i="5"/>
  <c r="N30" i="5"/>
  <c r="O30" i="5"/>
  <c r="P30" i="5"/>
  <c r="M31" i="5"/>
  <c r="N31" i="5"/>
  <c r="O31" i="5"/>
  <c r="P31" i="5"/>
  <c r="M32" i="5"/>
  <c r="N32" i="5"/>
  <c r="O32" i="5"/>
  <c r="P32" i="5"/>
  <c r="M33" i="5"/>
  <c r="N33" i="5"/>
  <c r="O33" i="5"/>
  <c r="P33" i="5"/>
  <c r="M34" i="5"/>
  <c r="N34" i="5"/>
  <c r="O34" i="5"/>
  <c r="P34" i="5"/>
  <c r="M35" i="5"/>
  <c r="N35" i="5"/>
  <c r="O35" i="5"/>
  <c r="P35" i="5"/>
  <c r="M36" i="5"/>
  <c r="N36" i="5"/>
  <c r="O36" i="5"/>
  <c r="P36" i="5"/>
  <c r="M37" i="5"/>
  <c r="N37" i="5"/>
  <c r="O37" i="5"/>
  <c r="P37" i="5"/>
  <c r="M38" i="5"/>
  <c r="N38" i="5"/>
  <c r="O38" i="5"/>
  <c r="P38" i="5"/>
  <c r="M39" i="5"/>
  <c r="N39" i="5"/>
  <c r="O39" i="5"/>
  <c r="P39" i="5"/>
  <c r="M40" i="5"/>
  <c r="N40" i="5"/>
  <c r="O40" i="5"/>
  <c r="P40" i="5"/>
  <c r="M41" i="5"/>
  <c r="N41" i="5"/>
  <c r="O41" i="5"/>
  <c r="P41" i="5"/>
  <c r="M42" i="5"/>
  <c r="N42" i="5"/>
  <c r="O42" i="5"/>
  <c r="P42" i="5"/>
  <c r="M43" i="5"/>
  <c r="N43" i="5"/>
  <c r="O43" i="5"/>
  <c r="P43" i="5"/>
  <c r="M44" i="5"/>
  <c r="N44" i="5"/>
  <c r="O44" i="5"/>
  <c r="P44" i="5"/>
  <c r="M45" i="5"/>
  <c r="N45" i="5"/>
  <c r="O45" i="5"/>
  <c r="P45" i="5"/>
  <c r="M46" i="5"/>
  <c r="N46" i="5"/>
  <c r="O46" i="5"/>
  <c r="P46" i="5"/>
  <c r="M47" i="5"/>
  <c r="N47" i="5"/>
  <c r="O47" i="5"/>
  <c r="P47" i="5"/>
  <c r="M48" i="5"/>
  <c r="N48" i="5"/>
  <c r="O48" i="5"/>
  <c r="P48" i="5"/>
  <c r="M49" i="5"/>
  <c r="N49" i="5"/>
  <c r="O49" i="5"/>
  <c r="P49" i="5"/>
  <c r="M50" i="5"/>
  <c r="N50" i="5"/>
  <c r="O50" i="5"/>
  <c r="P50" i="5"/>
  <c r="M51" i="5"/>
  <c r="N51" i="5"/>
  <c r="O51" i="5"/>
  <c r="P51" i="5"/>
  <c r="M52" i="5"/>
  <c r="N52" i="5"/>
  <c r="O52" i="5"/>
  <c r="P52" i="5"/>
  <c r="M53" i="5"/>
  <c r="N53" i="5"/>
  <c r="O53" i="5"/>
  <c r="P53" i="5"/>
  <c r="M54" i="5"/>
  <c r="N54" i="5"/>
  <c r="O54" i="5"/>
  <c r="P54" i="5"/>
  <c r="M55" i="5"/>
  <c r="N55" i="5"/>
  <c r="O55" i="5"/>
  <c r="P55" i="5"/>
  <c r="M56" i="5"/>
  <c r="N56" i="5"/>
  <c r="O56" i="5"/>
  <c r="P56" i="5"/>
  <c r="M57" i="5"/>
  <c r="N57" i="5"/>
  <c r="O57" i="5"/>
  <c r="P57" i="5"/>
  <c r="M58" i="5"/>
  <c r="N58" i="5"/>
  <c r="O58" i="5"/>
  <c r="P58" i="5"/>
  <c r="M59" i="5"/>
  <c r="N59" i="5"/>
  <c r="O59" i="5"/>
  <c r="P59" i="5"/>
  <c r="M60" i="5"/>
  <c r="N60" i="5"/>
  <c r="O60" i="5"/>
  <c r="P60" i="5"/>
  <c r="M61" i="5"/>
  <c r="N61" i="5"/>
  <c r="O61" i="5"/>
  <c r="P61" i="5"/>
  <c r="M62" i="5"/>
  <c r="N62" i="5"/>
  <c r="O62" i="5"/>
  <c r="P62" i="5"/>
  <c r="M63" i="5"/>
  <c r="N63" i="5"/>
  <c r="O63" i="5"/>
  <c r="P63" i="5"/>
  <c r="M64" i="5"/>
  <c r="N64" i="5"/>
  <c r="O64" i="5"/>
  <c r="P64" i="5"/>
  <c r="M65" i="5"/>
  <c r="N65" i="5"/>
  <c r="O65" i="5"/>
  <c r="P65" i="5"/>
  <c r="M66" i="5"/>
  <c r="N66" i="5"/>
  <c r="O66" i="5"/>
  <c r="P66" i="5"/>
  <c r="M67" i="5"/>
  <c r="N67" i="5"/>
  <c r="O67" i="5"/>
  <c r="P67" i="5"/>
  <c r="M68" i="5"/>
  <c r="N68" i="5"/>
  <c r="O68" i="5"/>
  <c r="P68" i="5"/>
  <c r="M69" i="5"/>
  <c r="N69" i="5"/>
  <c r="O69" i="5"/>
  <c r="P69" i="5"/>
  <c r="M70" i="5"/>
  <c r="N70" i="5"/>
  <c r="O70" i="5"/>
  <c r="P70" i="5"/>
  <c r="M71" i="5"/>
  <c r="N71" i="5"/>
  <c r="O71" i="5"/>
  <c r="P71" i="5"/>
  <c r="M72" i="5"/>
  <c r="N72" i="5"/>
  <c r="O72" i="5"/>
  <c r="P72" i="5"/>
  <c r="M73" i="5"/>
  <c r="N73" i="5"/>
  <c r="O73" i="5"/>
  <c r="P73" i="5"/>
  <c r="M74" i="5"/>
  <c r="N74" i="5"/>
  <c r="O74" i="5"/>
  <c r="P74" i="5"/>
  <c r="M75" i="5"/>
  <c r="N75" i="5"/>
  <c r="O75" i="5"/>
  <c r="P75" i="5"/>
  <c r="M76" i="5"/>
  <c r="N76" i="5"/>
  <c r="O76" i="5"/>
  <c r="P76" i="5"/>
  <c r="M77" i="5"/>
  <c r="N77" i="5"/>
  <c r="O77" i="5"/>
  <c r="P77" i="5"/>
  <c r="M78" i="5"/>
  <c r="N78" i="5"/>
  <c r="O78" i="5"/>
  <c r="P78" i="5"/>
  <c r="M79" i="5"/>
  <c r="N79" i="5"/>
  <c r="O79" i="5"/>
  <c r="P79" i="5"/>
  <c r="M80" i="5"/>
  <c r="N80" i="5"/>
  <c r="O80" i="5"/>
  <c r="P80" i="5"/>
  <c r="M81" i="5"/>
  <c r="N81" i="5"/>
  <c r="O81" i="5"/>
  <c r="P81" i="5"/>
  <c r="M82" i="5"/>
  <c r="N82" i="5"/>
  <c r="O82" i="5"/>
  <c r="P82" i="5"/>
  <c r="M83" i="5"/>
  <c r="N83" i="5"/>
  <c r="O83" i="5"/>
  <c r="P83" i="5"/>
  <c r="M84" i="5"/>
  <c r="N84" i="5"/>
  <c r="O84" i="5"/>
  <c r="P84" i="5"/>
  <c r="M85" i="5"/>
  <c r="N85" i="5"/>
  <c r="O85" i="5"/>
  <c r="P85" i="5"/>
  <c r="M86" i="5"/>
  <c r="N86" i="5"/>
  <c r="O86" i="5"/>
  <c r="P86" i="5"/>
  <c r="M87" i="5"/>
  <c r="N87" i="5"/>
  <c r="O87" i="5"/>
  <c r="P87" i="5"/>
  <c r="M88" i="5"/>
  <c r="N88" i="5"/>
  <c r="O88" i="5"/>
  <c r="P88" i="5"/>
  <c r="M89" i="5"/>
  <c r="N89" i="5"/>
  <c r="O89" i="5"/>
  <c r="P89" i="5"/>
  <c r="M90" i="5"/>
  <c r="N90" i="5"/>
  <c r="O90" i="5"/>
  <c r="P90" i="5"/>
  <c r="M91" i="5"/>
  <c r="N91" i="5"/>
  <c r="O91" i="5"/>
  <c r="P91" i="5"/>
  <c r="M92" i="5"/>
  <c r="N92" i="5"/>
  <c r="O92" i="5"/>
  <c r="P92" i="5"/>
  <c r="M93" i="5"/>
  <c r="N93" i="5"/>
  <c r="O93" i="5"/>
  <c r="P93" i="5"/>
  <c r="M94" i="5"/>
  <c r="N94" i="5"/>
  <c r="O94" i="5"/>
  <c r="P94" i="5"/>
  <c r="M95" i="5"/>
  <c r="N95" i="5"/>
  <c r="O95" i="5"/>
  <c r="P95" i="5"/>
  <c r="M96" i="5"/>
  <c r="N96" i="5"/>
  <c r="O96" i="5"/>
  <c r="P96" i="5"/>
  <c r="M97" i="5"/>
  <c r="N97" i="5"/>
  <c r="O97" i="5"/>
  <c r="P97" i="5"/>
  <c r="M98" i="5"/>
  <c r="N98" i="5"/>
  <c r="O98" i="5"/>
  <c r="P98" i="5"/>
  <c r="M99" i="5"/>
  <c r="N99" i="5"/>
  <c r="O99" i="5"/>
  <c r="P99" i="5"/>
  <c r="M100" i="5"/>
  <c r="N100" i="5"/>
  <c r="O100" i="5"/>
  <c r="P100" i="5"/>
  <c r="M101" i="5"/>
  <c r="N101" i="5"/>
  <c r="O101" i="5"/>
  <c r="P101" i="5"/>
  <c r="M102" i="5"/>
  <c r="N102" i="5"/>
  <c r="O102" i="5"/>
  <c r="P102" i="5"/>
  <c r="M103" i="5"/>
  <c r="N103" i="5"/>
  <c r="O103" i="5"/>
  <c r="P103" i="5"/>
  <c r="M104" i="5"/>
  <c r="N104" i="5"/>
  <c r="O104" i="5"/>
  <c r="P104" i="5"/>
  <c r="M105" i="5"/>
  <c r="N105" i="5"/>
  <c r="O105" i="5"/>
  <c r="P105" i="5"/>
  <c r="M106" i="5"/>
  <c r="N106" i="5"/>
  <c r="O106" i="5"/>
  <c r="P106" i="5"/>
  <c r="M107" i="5"/>
  <c r="N107" i="5"/>
  <c r="O107" i="5"/>
  <c r="P107" i="5"/>
  <c r="M108" i="5"/>
  <c r="N108" i="5"/>
  <c r="O108" i="5"/>
  <c r="P108" i="5"/>
  <c r="M109" i="5"/>
  <c r="N109" i="5"/>
  <c r="O109" i="5"/>
  <c r="P109" i="5"/>
  <c r="M110" i="5"/>
  <c r="N110" i="5"/>
  <c r="O110" i="5"/>
  <c r="P110" i="5"/>
  <c r="M111" i="5"/>
  <c r="N111" i="5"/>
  <c r="O111" i="5"/>
  <c r="P111" i="5"/>
  <c r="M112" i="5"/>
  <c r="N112" i="5"/>
  <c r="O112" i="5"/>
  <c r="P112" i="5"/>
  <c r="M113" i="5"/>
  <c r="N113" i="5"/>
  <c r="O113" i="5"/>
  <c r="P113" i="5"/>
  <c r="M114" i="5"/>
  <c r="N114" i="5"/>
  <c r="O114" i="5"/>
  <c r="P114" i="5"/>
  <c r="M115" i="5"/>
  <c r="N115" i="5"/>
  <c r="O115" i="5"/>
  <c r="P115" i="5"/>
  <c r="M116" i="5"/>
  <c r="N116" i="5"/>
  <c r="O116" i="5"/>
  <c r="P116" i="5"/>
  <c r="M117" i="5"/>
  <c r="N117" i="5"/>
  <c r="O117" i="5"/>
  <c r="P117" i="5"/>
  <c r="M118" i="5"/>
  <c r="N118" i="5"/>
  <c r="O118" i="5"/>
  <c r="P118" i="5"/>
  <c r="M119" i="5"/>
  <c r="N119" i="5"/>
  <c r="O119" i="5"/>
  <c r="P119" i="5"/>
  <c r="M120" i="5"/>
  <c r="N120" i="5"/>
  <c r="O120" i="5"/>
  <c r="P120" i="5"/>
  <c r="M121" i="5"/>
  <c r="N121" i="5"/>
  <c r="O121" i="5"/>
  <c r="P121" i="5"/>
  <c r="M122" i="5"/>
  <c r="N122" i="5"/>
  <c r="O122" i="5"/>
  <c r="P122" i="5"/>
  <c r="M123" i="5"/>
  <c r="N123" i="5"/>
  <c r="O123" i="5"/>
  <c r="P123" i="5"/>
  <c r="M124" i="5"/>
  <c r="N124" i="5"/>
  <c r="O124" i="5"/>
  <c r="P124" i="5"/>
  <c r="M125" i="5"/>
  <c r="N125" i="5"/>
  <c r="O125" i="5"/>
  <c r="P125" i="5"/>
  <c r="M126" i="5"/>
  <c r="N126" i="5"/>
  <c r="O126" i="5"/>
  <c r="P126" i="5"/>
  <c r="M127" i="5"/>
  <c r="N127" i="5"/>
  <c r="O127" i="5"/>
  <c r="P127" i="5"/>
  <c r="M128" i="5"/>
  <c r="N128" i="5"/>
  <c r="O128" i="5"/>
  <c r="P128" i="5"/>
  <c r="M129" i="5"/>
  <c r="N129" i="5"/>
  <c r="O129" i="5"/>
  <c r="P129" i="5"/>
  <c r="M130" i="5"/>
  <c r="N130" i="5"/>
  <c r="O130" i="5"/>
  <c r="P130" i="5"/>
  <c r="M131" i="5"/>
  <c r="N131" i="5"/>
  <c r="O131" i="5"/>
  <c r="P131" i="5"/>
  <c r="M132" i="5"/>
  <c r="N132" i="5"/>
  <c r="O132" i="5"/>
  <c r="P132" i="5"/>
  <c r="M133" i="5"/>
  <c r="N133" i="5"/>
  <c r="O133" i="5"/>
  <c r="P133" i="5"/>
  <c r="M134" i="5"/>
  <c r="N134" i="5"/>
  <c r="O134" i="5"/>
  <c r="P134" i="5"/>
  <c r="M135" i="5"/>
  <c r="N135" i="5"/>
  <c r="O135" i="5"/>
  <c r="P135" i="5"/>
  <c r="M136" i="5"/>
  <c r="N136" i="5"/>
  <c r="O136" i="5"/>
  <c r="P136" i="5"/>
  <c r="M137" i="5"/>
  <c r="N137" i="5"/>
  <c r="O137" i="5"/>
  <c r="P137" i="5"/>
  <c r="M138" i="5"/>
  <c r="N138" i="5"/>
  <c r="O138" i="5"/>
  <c r="P138" i="5"/>
  <c r="M139" i="5"/>
  <c r="N139" i="5"/>
  <c r="O139" i="5"/>
  <c r="P139" i="5"/>
  <c r="M140" i="5"/>
  <c r="N140" i="5"/>
  <c r="O140" i="5"/>
  <c r="P140" i="5"/>
  <c r="M141" i="5"/>
  <c r="N141" i="5"/>
  <c r="O141" i="5"/>
  <c r="P141" i="5"/>
  <c r="M142" i="5"/>
  <c r="N142" i="5"/>
  <c r="O142" i="5"/>
  <c r="P142" i="5"/>
  <c r="M143" i="5"/>
  <c r="N143" i="5"/>
  <c r="O143" i="5"/>
  <c r="P143" i="5"/>
  <c r="M144" i="5"/>
  <c r="N144" i="5"/>
  <c r="O144" i="5"/>
  <c r="P144" i="5"/>
  <c r="M145" i="5"/>
  <c r="N145" i="5"/>
  <c r="O145" i="5"/>
  <c r="P145" i="5"/>
  <c r="M146" i="5"/>
  <c r="N146" i="5"/>
  <c r="O146" i="5"/>
  <c r="P146" i="5"/>
  <c r="M147" i="5"/>
  <c r="N147" i="5"/>
  <c r="O147" i="5"/>
  <c r="P147" i="5"/>
  <c r="M148" i="5"/>
  <c r="N148" i="5"/>
  <c r="O148" i="5"/>
  <c r="P148" i="5"/>
  <c r="M149" i="5"/>
  <c r="N149" i="5"/>
  <c r="O149" i="5"/>
  <c r="P149" i="5"/>
  <c r="M150" i="5"/>
  <c r="N150" i="5"/>
  <c r="O150" i="5"/>
  <c r="P150" i="5"/>
  <c r="M151" i="5"/>
  <c r="N151" i="5"/>
  <c r="O151" i="5"/>
  <c r="P151" i="5"/>
  <c r="M152" i="5"/>
  <c r="N152" i="5"/>
  <c r="O152" i="5"/>
  <c r="P152" i="5"/>
  <c r="M153" i="5"/>
  <c r="N153" i="5"/>
  <c r="O153" i="5"/>
  <c r="P153" i="5"/>
  <c r="M154" i="5"/>
  <c r="N154" i="5"/>
  <c r="O154" i="5"/>
  <c r="P154" i="5"/>
  <c r="M155" i="5"/>
  <c r="N155" i="5"/>
  <c r="O155" i="5"/>
  <c r="P155" i="5"/>
  <c r="M156" i="5"/>
  <c r="N156" i="5"/>
  <c r="O156" i="5"/>
  <c r="P156" i="5"/>
  <c r="M157" i="5"/>
  <c r="N157" i="5"/>
  <c r="O157" i="5"/>
  <c r="P157" i="5"/>
  <c r="M158" i="5"/>
  <c r="N158" i="5"/>
  <c r="O158" i="5"/>
  <c r="P158" i="5"/>
  <c r="M159" i="5"/>
  <c r="N159" i="5"/>
  <c r="O159" i="5"/>
  <c r="P159" i="5"/>
  <c r="M160" i="5"/>
  <c r="N160" i="5"/>
  <c r="O160" i="5"/>
  <c r="P160" i="5"/>
  <c r="M161" i="5"/>
  <c r="N161" i="5"/>
  <c r="O161" i="5"/>
  <c r="P161" i="5"/>
  <c r="M162" i="5"/>
  <c r="N162" i="5"/>
  <c r="O162" i="5"/>
  <c r="P162" i="5"/>
  <c r="M163" i="5"/>
  <c r="N163" i="5"/>
  <c r="O163" i="5"/>
  <c r="P163" i="5"/>
  <c r="M164" i="5"/>
  <c r="N164" i="5"/>
  <c r="O164" i="5"/>
  <c r="P164" i="5"/>
  <c r="M165" i="5"/>
  <c r="N165" i="5"/>
  <c r="O165" i="5"/>
  <c r="P165" i="5"/>
  <c r="M166" i="5"/>
  <c r="N166" i="5"/>
  <c r="O166" i="5"/>
  <c r="P166" i="5"/>
  <c r="M167" i="5"/>
  <c r="N167" i="5"/>
  <c r="O167" i="5"/>
  <c r="P167" i="5"/>
  <c r="M168" i="5"/>
  <c r="N168" i="5"/>
  <c r="O168" i="5"/>
  <c r="P168" i="5"/>
  <c r="M169" i="5"/>
  <c r="N169" i="5"/>
  <c r="O169" i="5"/>
  <c r="P169" i="5"/>
  <c r="M170" i="5"/>
  <c r="N170" i="5"/>
  <c r="O170" i="5"/>
  <c r="P170" i="5"/>
  <c r="M171" i="5"/>
  <c r="N171" i="5"/>
  <c r="O171" i="5"/>
  <c r="P171" i="5"/>
  <c r="M172" i="5"/>
  <c r="N172" i="5"/>
  <c r="O172" i="5"/>
  <c r="P172" i="5"/>
  <c r="M173" i="5"/>
  <c r="N173" i="5"/>
  <c r="O173" i="5"/>
  <c r="P173" i="5"/>
  <c r="M174" i="5"/>
  <c r="N174" i="5"/>
  <c r="O174" i="5"/>
  <c r="P174" i="5"/>
  <c r="M175" i="5"/>
  <c r="N175" i="5"/>
  <c r="O175" i="5"/>
  <c r="P175" i="5"/>
  <c r="M176" i="5"/>
  <c r="N176" i="5"/>
  <c r="O176" i="5"/>
  <c r="P176" i="5"/>
  <c r="M177" i="5"/>
  <c r="N177" i="5"/>
  <c r="O177" i="5"/>
  <c r="P177" i="5"/>
  <c r="M178" i="5"/>
  <c r="N178" i="5"/>
  <c r="O178" i="5"/>
  <c r="P178" i="5"/>
  <c r="M179" i="5"/>
  <c r="N179" i="5"/>
  <c r="O179" i="5"/>
  <c r="P179" i="5"/>
  <c r="M180" i="5"/>
  <c r="N180" i="5"/>
  <c r="O180" i="5"/>
  <c r="P180" i="5"/>
  <c r="M181" i="5"/>
  <c r="N181" i="5"/>
  <c r="O181" i="5"/>
  <c r="P181" i="5"/>
  <c r="M182" i="5"/>
  <c r="N182" i="5"/>
  <c r="O182" i="5"/>
  <c r="P182" i="5"/>
  <c r="M183" i="5"/>
  <c r="N183" i="5"/>
  <c r="O183" i="5"/>
  <c r="P183" i="5"/>
  <c r="M184" i="5"/>
  <c r="N184" i="5"/>
  <c r="O184" i="5"/>
  <c r="P184" i="5"/>
  <c r="M185" i="5"/>
  <c r="N185" i="5"/>
  <c r="O185" i="5"/>
  <c r="P185" i="5"/>
  <c r="M186" i="5"/>
  <c r="N186" i="5"/>
  <c r="O186" i="5"/>
  <c r="P186" i="5"/>
  <c r="M187" i="5"/>
  <c r="N187" i="5"/>
  <c r="O187" i="5"/>
  <c r="P187" i="5"/>
  <c r="M188" i="5"/>
  <c r="N188" i="5"/>
  <c r="O188" i="5"/>
  <c r="P188" i="5"/>
  <c r="M189" i="5"/>
  <c r="N189" i="5"/>
  <c r="O189" i="5"/>
  <c r="P189" i="5"/>
  <c r="M190" i="5"/>
  <c r="N190" i="5"/>
  <c r="O190" i="5"/>
  <c r="P190" i="5"/>
  <c r="M191" i="5"/>
  <c r="N191" i="5"/>
  <c r="O191" i="5"/>
  <c r="P191" i="5"/>
  <c r="M192" i="5"/>
  <c r="N192" i="5"/>
  <c r="O192" i="5"/>
  <c r="P192" i="5"/>
  <c r="M193" i="5"/>
  <c r="N193" i="5"/>
  <c r="O193" i="5"/>
  <c r="P193" i="5"/>
  <c r="M194" i="5"/>
  <c r="N194" i="5"/>
  <c r="O194" i="5"/>
  <c r="P194" i="5"/>
  <c r="M195" i="5"/>
  <c r="N195" i="5"/>
  <c r="O195" i="5"/>
  <c r="P195" i="5"/>
  <c r="M196" i="5"/>
  <c r="N196" i="5"/>
  <c r="O196" i="5"/>
  <c r="P196" i="5"/>
  <c r="M197" i="5"/>
  <c r="N197" i="5"/>
  <c r="O197" i="5"/>
  <c r="P197" i="5"/>
  <c r="M198" i="5"/>
  <c r="N198" i="5"/>
  <c r="O198" i="5"/>
  <c r="P198" i="5"/>
  <c r="M199" i="5"/>
  <c r="N199" i="5"/>
  <c r="O199" i="5"/>
  <c r="P199" i="5"/>
  <c r="M200" i="5"/>
  <c r="N200" i="5"/>
  <c r="O200" i="5"/>
  <c r="P200" i="5"/>
  <c r="M201" i="5"/>
  <c r="N201" i="5"/>
  <c r="O201" i="5"/>
  <c r="P201" i="5"/>
  <c r="M202" i="5"/>
  <c r="N202" i="5"/>
  <c r="O202" i="5"/>
  <c r="P202" i="5"/>
  <c r="M203" i="5"/>
  <c r="N203" i="5"/>
  <c r="O203" i="5"/>
  <c r="P203" i="5"/>
  <c r="M204" i="5"/>
  <c r="N204" i="5"/>
  <c r="O204" i="5"/>
  <c r="P204" i="5"/>
  <c r="M205" i="5"/>
  <c r="N205" i="5"/>
  <c r="O205" i="5"/>
  <c r="P205" i="5"/>
  <c r="M206" i="5"/>
  <c r="N206" i="5"/>
  <c r="O206" i="5"/>
  <c r="P206" i="5"/>
  <c r="M207" i="5"/>
  <c r="N207" i="5"/>
  <c r="O207" i="5"/>
  <c r="P207" i="5"/>
  <c r="M208" i="5"/>
  <c r="N208" i="5"/>
  <c r="O208" i="5"/>
  <c r="P208" i="5"/>
  <c r="M209" i="5"/>
  <c r="N209" i="5"/>
  <c r="O209" i="5"/>
  <c r="P209" i="5"/>
  <c r="M210" i="5"/>
  <c r="N210" i="5"/>
  <c r="O210" i="5"/>
  <c r="P210" i="5"/>
  <c r="M211" i="5"/>
  <c r="N211" i="5"/>
  <c r="O211" i="5"/>
  <c r="P211" i="5"/>
  <c r="M212" i="5"/>
  <c r="N212" i="5"/>
  <c r="O212" i="5"/>
  <c r="P212" i="5"/>
  <c r="M213" i="5"/>
  <c r="N213" i="5"/>
  <c r="O213" i="5"/>
  <c r="P213" i="5"/>
  <c r="M214" i="5"/>
  <c r="N214" i="5"/>
  <c r="O214" i="5"/>
  <c r="P214" i="5"/>
  <c r="M215" i="5"/>
  <c r="N215" i="5"/>
  <c r="O215" i="5"/>
  <c r="P215" i="5"/>
  <c r="M216" i="5"/>
  <c r="N216" i="5"/>
  <c r="O216" i="5"/>
  <c r="P216" i="5"/>
  <c r="M217" i="5"/>
  <c r="N217" i="5"/>
  <c r="O217" i="5"/>
  <c r="P217" i="5"/>
  <c r="M218" i="5"/>
  <c r="N218" i="5"/>
  <c r="O218" i="5"/>
  <c r="P218" i="5"/>
  <c r="M219" i="5"/>
  <c r="N219" i="5"/>
  <c r="O219" i="5"/>
  <c r="P219" i="5"/>
  <c r="M220" i="5"/>
  <c r="N220" i="5"/>
  <c r="O220" i="5"/>
  <c r="P220" i="5"/>
  <c r="M221" i="5"/>
  <c r="N221" i="5"/>
  <c r="O221" i="5"/>
  <c r="P221" i="5"/>
  <c r="M222" i="5"/>
  <c r="N222" i="5"/>
  <c r="O222" i="5"/>
  <c r="P222" i="5"/>
  <c r="M223" i="5"/>
  <c r="N223" i="5"/>
  <c r="O223" i="5"/>
  <c r="P223" i="5"/>
  <c r="M224" i="5"/>
  <c r="N224" i="5"/>
  <c r="O224" i="5"/>
  <c r="P224" i="5"/>
  <c r="M225" i="5"/>
  <c r="N225" i="5"/>
  <c r="O225" i="5"/>
  <c r="P225" i="5"/>
  <c r="M226" i="5"/>
  <c r="N226" i="5"/>
  <c r="O226" i="5"/>
  <c r="P226" i="5"/>
  <c r="M227" i="5"/>
  <c r="N227" i="5"/>
  <c r="O227" i="5"/>
  <c r="P227" i="5"/>
  <c r="M228" i="5"/>
  <c r="N228" i="5"/>
  <c r="O228" i="5"/>
  <c r="P228" i="5"/>
  <c r="M229" i="5"/>
  <c r="N229" i="5"/>
  <c r="O229" i="5"/>
  <c r="P229" i="5"/>
  <c r="M230" i="5"/>
  <c r="N230" i="5"/>
  <c r="O230" i="5"/>
  <c r="P230" i="5"/>
  <c r="M231" i="5"/>
  <c r="N231" i="5"/>
  <c r="O231" i="5"/>
  <c r="P231" i="5"/>
  <c r="M232" i="5"/>
  <c r="N232" i="5"/>
  <c r="O232" i="5"/>
  <c r="P232" i="5"/>
  <c r="M233" i="5"/>
  <c r="N233" i="5"/>
  <c r="O233" i="5"/>
  <c r="P233" i="5"/>
  <c r="M234" i="5"/>
  <c r="N234" i="5"/>
  <c r="O234" i="5"/>
  <c r="P234" i="5"/>
  <c r="M235" i="5"/>
  <c r="N235" i="5"/>
  <c r="O235" i="5"/>
  <c r="P235" i="5"/>
  <c r="M236" i="5"/>
  <c r="N236" i="5"/>
  <c r="O236" i="5"/>
  <c r="P236" i="5"/>
  <c r="M237" i="5"/>
  <c r="N237" i="5"/>
  <c r="O237" i="5"/>
  <c r="P237" i="5"/>
  <c r="M238" i="5"/>
  <c r="N238" i="5"/>
  <c r="O238" i="5"/>
  <c r="P238" i="5"/>
  <c r="M239" i="5"/>
  <c r="N239" i="5"/>
  <c r="O239" i="5"/>
  <c r="P239" i="5"/>
  <c r="M240" i="5"/>
  <c r="N240" i="5"/>
  <c r="O240" i="5"/>
  <c r="P240" i="5"/>
  <c r="M241" i="5"/>
  <c r="N241" i="5"/>
  <c r="O241" i="5"/>
  <c r="P241" i="5"/>
  <c r="M242" i="5"/>
  <c r="N242" i="5"/>
  <c r="O242" i="5"/>
  <c r="P242" i="5"/>
  <c r="M243" i="5"/>
  <c r="N243" i="5"/>
  <c r="O243" i="5"/>
  <c r="P243" i="5"/>
  <c r="M244" i="5"/>
  <c r="N244" i="5"/>
  <c r="O244" i="5"/>
  <c r="P244" i="5"/>
  <c r="M245" i="5"/>
  <c r="N245" i="5"/>
  <c r="O245" i="5"/>
  <c r="P245" i="5"/>
  <c r="M246" i="5"/>
  <c r="N246" i="5"/>
  <c r="O246" i="5"/>
  <c r="P246" i="5"/>
  <c r="M247" i="5"/>
  <c r="N247" i="5"/>
  <c r="O247" i="5"/>
  <c r="P247" i="5"/>
  <c r="M248" i="5"/>
  <c r="N248" i="5"/>
  <c r="O248" i="5"/>
  <c r="P248" i="5"/>
  <c r="M249" i="5"/>
  <c r="N249" i="5"/>
  <c r="O249" i="5"/>
  <c r="P249" i="5"/>
  <c r="M250" i="5"/>
  <c r="N250" i="5"/>
  <c r="O250" i="5"/>
  <c r="P250" i="5"/>
  <c r="M251" i="5"/>
  <c r="N251" i="5"/>
  <c r="O251" i="5"/>
  <c r="P251" i="5"/>
  <c r="M252" i="5"/>
  <c r="N252" i="5"/>
  <c r="O252" i="5"/>
  <c r="P252" i="5"/>
  <c r="P16" i="5"/>
  <c r="O16" i="5"/>
  <c r="N16" i="5"/>
  <c r="M16" i="5"/>
  <c r="K4" i="5"/>
  <c r="L4" i="5"/>
  <c r="K5" i="5"/>
  <c r="L5" i="5"/>
  <c r="K6" i="5"/>
  <c r="L6" i="5"/>
  <c r="K7" i="5"/>
  <c r="L7" i="5"/>
  <c r="K8" i="5"/>
  <c r="L8" i="5"/>
  <c r="K9" i="5"/>
  <c r="L9" i="5"/>
  <c r="K10" i="5"/>
  <c r="L10" i="5"/>
  <c r="K11" i="5"/>
  <c r="L11" i="5"/>
  <c r="K12" i="5"/>
  <c r="L12" i="5"/>
  <c r="K13" i="5"/>
  <c r="L13" i="5"/>
  <c r="K14" i="5"/>
  <c r="L14" i="5"/>
  <c r="K15" i="5"/>
  <c r="L15" i="5"/>
  <c r="K16" i="5"/>
  <c r="L16" i="5"/>
  <c r="K17" i="5"/>
  <c r="L17" i="5"/>
  <c r="K18" i="5"/>
  <c r="L18" i="5"/>
  <c r="K19" i="5"/>
  <c r="L19" i="5"/>
  <c r="K20" i="5"/>
  <c r="L20" i="5"/>
  <c r="K21" i="5"/>
  <c r="L21" i="5"/>
  <c r="K22" i="5"/>
  <c r="L22" i="5"/>
  <c r="K23" i="5"/>
  <c r="L23" i="5"/>
  <c r="K24" i="5"/>
  <c r="L24" i="5"/>
  <c r="K25" i="5"/>
  <c r="L25" i="5"/>
  <c r="K26" i="5"/>
  <c r="L26" i="5"/>
  <c r="K27" i="5"/>
  <c r="L27" i="5"/>
  <c r="K28" i="5"/>
  <c r="L28" i="5"/>
  <c r="K29" i="5"/>
  <c r="L29" i="5"/>
  <c r="K30" i="5"/>
  <c r="L30" i="5"/>
  <c r="K31" i="5"/>
  <c r="L31" i="5"/>
  <c r="K32" i="5"/>
  <c r="L32" i="5"/>
  <c r="K33" i="5"/>
  <c r="L33" i="5"/>
  <c r="K34" i="5"/>
  <c r="L34" i="5"/>
  <c r="K35" i="5"/>
  <c r="L35" i="5"/>
  <c r="K36" i="5"/>
  <c r="L36" i="5"/>
  <c r="K37" i="5"/>
  <c r="L37" i="5"/>
  <c r="K38" i="5"/>
  <c r="L38" i="5"/>
  <c r="K39" i="5"/>
  <c r="L39" i="5"/>
  <c r="K40" i="5"/>
  <c r="L40" i="5"/>
  <c r="K41" i="5"/>
  <c r="L41" i="5"/>
  <c r="K42" i="5"/>
  <c r="L42" i="5"/>
  <c r="K43" i="5"/>
  <c r="L43" i="5"/>
  <c r="K44" i="5"/>
  <c r="L44" i="5"/>
  <c r="K45" i="5"/>
  <c r="L45" i="5"/>
  <c r="K46" i="5"/>
  <c r="L46" i="5"/>
  <c r="K47" i="5"/>
  <c r="L47" i="5"/>
  <c r="K48" i="5"/>
  <c r="L48" i="5"/>
  <c r="K49" i="5"/>
  <c r="L49" i="5"/>
  <c r="K50" i="5"/>
  <c r="L50" i="5"/>
  <c r="K51" i="5"/>
  <c r="L51" i="5"/>
  <c r="K52" i="5"/>
  <c r="L52" i="5"/>
  <c r="K53" i="5"/>
  <c r="L53" i="5"/>
  <c r="K54" i="5"/>
  <c r="L54" i="5"/>
  <c r="K55" i="5"/>
  <c r="L55" i="5"/>
  <c r="K56" i="5"/>
  <c r="L56" i="5"/>
  <c r="K57" i="5"/>
  <c r="L57" i="5"/>
  <c r="K58" i="5"/>
  <c r="L58" i="5"/>
  <c r="K59" i="5"/>
  <c r="L59" i="5"/>
  <c r="K60" i="5"/>
  <c r="L60" i="5"/>
  <c r="K61" i="5"/>
  <c r="L61" i="5"/>
  <c r="K62" i="5"/>
  <c r="L62" i="5"/>
  <c r="K63" i="5"/>
  <c r="L63" i="5"/>
  <c r="K64" i="5"/>
  <c r="L64" i="5"/>
  <c r="K65" i="5"/>
  <c r="L65" i="5"/>
  <c r="K66" i="5"/>
  <c r="L66" i="5"/>
  <c r="K67" i="5"/>
  <c r="L67" i="5"/>
  <c r="K68" i="5"/>
  <c r="L68" i="5"/>
  <c r="K69" i="5"/>
  <c r="L69" i="5"/>
  <c r="K70" i="5"/>
  <c r="L70" i="5"/>
  <c r="K71" i="5"/>
  <c r="L71" i="5"/>
  <c r="K72" i="5"/>
  <c r="L72" i="5"/>
  <c r="K73" i="5"/>
  <c r="L73" i="5"/>
  <c r="K74" i="5"/>
  <c r="L74" i="5"/>
  <c r="K75" i="5"/>
  <c r="L75" i="5"/>
  <c r="K76" i="5"/>
  <c r="L76" i="5"/>
  <c r="K77" i="5"/>
  <c r="L77" i="5"/>
  <c r="K78" i="5"/>
  <c r="L78" i="5"/>
  <c r="K79" i="5"/>
  <c r="L79" i="5"/>
  <c r="K80" i="5"/>
  <c r="L80" i="5"/>
  <c r="K81" i="5"/>
  <c r="L81" i="5"/>
  <c r="K82" i="5"/>
  <c r="L82" i="5"/>
  <c r="K83" i="5"/>
  <c r="L83" i="5"/>
  <c r="K84" i="5"/>
  <c r="L84" i="5"/>
  <c r="K85" i="5"/>
  <c r="L85" i="5"/>
  <c r="K86" i="5"/>
  <c r="L86" i="5"/>
  <c r="K87" i="5"/>
  <c r="L87" i="5"/>
  <c r="K88" i="5"/>
  <c r="L88" i="5"/>
  <c r="K89" i="5"/>
  <c r="L89" i="5"/>
  <c r="K90" i="5"/>
  <c r="L90" i="5"/>
  <c r="K91" i="5"/>
  <c r="L91" i="5"/>
  <c r="K92" i="5"/>
  <c r="L92" i="5"/>
  <c r="K93" i="5"/>
  <c r="L93" i="5"/>
  <c r="K94" i="5"/>
  <c r="L94" i="5"/>
  <c r="K95" i="5"/>
  <c r="L95" i="5"/>
  <c r="K96" i="5"/>
  <c r="L96" i="5"/>
  <c r="K97" i="5"/>
  <c r="L97" i="5"/>
  <c r="K98" i="5"/>
  <c r="L98" i="5"/>
  <c r="K99" i="5"/>
  <c r="L99" i="5"/>
  <c r="K100" i="5"/>
  <c r="L100" i="5"/>
  <c r="K101" i="5"/>
  <c r="L101" i="5"/>
  <c r="K102" i="5"/>
  <c r="L102" i="5"/>
  <c r="K103" i="5"/>
  <c r="L103" i="5"/>
  <c r="K104" i="5"/>
  <c r="L104" i="5"/>
  <c r="K105" i="5"/>
  <c r="L105" i="5"/>
  <c r="K106" i="5"/>
  <c r="L106" i="5"/>
  <c r="K107" i="5"/>
  <c r="L107" i="5"/>
  <c r="K108" i="5"/>
  <c r="L108" i="5"/>
  <c r="K109" i="5"/>
  <c r="L109" i="5"/>
  <c r="K110" i="5"/>
  <c r="L110" i="5"/>
  <c r="K111" i="5"/>
  <c r="L111" i="5"/>
  <c r="K112" i="5"/>
  <c r="L112" i="5"/>
  <c r="K113" i="5"/>
  <c r="L113" i="5"/>
  <c r="K114" i="5"/>
  <c r="L114" i="5"/>
  <c r="K115" i="5"/>
  <c r="L115" i="5"/>
  <c r="K116" i="5"/>
  <c r="L116" i="5"/>
  <c r="K117" i="5"/>
  <c r="L117" i="5"/>
  <c r="K118" i="5"/>
  <c r="L118" i="5"/>
  <c r="K119" i="5"/>
  <c r="L119" i="5"/>
  <c r="K120" i="5"/>
  <c r="L120" i="5"/>
  <c r="K121" i="5"/>
  <c r="L121" i="5"/>
  <c r="K122" i="5"/>
  <c r="L122" i="5"/>
  <c r="K123" i="5"/>
  <c r="L123" i="5"/>
  <c r="K124" i="5"/>
  <c r="L124" i="5"/>
  <c r="K125" i="5"/>
  <c r="L125" i="5"/>
  <c r="K126" i="5"/>
  <c r="L126" i="5"/>
  <c r="K127" i="5"/>
  <c r="L127" i="5"/>
  <c r="K128" i="5"/>
  <c r="L128" i="5"/>
  <c r="K129" i="5"/>
  <c r="L129" i="5"/>
  <c r="K130" i="5"/>
  <c r="L130" i="5"/>
  <c r="K131" i="5"/>
  <c r="L131" i="5"/>
  <c r="K132" i="5"/>
  <c r="L132" i="5"/>
  <c r="K133" i="5"/>
  <c r="L133" i="5"/>
  <c r="K134" i="5"/>
  <c r="L134" i="5"/>
  <c r="K135" i="5"/>
  <c r="L135" i="5"/>
  <c r="K136" i="5"/>
  <c r="L136" i="5"/>
  <c r="K137" i="5"/>
  <c r="L137" i="5"/>
  <c r="K138" i="5"/>
  <c r="L138" i="5"/>
  <c r="K139" i="5"/>
  <c r="L139" i="5"/>
  <c r="K140" i="5"/>
  <c r="L140" i="5"/>
  <c r="K141" i="5"/>
  <c r="L141" i="5"/>
  <c r="K142" i="5"/>
  <c r="L142" i="5"/>
  <c r="K143" i="5"/>
  <c r="L143" i="5"/>
  <c r="K144" i="5"/>
  <c r="L144" i="5"/>
  <c r="K145" i="5"/>
  <c r="L145" i="5"/>
  <c r="K146" i="5"/>
  <c r="L146" i="5"/>
  <c r="K147" i="5"/>
  <c r="L147" i="5"/>
  <c r="K148" i="5"/>
  <c r="L148" i="5"/>
  <c r="K149" i="5"/>
  <c r="L149" i="5"/>
  <c r="K150" i="5"/>
  <c r="L150" i="5"/>
  <c r="K151" i="5"/>
  <c r="L151" i="5"/>
  <c r="K152" i="5"/>
  <c r="L152" i="5"/>
  <c r="K153" i="5"/>
  <c r="L153" i="5"/>
  <c r="K154" i="5"/>
  <c r="L154" i="5"/>
  <c r="K155" i="5"/>
  <c r="L155" i="5"/>
  <c r="K156" i="5"/>
  <c r="L156" i="5"/>
  <c r="K157" i="5"/>
  <c r="L157" i="5"/>
  <c r="K158" i="5"/>
  <c r="L158" i="5"/>
  <c r="K159" i="5"/>
  <c r="L159" i="5"/>
  <c r="K160" i="5"/>
  <c r="L160" i="5"/>
  <c r="K161" i="5"/>
  <c r="L161" i="5"/>
  <c r="K162" i="5"/>
  <c r="L162" i="5"/>
  <c r="K163" i="5"/>
  <c r="L163" i="5"/>
  <c r="K164" i="5"/>
  <c r="L164" i="5"/>
  <c r="K165" i="5"/>
  <c r="L165" i="5"/>
  <c r="K166" i="5"/>
  <c r="L166" i="5"/>
  <c r="K167" i="5"/>
  <c r="L167" i="5"/>
  <c r="K168" i="5"/>
  <c r="L168" i="5"/>
  <c r="K169" i="5"/>
  <c r="L169" i="5"/>
  <c r="K170" i="5"/>
  <c r="L170" i="5"/>
  <c r="K171" i="5"/>
  <c r="L171" i="5"/>
  <c r="K172" i="5"/>
  <c r="L172" i="5"/>
  <c r="K173" i="5"/>
  <c r="L173" i="5"/>
  <c r="K174" i="5"/>
  <c r="L174" i="5"/>
  <c r="K175" i="5"/>
  <c r="L175" i="5"/>
  <c r="K176" i="5"/>
  <c r="L176" i="5"/>
  <c r="K177" i="5"/>
  <c r="L177" i="5"/>
  <c r="K178" i="5"/>
  <c r="L178" i="5"/>
  <c r="K179" i="5"/>
  <c r="L179" i="5"/>
  <c r="K180" i="5"/>
  <c r="L180" i="5"/>
  <c r="K181" i="5"/>
  <c r="L181" i="5"/>
  <c r="K182" i="5"/>
  <c r="L182" i="5"/>
  <c r="K183" i="5"/>
  <c r="L183" i="5"/>
  <c r="K184" i="5"/>
  <c r="L184" i="5"/>
  <c r="K185" i="5"/>
  <c r="L185" i="5"/>
  <c r="K186" i="5"/>
  <c r="L186" i="5"/>
  <c r="K187" i="5"/>
  <c r="L187" i="5"/>
  <c r="K188" i="5"/>
  <c r="L188" i="5"/>
  <c r="K189" i="5"/>
  <c r="L189" i="5"/>
  <c r="K190" i="5"/>
  <c r="L190" i="5"/>
  <c r="K191" i="5"/>
  <c r="L191" i="5"/>
  <c r="K192" i="5"/>
  <c r="L192" i="5"/>
  <c r="K193" i="5"/>
  <c r="L193" i="5"/>
  <c r="K194" i="5"/>
  <c r="L194" i="5"/>
  <c r="K195" i="5"/>
  <c r="L195" i="5"/>
  <c r="K196" i="5"/>
  <c r="L196" i="5"/>
  <c r="K197" i="5"/>
  <c r="L197" i="5"/>
  <c r="K198" i="5"/>
  <c r="L198" i="5"/>
  <c r="K199" i="5"/>
  <c r="L199" i="5"/>
  <c r="K200" i="5"/>
  <c r="L200" i="5"/>
  <c r="K201" i="5"/>
  <c r="L201" i="5"/>
  <c r="K202" i="5"/>
  <c r="L202" i="5"/>
  <c r="K203" i="5"/>
  <c r="L203" i="5"/>
  <c r="K204" i="5"/>
  <c r="L204" i="5"/>
  <c r="K205" i="5"/>
  <c r="L205" i="5"/>
  <c r="K206" i="5"/>
  <c r="L206" i="5"/>
  <c r="K207" i="5"/>
  <c r="L207" i="5"/>
  <c r="K208" i="5"/>
  <c r="L208" i="5"/>
  <c r="K209" i="5"/>
  <c r="L209" i="5"/>
  <c r="K210" i="5"/>
  <c r="L210" i="5"/>
  <c r="K211" i="5"/>
  <c r="L211" i="5"/>
  <c r="K212" i="5"/>
  <c r="L212" i="5"/>
  <c r="K213" i="5"/>
  <c r="L213" i="5"/>
  <c r="K214" i="5"/>
  <c r="L214" i="5"/>
  <c r="K215" i="5"/>
  <c r="L215" i="5"/>
  <c r="K216" i="5"/>
  <c r="L216" i="5"/>
  <c r="K217" i="5"/>
  <c r="L217" i="5"/>
  <c r="K218" i="5"/>
  <c r="L218" i="5"/>
  <c r="K219" i="5"/>
  <c r="L219" i="5"/>
  <c r="K220" i="5"/>
  <c r="L220" i="5"/>
  <c r="K221" i="5"/>
  <c r="L221" i="5"/>
  <c r="K222" i="5"/>
  <c r="L222" i="5"/>
  <c r="K223" i="5"/>
  <c r="L223" i="5"/>
  <c r="K224" i="5"/>
  <c r="L224" i="5"/>
  <c r="K225" i="5"/>
  <c r="L225" i="5"/>
  <c r="K226" i="5"/>
  <c r="L226" i="5"/>
  <c r="K227" i="5"/>
  <c r="L227" i="5"/>
  <c r="K228" i="5"/>
  <c r="L228" i="5"/>
  <c r="K229" i="5"/>
  <c r="L229" i="5"/>
  <c r="K230" i="5"/>
  <c r="L230" i="5"/>
  <c r="K231" i="5"/>
  <c r="L231" i="5"/>
  <c r="K232" i="5"/>
  <c r="L232" i="5"/>
  <c r="K233" i="5"/>
  <c r="L233" i="5"/>
  <c r="K234" i="5"/>
  <c r="L234" i="5"/>
  <c r="K235" i="5"/>
  <c r="L235" i="5"/>
  <c r="K236" i="5"/>
  <c r="L236" i="5"/>
  <c r="K237" i="5"/>
  <c r="L237" i="5"/>
  <c r="K238" i="5"/>
  <c r="L238" i="5"/>
  <c r="K239" i="5"/>
  <c r="L239" i="5"/>
  <c r="K240" i="5"/>
  <c r="L240" i="5"/>
  <c r="K241" i="5"/>
  <c r="L241" i="5"/>
  <c r="K242" i="5"/>
  <c r="L242" i="5"/>
  <c r="K243" i="5"/>
  <c r="L243" i="5"/>
  <c r="K244" i="5"/>
  <c r="L244" i="5"/>
  <c r="K245" i="5"/>
  <c r="L245" i="5"/>
  <c r="K246" i="5"/>
  <c r="L246" i="5"/>
  <c r="K247" i="5"/>
  <c r="L247" i="5"/>
  <c r="K248" i="5"/>
  <c r="L248" i="5"/>
  <c r="K249" i="5"/>
  <c r="L249" i="5"/>
  <c r="K250" i="5"/>
  <c r="L250" i="5"/>
  <c r="K251" i="5"/>
  <c r="L251" i="5"/>
  <c r="K252" i="5"/>
  <c r="L252" i="5"/>
  <c r="L3" i="5"/>
  <c r="K3" i="5"/>
  <c r="J4" i="5"/>
  <c r="J5" i="5"/>
  <c r="J6" i="5"/>
  <c r="J7" i="5"/>
  <c r="J8" i="5"/>
  <c r="J9" i="5"/>
  <c r="J10" i="5"/>
  <c r="J11" i="5"/>
  <c r="J12" i="5"/>
  <c r="J13" i="5"/>
  <c r="J14" i="5"/>
  <c r="J15" i="5"/>
  <c r="J16" i="5"/>
  <c r="J17" i="5"/>
  <c r="J18" i="5"/>
  <c r="J19" i="5"/>
  <c r="J20" i="5"/>
  <c r="J21" i="5"/>
  <c r="J22" i="5"/>
  <c r="J23" i="5"/>
  <c r="J24" i="5"/>
  <c r="J25" i="5"/>
  <c r="J26" i="5"/>
  <c r="J27" i="5"/>
  <c r="J28" i="5"/>
  <c r="J29" i="5"/>
  <c r="J30" i="5"/>
  <c r="J31" i="5"/>
  <c r="J32" i="5"/>
  <c r="J33" i="5"/>
  <c r="J34" i="5"/>
  <c r="J35" i="5"/>
  <c r="J36" i="5"/>
  <c r="J37" i="5"/>
  <c r="J38" i="5"/>
  <c r="J39" i="5"/>
  <c r="J40" i="5"/>
  <c r="J41" i="5"/>
  <c r="J42" i="5"/>
  <c r="J43" i="5"/>
  <c r="J44" i="5"/>
  <c r="J45" i="5"/>
  <c r="J46" i="5"/>
  <c r="J47" i="5"/>
  <c r="J48" i="5"/>
  <c r="J49" i="5"/>
  <c r="J50" i="5"/>
  <c r="J51" i="5"/>
  <c r="J52" i="5"/>
  <c r="J53" i="5"/>
  <c r="J54" i="5"/>
  <c r="J55" i="5"/>
  <c r="J56" i="5"/>
  <c r="J57" i="5"/>
  <c r="J58" i="5"/>
  <c r="J59" i="5"/>
  <c r="J60" i="5"/>
  <c r="J61" i="5"/>
  <c r="J62" i="5"/>
  <c r="J63" i="5"/>
  <c r="J64" i="5"/>
  <c r="J65" i="5"/>
  <c r="J66" i="5"/>
  <c r="J67" i="5"/>
  <c r="J68" i="5"/>
  <c r="J69" i="5"/>
  <c r="J70" i="5"/>
  <c r="J71" i="5"/>
  <c r="J72" i="5"/>
  <c r="J73" i="5"/>
  <c r="J74" i="5"/>
  <c r="J75" i="5"/>
  <c r="J76" i="5"/>
  <c r="J77" i="5"/>
  <c r="J78" i="5"/>
  <c r="J79" i="5"/>
  <c r="J80" i="5"/>
  <c r="J81" i="5"/>
  <c r="J82" i="5"/>
  <c r="J83" i="5"/>
  <c r="J84" i="5"/>
  <c r="J85" i="5"/>
  <c r="J86" i="5"/>
  <c r="J87" i="5"/>
  <c r="J88" i="5"/>
  <c r="J89" i="5"/>
  <c r="J90" i="5"/>
  <c r="J91" i="5"/>
  <c r="J92" i="5"/>
  <c r="J93" i="5"/>
  <c r="J94" i="5"/>
  <c r="J95" i="5"/>
  <c r="J96" i="5"/>
  <c r="J97" i="5"/>
  <c r="J98" i="5"/>
  <c r="J99" i="5"/>
  <c r="J100" i="5"/>
  <c r="J101" i="5"/>
  <c r="J102" i="5"/>
  <c r="J103" i="5"/>
  <c r="J104" i="5"/>
  <c r="J105" i="5"/>
  <c r="J106" i="5"/>
  <c r="J107" i="5"/>
  <c r="J108" i="5"/>
  <c r="J109" i="5"/>
  <c r="J110" i="5"/>
  <c r="J111" i="5"/>
  <c r="J112" i="5"/>
  <c r="J113" i="5"/>
  <c r="J114" i="5"/>
  <c r="J115" i="5"/>
  <c r="J116" i="5"/>
  <c r="J117" i="5"/>
  <c r="J118" i="5"/>
  <c r="J119" i="5"/>
  <c r="J120" i="5"/>
  <c r="J121" i="5"/>
  <c r="J122" i="5"/>
  <c r="J123" i="5"/>
  <c r="J124" i="5"/>
  <c r="J125" i="5"/>
  <c r="J126" i="5"/>
  <c r="J127" i="5"/>
  <c r="J128" i="5"/>
  <c r="J129" i="5"/>
  <c r="J130" i="5"/>
  <c r="J131" i="5"/>
  <c r="J132" i="5"/>
  <c r="J133" i="5"/>
  <c r="J134" i="5"/>
  <c r="J135" i="5"/>
  <c r="J136" i="5"/>
  <c r="J137" i="5"/>
  <c r="J138" i="5"/>
  <c r="J139" i="5"/>
  <c r="J140" i="5"/>
  <c r="J141" i="5"/>
  <c r="J142" i="5"/>
  <c r="J143" i="5"/>
  <c r="J144" i="5"/>
  <c r="J145" i="5"/>
  <c r="J146" i="5"/>
  <c r="J147" i="5"/>
  <c r="J148" i="5"/>
  <c r="J149" i="5"/>
  <c r="J150" i="5"/>
  <c r="J151" i="5"/>
  <c r="J152" i="5"/>
  <c r="J153" i="5"/>
  <c r="J154" i="5"/>
  <c r="J155" i="5"/>
  <c r="J156" i="5"/>
  <c r="J157" i="5"/>
  <c r="J158" i="5"/>
  <c r="J159" i="5"/>
  <c r="J160" i="5"/>
  <c r="J161" i="5"/>
  <c r="J162" i="5"/>
  <c r="J163" i="5"/>
  <c r="J164" i="5"/>
  <c r="J165" i="5"/>
  <c r="J166" i="5"/>
  <c r="J167" i="5"/>
  <c r="J168" i="5"/>
  <c r="J169" i="5"/>
  <c r="J170" i="5"/>
  <c r="J171" i="5"/>
  <c r="J172" i="5"/>
  <c r="J173" i="5"/>
  <c r="J174" i="5"/>
  <c r="J175" i="5"/>
  <c r="J176" i="5"/>
  <c r="J177" i="5"/>
  <c r="J178" i="5"/>
  <c r="J179" i="5"/>
  <c r="J180" i="5"/>
  <c r="J181" i="5"/>
  <c r="J182" i="5"/>
  <c r="J183" i="5"/>
  <c r="J184" i="5"/>
  <c r="J185" i="5"/>
  <c r="J186" i="5"/>
  <c r="J187" i="5"/>
  <c r="J188" i="5"/>
  <c r="J189" i="5"/>
  <c r="J190" i="5"/>
  <c r="J191" i="5"/>
  <c r="J192" i="5"/>
  <c r="J193" i="5"/>
  <c r="J194" i="5"/>
  <c r="J195" i="5"/>
  <c r="J196" i="5"/>
  <c r="J197" i="5"/>
  <c r="J198" i="5"/>
  <c r="J199" i="5"/>
  <c r="J200" i="5"/>
  <c r="J201" i="5"/>
  <c r="J202" i="5"/>
  <c r="J203" i="5"/>
  <c r="J204" i="5"/>
  <c r="J205" i="5"/>
  <c r="J206" i="5"/>
  <c r="J207" i="5"/>
  <c r="J208" i="5"/>
  <c r="J209" i="5"/>
  <c r="J210" i="5"/>
  <c r="J211" i="5"/>
  <c r="J212" i="5"/>
  <c r="J213" i="5"/>
  <c r="J214" i="5"/>
  <c r="J215" i="5"/>
  <c r="J216" i="5"/>
  <c r="J217" i="5"/>
  <c r="J218" i="5"/>
  <c r="J219" i="5"/>
  <c r="J220" i="5"/>
  <c r="J221" i="5"/>
  <c r="J222" i="5"/>
  <c r="J223" i="5"/>
  <c r="J224" i="5"/>
  <c r="J225" i="5"/>
  <c r="J226" i="5"/>
  <c r="J227" i="5"/>
  <c r="J228" i="5"/>
  <c r="J229" i="5"/>
  <c r="J230" i="5"/>
  <c r="J231" i="5"/>
  <c r="J232" i="5"/>
  <c r="J233" i="5"/>
  <c r="J234" i="5"/>
  <c r="J235" i="5"/>
  <c r="J236" i="5"/>
  <c r="J237" i="5"/>
  <c r="J238" i="5"/>
  <c r="J239" i="5"/>
  <c r="J240" i="5"/>
  <c r="J241" i="5"/>
  <c r="J242" i="5"/>
  <c r="J243" i="5"/>
  <c r="J244" i="5"/>
  <c r="J245" i="5"/>
  <c r="J246" i="5"/>
  <c r="J247" i="5"/>
  <c r="J248" i="5"/>
  <c r="J249" i="5"/>
  <c r="J250" i="5"/>
  <c r="J251" i="5"/>
  <c r="J252" i="5"/>
  <c r="J3" i="5"/>
  <c r="I17" i="5"/>
  <c r="I18" i="5"/>
  <c r="I19" i="5"/>
  <c r="I20" i="5"/>
  <c r="I21" i="5"/>
  <c r="I22" i="5"/>
  <c r="I23" i="5"/>
  <c r="I24" i="5"/>
  <c r="I25" i="5"/>
  <c r="I26" i="5"/>
  <c r="I27" i="5"/>
  <c r="I28" i="5"/>
  <c r="I29" i="5"/>
  <c r="I30" i="5"/>
  <c r="I31" i="5"/>
  <c r="I32" i="5"/>
  <c r="I33" i="5"/>
  <c r="I34" i="5"/>
  <c r="I35" i="5"/>
  <c r="I36" i="5"/>
  <c r="I37" i="5"/>
  <c r="I38" i="5"/>
  <c r="I39" i="5"/>
  <c r="I40" i="5"/>
  <c r="I41" i="5"/>
  <c r="I42" i="5"/>
  <c r="I43" i="5"/>
  <c r="I44" i="5"/>
  <c r="I45" i="5"/>
  <c r="I46" i="5"/>
  <c r="I47" i="5"/>
  <c r="I48" i="5"/>
  <c r="I49" i="5"/>
  <c r="I50" i="5"/>
  <c r="I51" i="5"/>
  <c r="I52" i="5"/>
  <c r="I53" i="5"/>
  <c r="I54" i="5"/>
  <c r="I55" i="5"/>
  <c r="I56" i="5"/>
  <c r="I57" i="5"/>
  <c r="I58" i="5"/>
  <c r="I59" i="5"/>
  <c r="I60" i="5"/>
  <c r="I61" i="5"/>
  <c r="I62" i="5"/>
  <c r="I63" i="5"/>
  <c r="I64" i="5"/>
  <c r="I65" i="5"/>
  <c r="I66" i="5"/>
  <c r="I67" i="5"/>
  <c r="I68" i="5"/>
  <c r="I69" i="5"/>
  <c r="I70" i="5"/>
  <c r="I71" i="5"/>
  <c r="I72" i="5"/>
  <c r="I73" i="5"/>
  <c r="I74" i="5"/>
  <c r="I75" i="5"/>
  <c r="I76" i="5"/>
  <c r="I77" i="5"/>
  <c r="I78" i="5"/>
  <c r="I79" i="5"/>
  <c r="I80" i="5"/>
  <c r="I81" i="5"/>
  <c r="I82" i="5"/>
  <c r="I83" i="5"/>
  <c r="I84" i="5"/>
  <c r="I85" i="5"/>
  <c r="I86" i="5"/>
  <c r="I87" i="5"/>
  <c r="I88" i="5"/>
  <c r="I89" i="5"/>
  <c r="I90" i="5"/>
  <c r="I91" i="5"/>
  <c r="I92" i="5"/>
  <c r="I93" i="5"/>
  <c r="I94" i="5"/>
  <c r="I95" i="5"/>
  <c r="I96" i="5"/>
  <c r="I97" i="5"/>
  <c r="I98" i="5"/>
  <c r="I99" i="5"/>
  <c r="I100" i="5"/>
  <c r="I101" i="5"/>
  <c r="I102" i="5"/>
  <c r="I103" i="5"/>
  <c r="I104" i="5"/>
  <c r="I105" i="5"/>
  <c r="I106" i="5"/>
  <c r="I107" i="5"/>
  <c r="I108" i="5"/>
  <c r="I109" i="5"/>
  <c r="I110" i="5"/>
  <c r="I111" i="5"/>
  <c r="I112" i="5"/>
  <c r="I113" i="5"/>
  <c r="I114" i="5"/>
  <c r="I115" i="5"/>
  <c r="I116" i="5"/>
  <c r="I117" i="5"/>
  <c r="I118" i="5"/>
  <c r="I119" i="5"/>
  <c r="I120" i="5"/>
  <c r="I121" i="5"/>
  <c r="I122" i="5"/>
  <c r="I123" i="5"/>
  <c r="I124" i="5"/>
  <c r="I125" i="5"/>
  <c r="I126" i="5"/>
  <c r="I127" i="5"/>
  <c r="I128" i="5"/>
  <c r="I129" i="5"/>
  <c r="I130" i="5"/>
  <c r="I131" i="5"/>
  <c r="I132" i="5"/>
  <c r="I133" i="5"/>
  <c r="I134" i="5"/>
  <c r="I135" i="5"/>
  <c r="I136" i="5"/>
  <c r="I137" i="5"/>
  <c r="I138" i="5"/>
  <c r="I139" i="5"/>
  <c r="I140" i="5"/>
  <c r="I141" i="5"/>
  <c r="I142" i="5"/>
  <c r="I143" i="5"/>
  <c r="I144" i="5"/>
  <c r="I145" i="5"/>
  <c r="I146" i="5"/>
  <c r="I147" i="5"/>
  <c r="I148" i="5"/>
  <c r="I149" i="5"/>
  <c r="I150" i="5"/>
  <c r="I151" i="5"/>
  <c r="I152" i="5"/>
  <c r="I153" i="5"/>
  <c r="I154" i="5"/>
  <c r="I155" i="5"/>
  <c r="I156" i="5"/>
  <c r="I157" i="5"/>
  <c r="I158" i="5"/>
  <c r="I159" i="5"/>
  <c r="I160" i="5"/>
  <c r="I161" i="5"/>
  <c r="I162" i="5"/>
  <c r="I163" i="5"/>
  <c r="I164" i="5"/>
  <c r="I165" i="5"/>
  <c r="I166" i="5"/>
  <c r="I167" i="5"/>
  <c r="I168" i="5"/>
  <c r="I169" i="5"/>
  <c r="I170" i="5"/>
  <c r="I171" i="5"/>
  <c r="I172" i="5"/>
  <c r="I173" i="5"/>
  <c r="I174" i="5"/>
  <c r="I175" i="5"/>
  <c r="I176" i="5"/>
  <c r="I177" i="5"/>
  <c r="I178" i="5"/>
  <c r="I179" i="5"/>
  <c r="I180" i="5"/>
  <c r="I181" i="5"/>
  <c r="I182" i="5"/>
  <c r="I183" i="5"/>
  <c r="I184" i="5"/>
  <c r="I185" i="5"/>
  <c r="I186" i="5"/>
  <c r="I187" i="5"/>
  <c r="I188" i="5"/>
  <c r="I189" i="5"/>
  <c r="I190" i="5"/>
  <c r="I191" i="5"/>
  <c r="I192" i="5"/>
  <c r="I193" i="5"/>
  <c r="I194" i="5"/>
  <c r="I195" i="5"/>
  <c r="I196" i="5"/>
  <c r="I197" i="5"/>
  <c r="I198" i="5"/>
  <c r="I199" i="5"/>
  <c r="I200" i="5"/>
  <c r="I201" i="5"/>
  <c r="I202" i="5"/>
  <c r="I203" i="5"/>
  <c r="I204" i="5"/>
  <c r="I205" i="5"/>
  <c r="I206" i="5"/>
  <c r="I207" i="5"/>
  <c r="I208" i="5"/>
  <c r="I209" i="5"/>
  <c r="I210" i="5"/>
  <c r="I211" i="5"/>
  <c r="I212" i="5"/>
  <c r="I213" i="5"/>
  <c r="I214" i="5"/>
  <c r="I215" i="5"/>
  <c r="I216" i="5"/>
  <c r="I217" i="5"/>
  <c r="I218" i="5"/>
  <c r="I219" i="5"/>
  <c r="I220" i="5"/>
  <c r="I221" i="5"/>
  <c r="I222" i="5"/>
  <c r="I223" i="5"/>
  <c r="I224" i="5"/>
  <c r="I225" i="5"/>
  <c r="I226" i="5"/>
  <c r="I227" i="5"/>
  <c r="I228" i="5"/>
  <c r="I229" i="5"/>
  <c r="I230" i="5"/>
  <c r="I231" i="5"/>
  <c r="I232" i="5"/>
  <c r="I233" i="5"/>
  <c r="I234" i="5"/>
  <c r="I235" i="5"/>
  <c r="I236" i="5"/>
  <c r="I237" i="5"/>
  <c r="I238" i="5"/>
  <c r="I239" i="5"/>
  <c r="I240" i="5"/>
  <c r="I241" i="5"/>
  <c r="I242" i="5"/>
  <c r="I243" i="5"/>
  <c r="I244" i="5"/>
  <c r="I245" i="5"/>
  <c r="I246" i="5"/>
  <c r="I247" i="5"/>
  <c r="I248" i="5"/>
  <c r="I249" i="5"/>
  <c r="I250" i="5"/>
  <c r="I251" i="5"/>
  <c r="I252" i="5"/>
  <c r="H20" i="5"/>
  <c r="H21" i="5"/>
  <c r="H22" i="5"/>
  <c r="H23" i="5"/>
  <c r="H24" i="5"/>
  <c r="H25" i="5"/>
  <c r="H26" i="5"/>
  <c r="H27" i="5"/>
  <c r="H28" i="5"/>
  <c r="H29" i="5"/>
  <c r="H30" i="5"/>
  <c r="H31" i="5"/>
  <c r="H32" i="5"/>
  <c r="H33" i="5"/>
  <c r="H34" i="5"/>
  <c r="H35" i="5"/>
  <c r="H36" i="5"/>
  <c r="H37" i="5"/>
  <c r="H38" i="5"/>
  <c r="H39" i="5"/>
  <c r="H40" i="5"/>
  <c r="H41" i="5"/>
  <c r="H42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62" i="5"/>
  <c r="H63" i="5"/>
  <c r="H64" i="5"/>
  <c r="H65" i="5"/>
  <c r="H66" i="5"/>
  <c r="H67" i="5"/>
  <c r="H68" i="5"/>
  <c r="H69" i="5"/>
  <c r="H70" i="5"/>
  <c r="H71" i="5"/>
  <c r="H72" i="5"/>
  <c r="H73" i="5"/>
  <c r="H74" i="5"/>
  <c r="H75" i="5"/>
  <c r="H76" i="5"/>
  <c r="H77" i="5"/>
  <c r="H78" i="5"/>
  <c r="H79" i="5"/>
  <c r="H80" i="5"/>
  <c r="H81" i="5"/>
  <c r="H82" i="5"/>
  <c r="H83" i="5"/>
  <c r="H84" i="5"/>
  <c r="H85" i="5"/>
  <c r="H86" i="5"/>
  <c r="H87" i="5"/>
  <c r="H88" i="5"/>
  <c r="H89" i="5"/>
  <c r="H90" i="5"/>
  <c r="H91" i="5"/>
  <c r="H92" i="5"/>
  <c r="H93" i="5"/>
  <c r="H94" i="5"/>
  <c r="H95" i="5"/>
  <c r="H96" i="5"/>
  <c r="H97" i="5"/>
  <c r="H98" i="5"/>
  <c r="H99" i="5"/>
  <c r="H100" i="5"/>
  <c r="H101" i="5"/>
  <c r="H102" i="5"/>
  <c r="H103" i="5"/>
  <c r="H104" i="5"/>
  <c r="H105" i="5"/>
  <c r="H106" i="5"/>
  <c r="H107" i="5"/>
  <c r="H108" i="5"/>
  <c r="H109" i="5"/>
  <c r="H110" i="5"/>
  <c r="H111" i="5"/>
  <c r="H112" i="5"/>
  <c r="H113" i="5"/>
  <c r="H114" i="5"/>
  <c r="H115" i="5"/>
  <c r="H116" i="5"/>
  <c r="H117" i="5"/>
  <c r="H118" i="5"/>
  <c r="H119" i="5"/>
  <c r="H120" i="5"/>
  <c r="H121" i="5"/>
  <c r="H122" i="5"/>
  <c r="H123" i="5"/>
  <c r="H124" i="5"/>
  <c r="H125" i="5"/>
  <c r="H126" i="5"/>
  <c r="H127" i="5"/>
  <c r="H128" i="5"/>
  <c r="H129" i="5"/>
  <c r="H130" i="5"/>
  <c r="H131" i="5"/>
  <c r="H132" i="5"/>
  <c r="H133" i="5"/>
  <c r="H134" i="5"/>
  <c r="H135" i="5"/>
  <c r="H136" i="5"/>
  <c r="H137" i="5"/>
  <c r="H138" i="5"/>
  <c r="H139" i="5"/>
  <c r="H140" i="5"/>
  <c r="H141" i="5"/>
  <c r="H142" i="5"/>
  <c r="H143" i="5"/>
  <c r="H144" i="5"/>
  <c r="H145" i="5"/>
  <c r="H146" i="5"/>
  <c r="H147" i="5"/>
  <c r="H148" i="5"/>
  <c r="H149" i="5"/>
  <c r="H150" i="5"/>
  <c r="H151" i="5"/>
  <c r="H152" i="5"/>
  <c r="H153" i="5"/>
  <c r="H154" i="5"/>
  <c r="H155" i="5"/>
  <c r="H156" i="5"/>
  <c r="H157" i="5"/>
  <c r="H158" i="5"/>
  <c r="H159" i="5"/>
  <c r="H160" i="5"/>
  <c r="H161" i="5"/>
  <c r="H162" i="5"/>
  <c r="H163" i="5"/>
  <c r="H164" i="5"/>
  <c r="H165" i="5"/>
  <c r="H166" i="5"/>
  <c r="H167" i="5"/>
  <c r="H168" i="5"/>
  <c r="H169" i="5"/>
  <c r="H170" i="5"/>
  <c r="H171" i="5"/>
  <c r="H172" i="5"/>
  <c r="H173" i="5"/>
  <c r="H174" i="5"/>
  <c r="H175" i="5"/>
  <c r="H176" i="5"/>
  <c r="H177" i="5"/>
  <c r="H178" i="5"/>
  <c r="H179" i="5"/>
  <c r="H180" i="5"/>
  <c r="H181" i="5"/>
  <c r="H182" i="5"/>
  <c r="H183" i="5"/>
  <c r="H184" i="5"/>
  <c r="H185" i="5"/>
  <c r="H186" i="5"/>
  <c r="H187" i="5"/>
  <c r="H188" i="5"/>
  <c r="H189" i="5"/>
  <c r="H190" i="5"/>
  <c r="H191" i="5"/>
  <c r="H192" i="5"/>
  <c r="H193" i="5"/>
  <c r="H194" i="5"/>
  <c r="H195" i="5"/>
  <c r="H196" i="5"/>
  <c r="H197" i="5"/>
  <c r="H198" i="5"/>
  <c r="H199" i="5"/>
  <c r="H200" i="5"/>
  <c r="H201" i="5"/>
  <c r="H202" i="5"/>
  <c r="H203" i="5"/>
  <c r="H204" i="5"/>
  <c r="H205" i="5"/>
  <c r="H206" i="5"/>
  <c r="H207" i="5"/>
  <c r="H208" i="5"/>
  <c r="H209" i="5"/>
  <c r="H210" i="5"/>
  <c r="H211" i="5"/>
  <c r="H212" i="5"/>
  <c r="H213" i="5"/>
  <c r="H214" i="5"/>
  <c r="H215" i="5"/>
  <c r="H216" i="5"/>
  <c r="H217" i="5"/>
  <c r="H218" i="5"/>
  <c r="H219" i="5"/>
  <c r="H220" i="5"/>
  <c r="H221" i="5"/>
  <c r="H222" i="5"/>
  <c r="H223" i="5"/>
  <c r="H224" i="5"/>
  <c r="H225" i="5"/>
  <c r="H226" i="5"/>
  <c r="H227" i="5"/>
  <c r="H228" i="5"/>
  <c r="H229" i="5"/>
  <c r="H230" i="5"/>
  <c r="H231" i="5"/>
  <c r="H232" i="5"/>
  <c r="H233" i="5"/>
  <c r="H234" i="5"/>
  <c r="H235" i="5"/>
  <c r="H236" i="5"/>
  <c r="H237" i="5"/>
  <c r="H238" i="5"/>
  <c r="H239" i="5"/>
  <c r="H240" i="5"/>
  <c r="H241" i="5"/>
  <c r="H242" i="5"/>
  <c r="H243" i="5"/>
  <c r="H244" i="5"/>
  <c r="H245" i="5"/>
  <c r="H246" i="5"/>
  <c r="H247" i="5"/>
  <c r="H248" i="5"/>
  <c r="H249" i="5"/>
  <c r="H250" i="5"/>
  <c r="H251" i="5"/>
  <c r="H252" i="5"/>
  <c r="H4" i="5"/>
  <c r="H5" i="5"/>
  <c r="H6" i="5"/>
  <c r="H7" i="5"/>
  <c r="H8" i="5"/>
  <c r="H9" i="5"/>
  <c r="H10" i="5"/>
  <c r="H11" i="5"/>
  <c r="H12" i="5"/>
  <c r="H13" i="5"/>
  <c r="H14" i="5"/>
  <c r="H15" i="5"/>
  <c r="H16" i="5"/>
  <c r="H17" i="5"/>
  <c r="H18" i="5"/>
  <c r="H19" i="5"/>
  <c r="H3" i="5"/>
  <c r="I16" i="5" l="1"/>
</calcChain>
</file>

<file path=xl/sharedStrings.xml><?xml version="1.0" encoding="utf-8"?>
<sst xmlns="http://schemas.openxmlformats.org/spreadsheetml/2006/main" count="54" uniqueCount="40">
  <si>
    <t>Oil price</t>
  </si>
  <si>
    <t>Volume</t>
  </si>
  <si>
    <t>Adj Close</t>
  </si>
  <si>
    <t>Close</t>
  </si>
  <si>
    <t>Low</t>
  </si>
  <si>
    <t>High</t>
  </si>
  <si>
    <t>Open</t>
  </si>
  <si>
    <t>Date</t>
  </si>
  <si>
    <t>Volatility</t>
  </si>
  <si>
    <t>px Change</t>
  </si>
  <si>
    <t>Change</t>
  </si>
  <si>
    <t>Gain</t>
  </si>
  <si>
    <t>Loss</t>
  </si>
  <si>
    <t>Av Gain</t>
  </si>
  <si>
    <t>Av Loss</t>
  </si>
  <si>
    <t>RS</t>
  </si>
  <si>
    <t>RSI</t>
  </si>
  <si>
    <t>True Range</t>
  </si>
  <si>
    <t>Average True Range</t>
  </si>
  <si>
    <t>12 Day EMA</t>
  </si>
  <si>
    <t>26 Day EMA</t>
  </si>
  <si>
    <t>MACD</t>
  </si>
  <si>
    <t>Signal</t>
  </si>
  <si>
    <t>Histogram</t>
  </si>
  <si>
    <t>Min</t>
  </si>
  <si>
    <t>Max</t>
  </si>
  <si>
    <t>Average</t>
  </si>
  <si>
    <t>% Total</t>
  </si>
  <si>
    <t>Running Total</t>
  </si>
  <si>
    <t xml:space="preserve">The oil price from 2014 to 2015 was falling over time. From the data we see the oil price tried to maintain its position however after mid 2014 </t>
  </si>
  <si>
    <t xml:space="preserve">the oil price started to drop signingicantly and lost quickly to reach the minimum of the historical performance. </t>
  </si>
  <si>
    <t>Starting in January of each year, each line shows the expected forecast of GDP growth</t>
  </si>
  <si>
    <t xml:space="preserve"> for the specified calendar year, which tends to move toward the actual realized growth outcome as the year progresses.</t>
  </si>
  <si>
    <t xml:space="preserve"> Expectations continue to evolve into the next calendar year as revised GDP data become available </t>
  </si>
  <si>
    <t>(e.g., 2008 GDP expectations are revised even during 2009).</t>
  </si>
  <si>
    <t>Behid this data, it links to various factors contribute its fall.</t>
  </si>
  <si>
    <t>After the Global financial crisis in 2009, the OPEC was still able to cuts targets 4.2 mmbpd by 2011</t>
  </si>
  <si>
    <t>However, the OPEC production quota unchanged regardless of economics downturn. Middle east regions maintain their products and creating huge supply of oil to maintain their revenue regardlessly.</t>
  </si>
  <si>
    <t>Many organizations such as U.S. Energy Information Administration also had provided the historical data and analysis on the issues</t>
  </si>
  <si>
    <t>Price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</si>
</sst>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164" formatCode="yyyy\-mm\-dd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7">
    <xf numFmtId="0" fontId="0" fillId="0" borderId="0"/>
    <xf numFmtId="0" fontId="3" fillId="0" borderId="0"/>
    <xf numFmtId="0" fontId="4" fillId="0" borderId="0"/>
    <xf numFmtId="0" fontId="2" fillId="0" borderId="0"/>
    <xf numFmtId="0" fontId="3" fillId="0" borderId="0"/>
    <xf numFmtId="44" fontId="4" fillId="0" borderId="0" applyFont="0" applyFill="0" applyBorder="0" applyAlignment="0" applyProtection="0"/>
    <xf numFmtId="9" fontId="4" fillId="0" borderId="0" applyFont="0" applyFill="0" applyBorder="0" applyAlignment="0" applyProtection="0"/>
  </cellStyleXfs>
  <cellXfs count="14">
    <xf numFmtId="0" fontId="0" fillId="0" borderId="0" xfId="0"/>
    <xf numFmtId="164" fontId="0" fillId="0" borderId="0" xfId="0" applyNumberFormat="1" applyBorder="1" applyProtection="1">
      <protection locked="0"/>
    </xf>
    <xf numFmtId="0" fontId="0" fillId="0" borderId="0" xfId="0" applyBorder="1" applyProtection="1">
      <protection locked="0"/>
    </xf>
    <xf numFmtId="0" fontId="1" fillId="0" borderId="0" xfId="0" applyFont="1" applyAlignment="1">
      <alignment horizontal="center"/>
    </xf>
    <xf numFmtId="10" fontId="3" fillId="0" borderId="0" xfId="1" applyNumberFormat="1" applyAlignment="1">
      <alignment wrapText="1"/>
    </xf>
    <xf numFmtId="0" fontId="3" fillId="0" borderId="0" xfId="1"/>
    <xf numFmtId="10" fontId="3" fillId="0" borderId="0" xfId="1" applyNumberFormat="1"/>
    <xf numFmtId="0" fontId="3" fillId="0" borderId="0" xfId="1"/>
    <xf numFmtId="10" fontId="3" fillId="0" borderId="0" xfId="1" applyNumberFormat="1"/>
    <xf numFmtId="0" fontId="3" fillId="0" borderId="0" xfId="1"/>
    <xf numFmtId="14" fontId="3" fillId="0" borderId="0" xfId="1" applyNumberFormat="1"/>
    <xf numFmtId="10" fontId="3" fillId="0" borderId="0" xfId="1" applyNumberFormat="1"/>
    <xf numFmtId="0" fontId="1" fillId="0" borderId="0" xfId="0" applyFont="1"/>
    <xf numFmtId="10" fontId="1" fillId="0" borderId="0" xfId="0" applyNumberFormat="1" applyFont="1"/>
  </cellXfs>
  <cellStyles count="7">
    <cellStyle name="Currency 2" xfId="5" xr:uid="{00000000-0005-0000-0000-000000000000}"/>
    <cellStyle name="Normal" xfId="0" builtinId="0"/>
    <cellStyle name="Normal 2" xfId="1" xr:uid="{00000000-0005-0000-0000-000003000000}"/>
    <cellStyle name="Normal 3" xfId="2" xr:uid="{00000000-0005-0000-0000-000004000000}"/>
    <cellStyle name="Normal 3 2" xfId="4" xr:uid="{00000000-0005-0000-0000-000005000000}"/>
    <cellStyle name="Normal 4" xfId="3" xr:uid="{00000000-0005-0000-0000-000006000000}"/>
    <cellStyle name="Percent 2" xfId="6" xr:uid="{00000000-0005-0000-0000-000007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Ex3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u="none" strike="noStrike" baseline="0">
                <a:effectLst/>
              </a:rPr>
              <a:t>Oil price with Linear Regression</a:t>
            </a:r>
            <a:endParaRPr lang="en-US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5713891026779561E-2"/>
          <c:y val="0.13866319941580554"/>
          <c:w val="0.89593642899900672"/>
          <c:h val="0.62046384801432342"/>
        </c:manualLayout>
      </c:layout>
      <c:lineChart>
        <c:grouping val="standard"/>
        <c:varyColors val="0"/>
        <c:ser>
          <c:idx val="1"/>
          <c:order val="0"/>
          <c:tx>
            <c:strRef>
              <c:f>Trend_line!$B$1</c:f>
              <c:strCache>
                <c:ptCount val="1"/>
                <c:pt idx="0">
                  <c:v>Oil price</c:v>
                </c:pt>
              </c:strCache>
            </c:strRef>
          </c:tx>
          <c:marker>
            <c:symbol val="none"/>
          </c:marker>
          <c:cat>
            <c:numRef>
              <c:f>Trend_line!$A$2:$A$262</c:f>
              <c:numCache>
                <c:formatCode>yyyy\-mm\-dd</c:formatCode>
                <c:ptCount val="261"/>
                <c:pt idx="0">
                  <c:v>41660</c:v>
                </c:pt>
                <c:pt idx="1">
                  <c:v>41661</c:v>
                </c:pt>
                <c:pt idx="2">
                  <c:v>41662</c:v>
                </c:pt>
                <c:pt idx="3">
                  <c:v>41663</c:v>
                </c:pt>
                <c:pt idx="4">
                  <c:v>41666</c:v>
                </c:pt>
                <c:pt idx="5">
                  <c:v>41667</c:v>
                </c:pt>
                <c:pt idx="6">
                  <c:v>41668</c:v>
                </c:pt>
                <c:pt idx="7">
                  <c:v>41669</c:v>
                </c:pt>
                <c:pt idx="8">
                  <c:v>41670</c:v>
                </c:pt>
                <c:pt idx="9">
                  <c:v>41673</c:v>
                </c:pt>
                <c:pt idx="10">
                  <c:v>41674</c:v>
                </c:pt>
                <c:pt idx="11">
                  <c:v>41675</c:v>
                </c:pt>
                <c:pt idx="12">
                  <c:v>41676</c:v>
                </c:pt>
                <c:pt idx="13">
                  <c:v>41677</c:v>
                </c:pt>
                <c:pt idx="14">
                  <c:v>41680</c:v>
                </c:pt>
                <c:pt idx="15">
                  <c:v>41681</c:v>
                </c:pt>
                <c:pt idx="16">
                  <c:v>41682</c:v>
                </c:pt>
                <c:pt idx="17">
                  <c:v>41683</c:v>
                </c:pt>
                <c:pt idx="18">
                  <c:v>41684</c:v>
                </c:pt>
                <c:pt idx="19">
                  <c:v>41688</c:v>
                </c:pt>
                <c:pt idx="20">
                  <c:v>41689</c:v>
                </c:pt>
                <c:pt idx="21">
                  <c:v>41690</c:v>
                </c:pt>
                <c:pt idx="22">
                  <c:v>41691</c:v>
                </c:pt>
                <c:pt idx="23">
                  <c:v>41694</c:v>
                </c:pt>
                <c:pt idx="24">
                  <c:v>41695</c:v>
                </c:pt>
                <c:pt idx="25">
                  <c:v>41696</c:v>
                </c:pt>
                <c:pt idx="26">
                  <c:v>41697</c:v>
                </c:pt>
                <c:pt idx="27">
                  <c:v>41698</c:v>
                </c:pt>
                <c:pt idx="28">
                  <c:v>41701</c:v>
                </c:pt>
                <c:pt idx="29">
                  <c:v>41702</c:v>
                </c:pt>
                <c:pt idx="30">
                  <c:v>41703</c:v>
                </c:pt>
                <c:pt idx="31">
                  <c:v>41704</c:v>
                </c:pt>
                <c:pt idx="32">
                  <c:v>41705</c:v>
                </c:pt>
                <c:pt idx="33">
                  <c:v>41708</c:v>
                </c:pt>
                <c:pt idx="34">
                  <c:v>41709</c:v>
                </c:pt>
                <c:pt idx="35">
                  <c:v>41710</c:v>
                </c:pt>
                <c:pt idx="36">
                  <c:v>41711</c:v>
                </c:pt>
                <c:pt idx="37">
                  <c:v>41712</c:v>
                </c:pt>
                <c:pt idx="38">
                  <c:v>41715</c:v>
                </c:pt>
                <c:pt idx="39">
                  <c:v>41716</c:v>
                </c:pt>
                <c:pt idx="40">
                  <c:v>41717</c:v>
                </c:pt>
                <c:pt idx="41">
                  <c:v>41718</c:v>
                </c:pt>
                <c:pt idx="42">
                  <c:v>41719</c:v>
                </c:pt>
                <c:pt idx="43">
                  <c:v>41722</c:v>
                </c:pt>
                <c:pt idx="44">
                  <c:v>41723</c:v>
                </c:pt>
                <c:pt idx="45">
                  <c:v>41724</c:v>
                </c:pt>
                <c:pt idx="46">
                  <c:v>41725</c:v>
                </c:pt>
                <c:pt idx="47">
                  <c:v>41726</c:v>
                </c:pt>
                <c:pt idx="48">
                  <c:v>41729</c:v>
                </c:pt>
                <c:pt idx="49">
                  <c:v>41730</c:v>
                </c:pt>
                <c:pt idx="50">
                  <c:v>41731</c:v>
                </c:pt>
                <c:pt idx="51">
                  <c:v>41732</c:v>
                </c:pt>
                <c:pt idx="52">
                  <c:v>41733</c:v>
                </c:pt>
                <c:pt idx="53">
                  <c:v>41736</c:v>
                </c:pt>
                <c:pt idx="54">
                  <c:v>41737</c:v>
                </c:pt>
                <c:pt idx="55">
                  <c:v>41738</c:v>
                </c:pt>
                <c:pt idx="56">
                  <c:v>41739</c:v>
                </c:pt>
                <c:pt idx="57">
                  <c:v>41740</c:v>
                </c:pt>
                <c:pt idx="58">
                  <c:v>41743</c:v>
                </c:pt>
                <c:pt idx="59">
                  <c:v>41744</c:v>
                </c:pt>
                <c:pt idx="60">
                  <c:v>41745</c:v>
                </c:pt>
                <c:pt idx="61">
                  <c:v>41746</c:v>
                </c:pt>
                <c:pt idx="62">
                  <c:v>41750</c:v>
                </c:pt>
                <c:pt idx="63">
                  <c:v>41751</c:v>
                </c:pt>
                <c:pt idx="64">
                  <c:v>41752</c:v>
                </c:pt>
                <c:pt idx="65">
                  <c:v>41753</c:v>
                </c:pt>
                <c:pt idx="66">
                  <c:v>41754</c:v>
                </c:pt>
                <c:pt idx="67">
                  <c:v>41757</c:v>
                </c:pt>
                <c:pt idx="68">
                  <c:v>41758</c:v>
                </c:pt>
                <c:pt idx="69">
                  <c:v>41759</c:v>
                </c:pt>
                <c:pt idx="70">
                  <c:v>41760</c:v>
                </c:pt>
                <c:pt idx="71">
                  <c:v>41761</c:v>
                </c:pt>
                <c:pt idx="72">
                  <c:v>41764</c:v>
                </c:pt>
                <c:pt idx="73">
                  <c:v>41765</c:v>
                </c:pt>
                <c:pt idx="74">
                  <c:v>41766</c:v>
                </c:pt>
                <c:pt idx="75">
                  <c:v>41767</c:v>
                </c:pt>
                <c:pt idx="76">
                  <c:v>41768</c:v>
                </c:pt>
                <c:pt idx="77">
                  <c:v>41771</c:v>
                </c:pt>
                <c:pt idx="78">
                  <c:v>41772</c:v>
                </c:pt>
                <c:pt idx="79">
                  <c:v>41773</c:v>
                </c:pt>
                <c:pt idx="80">
                  <c:v>41774</c:v>
                </c:pt>
                <c:pt idx="81">
                  <c:v>41775</c:v>
                </c:pt>
                <c:pt idx="82">
                  <c:v>41778</c:v>
                </c:pt>
                <c:pt idx="83">
                  <c:v>41779</c:v>
                </c:pt>
                <c:pt idx="84">
                  <c:v>41780</c:v>
                </c:pt>
                <c:pt idx="85">
                  <c:v>41781</c:v>
                </c:pt>
                <c:pt idx="86">
                  <c:v>41782</c:v>
                </c:pt>
                <c:pt idx="87">
                  <c:v>41786</c:v>
                </c:pt>
                <c:pt idx="88">
                  <c:v>41787</c:v>
                </c:pt>
                <c:pt idx="89">
                  <c:v>41788</c:v>
                </c:pt>
                <c:pt idx="90">
                  <c:v>41789</c:v>
                </c:pt>
                <c:pt idx="91">
                  <c:v>41792</c:v>
                </c:pt>
                <c:pt idx="92">
                  <c:v>41793</c:v>
                </c:pt>
                <c:pt idx="93">
                  <c:v>41794</c:v>
                </c:pt>
                <c:pt idx="94">
                  <c:v>41795</c:v>
                </c:pt>
                <c:pt idx="95">
                  <c:v>41796</c:v>
                </c:pt>
                <c:pt idx="96">
                  <c:v>41799</c:v>
                </c:pt>
                <c:pt idx="97">
                  <c:v>41800</c:v>
                </c:pt>
                <c:pt idx="98">
                  <c:v>41801</c:v>
                </c:pt>
                <c:pt idx="99">
                  <c:v>41802</c:v>
                </c:pt>
                <c:pt idx="100">
                  <c:v>41803</c:v>
                </c:pt>
                <c:pt idx="101">
                  <c:v>41806</c:v>
                </c:pt>
                <c:pt idx="102">
                  <c:v>41807</c:v>
                </c:pt>
                <c:pt idx="103">
                  <c:v>41808</c:v>
                </c:pt>
                <c:pt idx="104">
                  <c:v>41809</c:v>
                </c:pt>
                <c:pt idx="105">
                  <c:v>41810</c:v>
                </c:pt>
                <c:pt idx="106">
                  <c:v>41813</c:v>
                </c:pt>
                <c:pt idx="107">
                  <c:v>41814</c:v>
                </c:pt>
                <c:pt idx="108">
                  <c:v>41815</c:v>
                </c:pt>
                <c:pt idx="109">
                  <c:v>41816</c:v>
                </c:pt>
                <c:pt idx="110">
                  <c:v>41817</c:v>
                </c:pt>
                <c:pt idx="111">
                  <c:v>41820</c:v>
                </c:pt>
                <c:pt idx="112">
                  <c:v>41821</c:v>
                </c:pt>
                <c:pt idx="113">
                  <c:v>41822</c:v>
                </c:pt>
                <c:pt idx="114">
                  <c:v>41823</c:v>
                </c:pt>
                <c:pt idx="115">
                  <c:v>41827</c:v>
                </c:pt>
                <c:pt idx="116">
                  <c:v>41828</c:v>
                </c:pt>
                <c:pt idx="117">
                  <c:v>41829</c:v>
                </c:pt>
                <c:pt idx="118">
                  <c:v>41830</c:v>
                </c:pt>
                <c:pt idx="119">
                  <c:v>41831</c:v>
                </c:pt>
                <c:pt idx="120">
                  <c:v>41834</c:v>
                </c:pt>
                <c:pt idx="121">
                  <c:v>41835</c:v>
                </c:pt>
                <c:pt idx="122">
                  <c:v>41836</c:v>
                </c:pt>
                <c:pt idx="123">
                  <c:v>41837</c:v>
                </c:pt>
                <c:pt idx="124">
                  <c:v>41838</c:v>
                </c:pt>
                <c:pt idx="125">
                  <c:v>41841</c:v>
                </c:pt>
                <c:pt idx="126">
                  <c:v>41842</c:v>
                </c:pt>
                <c:pt idx="127">
                  <c:v>41843</c:v>
                </c:pt>
                <c:pt idx="128">
                  <c:v>41844</c:v>
                </c:pt>
                <c:pt idx="129">
                  <c:v>41845</c:v>
                </c:pt>
                <c:pt idx="130">
                  <c:v>41848</c:v>
                </c:pt>
                <c:pt idx="131">
                  <c:v>41849</c:v>
                </c:pt>
                <c:pt idx="132">
                  <c:v>41850</c:v>
                </c:pt>
                <c:pt idx="133">
                  <c:v>41851</c:v>
                </c:pt>
                <c:pt idx="134">
                  <c:v>41852</c:v>
                </c:pt>
                <c:pt idx="135">
                  <c:v>41855</c:v>
                </c:pt>
                <c:pt idx="136">
                  <c:v>41856</c:v>
                </c:pt>
                <c:pt idx="137">
                  <c:v>41857</c:v>
                </c:pt>
                <c:pt idx="138">
                  <c:v>41858</c:v>
                </c:pt>
                <c:pt idx="139">
                  <c:v>41859</c:v>
                </c:pt>
                <c:pt idx="140">
                  <c:v>41862</c:v>
                </c:pt>
                <c:pt idx="141">
                  <c:v>41863</c:v>
                </c:pt>
                <c:pt idx="142">
                  <c:v>41864</c:v>
                </c:pt>
                <c:pt idx="143">
                  <c:v>41865</c:v>
                </c:pt>
                <c:pt idx="144">
                  <c:v>41866</c:v>
                </c:pt>
                <c:pt idx="145">
                  <c:v>41869</c:v>
                </c:pt>
                <c:pt idx="146">
                  <c:v>41870</c:v>
                </c:pt>
                <c:pt idx="147">
                  <c:v>41871</c:v>
                </c:pt>
                <c:pt idx="148">
                  <c:v>41872</c:v>
                </c:pt>
                <c:pt idx="149">
                  <c:v>41873</c:v>
                </c:pt>
                <c:pt idx="150">
                  <c:v>41876</c:v>
                </c:pt>
                <c:pt idx="151">
                  <c:v>41877</c:v>
                </c:pt>
                <c:pt idx="152">
                  <c:v>41878</c:v>
                </c:pt>
                <c:pt idx="153">
                  <c:v>41879</c:v>
                </c:pt>
                <c:pt idx="154">
                  <c:v>41880</c:v>
                </c:pt>
                <c:pt idx="155">
                  <c:v>41884</c:v>
                </c:pt>
                <c:pt idx="156">
                  <c:v>41885</c:v>
                </c:pt>
                <c:pt idx="157">
                  <c:v>41886</c:v>
                </c:pt>
                <c:pt idx="158">
                  <c:v>41887</c:v>
                </c:pt>
                <c:pt idx="159">
                  <c:v>41890</c:v>
                </c:pt>
                <c:pt idx="160">
                  <c:v>41891</c:v>
                </c:pt>
                <c:pt idx="161">
                  <c:v>41892</c:v>
                </c:pt>
                <c:pt idx="162">
                  <c:v>41893</c:v>
                </c:pt>
                <c:pt idx="163">
                  <c:v>41894</c:v>
                </c:pt>
                <c:pt idx="164">
                  <c:v>41897</c:v>
                </c:pt>
                <c:pt idx="165">
                  <c:v>41898</c:v>
                </c:pt>
                <c:pt idx="166">
                  <c:v>41899</c:v>
                </c:pt>
                <c:pt idx="167">
                  <c:v>41900</c:v>
                </c:pt>
                <c:pt idx="168">
                  <c:v>41901</c:v>
                </c:pt>
                <c:pt idx="169">
                  <c:v>41904</c:v>
                </c:pt>
                <c:pt idx="170">
                  <c:v>41905</c:v>
                </c:pt>
                <c:pt idx="171">
                  <c:v>41906</c:v>
                </c:pt>
                <c:pt idx="172">
                  <c:v>41907</c:v>
                </c:pt>
                <c:pt idx="173">
                  <c:v>41908</c:v>
                </c:pt>
                <c:pt idx="174">
                  <c:v>41911</c:v>
                </c:pt>
                <c:pt idx="175">
                  <c:v>41912</c:v>
                </c:pt>
                <c:pt idx="176">
                  <c:v>41913</c:v>
                </c:pt>
                <c:pt idx="177">
                  <c:v>41914</c:v>
                </c:pt>
                <c:pt idx="178">
                  <c:v>41915</c:v>
                </c:pt>
                <c:pt idx="179">
                  <c:v>41918</c:v>
                </c:pt>
                <c:pt idx="180">
                  <c:v>41919</c:v>
                </c:pt>
                <c:pt idx="181">
                  <c:v>41920</c:v>
                </c:pt>
                <c:pt idx="182">
                  <c:v>41921</c:v>
                </c:pt>
                <c:pt idx="183">
                  <c:v>41922</c:v>
                </c:pt>
                <c:pt idx="184">
                  <c:v>41925</c:v>
                </c:pt>
                <c:pt idx="185">
                  <c:v>41926</c:v>
                </c:pt>
                <c:pt idx="186">
                  <c:v>41927</c:v>
                </c:pt>
                <c:pt idx="187">
                  <c:v>41928</c:v>
                </c:pt>
                <c:pt idx="188">
                  <c:v>41929</c:v>
                </c:pt>
                <c:pt idx="189">
                  <c:v>41932</c:v>
                </c:pt>
                <c:pt idx="190">
                  <c:v>41933</c:v>
                </c:pt>
                <c:pt idx="191">
                  <c:v>41934</c:v>
                </c:pt>
                <c:pt idx="192">
                  <c:v>41935</c:v>
                </c:pt>
                <c:pt idx="193">
                  <c:v>41936</c:v>
                </c:pt>
                <c:pt idx="194">
                  <c:v>41939</c:v>
                </c:pt>
                <c:pt idx="195">
                  <c:v>41940</c:v>
                </c:pt>
                <c:pt idx="196">
                  <c:v>41941</c:v>
                </c:pt>
                <c:pt idx="197">
                  <c:v>41942</c:v>
                </c:pt>
                <c:pt idx="198">
                  <c:v>41943</c:v>
                </c:pt>
                <c:pt idx="199">
                  <c:v>41946</c:v>
                </c:pt>
                <c:pt idx="200">
                  <c:v>41947</c:v>
                </c:pt>
                <c:pt idx="201">
                  <c:v>41948</c:v>
                </c:pt>
                <c:pt idx="202">
                  <c:v>41949</c:v>
                </c:pt>
                <c:pt idx="203">
                  <c:v>41950</c:v>
                </c:pt>
                <c:pt idx="204">
                  <c:v>41953</c:v>
                </c:pt>
                <c:pt idx="205">
                  <c:v>41954</c:v>
                </c:pt>
                <c:pt idx="206">
                  <c:v>41955</c:v>
                </c:pt>
                <c:pt idx="207">
                  <c:v>41956</c:v>
                </c:pt>
                <c:pt idx="208">
                  <c:v>41957</c:v>
                </c:pt>
                <c:pt idx="209">
                  <c:v>41960</c:v>
                </c:pt>
                <c:pt idx="210">
                  <c:v>41961</c:v>
                </c:pt>
                <c:pt idx="211">
                  <c:v>41962</c:v>
                </c:pt>
                <c:pt idx="212">
                  <c:v>41963</c:v>
                </c:pt>
                <c:pt idx="213">
                  <c:v>41964</c:v>
                </c:pt>
                <c:pt idx="214">
                  <c:v>41967</c:v>
                </c:pt>
                <c:pt idx="215">
                  <c:v>41968</c:v>
                </c:pt>
                <c:pt idx="216">
                  <c:v>41969</c:v>
                </c:pt>
                <c:pt idx="217">
                  <c:v>41971</c:v>
                </c:pt>
                <c:pt idx="218">
                  <c:v>41974</c:v>
                </c:pt>
                <c:pt idx="219">
                  <c:v>41975</c:v>
                </c:pt>
                <c:pt idx="220">
                  <c:v>41976</c:v>
                </c:pt>
                <c:pt idx="221">
                  <c:v>41977</c:v>
                </c:pt>
                <c:pt idx="222">
                  <c:v>41978</c:v>
                </c:pt>
                <c:pt idx="223">
                  <c:v>41981</c:v>
                </c:pt>
                <c:pt idx="224">
                  <c:v>41982</c:v>
                </c:pt>
                <c:pt idx="225">
                  <c:v>41983</c:v>
                </c:pt>
                <c:pt idx="226">
                  <c:v>41984</c:v>
                </c:pt>
                <c:pt idx="227">
                  <c:v>41985</c:v>
                </c:pt>
                <c:pt idx="228">
                  <c:v>41988</c:v>
                </c:pt>
                <c:pt idx="229">
                  <c:v>41989</c:v>
                </c:pt>
                <c:pt idx="230">
                  <c:v>41990</c:v>
                </c:pt>
                <c:pt idx="231">
                  <c:v>41991</c:v>
                </c:pt>
                <c:pt idx="232">
                  <c:v>41992</c:v>
                </c:pt>
                <c:pt idx="233">
                  <c:v>41995</c:v>
                </c:pt>
                <c:pt idx="234">
                  <c:v>41996</c:v>
                </c:pt>
                <c:pt idx="235">
                  <c:v>41997</c:v>
                </c:pt>
                <c:pt idx="236">
                  <c:v>41999</c:v>
                </c:pt>
                <c:pt idx="237">
                  <c:v>42002</c:v>
                </c:pt>
                <c:pt idx="238">
                  <c:v>42003</c:v>
                </c:pt>
                <c:pt idx="239">
                  <c:v>42004</c:v>
                </c:pt>
                <c:pt idx="240">
                  <c:v>42006</c:v>
                </c:pt>
                <c:pt idx="241">
                  <c:v>42009</c:v>
                </c:pt>
                <c:pt idx="242">
                  <c:v>42010</c:v>
                </c:pt>
                <c:pt idx="243">
                  <c:v>42011</c:v>
                </c:pt>
                <c:pt idx="244">
                  <c:v>42012</c:v>
                </c:pt>
                <c:pt idx="245">
                  <c:v>42013</c:v>
                </c:pt>
                <c:pt idx="246">
                  <c:v>42016</c:v>
                </c:pt>
                <c:pt idx="247">
                  <c:v>42017</c:v>
                </c:pt>
                <c:pt idx="248">
                  <c:v>42018</c:v>
                </c:pt>
                <c:pt idx="249">
                  <c:v>42019</c:v>
                </c:pt>
                <c:pt idx="250">
                  <c:v>42020</c:v>
                </c:pt>
                <c:pt idx="251">
                  <c:v>42024</c:v>
                </c:pt>
                <c:pt idx="252">
                  <c:v>42025</c:v>
                </c:pt>
                <c:pt idx="253">
                  <c:v>42026</c:v>
                </c:pt>
                <c:pt idx="254">
                  <c:v>42027</c:v>
                </c:pt>
                <c:pt idx="255">
                  <c:v>42030</c:v>
                </c:pt>
                <c:pt idx="256">
                  <c:v>42031</c:v>
                </c:pt>
                <c:pt idx="257">
                  <c:v>42032</c:v>
                </c:pt>
                <c:pt idx="258">
                  <c:v>42033</c:v>
                </c:pt>
                <c:pt idx="259">
                  <c:v>42034</c:v>
                </c:pt>
                <c:pt idx="260">
                  <c:v>42037</c:v>
                </c:pt>
              </c:numCache>
            </c:numRef>
          </c:cat>
          <c:val>
            <c:numRef>
              <c:f>Trend_line!$B$2:$B$262</c:f>
              <c:numCache>
                <c:formatCode>General</c:formatCode>
                <c:ptCount val="261"/>
                <c:pt idx="0">
                  <c:v>94.51</c:v>
                </c:pt>
                <c:pt idx="1">
                  <c:v>96.35</c:v>
                </c:pt>
                <c:pt idx="2">
                  <c:v>97.23</c:v>
                </c:pt>
                <c:pt idx="3">
                  <c:v>96.66</c:v>
                </c:pt>
                <c:pt idx="4">
                  <c:v>95.82</c:v>
                </c:pt>
                <c:pt idx="5">
                  <c:v>97.49</c:v>
                </c:pt>
                <c:pt idx="6">
                  <c:v>97.34</c:v>
                </c:pt>
                <c:pt idx="7">
                  <c:v>98.25</c:v>
                </c:pt>
                <c:pt idx="8">
                  <c:v>97.55</c:v>
                </c:pt>
                <c:pt idx="9">
                  <c:v>96.44</c:v>
                </c:pt>
                <c:pt idx="10">
                  <c:v>97.24</c:v>
                </c:pt>
                <c:pt idx="11">
                  <c:v>97.4</c:v>
                </c:pt>
                <c:pt idx="12">
                  <c:v>97.84</c:v>
                </c:pt>
                <c:pt idx="13">
                  <c:v>99.98</c:v>
                </c:pt>
                <c:pt idx="14">
                  <c:v>100.12</c:v>
                </c:pt>
                <c:pt idx="15">
                  <c:v>99.96</c:v>
                </c:pt>
                <c:pt idx="16">
                  <c:v>100.38</c:v>
                </c:pt>
                <c:pt idx="17">
                  <c:v>100.27</c:v>
                </c:pt>
                <c:pt idx="18">
                  <c:v>100.31</c:v>
                </c:pt>
                <c:pt idx="19">
                  <c:v>102.54</c:v>
                </c:pt>
                <c:pt idx="20">
                  <c:v>103.46</c:v>
                </c:pt>
                <c:pt idx="21">
                  <c:v>103.2</c:v>
                </c:pt>
                <c:pt idx="22">
                  <c:v>102.53</c:v>
                </c:pt>
                <c:pt idx="23">
                  <c:v>103.17</c:v>
                </c:pt>
                <c:pt idx="24">
                  <c:v>102.2</c:v>
                </c:pt>
                <c:pt idx="25">
                  <c:v>102.93</c:v>
                </c:pt>
                <c:pt idx="26">
                  <c:v>102.68</c:v>
                </c:pt>
                <c:pt idx="27">
                  <c:v>102.88</c:v>
                </c:pt>
                <c:pt idx="28">
                  <c:v>105.34</c:v>
                </c:pt>
                <c:pt idx="29">
                  <c:v>103.64</c:v>
                </c:pt>
                <c:pt idx="30">
                  <c:v>101.75</c:v>
                </c:pt>
                <c:pt idx="31">
                  <c:v>101.82</c:v>
                </c:pt>
                <c:pt idx="32">
                  <c:v>102.82</c:v>
                </c:pt>
                <c:pt idx="33">
                  <c:v>101.39</c:v>
                </c:pt>
                <c:pt idx="34">
                  <c:v>100.29</c:v>
                </c:pt>
                <c:pt idx="35">
                  <c:v>98.29</c:v>
                </c:pt>
                <c:pt idx="36">
                  <c:v>98.57</c:v>
                </c:pt>
                <c:pt idx="37">
                  <c:v>99.23</c:v>
                </c:pt>
                <c:pt idx="38">
                  <c:v>98.43</c:v>
                </c:pt>
                <c:pt idx="39">
                  <c:v>100.08</c:v>
                </c:pt>
                <c:pt idx="40">
                  <c:v>100.71</c:v>
                </c:pt>
                <c:pt idx="41">
                  <c:v>99.68</c:v>
                </c:pt>
                <c:pt idx="42">
                  <c:v>99.97</c:v>
                </c:pt>
                <c:pt idx="43">
                  <c:v>100.05</c:v>
                </c:pt>
                <c:pt idx="44">
                  <c:v>99.66</c:v>
                </c:pt>
                <c:pt idx="45">
                  <c:v>100.61</c:v>
                </c:pt>
                <c:pt idx="46">
                  <c:v>101.25</c:v>
                </c:pt>
                <c:pt idx="47">
                  <c:v>101.73</c:v>
                </c:pt>
                <c:pt idx="48">
                  <c:v>101.57</c:v>
                </c:pt>
                <c:pt idx="49">
                  <c:v>99.69</c:v>
                </c:pt>
                <c:pt idx="50">
                  <c:v>99.6</c:v>
                </c:pt>
                <c:pt idx="51">
                  <c:v>100.29</c:v>
                </c:pt>
                <c:pt idx="52">
                  <c:v>101.16</c:v>
                </c:pt>
                <c:pt idx="53">
                  <c:v>100.43</c:v>
                </c:pt>
                <c:pt idx="54">
                  <c:v>102.57</c:v>
                </c:pt>
                <c:pt idx="55">
                  <c:v>103.55</c:v>
                </c:pt>
                <c:pt idx="56">
                  <c:v>103.37</c:v>
                </c:pt>
                <c:pt idx="57">
                  <c:v>103.68</c:v>
                </c:pt>
                <c:pt idx="58">
                  <c:v>104.05</c:v>
                </c:pt>
                <c:pt idx="59">
                  <c:v>103.7</c:v>
                </c:pt>
                <c:pt idx="60">
                  <c:v>103.71</c:v>
                </c:pt>
                <c:pt idx="61">
                  <c:v>104.33</c:v>
                </c:pt>
                <c:pt idx="62">
                  <c:v>104.35</c:v>
                </c:pt>
                <c:pt idx="63">
                  <c:v>101.69</c:v>
                </c:pt>
                <c:pt idx="64">
                  <c:v>101.47</c:v>
                </c:pt>
                <c:pt idx="65">
                  <c:v>102.2</c:v>
                </c:pt>
                <c:pt idx="66">
                  <c:v>100.85</c:v>
                </c:pt>
                <c:pt idx="67">
                  <c:v>101.13</c:v>
                </c:pt>
                <c:pt idx="68">
                  <c:v>101.56</c:v>
                </c:pt>
                <c:pt idx="69">
                  <c:v>100.07</c:v>
                </c:pt>
                <c:pt idx="70">
                  <c:v>99.69</c:v>
                </c:pt>
                <c:pt idx="71">
                  <c:v>100.09</c:v>
                </c:pt>
                <c:pt idx="72">
                  <c:v>99.74</c:v>
                </c:pt>
                <c:pt idx="73">
                  <c:v>99.81</c:v>
                </c:pt>
                <c:pt idx="74">
                  <c:v>101.06</c:v>
                </c:pt>
                <c:pt idx="75">
                  <c:v>100.52</c:v>
                </c:pt>
                <c:pt idx="76">
                  <c:v>100.32</c:v>
                </c:pt>
                <c:pt idx="77">
                  <c:v>100.89</c:v>
                </c:pt>
                <c:pt idx="78">
                  <c:v>102.01</c:v>
                </c:pt>
                <c:pt idx="79">
                  <c:v>102.63</c:v>
                </c:pt>
                <c:pt idx="80">
                  <c:v>101.74</c:v>
                </c:pt>
                <c:pt idx="81">
                  <c:v>102.31</c:v>
                </c:pt>
                <c:pt idx="82">
                  <c:v>102.95</c:v>
                </c:pt>
                <c:pt idx="83">
                  <c:v>102.8</c:v>
                </c:pt>
                <c:pt idx="84">
                  <c:v>104.31</c:v>
                </c:pt>
                <c:pt idx="85">
                  <c:v>104.03</c:v>
                </c:pt>
                <c:pt idx="86">
                  <c:v>105.01</c:v>
                </c:pt>
                <c:pt idx="87">
                  <c:v>104.78</c:v>
                </c:pt>
                <c:pt idx="88">
                  <c:v>103.37</c:v>
                </c:pt>
                <c:pt idx="89">
                  <c:v>104.26</c:v>
                </c:pt>
                <c:pt idx="90">
                  <c:v>103.4</c:v>
                </c:pt>
                <c:pt idx="91">
                  <c:v>103.07</c:v>
                </c:pt>
                <c:pt idx="92">
                  <c:v>103.34</c:v>
                </c:pt>
                <c:pt idx="93">
                  <c:v>103.27</c:v>
                </c:pt>
                <c:pt idx="94">
                  <c:v>103.17</c:v>
                </c:pt>
                <c:pt idx="95">
                  <c:v>103.32</c:v>
                </c:pt>
                <c:pt idx="96">
                  <c:v>105.09</c:v>
                </c:pt>
                <c:pt idx="97">
                  <c:v>105.02</c:v>
                </c:pt>
                <c:pt idx="98">
                  <c:v>105.04</c:v>
                </c:pt>
                <c:pt idx="99">
                  <c:v>107.2</c:v>
                </c:pt>
                <c:pt idx="100">
                  <c:v>107.49</c:v>
                </c:pt>
                <c:pt idx="101">
                  <c:v>107.52</c:v>
                </c:pt>
                <c:pt idx="102">
                  <c:v>106.95</c:v>
                </c:pt>
                <c:pt idx="103">
                  <c:v>106.64</c:v>
                </c:pt>
                <c:pt idx="104">
                  <c:v>107.08</c:v>
                </c:pt>
                <c:pt idx="105">
                  <c:v>107.95</c:v>
                </c:pt>
                <c:pt idx="106">
                  <c:v>106.83</c:v>
                </c:pt>
                <c:pt idx="107">
                  <c:v>106.64</c:v>
                </c:pt>
                <c:pt idx="108">
                  <c:v>107.04</c:v>
                </c:pt>
                <c:pt idx="109">
                  <c:v>106.49</c:v>
                </c:pt>
                <c:pt idx="110">
                  <c:v>106.46</c:v>
                </c:pt>
                <c:pt idx="111">
                  <c:v>106.07</c:v>
                </c:pt>
                <c:pt idx="112">
                  <c:v>106.06</c:v>
                </c:pt>
                <c:pt idx="113">
                  <c:v>105.18</c:v>
                </c:pt>
                <c:pt idx="114">
                  <c:v>104.76</c:v>
                </c:pt>
                <c:pt idx="115">
                  <c:v>104.19</c:v>
                </c:pt>
                <c:pt idx="116">
                  <c:v>104.06</c:v>
                </c:pt>
                <c:pt idx="117">
                  <c:v>102.93</c:v>
                </c:pt>
                <c:pt idx="118">
                  <c:v>103.61</c:v>
                </c:pt>
                <c:pt idx="119">
                  <c:v>101.48</c:v>
                </c:pt>
                <c:pt idx="120">
                  <c:v>101.73</c:v>
                </c:pt>
                <c:pt idx="121">
                  <c:v>100.56</c:v>
                </c:pt>
                <c:pt idx="122">
                  <c:v>101.88</c:v>
                </c:pt>
                <c:pt idx="123">
                  <c:v>103.84</c:v>
                </c:pt>
                <c:pt idx="124">
                  <c:v>103.83</c:v>
                </c:pt>
                <c:pt idx="125">
                  <c:v>105.34</c:v>
                </c:pt>
                <c:pt idx="126">
                  <c:v>104.59</c:v>
                </c:pt>
                <c:pt idx="127">
                  <c:v>103.81</c:v>
                </c:pt>
                <c:pt idx="128">
                  <c:v>102.76</c:v>
                </c:pt>
                <c:pt idx="129">
                  <c:v>105.23</c:v>
                </c:pt>
                <c:pt idx="130">
                  <c:v>105.68</c:v>
                </c:pt>
                <c:pt idx="131">
                  <c:v>104.91</c:v>
                </c:pt>
                <c:pt idx="132">
                  <c:v>104.29</c:v>
                </c:pt>
                <c:pt idx="133">
                  <c:v>98.23</c:v>
                </c:pt>
                <c:pt idx="134">
                  <c:v>97.86</c:v>
                </c:pt>
                <c:pt idx="135">
                  <c:v>98.26</c:v>
                </c:pt>
                <c:pt idx="136">
                  <c:v>97.34</c:v>
                </c:pt>
                <c:pt idx="137">
                  <c:v>96.93</c:v>
                </c:pt>
                <c:pt idx="138">
                  <c:v>97.34</c:v>
                </c:pt>
                <c:pt idx="139">
                  <c:v>97.61</c:v>
                </c:pt>
                <c:pt idx="140">
                  <c:v>98.09</c:v>
                </c:pt>
                <c:pt idx="141">
                  <c:v>97.36</c:v>
                </c:pt>
                <c:pt idx="142">
                  <c:v>97.57</c:v>
                </c:pt>
                <c:pt idx="143">
                  <c:v>95.54</c:v>
                </c:pt>
                <c:pt idx="144">
                  <c:v>97.3</c:v>
                </c:pt>
                <c:pt idx="145">
                  <c:v>96.44</c:v>
                </c:pt>
                <c:pt idx="146">
                  <c:v>94.35</c:v>
                </c:pt>
                <c:pt idx="147">
                  <c:v>96.4</c:v>
                </c:pt>
                <c:pt idx="148">
                  <c:v>93.97</c:v>
                </c:pt>
                <c:pt idx="149">
                  <c:v>93.61</c:v>
                </c:pt>
                <c:pt idx="150">
                  <c:v>95.39</c:v>
                </c:pt>
                <c:pt idx="151">
                  <c:v>95.78</c:v>
                </c:pt>
                <c:pt idx="152">
                  <c:v>95.82</c:v>
                </c:pt>
                <c:pt idx="153">
                  <c:v>96.44</c:v>
                </c:pt>
                <c:pt idx="154">
                  <c:v>97.86</c:v>
                </c:pt>
                <c:pt idx="155">
                  <c:v>92.92</c:v>
                </c:pt>
                <c:pt idx="156">
                  <c:v>95.5</c:v>
                </c:pt>
                <c:pt idx="157">
                  <c:v>94.51</c:v>
                </c:pt>
                <c:pt idx="158">
                  <c:v>93.32</c:v>
                </c:pt>
                <c:pt idx="159">
                  <c:v>92.64</c:v>
                </c:pt>
                <c:pt idx="160">
                  <c:v>92.73</c:v>
                </c:pt>
                <c:pt idx="161">
                  <c:v>91.71</c:v>
                </c:pt>
                <c:pt idx="162">
                  <c:v>92.89</c:v>
                </c:pt>
                <c:pt idx="163">
                  <c:v>92.18</c:v>
                </c:pt>
                <c:pt idx="164">
                  <c:v>92.86</c:v>
                </c:pt>
                <c:pt idx="165">
                  <c:v>94.91</c:v>
                </c:pt>
                <c:pt idx="166">
                  <c:v>94.33</c:v>
                </c:pt>
                <c:pt idx="167">
                  <c:v>93.07</c:v>
                </c:pt>
                <c:pt idx="168">
                  <c:v>92.43</c:v>
                </c:pt>
                <c:pt idx="169">
                  <c:v>91.46</c:v>
                </c:pt>
                <c:pt idx="170">
                  <c:v>91.55</c:v>
                </c:pt>
                <c:pt idx="171">
                  <c:v>93.6</c:v>
                </c:pt>
                <c:pt idx="172">
                  <c:v>93.59</c:v>
                </c:pt>
                <c:pt idx="173">
                  <c:v>95.55</c:v>
                </c:pt>
                <c:pt idx="174">
                  <c:v>94.53</c:v>
                </c:pt>
                <c:pt idx="175">
                  <c:v>91.17</c:v>
                </c:pt>
                <c:pt idx="176">
                  <c:v>90.74</c:v>
                </c:pt>
                <c:pt idx="177">
                  <c:v>91.02</c:v>
                </c:pt>
                <c:pt idx="178">
                  <c:v>89.76</c:v>
                </c:pt>
                <c:pt idx="179">
                  <c:v>90.33</c:v>
                </c:pt>
                <c:pt idx="180">
                  <c:v>88.89</c:v>
                </c:pt>
                <c:pt idx="181">
                  <c:v>87.29</c:v>
                </c:pt>
                <c:pt idx="182">
                  <c:v>85.76</c:v>
                </c:pt>
                <c:pt idx="183">
                  <c:v>85.87</c:v>
                </c:pt>
                <c:pt idx="184">
                  <c:v>85.73</c:v>
                </c:pt>
                <c:pt idx="185">
                  <c:v>81.72</c:v>
                </c:pt>
                <c:pt idx="186">
                  <c:v>81.819999999999993</c:v>
                </c:pt>
                <c:pt idx="187">
                  <c:v>82.33</c:v>
                </c:pt>
                <c:pt idx="188">
                  <c:v>82.8</c:v>
                </c:pt>
                <c:pt idx="189">
                  <c:v>82.76</c:v>
                </c:pt>
                <c:pt idx="190">
                  <c:v>83.25</c:v>
                </c:pt>
                <c:pt idx="191">
                  <c:v>80.52</c:v>
                </c:pt>
                <c:pt idx="192">
                  <c:v>82.81</c:v>
                </c:pt>
                <c:pt idx="193">
                  <c:v>81.27</c:v>
                </c:pt>
                <c:pt idx="194">
                  <c:v>81.260000000000005</c:v>
                </c:pt>
                <c:pt idx="195">
                  <c:v>81.36</c:v>
                </c:pt>
                <c:pt idx="196">
                  <c:v>82.25</c:v>
                </c:pt>
                <c:pt idx="197">
                  <c:v>81.06</c:v>
                </c:pt>
                <c:pt idx="198">
                  <c:v>80.53</c:v>
                </c:pt>
                <c:pt idx="199">
                  <c:v>78.77</c:v>
                </c:pt>
                <c:pt idx="200">
                  <c:v>77.150000000000006</c:v>
                </c:pt>
                <c:pt idx="201">
                  <c:v>78.709999999999994</c:v>
                </c:pt>
                <c:pt idx="202">
                  <c:v>77.87</c:v>
                </c:pt>
                <c:pt idx="203">
                  <c:v>78.709999999999994</c:v>
                </c:pt>
                <c:pt idx="204">
                  <c:v>77.430000000000007</c:v>
                </c:pt>
                <c:pt idx="205">
                  <c:v>77.849999999999994</c:v>
                </c:pt>
                <c:pt idx="206">
                  <c:v>77.16</c:v>
                </c:pt>
                <c:pt idx="207">
                  <c:v>74.13</c:v>
                </c:pt>
                <c:pt idx="208">
                  <c:v>75.91</c:v>
                </c:pt>
                <c:pt idx="209">
                  <c:v>75.64</c:v>
                </c:pt>
                <c:pt idx="210">
                  <c:v>74.55</c:v>
                </c:pt>
                <c:pt idx="211">
                  <c:v>74.55</c:v>
                </c:pt>
                <c:pt idx="212">
                  <c:v>75.63</c:v>
                </c:pt>
                <c:pt idx="213">
                  <c:v>76.52</c:v>
                </c:pt>
                <c:pt idx="214">
                  <c:v>75.739999999999995</c:v>
                </c:pt>
                <c:pt idx="215">
                  <c:v>74.040000000000006</c:v>
                </c:pt>
                <c:pt idx="216">
                  <c:v>73.7</c:v>
                </c:pt>
                <c:pt idx="217">
                  <c:v>65.94</c:v>
                </c:pt>
                <c:pt idx="218">
                  <c:v>68.98</c:v>
                </c:pt>
                <c:pt idx="219">
                  <c:v>66.989999999999995</c:v>
                </c:pt>
                <c:pt idx="220">
                  <c:v>67.3</c:v>
                </c:pt>
                <c:pt idx="221">
                  <c:v>66.73</c:v>
                </c:pt>
                <c:pt idx="222">
                  <c:v>65.89</c:v>
                </c:pt>
                <c:pt idx="223">
                  <c:v>63.13</c:v>
                </c:pt>
                <c:pt idx="224">
                  <c:v>63.74</c:v>
                </c:pt>
                <c:pt idx="225">
                  <c:v>60.99</c:v>
                </c:pt>
                <c:pt idx="226">
                  <c:v>60.01</c:v>
                </c:pt>
                <c:pt idx="227">
                  <c:v>57.81</c:v>
                </c:pt>
                <c:pt idx="228">
                  <c:v>55.96</c:v>
                </c:pt>
                <c:pt idx="229">
                  <c:v>55.97</c:v>
                </c:pt>
                <c:pt idx="230">
                  <c:v>56.43</c:v>
                </c:pt>
                <c:pt idx="231">
                  <c:v>54.18</c:v>
                </c:pt>
                <c:pt idx="232">
                  <c:v>56.91</c:v>
                </c:pt>
                <c:pt idx="233">
                  <c:v>55.25</c:v>
                </c:pt>
                <c:pt idx="234">
                  <c:v>56.78</c:v>
                </c:pt>
                <c:pt idx="235">
                  <c:v>55.7</c:v>
                </c:pt>
                <c:pt idx="236">
                  <c:v>54.59</c:v>
                </c:pt>
                <c:pt idx="237">
                  <c:v>53.46</c:v>
                </c:pt>
                <c:pt idx="238">
                  <c:v>54.14</c:v>
                </c:pt>
                <c:pt idx="239">
                  <c:v>53.45</c:v>
                </c:pt>
                <c:pt idx="240">
                  <c:v>52.72</c:v>
                </c:pt>
                <c:pt idx="241">
                  <c:v>50.05</c:v>
                </c:pt>
                <c:pt idx="242">
                  <c:v>47.98</c:v>
                </c:pt>
                <c:pt idx="243">
                  <c:v>48.69</c:v>
                </c:pt>
                <c:pt idx="244">
                  <c:v>48.8</c:v>
                </c:pt>
                <c:pt idx="245">
                  <c:v>48.35</c:v>
                </c:pt>
                <c:pt idx="246">
                  <c:v>46.06</c:v>
                </c:pt>
                <c:pt idx="247">
                  <c:v>45.92</c:v>
                </c:pt>
                <c:pt idx="248">
                  <c:v>48.49</c:v>
                </c:pt>
                <c:pt idx="249">
                  <c:v>46.37</c:v>
                </c:pt>
                <c:pt idx="250">
                  <c:v>48.49</c:v>
                </c:pt>
                <c:pt idx="251">
                  <c:v>46.79</c:v>
                </c:pt>
                <c:pt idx="252">
                  <c:v>47.85</c:v>
                </c:pt>
                <c:pt idx="253">
                  <c:v>45.93</c:v>
                </c:pt>
                <c:pt idx="254">
                  <c:v>45.26</c:v>
                </c:pt>
                <c:pt idx="255">
                  <c:v>44.8</c:v>
                </c:pt>
                <c:pt idx="256">
                  <c:v>45.84</c:v>
                </c:pt>
                <c:pt idx="257">
                  <c:v>44.08</c:v>
                </c:pt>
                <c:pt idx="258">
                  <c:v>44.12</c:v>
                </c:pt>
                <c:pt idx="259">
                  <c:v>47.79</c:v>
                </c:pt>
                <c:pt idx="260">
                  <c:v>49.25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D7D-4A68-AE02-9832B7C3C236}"/>
            </c:ext>
          </c:extLst>
        </c:ser>
        <c:ser>
          <c:idx val="0"/>
          <c:order val="1"/>
          <c:tx>
            <c:strRef>
              <c:f>Trend_line!$B$1</c:f>
              <c:strCache>
                <c:ptCount val="1"/>
                <c:pt idx="0">
                  <c:v>Oil price</c:v>
                </c:pt>
              </c:strCache>
            </c:strRef>
          </c:tx>
          <c:marker>
            <c:symbol val="none"/>
          </c:marker>
          <c:trendline>
            <c:trendlineType val="linear"/>
            <c:dispRSqr val="0"/>
            <c:dispEq val="1"/>
            <c:trendlineLbl>
              <c:layout>
                <c:manualLayout>
                  <c:x val="-1.5480301804379716E-2"/>
                  <c:y val="-0.18631377983447267"/>
                </c:manualLayout>
              </c:layout>
              <c:numFmt formatCode="General" sourceLinked="0"/>
            </c:trendlineLbl>
          </c:trendline>
          <c:cat>
            <c:numRef>
              <c:f>Trend_line!$A$2:$A$262</c:f>
              <c:numCache>
                <c:formatCode>yyyy\-mm\-dd</c:formatCode>
                <c:ptCount val="261"/>
                <c:pt idx="0">
                  <c:v>41660</c:v>
                </c:pt>
                <c:pt idx="1">
                  <c:v>41661</c:v>
                </c:pt>
                <c:pt idx="2">
                  <c:v>41662</c:v>
                </c:pt>
                <c:pt idx="3">
                  <c:v>41663</c:v>
                </c:pt>
                <c:pt idx="4">
                  <c:v>41666</c:v>
                </c:pt>
                <c:pt idx="5">
                  <c:v>41667</c:v>
                </c:pt>
                <c:pt idx="6">
                  <c:v>41668</c:v>
                </c:pt>
                <c:pt idx="7">
                  <c:v>41669</c:v>
                </c:pt>
                <c:pt idx="8">
                  <c:v>41670</c:v>
                </c:pt>
                <c:pt idx="9">
                  <c:v>41673</c:v>
                </c:pt>
                <c:pt idx="10">
                  <c:v>41674</c:v>
                </c:pt>
                <c:pt idx="11">
                  <c:v>41675</c:v>
                </c:pt>
                <c:pt idx="12">
                  <c:v>41676</c:v>
                </c:pt>
                <c:pt idx="13">
                  <c:v>41677</c:v>
                </c:pt>
                <c:pt idx="14">
                  <c:v>41680</c:v>
                </c:pt>
                <c:pt idx="15">
                  <c:v>41681</c:v>
                </c:pt>
                <c:pt idx="16">
                  <c:v>41682</c:v>
                </c:pt>
                <c:pt idx="17">
                  <c:v>41683</c:v>
                </c:pt>
                <c:pt idx="18">
                  <c:v>41684</c:v>
                </c:pt>
                <c:pt idx="19">
                  <c:v>41688</c:v>
                </c:pt>
                <c:pt idx="20">
                  <c:v>41689</c:v>
                </c:pt>
                <c:pt idx="21">
                  <c:v>41690</c:v>
                </c:pt>
                <c:pt idx="22">
                  <c:v>41691</c:v>
                </c:pt>
                <c:pt idx="23">
                  <c:v>41694</c:v>
                </c:pt>
                <c:pt idx="24">
                  <c:v>41695</c:v>
                </c:pt>
                <c:pt idx="25">
                  <c:v>41696</c:v>
                </c:pt>
                <c:pt idx="26">
                  <c:v>41697</c:v>
                </c:pt>
                <c:pt idx="27">
                  <c:v>41698</c:v>
                </c:pt>
                <c:pt idx="28">
                  <c:v>41701</c:v>
                </c:pt>
                <c:pt idx="29">
                  <c:v>41702</c:v>
                </c:pt>
                <c:pt idx="30">
                  <c:v>41703</c:v>
                </c:pt>
                <c:pt idx="31">
                  <c:v>41704</c:v>
                </c:pt>
                <c:pt idx="32">
                  <c:v>41705</c:v>
                </c:pt>
                <c:pt idx="33">
                  <c:v>41708</c:v>
                </c:pt>
                <c:pt idx="34">
                  <c:v>41709</c:v>
                </c:pt>
                <c:pt idx="35">
                  <c:v>41710</c:v>
                </c:pt>
                <c:pt idx="36">
                  <c:v>41711</c:v>
                </c:pt>
                <c:pt idx="37">
                  <c:v>41712</c:v>
                </c:pt>
                <c:pt idx="38">
                  <c:v>41715</c:v>
                </c:pt>
                <c:pt idx="39">
                  <c:v>41716</c:v>
                </c:pt>
                <c:pt idx="40">
                  <c:v>41717</c:v>
                </c:pt>
                <c:pt idx="41">
                  <c:v>41718</c:v>
                </c:pt>
                <c:pt idx="42">
                  <c:v>41719</c:v>
                </c:pt>
                <c:pt idx="43">
                  <c:v>41722</c:v>
                </c:pt>
                <c:pt idx="44">
                  <c:v>41723</c:v>
                </c:pt>
                <c:pt idx="45">
                  <c:v>41724</c:v>
                </c:pt>
                <c:pt idx="46">
                  <c:v>41725</c:v>
                </c:pt>
                <c:pt idx="47">
                  <c:v>41726</c:v>
                </c:pt>
                <c:pt idx="48">
                  <c:v>41729</c:v>
                </c:pt>
                <c:pt idx="49">
                  <c:v>41730</c:v>
                </c:pt>
                <c:pt idx="50">
                  <c:v>41731</c:v>
                </c:pt>
                <c:pt idx="51">
                  <c:v>41732</c:v>
                </c:pt>
                <c:pt idx="52">
                  <c:v>41733</c:v>
                </c:pt>
                <c:pt idx="53">
                  <c:v>41736</c:v>
                </c:pt>
                <c:pt idx="54">
                  <c:v>41737</c:v>
                </c:pt>
                <c:pt idx="55">
                  <c:v>41738</c:v>
                </c:pt>
                <c:pt idx="56">
                  <c:v>41739</c:v>
                </c:pt>
                <c:pt idx="57">
                  <c:v>41740</c:v>
                </c:pt>
                <c:pt idx="58">
                  <c:v>41743</c:v>
                </c:pt>
                <c:pt idx="59">
                  <c:v>41744</c:v>
                </c:pt>
                <c:pt idx="60">
                  <c:v>41745</c:v>
                </c:pt>
                <c:pt idx="61">
                  <c:v>41746</c:v>
                </c:pt>
                <c:pt idx="62">
                  <c:v>41750</c:v>
                </c:pt>
                <c:pt idx="63">
                  <c:v>41751</c:v>
                </c:pt>
                <c:pt idx="64">
                  <c:v>41752</c:v>
                </c:pt>
                <c:pt idx="65">
                  <c:v>41753</c:v>
                </c:pt>
                <c:pt idx="66">
                  <c:v>41754</c:v>
                </c:pt>
                <c:pt idx="67">
                  <c:v>41757</c:v>
                </c:pt>
                <c:pt idx="68">
                  <c:v>41758</c:v>
                </c:pt>
                <c:pt idx="69">
                  <c:v>41759</c:v>
                </c:pt>
                <c:pt idx="70">
                  <c:v>41760</c:v>
                </c:pt>
                <c:pt idx="71">
                  <c:v>41761</c:v>
                </c:pt>
                <c:pt idx="72">
                  <c:v>41764</c:v>
                </c:pt>
                <c:pt idx="73">
                  <c:v>41765</c:v>
                </c:pt>
                <c:pt idx="74">
                  <c:v>41766</c:v>
                </c:pt>
                <c:pt idx="75">
                  <c:v>41767</c:v>
                </c:pt>
                <c:pt idx="76">
                  <c:v>41768</c:v>
                </c:pt>
                <c:pt idx="77">
                  <c:v>41771</c:v>
                </c:pt>
                <c:pt idx="78">
                  <c:v>41772</c:v>
                </c:pt>
                <c:pt idx="79">
                  <c:v>41773</c:v>
                </c:pt>
                <c:pt idx="80">
                  <c:v>41774</c:v>
                </c:pt>
                <c:pt idx="81">
                  <c:v>41775</c:v>
                </c:pt>
                <c:pt idx="82">
                  <c:v>41778</c:v>
                </c:pt>
                <c:pt idx="83">
                  <c:v>41779</c:v>
                </c:pt>
                <c:pt idx="84">
                  <c:v>41780</c:v>
                </c:pt>
                <c:pt idx="85">
                  <c:v>41781</c:v>
                </c:pt>
                <c:pt idx="86">
                  <c:v>41782</c:v>
                </c:pt>
                <c:pt idx="87">
                  <c:v>41786</c:v>
                </c:pt>
                <c:pt idx="88">
                  <c:v>41787</c:v>
                </c:pt>
                <c:pt idx="89">
                  <c:v>41788</c:v>
                </c:pt>
                <c:pt idx="90">
                  <c:v>41789</c:v>
                </c:pt>
                <c:pt idx="91">
                  <c:v>41792</c:v>
                </c:pt>
                <c:pt idx="92">
                  <c:v>41793</c:v>
                </c:pt>
                <c:pt idx="93">
                  <c:v>41794</c:v>
                </c:pt>
                <c:pt idx="94">
                  <c:v>41795</c:v>
                </c:pt>
                <c:pt idx="95">
                  <c:v>41796</c:v>
                </c:pt>
                <c:pt idx="96">
                  <c:v>41799</c:v>
                </c:pt>
                <c:pt idx="97">
                  <c:v>41800</c:v>
                </c:pt>
                <c:pt idx="98">
                  <c:v>41801</c:v>
                </c:pt>
                <c:pt idx="99">
                  <c:v>41802</c:v>
                </c:pt>
                <c:pt idx="100">
                  <c:v>41803</c:v>
                </c:pt>
                <c:pt idx="101">
                  <c:v>41806</c:v>
                </c:pt>
                <c:pt idx="102">
                  <c:v>41807</c:v>
                </c:pt>
                <c:pt idx="103">
                  <c:v>41808</c:v>
                </c:pt>
                <c:pt idx="104">
                  <c:v>41809</c:v>
                </c:pt>
                <c:pt idx="105">
                  <c:v>41810</c:v>
                </c:pt>
                <c:pt idx="106">
                  <c:v>41813</c:v>
                </c:pt>
                <c:pt idx="107">
                  <c:v>41814</c:v>
                </c:pt>
                <c:pt idx="108">
                  <c:v>41815</c:v>
                </c:pt>
                <c:pt idx="109">
                  <c:v>41816</c:v>
                </c:pt>
                <c:pt idx="110">
                  <c:v>41817</c:v>
                </c:pt>
                <c:pt idx="111">
                  <c:v>41820</c:v>
                </c:pt>
                <c:pt idx="112">
                  <c:v>41821</c:v>
                </c:pt>
                <c:pt idx="113">
                  <c:v>41822</c:v>
                </c:pt>
                <c:pt idx="114">
                  <c:v>41823</c:v>
                </c:pt>
                <c:pt idx="115">
                  <c:v>41827</c:v>
                </c:pt>
                <c:pt idx="116">
                  <c:v>41828</c:v>
                </c:pt>
                <c:pt idx="117">
                  <c:v>41829</c:v>
                </c:pt>
                <c:pt idx="118">
                  <c:v>41830</c:v>
                </c:pt>
                <c:pt idx="119">
                  <c:v>41831</c:v>
                </c:pt>
                <c:pt idx="120">
                  <c:v>41834</c:v>
                </c:pt>
                <c:pt idx="121">
                  <c:v>41835</c:v>
                </c:pt>
                <c:pt idx="122">
                  <c:v>41836</c:v>
                </c:pt>
                <c:pt idx="123">
                  <c:v>41837</c:v>
                </c:pt>
                <c:pt idx="124">
                  <c:v>41838</c:v>
                </c:pt>
                <c:pt idx="125">
                  <c:v>41841</c:v>
                </c:pt>
                <c:pt idx="126">
                  <c:v>41842</c:v>
                </c:pt>
                <c:pt idx="127">
                  <c:v>41843</c:v>
                </c:pt>
                <c:pt idx="128">
                  <c:v>41844</c:v>
                </c:pt>
                <c:pt idx="129">
                  <c:v>41845</c:v>
                </c:pt>
                <c:pt idx="130">
                  <c:v>41848</c:v>
                </c:pt>
                <c:pt idx="131">
                  <c:v>41849</c:v>
                </c:pt>
                <c:pt idx="132">
                  <c:v>41850</c:v>
                </c:pt>
                <c:pt idx="133">
                  <c:v>41851</c:v>
                </c:pt>
                <c:pt idx="134">
                  <c:v>41852</c:v>
                </c:pt>
                <c:pt idx="135">
                  <c:v>41855</c:v>
                </c:pt>
                <c:pt idx="136">
                  <c:v>41856</c:v>
                </c:pt>
                <c:pt idx="137">
                  <c:v>41857</c:v>
                </c:pt>
                <c:pt idx="138">
                  <c:v>41858</c:v>
                </c:pt>
                <c:pt idx="139">
                  <c:v>41859</c:v>
                </c:pt>
                <c:pt idx="140">
                  <c:v>41862</c:v>
                </c:pt>
                <c:pt idx="141">
                  <c:v>41863</c:v>
                </c:pt>
                <c:pt idx="142">
                  <c:v>41864</c:v>
                </c:pt>
                <c:pt idx="143">
                  <c:v>41865</c:v>
                </c:pt>
                <c:pt idx="144">
                  <c:v>41866</c:v>
                </c:pt>
                <c:pt idx="145">
                  <c:v>41869</c:v>
                </c:pt>
                <c:pt idx="146">
                  <c:v>41870</c:v>
                </c:pt>
                <c:pt idx="147">
                  <c:v>41871</c:v>
                </c:pt>
                <c:pt idx="148">
                  <c:v>41872</c:v>
                </c:pt>
                <c:pt idx="149">
                  <c:v>41873</c:v>
                </c:pt>
                <c:pt idx="150">
                  <c:v>41876</c:v>
                </c:pt>
                <c:pt idx="151">
                  <c:v>41877</c:v>
                </c:pt>
                <c:pt idx="152">
                  <c:v>41878</c:v>
                </c:pt>
                <c:pt idx="153">
                  <c:v>41879</c:v>
                </c:pt>
                <c:pt idx="154">
                  <c:v>41880</c:v>
                </c:pt>
                <c:pt idx="155">
                  <c:v>41884</c:v>
                </c:pt>
                <c:pt idx="156">
                  <c:v>41885</c:v>
                </c:pt>
                <c:pt idx="157">
                  <c:v>41886</c:v>
                </c:pt>
                <c:pt idx="158">
                  <c:v>41887</c:v>
                </c:pt>
                <c:pt idx="159">
                  <c:v>41890</c:v>
                </c:pt>
                <c:pt idx="160">
                  <c:v>41891</c:v>
                </c:pt>
                <c:pt idx="161">
                  <c:v>41892</c:v>
                </c:pt>
                <c:pt idx="162">
                  <c:v>41893</c:v>
                </c:pt>
                <c:pt idx="163">
                  <c:v>41894</c:v>
                </c:pt>
                <c:pt idx="164">
                  <c:v>41897</c:v>
                </c:pt>
                <c:pt idx="165">
                  <c:v>41898</c:v>
                </c:pt>
                <c:pt idx="166">
                  <c:v>41899</c:v>
                </c:pt>
                <c:pt idx="167">
                  <c:v>41900</c:v>
                </c:pt>
                <c:pt idx="168">
                  <c:v>41901</c:v>
                </c:pt>
                <c:pt idx="169">
                  <c:v>41904</c:v>
                </c:pt>
                <c:pt idx="170">
                  <c:v>41905</c:v>
                </c:pt>
                <c:pt idx="171">
                  <c:v>41906</c:v>
                </c:pt>
                <c:pt idx="172">
                  <c:v>41907</c:v>
                </c:pt>
                <c:pt idx="173">
                  <c:v>41908</c:v>
                </c:pt>
                <c:pt idx="174">
                  <c:v>41911</c:v>
                </c:pt>
                <c:pt idx="175">
                  <c:v>41912</c:v>
                </c:pt>
                <c:pt idx="176">
                  <c:v>41913</c:v>
                </c:pt>
                <c:pt idx="177">
                  <c:v>41914</c:v>
                </c:pt>
                <c:pt idx="178">
                  <c:v>41915</c:v>
                </c:pt>
                <c:pt idx="179">
                  <c:v>41918</c:v>
                </c:pt>
                <c:pt idx="180">
                  <c:v>41919</c:v>
                </c:pt>
                <c:pt idx="181">
                  <c:v>41920</c:v>
                </c:pt>
                <c:pt idx="182">
                  <c:v>41921</c:v>
                </c:pt>
                <c:pt idx="183">
                  <c:v>41922</c:v>
                </c:pt>
                <c:pt idx="184">
                  <c:v>41925</c:v>
                </c:pt>
                <c:pt idx="185">
                  <c:v>41926</c:v>
                </c:pt>
                <c:pt idx="186">
                  <c:v>41927</c:v>
                </c:pt>
                <c:pt idx="187">
                  <c:v>41928</c:v>
                </c:pt>
                <c:pt idx="188">
                  <c:v>41929</c:v>
                </c:pt>
                <c:pt idx="189">
                  <c:v>41932</c:v>
                </c:pt>
                <c:pt idx="190">
                  <c:v>41933</c:v>
                </c:pt>
                <c:pt idx="191">
                  <c:v>41934</c:v>
                </c:pt>
                <c:pt idx="192">
                  <c:v>41935</c:v>
                </c:pt>
                <c:pt idx="193">
                  <c:v>41936</c:v>
                </c:pt>
                <c:pt idx="194">
                  <c:v>41939</c:v>
                </c:pt>
                <c:pt idx="195">
                  <c:v>41940</c:v>
                </c:pt>
                <c:pt idx="196">
                  <c:v>41941</c:v>
                </c:pt>
                <c:pt idx="197">
                  <c:v>41942</c:v>
                </c:pt>
                <c:pt idx="198">
                  <c:v>41943</c:v>
                </c:pt>
                <c:pt idx="199">
                  <c:v>41946</c:v>
                </c:pt>
                <c:pt idx="200">
                  <c:v>41947</c:v>
                </c:pt>
                <c:pt idx="201">
                  <c:v>41948</c:v>
                </c:pt>
                <c:pt idx="202">
                  <c:v>41949</c:v>
                </c:pt>
                <c:pt idx="203">
                  <c:v>41950</c:v>
                </c:pt>
                <c:pt idx="204">
                  <c:v>41953</c:v>
                </c:pt>
                <c:pt idx="205">
                  <c:v>41954</c:v>
                </c:pt>
                <c:pt idx="206">
                  <c:v>41955</c:v>
                </c:pt>
                <c:pt idx="207">
                  <c:v>41956</c:v>
                </c:pt>
                <c:pt idx="208">
                  <c:v>41957</c:v>
                </c:pt>
                <c:pt idx="209">
                  <c:v>41960</c:v>
                </c:pt>
                <c:pt idx="210">
                  <c:v>41961</c:v>
                </c:pt>
                <c:pt idx="211">
                  <c:v>41962</c:v>
                </c:pt>
                <c:pt idx="212">
                  <c:v>41963</c:v>
                </c:pt>
                <c:pt idx="213">
                  <c:v>41964</c:v>
                </c:pt>
                <c:pt idx="214">
                  <c:v>41967</c:v>
                </c:pt>
                <c:pt idx="215">
                  <c:v>41968</c:v>
                </c:pt>
                <c:pt idx="216">
                  <c:v>41969</c:v>
                </c:pt>
                <c:pt idx="217">
                  <c:v>41971</c:v>
                </c:pt>
                <c:pt idx="218">
                  <c:v>41974</c:v>
                </c:pt>
                <c:pt idx="219">
                  <c:v>41975</c:v>
                </c:pt>
                <c:pt idx="220">
                  <c:v>41976</c:v>
                </c:pt>
                <c:pt idx="221">
                  <c:v>41977</c:v>
                </c:pt>
                <c:pt idx="222">
                  <c:v>41978</c:v>
                </c:pt>
                <c:pt idx="223">
                  <c:v>41981</c:v>
                </c:pt>
                <c:pt idx="224">
                  <c:v>41982</c:v>
                </c:pt>
                <c:pt idx="225">
                  <c:v>41983</c:v>
                </c:pt>
                <c:pt idx="226">
                  <c:v>41984</c:v>
                </c:pt>
                <c:pt idx="227">
                  <c:v>41985</c:v>
                </c:pt>
                <c:pt idx="228">
                  <c:v>41988</c:v>
                </c:pt>
                <c:pt idx="229">
                  <c:v>41989</c:v>
                </c:pt>
                <c:pt idx="230">
                  <c:v>41990</c:v>
                </c:pt>
                <c:pt idx="231">
                  <c:v>41991</c:v>
                </c:pt>
                <c:pt idx="232">
                  <c:v>41992</c:v>
                </c:pt>
                <c:pt idx="233">
                  <c:v>41995</c:v>
                </c:pt>
                <c:pt idx="234">
                  <c:v>41996</c:v>
                </c:pt>
                <c:pt idx="235">
                  <c:v>41997</c:v>
                </c:pt>
                <c:pt idx="236">
                  <c:v>41999</c:v>
                </c:pt>
                <c:pt idx="237">
                  <c:v>42002</c:v>
                </c:pt>
                <c:pt idx="238">
                  <c:v>42003</c:v>
                </c:pt>
                <c:pt idx="239">
                  <c:v>42004</c:v>
                </c:pt>
                <c:pt idx="240">
                  <c:v>42006</c:v>
                </c:pt>
                <c:pt idx="241">
                  <c:v>42009</c:v>
                </c:pt>
                <c:pt idx="242">
                  <c:v>42010</c:v>
                </c:pt>
                <c:pt idx="243">
                  <c:v>42011</c:v>
                </c:pt>
                <c:pt idx="244">
                  <c:v>42012</c:v>
                </c:pt>
                <c:pt idx="245">
                  <c:v>42013</c:v>
                </c:pt>
                <c:pt idx="246">
                  <c:v>42016</c:v>
                </c:pt>
                <c:pt idx="247">
                  <c:v>42017</c:v>
                </c:pt>
                <c:pt idx="248">
                  <c:v>42018</c:v>
                </c:pt>
                <c:pt idx="249">
                  <c:v>42019</c:v>
                </c:pt>
                <c:pt idx="250">
                  <c:v>42020</c:v>
                </c:pt>
                <c:pt idx="251">
                  <c:v>42024</c:v>
                </c:pt>
                <c:pt idx="252">
                  <c:v>42025</c:v>
                </c:pt>
                <c:pt idx="253">
                  <c:v>42026</c:v>
                </c:pt>
                <c:pt idx="254">
                  <c:v>42027</c:v>
                </c:pt>
                <c:pt idx="255">
                  <c:v>42030</c:v>
                </c:pt>
                <c:pt idx="256">
                  <c:v>42031</c:v>
                </c:pt>
                <c:pt idx="257">
                  <c:v>42032</c:v>
                </c:pt>
                <c:pt idx="258">
                  <c:v>42033</c:v>
                </c:pt>
                <c:pt idx="259">
                  <c:v>42034</c:v>
                </c:pt>
                <c:pt idx="260">
                  <c:v>42037</c:v>
                </c:pt>
              </c:numCache>
            </c:numRef>
          </c:cat>
          <c:val>
            <c:numRef>
              <c:f>Trend_line!$B$2:$B$262</c:f>
              <c:numCache>
                <c:formatCode>General</c:formatCode>
                <c:ptCount val="261"/>
                <c:pt idx="0">
                  <c:v>94.51</c:v>
                </c:pt>
                <c:pt idx="1">
                  <c:v>96.35</c:v>
                </c:pt>
                <c:pt idx="2">
                  <c:v>97.23</c:v>
                </c:pt>
                <c:pt idx="3">
                  <c:v>96.66</c:v>
                </c:pt>
                <c:pt idx="4">
                  <c:v>95.82</c:v>
                </c:pt>
                <c:pt idx="5">
                  <c:v>97.49</c:v>
                </c:pt>
                <c:pt idx="6">
                  <c:v>97.34</c:v>
                </c:pt>
                <c:pt idx="7">
                  <c:v>98.25</c:v>
                </c:pt>
                <c:pt idx="8">
                  <c:v>97.55</c:v>
                </c:pt>
                <c:pt idx="9">
                  <c:v>96.44</c:v>
                </c:pt>
                <c:pt idx="10">
                  <c:v>97.24</c:v>
                </c:pt>
                <c:pt idx="11">
                  <c:v>97.4</c:v>
                </c:pt>
                <c:pt idx="12">
                  <c:v>97.84</c:v>
                </c:pt>
                <c:pt idx="13">
                  <c:v>99.98</c:v>
                </c:pt>
                <c:pt idx="14">
                  <c:v>100.12</c:v>
                </c:pt>
                <c:pt idx="15">
                  <c:v>99.96</c:v>
                </c:pt>
                <c:pt idx="16">
                  <c:v>100.38</c:v>
                </c:pt>
                <c:pt idx="17">
                  <c:v>100.27</c:v>
                </c:pt>
                <c:pt idx="18">
                  <c:v>100.31</c:v>
                </c:pt>
                <c:pt idx="19">
                  <c:v>102.54</c:v>
                </c:pt>
                <c:pt idx="20">
                  <c:v>103.46</c:v>
                </c:pt>
                <c:pt idx="21">
                  <c:v>103.2</c:v>
                </c:pt>
                <c:pt idx="22">
                  <c:v>102.53</c:v>
                </c:pt>
                <c:pt idx="23">
                  <c:v>103.17</c:v>
                </c:pt>
                <c:pt idx="24">
                  <c:v>102.2</c:v>
                </c:pt>
                <c:pt idx="25">
                  <c:v>102.93</c:v>
                </c:pt>
                <c:pt idx="26">
                  <c:v>102.68</c:v>
                </c:pt>
                <c:pt idx="27">
                  <c:v>102.88</c:v>
                </c:pt>
                <c:pt idx="28">
                  <c:v>105.34</c:v>
                </c:pt>
                <c:pt idx="29">
                  <c:v>103.64</c:v>
                </c:pt>
                <c:pt idx="30">
                  <c:v>101.75</c:v>
                </c:pt>
                <c:pt idx="31">
                  <c:v>101.82</c:v>
                </c:pt>
                <c:pt idx="32">
                  <c:v>102.82</c:v>
                </c:pt>
                <c:pt idx="33">
                  <c:v>101.39</c:v>
                </c:pt>
                <c:pt idx="34">
                  <c:v>100.29</c:v>
                </c:pt>
                <c:pt idx="35">
                  <c:v>98.29</c:v>
                </c:pt>
                <c:pt idx="36">
                  <c:v>98.57</c:v>
                </c:pt>
                <c:pt idx="37">
                  <c:v>99.23</c:v>
                </c:pt>
                <c:pt idx="38">
                  <c:v>98.43</c:v>
                </c:pt>
                <c:pt idx="39">
                  <c:v>100.08</c:v>
                </c:pt>
                <c:pt idx="40">
                  <c:v>100.71</c:v>
                </c:pt>
                <c:pt idx="41">
                  <c:v>99.68</c:v>
                </c:pt>
                <c:pt idx="42">
                  <c:v>99.97</c:v>
                </c:pt>
                <c:pt idx="43">
                  <c:v>100.05</c:v>
                </c:pt>
                <c:pt idx="44">
                  <c:v>99.66</c:v>
                </c:pt>
                <c:pt idx="45">
                  <c:v>100.61</c:v>
                </c:pt>
                <c:pt idx="46">
                  <c:v>101.25</c:v>
                </c:pt>
                <c:pt idx="47">
                  <c:v>101.73</c:v>
                </c:pt>
                <c:pt idx="48">
                  <c:v>101.57</c:v>
                </c:pt>
                <c:pt idx="49">
                  <c:v>99.69</c:v>
                </c:pt>
                <c:pt idx="50">
                  <c:v>99.6</c:v>
                </c:pt>
                <c:pt idx="51">
                  <c:v>100.29</c:v>
                </c:pt>
                <c:pt idx="52">
                  <c:v>101.16</c:v>
                </c:pt>
                <c:pt idx="53">
                  <c:v>100.43</c:v>
                </c:pt>
                <c:pt idx="54">
                  <c:v>102.57</c:v>
                </c:pt>
                <c:pt idx="55">
                  <c:v>103.55</c:v>
                </c:pt>
                <c:pt idx="56">
                  <c:v>103.37</c:v>
                </c:pt>
                <c:pt idx="57">
                  <c:v>103.68</c:v>
                </c:pt>
                <c:pt idx="58">
                  <c:v>104.05</c:v>
                </c:pt>
                <c:pt idx="59">
                  <c:v>103.7</c:v>
                </c:pt>
                <c:pt idx="60">
                  <c:v>103.71</c:v>
                </c:pt>
                <c:pt idx="61">
                  <c:v>104.33</c:v>
                </c:pt>
                <c:pt idx="62">
                  <c:v>104.35</c:v>
                </c:pt>
                <c:pt idx="63">
                  <c:v>101.69</c:v>
                </c:pt>
                <c:pt idx="64">
                  <c:v>101.47</c:v>
                </c:pt>
                <c:pt idx="65">
                  <c:v>102.2</c:v>
                </c:pt>
                <c:pt idx="66">
                  <c:v>100.85</c:v>
                </c:pt>
                <c:pt idx="67">
                  <c:v>101.13</c:v>
                </c:pt>
                <c:pt idx="68">
                  <c:v>101.56</c:v>
                </c:pt>
                <c:pt idx="69">
                  <c:v>100.07</c:v>
                </c:pt>
                <c:pt idx="70">
                  <c:v>99.69</c:v>
                </c:pt>
                <c:pt idx="71">
                  <c:v>100.09</c:v>
                </c:pt>
                <c:pt idx="72">
                  <c:v>99.74</c:v>
                </c:pt>
                <c:pt idx="73">
                  <c:v>99.81</c:v>
                </c:pt>
                <c:pt idx="74">
                  <c:v>101.06</c:v>
                </c:pt>
                <c:pt idx="75">
                  <c:v>100.52</c:v>
                </c:pt>
                <c:pt idx="76">
                  <c:v>100.32</c:v>
                </c:pt>
                <c:pt idx="77">
                  <c:v>100.89</c:v>
                </c:pt>
                <c:pt idx="78">
                  <c:v>102.01</c:v>
                </c:pt>
                <c:pt idx="79">
                  <c:v>102.63</c:v>
                </c:pt>
                <c:pt idx="80">
                  <c:v>101.74</c:v>
                </c:pt>
                <c:pt idx="81">
                  <c:v>102.31</c:v>
                </c:pt>
                <c:pt idx="82">
                  <c:v>102.95</c:v>
                </c:pt>
                <c:pt idx="83">
                  <c:v>102.8</c:v>
                </c:pt>
                <c:pt idx="84">
                  <c:v>104.31</c:v>
                </c:pt>
                <c:pt idx="85">
                  <c:v>104.03</c:v>
                </c:pt>
                <c:pt idx="86">
                  <c:v>105.01</c:v>
                </c:pt>
                <c:pt idx="87">
                  <c:v>104.78</c:v>
                </c:pt>
                <c:pt idx="88">
                  <c:v>103.37</c:v>
                </c:pt>
                <c:pt idx="89">
                  <c:v>104.26</c:v>
                </c:pt>
                <c:pt idx="90">
                  <c:v>103.4</c:v>
                </c:pt>
                <c:pt idx="91">
                  <c:v>103.07</c:v>
                </c:pt>
                <c:pt idx="92">
                  <c:v>103.34</c:v>
                </c:pt>
                <c:pt idx="93">
                  <c:v>103.27</c:v>
                </c:pt>
                <c:pt idx="94">
                  <c:v>103.17</c:v>
                </c:pt>
                <c:pt idx="95">
                  <c:v>103.32</c:v>
                </c:pt>
                <c:pt idx="96">
                  <c:v>105.09</c:v>
                </c:pt>
                <c:pt idx="97">
                  <c:v>105.02</c:v>
                </c:pt>
                <c:pt idx="98">
                  <c:v>105.04</c:v>
                </c:pt>
                <c:pt idx="99">
                  <c:v>107.2</c:v>
                </c:pt>
                <c:pt idx="100">
                  <c:v>107.49</c:v>
                </c:pt>
                <c:pt idx="101">
                  <c:v>107.52</c:v>
                </c:pt>
                <c:pt idx="102">
                  <c:v>106.95</c:v>
                </c:pt>
                <c:pt idx="103">
                  <c:v>106.64</c:v>
                </c:pt>
                <c:pt idx="104">
                  <c:v>107.08</c:v>
                </c:pt>
                <c:pt idx="105">
                  <c:v>107.95</c:v>
                </c:pt>
                <c:pt idx="106">
                  <c:v>106.83</c:v>
                </c:pt>
                <c:pt idx="107">
                  <c:v>106.64</c:v>
                </c:pt>
                <c:pt idx="108">
                  <c:v>107.04</c:v>
                </c:pt>
                <c:pt idx="109">
                  <c:v>106.49</c:v>
                </c:pt>
                <c:pt idx="110">
                  <c:v>106.46</c:v>
                </c:pt>
                <c:pt idx="111">
                  <c:v>106.07</c:v>
                </c:pt>
                <c:pt idx="112">
                  <c:v>106.06</c:v>
                </c:pt>
                <c:pt idx="113">
                  <c:v>105.18</c:v>
                </c:pt>
                <c:pt idx="114">
                  <c:v>104.76</c:v>
                </c:pt>
                <c:pt idx="115">
                  <c:v>104.19</c:v>
                </c:pt>
                <c:pt idx="116">
                  <c:v>104.06</c:v>
                </c:pt>
                <c:pt idx="117">
                  <c:v>102.93</c:v>
                </c:pt>
                <c:pt idx="118">
                  <c:v>103.61</c:v>
                </c:pt>
                <c:pt idx="119">
                  <c:v>101.48</c:v>
                </c:pt>
                <c:pt idx="120">
                  <c:v>101.73</c:v>
                </c:pt>
                <c:pt idx="121">
                  <c:v>100.56</c:v>
                </c:pt>
                <c:pt idx="122">
                  <c:v>101.88</c:v>
                </c:pt>
                <c:pt idx="123">
                  <c:v>103.84</c:v>
                </c:pt>
                <c:pt idx="124">
                  <c:v>103.83</c:v>
                </c:pt>
                <c:pt idx="125">
                  <c:v>105.34</c:v>
                </c:pt>
                <c:pt idx="126">
                  <c:v>104.59</c:v>
                </c:pt>
                <c:pt idx="127">
                  <c:v>103.81</c:v>
                </c:pt>
                <c:pt idx="128">
                  <c:v>102.76</c:v>
                </c:pt>
                <c:pt idx="129">
                  <c:v>105.23</c:v>
                </c:pt>
                <c:pt idx="130">
                  <c:v>105.68</c:v>
                </c:pt>
                <c:pt idx="131">
                  <c:v>104.91</c:v>
                </c:pt>
                <c:pt idx="132">
                  <c:v>104.29</c:v>
                </c:pt>
                <c:pt idx="133">
                  <c:v>98.23</c:v>
                </c:pt>
                <c:pt idx="134">
                  <c:v>97.86</c:v>
                </c:pt>
                <c:pt idx="135">
                  <c:v>98.26</c:v>
                </c:pt>
                <c:pt idx="136">
                  <c:v>97.34</c:v>
                </c:pt>
                <c:pt idx="137">
                  <c:v>96.93</c:v>
                </c:pt>
                <c:pt idx="138">
                  <c:v>97.34</c:v>
                </c:pt>
                <c:pt idx="139">
                  <c:v>97.61</c:v>
                </c:pt>
                <c:pt idx="140">
                  <c:v>98.09</c:v>
                </c:pt>
                <c:pt idx="141">
                  <c:v>97.36</c:v>
                </c:pt>
                <c:pt idx="142">
                  <c:v>97.57</c:v>
                </c:pt>
                <c:pt idx="143">
                  <c:v>95.54</c:v>
                </c:pt>
                <c:pt idx="144">
                  <c:v>97.3</c:v>
                </c:pt>
                <c:pt idx="145">
                  <c:v>96.44</c:v>
                </c:pt>
                <c:pt idx="146">
                  <c:v>94.35</c:v>
                </c:pt>
                <c:pt idx="147">
                  <c:v>96.4</c:v>
                </c:pt>
                <c:pt idx="148">
                  <c:v>93.97</c:v>
                </c:pt>
                <c:pt idx="149">
                  <c:v>93.61</c:v>
                </c:pt>
                <c:pt idx="150">
                  <c:v>95.39</c:v>
                </c:pt>
                <c:pt idx="151">
                  <c:v>95.78</c:v>
                </c:pt>
                <c:pt idx="152">
                  <c:v>95.82</c:v>
                </c:pt>
                <c:pt idx="153">
                  <c:v>96.44</c:v>
                </c:pt>
                <c:pt idx="154">
                  <c:v>97.86</c:v>
                </c:pt>
                <c:pt idx="155">
                  <c:v>92.92</c:v>
                </c:pt>
                <c:pt idx="156">
                  <c:v>95.5</c:v>
                </c:pt>
                <c:pt idx="157">
                  <c:v>94.51</c:v>
                </c:pt>
                <c:pt idx="158">
                  <c:v>93.32</c:v>
                </c:pt>
                <c:pt idx="159">
                  <c:v>92.64</c:v>
                </c:pt>
                <c:pt idx="160">
                  <c:v>92.73</c:v>
                </c:pt>
                <c:pt idx="161">
                  <c:v>91.71</c:v>
                </c:pt>
                <c:pt idx="162">
                  <c:v>92.89</c:v>
                </c:pt>
                <c:pt idx="163">
                  <c:v>92.18</c:v>
                </c:pt>
                <c:pt idx="164">
                  <c:v>92.86</c:v>
                </c:pt>
                <c:pt idx="165">
                  <c:v>94.91</c:v>
                </c:pt>
                <c:pt idx="166">
                  <c:v>94.33</c:v>
                </c:pt>
                <c:pt idx="167">
                  <c:v>93.07</c:v>
                </c:pt>
                <c:pt idx="168">
                  <c:v>92.43</c:v>
                </c:pt>
                <c:pt idx="169">
                  <c:v>91.46</c:v>
                </c:pt>
                <c:pt idx="170">
                  <c:v>91.55</c:v>
                </c:pt>
                <c:pt idx="171">
                  <c:v>93.6</c:v>
                </c:pt>
                <c:pt idx="172">
                  <c:v>93.59</c:v>
                </c:pt>
                <c:pt idx="173">
                  <c:v>95.55</c:v>
                </c:pt>
                <c:pt idx="174">
                  <c:v>94.53</c:v>
                </c:pt>
                <c:pt idx="175">
                  <c:v>91.17</c:v>
                </c:pt>
                <c:pt idx="176">
                  <c:v>90.74</c:v>
                </c:pt>
                <c:pt idx="177">
                  <c:v>91.02</c:v>
                </c:pt>
                <c:pt idx="178">
                  <c:v>89.76</c:v>
                </c:pt>
                <c:pt idx="179">
                  <c:v>90.33</c:v>
                </c:pt>
                <c:pt idx="180">
                  <c:v>88.89</c:v>
                </c:pt>
                <c:pt idx="181">
                  <c:v>87.29</c:v>
                </c:pt>
                <c:pt idx="182">
                  <c:v>85.76</c:v>
                </c:pt>
                <c:pt idx="183">
                  <c:v>85.87</c:v>
                </c:pt>
                <c:pt idx="184">
                  <c:v>85.73</c:v>
                </c:pt>
                <c:pt idx="185">
                  <c:v>81.72</c:v>
                </c:pt>
                <c:pt idx="186">
                  <c:v>81.819999999999993</c:v>
                </c:pt>
                <c:pt idx="187">
                  <c:v>82.33</c:v>
                </c:pt>
                <c:pt idx="188">
                  <c:v>82.8</c:v>
                </c:pt>
                <c:pt idx="189">
                  <c:v>82.76</c:v>
                </c:pt>
                <c:pt idx="190">
                  <c:v>83.25</c:v>
                </c:pt>
                <c:pt idx="191">
                  <c:v>80.52</c:v>
                </c:pt>
                <c:pt idx="192">
                  <c:v>82.81</c:v>
                </c:pt>
                <c:pt idx="193">
                  <c:v>81.27</c:v>
                </c:pt>
                <c:pt idx="194">
                  <c:v>81.260000000000005</c:v>
                </c:pt>
                <c:pt idx="195">
                  <c:v>81.36</c:v>
                </c:pt>
                <c:pt idx="196">
                  <c:v>82.25</c:v>
                </c:pt>
                <c:pt idx="197">
                  <c:v>81.06</c:v>
                </c:pt>
                <c:pt idx="198">
                  <c:v>80.53</c:v>
                </c:pt>
                <c:pt idx="199">
                  <c:v>78.77</c:v>
                </c:pt>
                <c:pt idx="200">
                  <c:v>77.150000000000006</c:v>
                </c:pt>
                <c:pt idx="201">
                  <c:v>78.709999999999994</c:v>
                </c:pt>
                <c:pt idx="202">
                  <c:v>77.87</c:v>
                </c:pt>
                <c:pt idx="203">
                  <c:v>78.709999999999994</c:v>
                </c:pt>
                <c:pt idx="204">
                  <c:v>77.430000000000007</c:v>
                </c:pt>
                <c:pt idx="205">
                  <c:v>77.849999999999994</c:v>
                </c:pt>
                <c:pt idx="206">
                  <c:v>77.16</c:v>
                </c:pt>
                <c:pt idx="207">
                  <c:v>74.13</c:v>
                </c:pt>
                <c:pt idx="208">
                  <c:v>75.91</c:v>
                </c:pt>
                <c:pt idx="209">
                  <c:v>75.64</c:v>
                </c:pt>
                <c:pt idx="210">
                  <c:v>74.55</c:v>
                </c:pt>
                <c:pt idx="211">
                  <c:v>74.55</c:v>
                </c:pt>
                <c:pt idx="212">
                  <c:v>75.63</c:v>
                </c:pt>
                <c:pt idx="213">
                  <c:v>76.52</c:v>
                </c:pt>
                <c:pt idx="214">
                  <c:v>75.739999999999995</c:v>
                </c:pt>
                <c:pt idx="215">
                  <c:v>74.040000000000006</c:v>
                </c:pt>
                <c:pt idx="216">
                  <c:v>73.7</c:v>
                </c:pt>
                <c:pt idx="217">
                  <c:v>65.94</c:v>
                </c:pt>
                <c:pt idx="218">
                  <c:v>68.98</c:v>
                </c:pt>
                <c:pt idx="219">
                  <c:v>66.989999999999995</c:v>
                </c:pt>
                <c:pt idx="220">
                  <c:v>67.3</c:v>
                </c:pt>
                <c:pt idx="221">
                  <c:v>66.73</c:v>
                </c:pt>
                <c:pt idx="222">
                  <c:v>65.89</c:v>
                </c:pt>
                <c:pt idx="223">
                  <c:v>63.13</c:v>
                </c:pt>
                <c:pt idx="224">
                  <c:v>63.74</c:v>
                </c:pt>
                <c:pt idx="225">
                  <c:v>60.99</c:v>
                </c:pt>
                <c:pt idx="226">
                  <c:v>60.01</c:v>
                </c:pt>
                <c:pt idx="227">
                  <c:v>57.81</c:v>
                </c:pt>
                <c:pt idx="228">
                  <c:v>55.96</c:v>
                </c:pt>
                <c:pt idx="229">
                  <c:v>55.97</c:v>
                </c:pt>
                <c:pt idx="230">
                  <c:v>56.43</c:v>
                </c:pt>
                <c:pt idx="231">
                  <c:v>54.18</c:v>
                </c:pt>
                <c:pt idx="232">
                  <c:v>56.91</c:v>
                </c:pt>
                <c:pt idx="233">
                  <c:v>55.25</c:v>
                </c:pt>
                <c:pt idx="234">
                  <c:v>56.78</c:v>
                </c:pt>
                <c:pt idx="235">
                  <c:v>55.7</c:v>
                </c:pt>
                <c:pt idx="236">
                  <c:v>54.59</c:v>
                </c:pt>
                <c:pt idx="237">
                  <c:v>53.46</c:v>
                </c:pt>
                <c:pt idx="238">
                  <c:v>54.14</c:v>
                </c:pt>
                <c:pt idx="239">
                  <c:v>53.45</c:v>
                </c:pt>
                <c:pt idx="240">
                  <c:v>52.72</c:v>
                </c:pt>
                <c:pt idx="241">
                  <c:v>50.05</c:v>
                </c:pt>
                <c:pt idx="242">
                  <c:v>47.98</c:v>
                </c:pt>
                <c:pt idx="243">
                  <c:v>48.69</c:v>
                </c:pt>
                <c:pt idx="244">
                  <c:v>48.8</c:v>
                </c:pt>
                <c:pt idx="245">
                  <c:v>48.35</c:v>
                </c:pt>
                <c:pt idx="246">
                  <c:v>46.06</c:v>
                </c:pt>
                <c:pt idx="247">
                  <c:v>45.92</c:v>
                </c:pt>
                <c:pt idx="248">
                  <c:v>48.49</c:v>
                </c:pt>
                <c:pt idx="249">
                  <c:v>46.37</c:v>
                </c:pt>
                <c:pt idx="250">
                  <c:v>48.49</c:v>
                </c:pt>
                <c:pt idx="251">
                  <c:v>46.79</c:v>
                </c:pt>
                <c:pt idx="252">
                  <c:v>47.85</c:v>
                </c:pt>
                <c:pt idx="253">
                  <c:v>45.93</c:v>
                </c:pt>
                <c:pt idx="254">
                  <c:v>45.26</c:v>
                </c:pt>
                <c:pt idx="255">
                  <c:v>44.8</c:v>
                </c:pt>
                <c:pt idx="256">
                  <c:v>45.84</c:v>
                </c:pt>
                <c:pt idx="257">
                  <c:v>44.08</c:v>
                </c:pt>
                <c:pt idx="258">
                  <c:v>44.12</c:v>
                </c:pt>
                <c:pt idx="259">
                  <c:v>47.79</c:v>
                </c:pt>
                <c:pt idx="260">
                  <c:v>49.25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D7D-4A68-AE02-9832B7C3C2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upDownBars>
          <c:gapWidth val="150"/>
          <c:upBars/>
          <c:downBars/>
        </c:upDownBars>
        <c:smooth val="0"/>
        <c:axId val="89035520"/>
        <c:axId val="89037056"/>
      </c:lineChart>
      <c:dateAx>
        <c:axId val="89035520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crossAx val="89037056"/>
        <c:crosses val="autoZero"/>
        <c:auto val="1"/>
        <c:lblOffset val="100"/>
        <c:baseTimeUnit val="days"/>
      </c:dateAx>
      <c:valAx>
        <c:axId val="890370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9035520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Oil Price Moving</a:t>
            </a:r>
            <a:r>
              <a:rPr lang="en-US" baseline="0"/>
              <a:t> Average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movingAvg"/>
            <c:period val="2"/>
            <c:dispRSqr val="0"/>
            <c:dispEq val="0"/>
          </c:trendline>
          <c:cat>
            <c:numRef>
              <c:f>Trend_line!$A$2:$A$262</c:f>
              <c:numCache>
                <c:formatCode>yyyy\-mm\-dd</c:formatCode>
                <c:ptCount val="261"/>
                <c:pt idx="0">
                  <c:v>41660</c:v>
                </c:pt>
                <c:pt idx="1">
                  <c:v>41661</c:v>
                </c:pt>
                <c:pt idx="2">
                  <c:v>41662</c:v>
                </c:pt>
                <c:pt idx="3">
                  <c:v>41663</c:v>
                </c:pt>
                <c:pt idx="4">
                  <c:v>41666</c:v>
                </c:pt>
                <c:pt idx="5">
                  <c:v>41667</c:v>
                </c:pt>
                <c:pt idx="6">
                  <c:v>41668</c:v>
                </c:pt>
                <c:pt idx="7">
                  <c:v>41669</c:v>
                </c:pt>
                <c:pt idx="8">
                  <c:v>41670</c:v>
                </c:pt>
                <c:pt idx="9">
                  <c:v>41673</c:v>
                </c:pt>
                <c:pt idx="10">
                  <c:v>41674</c:v>
                </c:pt>
                <c:pt idx="11">
                  <c:v>41675</c:v>
                </c:pt>
                <c:pt idx="12">
                  <c:v>41676</c:v>
                </c:pt>
                <c:pt idx="13">
                  <c:v>41677</c:v>
                </c:pt>
                <c:pt idx="14">
                  <c:v>41680</c:v>
                </c:pt>
                <c:pt idx="15">
                  <c:v>41681</c:v>
                </c:pt>
                <c:pt idx="16">
                  <c:v>41682</c:v>
                </c:pt>
                <c:pt idx="17">
                  <c:v>41683</c:v>
                </c:pt>
                <c:pt idx="18">
                  <c:v>41684</c:v>
                </c:pt>
                <c:pt idx="19">
                  <c:v>41688</c:v>
                </c:pt>
                <c:pt idx="20">
                  <c:v>41689</c:v>
                </c:pt>
                <c:pt idx="21">
                  <c:v>41690</c:v>
                </c:pt>
                <c:pt idx="22">
                  <c:v>41691</c:v>
                </c:pt>
                <c:pt idx="23">
                  <c:v>41694</c:v>
                </c:pt>
                <c:pt idx="24">
                  <c:v>41695</c:v>
                </c:pt>
                <c:pt idx="25">
                  <c:v>41696</c:v>
                </c:pt>
                <c:pt idx="26">
                  <c:v>41697</c:v>
                </c:pt>
                <c:pt idx="27">
                  <c:v>41698</c:v>
                </c:pt>
                <c:pt idx="28">
                  <c:v>41701</c:v>
                </c:pt>
                <c:pt idx="29">
                  <c:v>41702</c:v>
                </c:pt>
                <c:pt idx="30">
                  <c:v>41703</c:v>
                </c:pt>
                <c:pt idx="31">
                  <c:v>41704</c:v>
                </c:pt>
                <c:pt idx="32">
                  <c:v>41705</c:v>
                </c:pt>
                <c:pt idx="33">
                  <c:v>41708</c:v>
                </c:pt>
                <c:pt idx="34">
                  <c:v>41709</c:v>
                </c:pt>
                <c:pt idx="35">
                  <c:v>41710</c:v>
                </c:pt>
                <c:pt idx="36">
                  <c:v>41711</c:v>
                </c:pt>
                <c:pt idx="37">
                  <c:v>41712</c:v>
                </c:pt>
                <c:pt idx="38">
                  <c:v>41715</c:v>
                </c:pt>
                <c:pt idx="39">
                  <c:v>41716</c:v>
                </c:pt>
                <c:pt idx="40">
                  <c:v>41717</c:v>
                </c:pt>
                <c:pt idx="41">
                  <c:v>41718</c:v>
                </c:pt>
                <c:pt idx="42">
                  <c:v>41719</c:v>
                </c:pt>
                <c:pt idx="43">
                  <c:v>41722</c:v>
                </c:pt>
                <c:pt idx="44">
                  <c:v>41723</c:v>
                </c:pt>
                <c:pt idx="45">
                  <c:v>41724</c:v>
                </c:pt>
                <c:pt idx="46">
                  <c:v>41725</c:v>
                </c:pt>
                <c:pt idx="47">
                  <c:v>41726</c:v>
                </c:pt>
                <c:pt idx="48">
                  <c:v>41729</c:v>
                </c:pt>
                <c:pt idx="49">
                  <c:v>41730</c:v>
                </c:pt>
                <c:pt idx="50">
                  <c:v>41731</c:v>
                </c:pt>
                <c:pt idx="51">
                  <c:v>41732</c:v>
                </c:pt>
                <c:pt idx="52">
                  <c:v>41733</c:v>
                </c:pt>
                <c:pt idx="53">
                  <c:v>41736</c:v>
                </c:pt>
                <c:pt idx="54">
                  <c:v>41737</c:v>
                </c:pt>
                <c:pt idx="55">
                  <c:v>41738</c:v>
                </c:pt>
                <c:pt idx="56">
                  <c:v>41739</c:v>
                </c:pt>
                <c:pt idx="57">
                  <c:v>41740</c:v>
                </c:pt>
                <c:pt idx="58">
                  <c:v>41743</c:v>
                </c:pt>
                <c:pt idx="59">
                  <c:v>41744</c:v>
                </c:pt>
                <c:pt idx="60">
                  <c:v>41745</c:v>
                </c:pt>
                <c:pt idx="61">
                  <c:v>41746</c:v>
                </c:pt>
                <c:pt idx="62">
                  <c:v>41750</c:v>
                </c:pt>
                <c:pt idx="63">
                  <c:v>41751</c:v>
                </c:pt>
                <c:pt idx="64">
                  <c:v>41752</c:v>
                </c:pt>
                <c:pt idx="65">
                  <c:v>41753</c:v>
                </c:pt>
                <c:pt idx="66">
                  <c:v>41754</c:v>
                </c:pt>
                <c:pt idx="67">
                  <c:v>41757</c:v>
                </c:pt>
                <c:pt idx="68">
                  <c:v>41758</c:v>
                </c:pt>
                <c:pt idx="69">
                  <c:v>41759</c:v>
                </c:pt>
                <c:pt idx="70">
                  <c:v>41760</c:v>
                </c:pt>
                <c:pt idx="71">
                  <c:v>41761</c:v>
                </c:pt>
                <c:pt idx="72">
                  <c:v>41764</c:v>
                </c:pt>
                <c:pt idx="73">
                  <c:v>41765</c:v>
                </c:pt>
                <c:pt idx="74">
                  <c:v>41766</c:v>
                </c:pt>
                <c:pt idx="75">
                  <c:v>41767</c:v>
                </c:pt>
                <c:pt idx="76">
                  <c:v>41768</c:v>
                </c:pt>
                <c:pt idx="77">
                  <c:v>41771</c:v>
                </c:pt>
                <c:pt idx="78">
                  <c:v>41772</c:v>
                </c:pt>
                <c:pt idx="79">
                  <c:v>41773</c:v>
                </c:pt>
                <c:pt idx="80">
                  <c:v>41774</c:v>
                </c:pt>
                <c:pt idx="81">
                  <c:v>41775</c:v>
                </c:pt>
                <c:pt idx="82">
                  <c:v>41778</c:v>
                </c:pt>
                <c:pt idx="83">
                  <c:v>41779</c:v>
                </c:pt>
                <c:pt idx="84">
                  <c:v>41780</c:v>
                </c:pt>
                <c:pt idx="85">
                  <c:v>41781</c:v>
                </c:pt>
                <c:pt idx="86">
                  <c:v>41782</c:v>
                </c:pt>
                <c:pt idx="87">
                  <c:v>41786</c:v>
                </c:pt>
                <c:pt idx="88">
                  <c:v>41787</c:v>
                </c:pt>
                <c:pt idx="89">
                  <c:v>41788</c:v>
                </c:pt>
                <c:pt idx="90">
                  <c:v>41789</c:v>
                </c:pt>
                <c:pt idx="91">
                  <c:v>41792</c:v>
                </c:pt>
                <c:pt idx="92">
                  <c:v>41793</c:v>
                </c:pt>
                <c:pt idx="93">
                  <c:v>41794</c:v>
                </c:pt>
                <c:pt idx="94">
                  <c:v>41795</c:v>
                </c:pt>
                <c:pt idx="95">
                  <c:v>41796</c:v>
                </c:pt>
                <c:pt idx="96">
                  <c:v>41799</c:v>
                </c:pt>
                <c:pt idx="97">
                  <c:v>41800</c:v>
                </c:pt>
                <c:pt idx="98">
                  <c:v>41801</c:v>
                </c:pt>
                <c:pt idx="99">
                  <c:v>41802</c:v>
                </c:pt>
                <c:pt idx="100">
                  <c:v>41803</c:v>
                </c:pt>
                <c:pt idx="101">
                  <c:v>41806</c:v>
                </c:pt>
                <c:pt idx="102">
                  <c:v>41807</c:v>
                </c:pt>
                <c:pt idx="103">
                  <c:v>41808</c:v>
                </c:pt>
                <c:pt idx="104">
                  <c:v>41809</c:v>
                </c:pt>
                <c:pt idx="105">
                  <c:v>41810</c:v>
                </c:pt>
                <c:pt idx="106">
                  <c:v>41813</c:v>
                </c:pt>
                <c:pt idx="107">
                  <c:v>41814</c:v>
                </c:pt>
                <c:pt idx="108">
                  <c:v>41815</c:v>
                </c:pt>
                <c:pt idx="109">
                  <c:v>41816</c:v>
                </c:pt>
                <c:pt idx="110">
                  <c:v>41817</c:v>
                </c:pt>
                <c:pt idx="111">
                  <c:v>41820</c:v>
                </c:pt>
                <c:pt idx="112">
                  <c:v>41821</c:v>
                </c:pt>
                <c:pt idx="113">
                  <c:v>41822</c:v>
                </c:pt>
                <c:pt idx="114">
                  <c:v>41823</c:v>
                </c:pt>
                <c:pt idx="115">
                  <c:v>41827</c:v>
                </c:pt>
                <c:pt idx="116">
                  <c:v>41828</c:v>
                </c:pt>
                <c:pt idx="117">
                  <c:v>41829</c:v>
                </c:pt>
                <c:pt idx="118">
                  <c:v>41830</c:v>
                </c:pt>
                <c:pt idx="119">
                  <c:v>41831</c:v>
                </c:pt>
                <c:pt idx="120">
                  <c:v>41834</c:v>
                </c:pt>
                <c:pt idx="121">
                  <c:v>41835</c:v>
                </c:pt>
                <c:pt idx="122">
                  <c:v>41836</c:v>
                </c:pt>
                <c:pt idx="123">
                  <c:v>41837</c:v>
                </c:pt>
                <c:pt idx="124">
                  <c:v>41838</c:v>
                </c:pt>
                <c:pt idx="125">
                  <c:v>41841</c:v>
                </c:pt>
                <c:pt idx="126">
                  <c:v>41842</c:v>
                </c:pt>
                <c:pt idx="127">
                  <c:v>41843</c:v>
                </c:pt>
                <c:pt idx="128">
                  <c:v>41844</c:v>
                </c:pt>
                <c:pt idx="129">
                  <c:v>41845</c:v>
                </c:pt>
                <c:pt idx="130">
                  <c:v>41848</c:v>
                </c:pt>
                <c:pt idx="131">
                  <c:v>41849</c:v>
                </c:pt>
                <c:pt idx="132">
                  <c:v>41850</c:v>
                </c:pt>
                <c:pt idx="133">
                  <c:v>41851</c:v>
                </c:pt>
                <c:pt idx="134">
                  <c:v>41852</c:v>
                </c:pt>
                <c:pt idx="135">
                  <c:v>41855</c:v>
                </c:pt>
                <c:pt idx="136">
                  <c:v>41856</c:v>
                </c:pt>
                <c:pt idx="137">
                  <c:v>41857</c:v>
                </c:pt>
                <c:pt idx="138">
                  <c:v>41858</c:v>
                </c:pt>
                <c:pt idx="139">
                  <c:v>41859</c:v>
                </c:pt>
                <c:pt idx="140">
                  <c:v>41862</c:v>
                </c:pt>
                <c:pt idx="141">
                  <c:v>41863</c:v>
                </c:pt>
                <c:pt idx="142">
                  <c:v>41864</c:v>
                </c:pt>
                <c:pt idx="143">
                  <c:v>41865</c:v>
                </c:pt>
                <c:pt idx="144">
                  <c:v>41866</c:v>
                </c:pt>
                <c:pt idx="145">
                  <c:v>41869</c:v>
                </c:pt>
                <c:pt idx="146">
                  <c:v>41870</c:v>
                </c:pt>
                <c:pt idx="147">
                  <c:v>41871</c:v>
                </c:pt>
                <c:pt idx="148">
                  <c:v>41872</c:v>
                </c:pt>
                <c:pt idx="149">
                  <c:v>41873</c:v>
                </c:pt>
                <c:pt idx="150">
                  <c:v>41876</c:v>
                </c:pt>
                <c:pt idx="151">
                  <c:v>41877</c:v>
                </c:pt>
                <c:pt idx="152">
                  <c:v>41878</c:v>
                </c:pt>
                <c:pt idx="153">
                  <c:v>41879</c:v>
                </c:pt>
                <c:pt idx="154">
                  <c:v>41880</c:v>
                </c:pt>
                <c:pt idx="155">
                  <c:v>41884</c:v>
                </c:pt>
                <c:pt idx="156">
                  <c:v>41885</c:v>
                </c:pt>
                <c:pt idx="157">
                  <c:v>41886</c:v>
                </c:pt>
                <c:pt idx="158">
                  <c:v>41887</c:v>
                </c:pt>
                <c:pt idx="159">
                  <c:v>41890</c:v>
                </c:pt>
                <c:pt idx="160">
                  <c:v>41891</c:v>
                </c:pt>
                <c:pt idx="161">
                  <c:v>41892</c:v>
                </c:pt>
                <c:pt idx="162">
                  <c:v>41893</c:v>
                </c:pt>
                <c:pt idx="163">
                  <c:v>41894</c:v>
                </c:pt>
                <c:pt idx="164">
                  <c:v>41897</c:v>
                </c:pt>
                <c:pt idx="165">
                  <c:v>41898</c:v>
                </c:pt>
                <c:pt idx="166">
                  <c:v>41899</c:v>
                </c:pt>
                <c:pt idx="167">
                  <c:v>41900</c:v>
                </c:pt>
                <c:pt idx="168">
                  <c:v>41901</c:v>
                </c:pt>
                <c:pt idx="169">
                  <c:v>41904</c:v>
                </c:pt>
                <c:pt idx="170">
                  <c:v>41905</c:v>
                </c:pt>
                <c:pt idx="171">
                  <c:v>41906</c:v>
                </c:pt>
                <c:pt idx="172">
                  <c:v>41907</c:v>
                </c:pt>
                <c:pt idx="173">
                  <c:v>41908</c:v>
                </c:pt>
                <c:pt idx="174">
                  <c:v>41911</c:v>
                </c:pt>
                <c:pt idx="175">
                  <c:v>41912</c:v>
                </c:pt>
                <c:pt idx="176">
                  <c:v>41913</c:v>
                </c:pt>
                <c:pt idx="177">
                  <c:v>41914</c:v>
                </c:pt>
                <c:pt idx="178">
                  <c:v>41915</c:v>
                </c:pt>
                <c:pt idx="179">
                  <c:v>41918</c:v>
                </c:pt>
                <c:pt idx="180">
                  <c:v>41919</c:v>
                </c:pt>
                <c:pt idx="181">
                  <c:v>41920</c:v>
                </c:pt>
                <c:pt idx="182">
                  <c:v>41921</c:v>
                </c:pt>
                <c:pt idx="183">
                  <c:v>41922</c:v>
                </c:pt>
                <c:pt idx="184">
                  <c:v>41925</c:v>
                </c:pt>
                <c:pt idx="185">
                  <c:v>41926</c:v>
                </c:pt>
                <c:pt idx="186">
                  <c:v>41927</c:v>
                </c:pt>
                <c:pt idx="187">
                  <c:v>41928</c:v>
                </c:pt>
                <c:pt idx="188">
                  <c:v>41929</c:v>
                </c:pt>
                <c:pt idx="189">
                  <c:v>41932</c:v>
                </c:pt>
                <c:pt idx="190">
                  <c:v>41933</c:v>
                </c:pt>
                <c:pt idx="191">
                  <c:v>41934</c:v>
                </c:pt>
                <c:pt idx="192">
                  <c:v>41935</c:v>
                </c:pt>
                <c:pt idx="193">
                  <c:v>41936</c:v>
                </c:pt>
                <c:pt idx="194">
                  <c:v>41939</c:v>
                </c:pt>
                <c:pt idx="195">
                  <c:v>41940</c:v>
                </c:pt>
                <c:pt idx="196">
                  <c:v>41941</c:v>
                </c:pt>
                <c:pt idx="197">
                  <c:v>41942</c:v>
                </c:pt>
                <c:pt idx="198">
                  <c:v>41943</c:v>
                </c:pt>
                <c:pt idx="199">
                  <c:v>41946</c:v>
                </c:pt>
                <c:pt idx="200">
                  <c:v>41947</c:v>
                </c:pt>
                <c:pt idx="201">
                  <c:v>41948</c:v>
                </c:pt>
                <c:pt idx="202">
                  <c:v>41949</c:v>
                </c:pt>
                <c:pt idx="203">
                  <c:v>41950</c:v>
                </c:pt>
                <c:pt idx="204">
                  <c:v>41953</c:v>
                </c:pt>
                <c:pt idx="205">
                  <c:v>41954</c:v>
                </c:pt>
                <c:pt idx="206">
                  <c:v>41955</c:v>
                </c:pt>
                <c:pt idx="207">
                  <c:v>41956</c:v>
                </c:pt>
                <c:pt idx="208">
                  <c:v>41957</c:v>
                </c:pt>
                <c:pt idx="209">
                  <c:v>41960</c:v>
                </c:pt>
                <c:pt idx="210">
                  <c:v>41961</c:v>
                </c:pt>
                <c:pt idx="211">
                  <c:v>41962</c:v>
                </c:pt>
                <c:pt idx="212">
                  <c:v>41963</c:v>
                </c:pt>
                <c:pt idx="213">
                  <c:v>41964</c:v>
                </c:pt>
                <c:pt idx="214">
                  <c:v>41967</c:v>
                </c:pt>
                <c:pt idx="215">
                  <c:v>41968</c:v>
                </c:pt>
                <c:pt idx="216">
                  <c:v>41969</c:v>
                </c:pt>
                <c:pt idx="217">
                  <c:v>41971</c:v>
                </c:pt>
                <c:pt idx="218">
                  <c:v>41974</c:v>
                </c:pt>
                <c:pt idx="219">
                  <c:v>41975</c:v>
                </c:pt>
                <c:pt idx="220">
                  <c:v>41976</c:v>
                </c:pt>
                <c:pt idx="221">
                  <c:v>41977</c:v>
                </c:pt>
                <c:pt idx="222">
                  <c:v>41978</c:v>
                </c:pt>
                <c:pt idx="223">
                  <c:v>41981</c:v>
                </c:pt>
                <c:pt idx="224">
                  <c:v>41982</c:v>
                </c:pt>
                <c:pt idx="225">
                  <c:v>41983</c:v>
                </c:pt>
                <c:pt idx="226">
                  <c:v>41984</c:v>
                </c:pt>
                <c:pt idx="227">
                  <c:v>41985</c:v>
                </c:pt>
                <c:pt idx="228">
                  <c:v>41988</c:v>
                </c:pt>
                <c:pt idx="229">
                  <c:v>41989</c:v>
                </c:pt>
                <c:pt idx="230">
                  <c:v>41990</c:v>
                </c:pt>
                <c:pt idx="231">
                  <c:v>41991</c:v>
                </c:pt>
                <c:pt idx="232">
                  <c:v>41992</c:v>
                </c:pt>
                <c:pt idx="233">
                  <c:v>41995</c:v>
                </c:pt>
                <c:pt idx="234">
                  <c:v>41996</c:v>
                </c:pt>
                <c:pt idx="235">
                  <c:v>41997</c:v>
                </c:pt>
                <c:pt idx="236">
                  <c:v>41999</c:v>
                </c:pt>
                <c:pt idx="237">
                  <c:v>42002</c:v>
                </c:pt>
                <c:pt idx="238">
                  <c:v>42003</c:v>
                </c:pt>
                <c:pt idx="239">
                  <c:v>42004</c:v>
                </c:pt>
                <c:pt idx="240">
                  <c:v>42006</c:v>
                </c:pt>
                <c:pt idx="241">
                  <c:v>42009</c:v>
                </c:pt>
                <c:pt idx="242">
                  <c:v>42010</c:v>
                </c:pt>
                <c:pt idx="243">
                  <c:v>42011</c:v>
                </c:pt>
                <c:pt idx="244">
                  <c:v>42012</c:v>
                </c:pt>
                <c:pt idx="245">
                  <c:v>42013</c:v>
                </c:pt>
                <c:pt idx="246">
                  <c:v>42016</c:v>
                </c:pt>
                <c:pt idx="247">
                  <c:v>42017</c:v>
                </c:pt>
                <c:pt idx="248">
                  <c:v>42018</c:v>
                </c:pt>
                <c:pt idx="249">
                  <c:v>42019</c:v>
                </c:pt>
                <c:pt idx="250">
                  <c:v>42020</c:v>
                </c:pt>
                <c:pt idx="251">
                  <c:v>42024</c:v>
                </c:pt>
                <c:pt idx="252">
                  <c:v>42025</c:v>
                </c:pt>
                <c:pt idx="253">
                  <c:v>42026</c:v>
                </c:pt>
                <c:pt idx="254">
                  <c:v>42027</c:v>
                </c:pt>
                <c:pt idx="255">
                  <c:v>42030</c:v>
                </c:pt>
                <c:pt idx="256">
                  <c:v>42031</c:v>
                </c:pt>
                <c:pt idx="257">
                  <c:v>42032</c:v>
                </c:pt>
                <c:pt idx="258">
                  <c:v>42033</c:v>
                </c:pt>
                <c:pt idx="259">
                  <c:v>42034</c:v>
                </c:pt>
                <c:pt idx="260">
                  <c:v>42037</c:v>
                </c:pt>
              </c:numCache>
            </c:numRef>
          </c:cat>
          <c:val>
            <c:numRef>
              <c:f>Trend_line!$B$2:$B$262</c:f>
              <c:numCache>
                <c:formatCode>General</c:formatCode>
                <c:ptCount val="261"/>
                <c:pt idx="0">
                  <c:v>94.51</c:v>
                </c:pt>
                <c:pt idx="1">
                  <c:v>96.35</c:v>
                </c:pt>
                <c:pt idx="2">
                  <c:v>97.23</c:v>
                </c:pt>
                <c:pt idx="3">
                  <c:v>96.66</c:v>
                </c:pt>
                <c:pt idx="4">
                  <c:v>95.82</c:v>
                </c:pt>
                <c:pt idx="5">
                  <c:v>97.49</c:v>
                </c:pt>
                <c:pt idx="6">
                  <c:v>97.34</c:v>
                </c:pt>
                <c:pt idx="7">
                  <c:v>98.25</c:v>
                </c:pt>
                <c:pt idx="8">
                  <c:v>97.55</c:v>
                </c:pt>
                <c:pt idx="9">
                  <c:v>96.44</c:v>
                </c:pt>
                <c:pt idx="10">
                  <c:v>97.24</c:v>
                </c:pt>
                <c:pt idx="11">
                  <c:v>97.4</c:v>
                </c:pt>
                <c:pt idx="12">
                  <c:v>97.84</c:v>
                </c:pt>
                <c:pt idx="13">
                  <c:v>99.98</c:v>
                </c:pt>
                <c:pt idx="14">
                  <c:v>100.12</c:v>
                </c:pt>
                <c:pt idx="15">
                  <c:v>99.96</c:v>
                </c:pt>
                <c:pt idx="16">
                  <c:v>100.38</c:v>
                </c:pt>
                <c:pt idx="17">
                  <c:v>100.27</c:v>
                </c:pt>
                <c:pt idx="18">
                  <c:v>100.31</c:v>
                </c:pt>
                <c:pt idx="19">
                  <c:v>102.54</c:v>
                </c:pt>
                <c:pt idx="20">
                  <c:v>103.46</c:v>
                </c:pt>
                <c:pt idx="21">
                  <c:v>103.2</c:v>
                </c:pt>
                <c:pt idx="22">
                  <c:v>102.53</c:v>
                </c:pt>
                <c:pt idx="23">
                  <c:v>103.17</c:v>
                </c:pt>
                <c:pt idx="24">
                  <c:v>102.2</c:v>
                </c:pt>
                <c:pt idx="25">
                  <c:v>102.93</c:v>
                </c:pt>
                <c:pt idx="26">
                  <c:v>102.68</c:v>
                </c:pt>
                <c:pt idx="27">
                  <c:v>102.88</c:v>
                </c:pt>
                <c:pt idx="28">
                  <c:v>105.34</c:v>
                </c:pt>
                <c:pt idx="29">
                  <c:v>103.64</c:v>
                </c:pt>
                <c:pt idx="30">
                  <c:v>101.75</c:v>
                </c:pt>
                <c:pt idx="31">
                  <c:v>101.82</c:v>
                </c:pt>
                <c:pt idx="32">
                  <c:v>102.82</c:v>
                </c:pt>
                <c:pt idx="33">
                  <c:v>101.39</c:v>
                </c:pt>
                <c:pt idx="34">
                  <c:v>100.29</c:v>
                </c:pt>
                <c:pt idx="35">
                  <c:v>98.29</c:v>
                </c:pt>
                <c:pt idx="36">
                  <c:v>98.57</c:v>
                </c:pt>
                <c:pt idx="37">
                  <c:v>99.23</c:v>
                </c:pt>
                <c:pt idx="38">
                  <c:v>98.43</c:v>
                </c:pt>
                <c:pt idx="39">
                  <c:v>100.08</c:v>
                </c:pt>
                <c:pt idx="40">
                  <c:v>100.71</c:v>
                </c:pt>
                <c:pt idx="41">
                  <c:v>99.68</c:v>
                </c:pt>
                <c:pt idx="42">
                  <c:v>99.97</c:v>
                </c:pt>
                <c:pt idx="43">
                  <c:v>100.05</c:v>
                </c:pt>
                <c:pt idx="44">
                  <c:v>99.66</c:v>
                </c:pt>
                <c:pt idx="45">
                  <c:v>100.61</c:v>
                </c:pt>
                <c:pt idx="46">
                  <c:v>101.25</c:v>
                </c:pt>
                <c:pt idx="47">
                  <c:v>101.73</c:v>
                </c:pt>
                <c:pt idx="48">
                  <c:v>101.57</c:v>
                </c:pt>
                <c:pt idx="49">
                  <c:v>99.69</c:v>
                </c:pt>
                <c:pt idx="50">
                  <c:v>99.6</c:v>
                </c:pt>
                <c:pt idx="51">
                  <c:v>100.29</c:v>
                </c:pt>
                <c:pt idx="52">
                  <c:v>101.16</c:v>
                </c:pt>
                <c:pt idx="53">
                  <c:v>100.43</c:v>
                </c:pt>
                <c:pt idx="54">
                  <c:v>102.57</c:v>
                </c:pt>
                <c:pt idx="55">
                  <c:v>103.55</c:v>
                </c:pt>
                <c:pt idx="56">
                  <c:v>103.37</c:v>
                </c:pt>
                <c:pt idx="57">
                  <c:v>103.68</c:v>
                </c:pt>
                <c:pt idx="58">
                  <c:v>104.05</c:v>
                </c:pt>
                <c:pt idx="59">
                  <c:v>103.7</c:v>
                </c:pt>
                <c:pt idx="60">
                  <c:v>103.71</c:v>
                </c:pt>
                <c:pt idx="61">
                  <c:v>104.33</c:v>
                </c:pt>
                <c:pt idx="62">
                  <c:v>104.35</c:v>
                </c:pt>
                <c:pt idx="63">
                  <c:v>101.69</c:v>
                </c:pt>
                <c:pt idx="64">
                  <c:v>101.47</c:v>
                </c:pt>
                <c:pt idx="65">
                  <c:v>102.2</c:v>
                </c:pt>
                <c:pt idx="66">
                  <c:v>100.85</c:v>
                </c:pt>
                <c:pt idx="67">
                  <c:v>101.13</c:v>
                </c:pt>
                <c:pt idx="68">
                  <c:v>101.56</c:v>
                </c:pt>
                <c:pt idx="69">
                  <c:v>100.07</c:v>
                </c:pt>
                <c:pt idx="70">
                  <c:v>99.69</c:v>
                </c:pt>
                <c:pt idx="71">
                  <c:v>100.09</c:v>
                </c:pt>
                <c:pt idx="72">
                  <c:v>99.74</c:v>
                </c:pt>
                <c:pt idx="73">
                  <c:v>99.81</c:v>
                </c:pt>
                <c:pt idx="74">
                  <c:v>101.06</c:v>
                </c:pt>
                <c:pt idx="75">
                  <c:v>100.52</c:v>
                </c:pt>
                <c:pt idx="76">
                  <c:v>100.32</c:v>
                </c:pt>
                <c:pt idx="77">
                  <c:v>100.89</c:v>
                </c:pt>
                <c:pt idx="78">
                  <c:v>102.01</c:v>
                </c:pt>
                <c:pt idx="79">
                  <c:v>102.63</c:v>
                </c:pt>
                <c:pt idx="80">
                  <c:v>101.74</c:v>
                </c:pt>
                <c:pt idx="81">
                  <c:v>102.31</c:v>
                </c:pt>
                <c:pt idx="82">
                  <c:v>102.95</c:v>
                </c:pt>
                <c:pt idx="83">
                  <c:v>102.8</c:v>
                </c:pt>
                <c:pt idx="84">
                  <c:v>104.31</c:v>
                </c:pt>
                <c:pt idx="85">
                  <c:v>104.03</c:v>
                </c:pt>
                <c:pt idx="86">
                  <c:v>105.01</c:v>
                </c:pt>
                <c:pt idx="87">
                  <c:v>104.78</c:v>
                </c:pt>
                <c:pt idx="88">
                  <c:v>103.37</c:v>
                </c:pt>
                <c:pt idx="89">
                  <c:v>104.26</c:v>
                </c:pt>
                <c:pt idx="90">
                  <c:v>103.4</c:v>
                </c:pt>
                <c:pt idx="91">
                  <c:v>103.07</c:v>
                </c:pt>
                <c:pt idx="92">
                  <c:v>103.34</c:v>
                </c:pt>
                <c:pt idx="93">
                  <c:v>103.27</c:v>
                </c:pt>
                <c:pt idx="94">
                  <c:v>103.17</c:v>
                </c:pt>
                <c:pt idx="95">
                  <c:v>103.32</c:v>
                </c:pt>
                <c:pt idx="96">
                  <c:v>105.09</c:v>
                </c:pt>
                <c:pt idx="97">
                  <c:v>105.02</c:v>
                </c:pt>
                <c:pt idx="98">
                  <c:v>105.04</c:v>
                </c:pt>
                <c:pt idx="99">
                  <c:v>107.2</c:v>
                </c:pt>
                <c:pt idx="100">
                  <c:v>107.49</c:v>
                </c:pt>
                <c:pt idx="101">
                  <c:v>107.52</c:v>
                </c:pt>
                <c:pt idx="102">
                  <c:v>106.95</c:v>
                </c:pt>
                <c:pt idx="103">
                  <c:v>106.64</c:v>
                </c:pt>
                <c:pt idx="104">
                  <c:v>107.08</c:v>
                </c:pt>
                <c:pt idx="105">
                  <c:v>107.95</c:v>
                </c:pt>
                <c:pt idx="106">
                  <c:v>106.83</c:v>
                </c:pt>
                <c:pt idx="107">
                  <c:v>106.64</c:v>
                </c:pt>
                <c:pt idx="108">
                  <c:v>107.04</c:v>
                </c:pt>
                <c:pt idx="109">
                  <c:v>106.49</c:v>
                </c:pt>
                <c:pt idx="110">
                  <c:v>106.46</c:v>
                </c:pt>
                <c:pt idx="111">
                  <c:v>106.07</c:v>
                </c:pt>
                <c:pt idx="112">
                  <c:v>106.06</c:v>
                </c:pt>
                <c:pt idx="113">
                  <c:v>105.18</c:v>
                </c:pt>
                <c:pt idx="114">
                  <c:v>104.76</c:v>
                </c:pt>
                <c:pt idx="115">
                  <c:v>104.19</c:v>
                </c:pt>
                <c:pt idx="116">
                  <c:v>104.06</c:v>
                </c:pt>
                <c:pt idx="117">
                  <c:v>102.93</c:v>
                </c:pt>
                <c:pt idx="118">
                  <c:v>103.61</c:v>
                </c:pt>
                <c:pt idx="119">
                  <c:v>101.48</c:v>
                </c:pt>
                <c:pt idx="120">
                  <c:v>101.73</c:v>
                </c:pt>
                <c:pt idx="121">
                  <c:v>100.56</c:v>
                </c:pt>
                <c:pt idx="122">
                  <c:v>101.88</c:v>
                </c:pt>
                <c:pt idx="123">
                  <c:v>103.84</c:v>
                </c:pt>
                <c:pt idx="124">
                  <c:v>103.83</c:v>
                </c:pt>
                <c:pt idx="125">
                  <c:v>105.34</c:v>
                </c:pt>
                <c:pt idx="126">
                  <c:v>104.59</c:v>
                </c:pt>
                <c:pt idx="127">
                  <c:v>103.81</c:v>
                </c:pt>
                <c:pt idx="128">
                  <c:v>102.76</c:v>
                </c:pt>
                <c:pt idx="129">
                  <c:v>105.23</c:v>
                </c:pt>
                <c:pt idx="130">
                  <c:v>105.68</c:v>
                </c:pt>
                <c:pt idx="131">
                  <c:v>104.91</c:v>
                </c:pt>
                <c:pt idx="132">
                  <c:v>104.29</c:v>
                </c:pt>
                <c:pt idx="133">
                  <c:v>98.23</c:v>
                </c:pt>
                <c:pt idx="134">
                  <c:v>97.86</c:v>
                </c:pt>
                <c:pt idx="135">
                  <c:v>98.26</c:v>
                </c:pt>
                <c:pt idx="136">
                  <c:v>97.34</c:v>
                </c:pt>
                <c:pt idx="137">
                  <c:v>96.93</c:v>
                </c:pt>
                <c:pt idx="138">
                  <c:v>97.34</c:v>
                </c:pt>
                <c:pt idx="139">
                  <c:v>97.61</c:v>
                </c:pt>
                <c:pt idx="140">
                  <c:v>98.09</c:v>
                </c:pt>
                <c:pt idx="141">
                  <c:v>97.36</c:v>
                </c:pt>
                <c:pt idx="142">
                  <c:v>97.57</c:v>
                </c:pt>
                <c:pt idx="143">
                  <c:v>95.54</c:v>
                </c:pt>
                <c:pt idx="144">
                  <c:v>97.3</c:v>
                </c:pt>
                <c:pt idx="145">
                  <c:v>96.44</c:v>
                </c:pt>
                <c:pt idx="146">
                  <c:v>94.35</c:v>
                </c:pt>
                <c:pt idx="147">
                  <c:v>96.4</c:v>
                </c:pt>
                <c:pt idx="148">
                  <c:v>93.97</c:v>
                </c:pt>
                <c:pt idx="149">
                  <c:v>93.61</c:v>
                </c:pt>
                <c:pt idx="150">
                  <c:v>95.39</c:v>
                </c:pt>
                <c:pt idx="151">
                  <c:v>95.78</c:v>
                </c:pt>
                <c:pt idx="152">
                  <c:v>95.82</c:v>
                </c:pt>
                <c:pt idx="153">
                  <c:v>96.44</c:v>
                </c:pt>
                <c:pt idx="154">
                  <c:v>97.86</c:v>
                </c:pt>
                <c:pt idx="155">
                  <c:v>92.92</c:v>
                </c:pt>
                <c:pt idx="156">
                  <c:v>95.5</c:v>
                </c:pt>
                <c:pt idx="157">
                  <c:v>94.51</c:v>
                </c:pt>
                <c:pt idx="158">
                  <c:v>93.32</c:v>
                </c:pt>
                <c:pt idx="159">
                  <c:v>92.64</c:v>
                </c:pt>
                <c:pt idx="160">
                  <c:v>92.73</c:v>
                </c:pt>
                <c:pt idx="161">
                  <c:v>91.71</c:v>
                </c:pt>
                <c:pt idx="162">
                  <c:v>92.89</c:v>
                </c:pt>
                <c:pt idx="163">
                  <c:v>92.18</c:v>
                </c:pt>
                <c:pt idx="164">
                  <c:v>92.86</c:v>
                </c:pt>
                <c:pt idx="165">
                  <c:v>94.91</c:v>
                </c:pt>
                <c:pt idx="166">
                  <c:v>94.33</c:v>
                </c:pt>
                <c:pt idx="167">
                  <c:v>93.07</c:v>
                </c:pt>
                <c:pt idx="168">
                  <c:v>92.43</c:v>
                </c:pt>
                <c:pt idx="169">
                  <c:v>91.46</c:v>
                </c:pt>
                <c:pt idx="170">
                  <c:v>91.55</c:v>
                </c:pt>
                <c:pt idx="171">
                  <c:v>93.6</c:v>
                </c:pt>
                <c:pt idx="172">
                  <c:v>93.59</c:v>
                </c:pt>
                <c:pt idx="173">
                  <c:v>95.55</c:v>
                </c:pt>
                <c:pt idx="174">
                  <c:v>94.53</c:v>
                </c:pt>
                <c:pt idx="175">
                  <c:v>91.17</c:v>
                </c:pt>
                <c:pt idx="176">
                  <c:v>90.74</c:v>
                </c:pt>
                <c:pt idx="177">
                  <c:v>91.02</c:v>
                </c:pt>
                <c:pt idx="178">
                  <c:v>89.76</c:v>
                </c:pt>
                <c:pt idx="179">
                  <c:v>90.33</c:v>
                </c:pt>
                <c:pt idx="180">
                  <c:v>88.89</c:v>
                </c:pt>
                <c:pt idx="181">
                  <c:v>87.29</c:v>
                </c:pt>
                <c:pt idx="182">
                  <c:v>85.76</c:v>
                </c:pt>
                <c:pt idx="183">
                  <c:v>85.87</c:v>
                </c:pt>
                <c:pt idx="184">
                  <c:v>85.73</c:v>
                </c:pt>
                <c:pt idx="185">
                  <c:v>81.72</c:v>
                </c:pt>
                <c:pt idx="186">
                  <c:v>81.819999999999993</c:v>
                </c:pt>
                <c:pt idx="187">
                  <c:v>82.33</c:v>
                </c:pt>
                <c:pt idx="188">
                  <c:v>82.8</c:v>
                </c:pt>
                <c:pt idx="189">
                  <c:v>82.76</c:v>
                </c:pt>
                <c:pt idx="190">
                  <c:v>83.25</c:v>
                </c:pt>
                <c:pt idx="191">
                  <c:v>80.52</c:v>
                </c:pt>
                <c:pt idx="192">
                  <c:v>82.81</c:v>
                </c:pt>
                <c:pt idx="193">
                  <c:v>81.27</c:v>
                </c:pt>
                <c:pt idx="194">
                  <c:v>81.260000000000005</c:v>
                </c:pt>
                <c:pt idx="195">
                  <c:v>81.36</c:v>
                </c:pt>
                <c:pt idx="196">
                  <c:v>82.25</c:v>
                </c:pt>
                <c:pt idx="197">
                  <c:v>81.06</c:v>
                </c:pt>
                <c:pt idx="198">
                  <c:v>80.53</c:v>
                </c:pt>
                <c:pt idx="199">
                  <c:v>78.77</c:v>
                </c:pt>
                <c:pt idx="200">
                  <c:v>77.150000000000006</c:v>
                </c:pt>
                <c:pt idx="201">
                  <c:v>78.709999999999994</c:v>
                </c:pt>
                <c:pt idx="202">
                  <c:v>77.87</c:v>
                </c:pt>
                <c:pt idx="203">
                  <c:v>78.709999999999994</c:v>
                </c:pt>
                <c:pt idx="204">
                  <c:v>77.430000000000007</c:v>
                </c:pt>
                <c:pt idx="205">
                  <c:v>77.849999999999994</c:v>
                </c:pt>
                <c:pt idx="206">
                  <c:v>77.16</c:v>
                </c:pt>
                <c:pt idx="207">
                  <c:v>74.13</c:v>
                </c:pt>
                <c:pt idx="208">
                  <c:v>75.91</c:v>
                </c:pt>
                <c:pt idx="209">
                  <c:v>75.64</c:v>
                </c:pt>
                <c:pt idx="210">
                  <c:v>74.55</c:v>
                </c:pt>
                <c:pt idx="211">
                  <c:v>74.55</c:v>
                </c:pt>
                <c:pt idx="212">
                  <c:v>75.63</c:v>
                </c:pt>
                <c:pt idx="213">
                  <c:v>76.52</c:v>
                </c:pt>
                <c:pt idx="214">
                  <c:v>75.739999999999995</c:v>
                </c:pt>
                <c:pt idx="215">
                  <c:v>74.040000000000006</c:v>
                </c:pt>
                <c:pt idx="216">
                  <c:v>73.7</c:v>
                </c:pt>
                <c:pt idx="217">
                  <c:v>65.94</c:v>
                </c:pt>
                <c:pt idx="218">
                  <c:v>68.98</c:v>
                </c:pt>
                <c:pt idx="219">
                  <c:v>66.989999999999995</c:v>
                </c:pt>
                <c:pt idx="220">
                  <c:v>67.3</c:v>
                </c:pt>
                <c:pt idx="221">
                  <c:v>66.73</c:v>
                </c:pt>
                <c:pt idx="222">
                  <c:v>65.89</c:v>
                </c:pt>
                <c:pt idx="223">
                  <c:v>63.13</c:v>
                </c:pt>
                <c:pt idx="224">
                  <c:v>63.74</c:v>
                </c:pt>
                <c:pt idx="225">
                  <c:v>60.99</c:v>
                </c:pt>
                <c:pt idx="226">
                  <c:v>60.01</c:v>
                </c:pt>
                <c:pt idx="227">
                  <c:v>57.81</c:v>
                </c:pt>
                <c:pt idx="228">
                  <c:v>55.96</c:v>
                </c:pt>
                <c:pt idx="229">
                  <c:v>55.97</c:v>
                </c:pt>
                <c:pt idx="230">
                  <c:v>56.43</c:v>
                </c:pt>
                <c:pt idx="231">
                  <c:v>54.18</c:v>
                </c:pt>
                <c:pt idx="232">
                  <c:v>56.91</c:v>
                </c:pt>
                <c:pt idx="233">
                  <c:v>55.25</c:v>
                </c:pt>
                <c:pt idx="234">
                  <c:v>56.78</c:v>
                </c:pt>
                <c:pt idx="235">
                  <c:v>55.7</c:v>
                </c:pt>
                <c:pt idx="236">
                  <c:v>54.59</c:v>
                </c:pt>
                <c:pt idx="237">
                  <c:v>53.46</c:v>
                </c:pt>
                <c:pt idx="238">
                  <c:v>54.14</c:v>
                </c:pt>
                <c:pt idx="239">
                  <c:v>53.45</c:v>
                </c:pt>
                <c:pt idx="240">
                  <c:v>52.72</c:v>
                </c:pt>
                <c:pt idx="241">
                  <c:v>50.05</c:v>
                </c:pt>
                <c:pt idx="242">
                  <c:v>47.98</c:v>
                </c:pt>
                <c:pt idx="243">
                  <c:v>48.69</c:v>
                </c:pt>
                <c:pt idx="244">
                  <c:v>48.8</c:v>
                </c:pt>
                <c:pt idx="245">
                  <c:v>48.35</c:v>
                </c:pt>
                <c:pt idx="246">
                  <c:v>46.06</c:v>
                </c:pt>
                <c:pt idx="247">
                  <c:v>45.92</c:v>
                </c:pt>
                <c:pt idx="248">
                  <c:v>48.49</c:v>
                </c:pt>
                <c:pt idx="249">
                  <c:v>46.37</c:v>
                </c:pt>
                <c:pt idx="250">
                  <c:v>48.49</c:v>
                </c:pt>
                <c:pt idx="251">
                  <c:v>46.79</c:v>
                </c:pt>
                <c:pt idx="252">
                  <c:v>47.85</c:v>
                </c:pt>
                <c:pt idx="253">
                  <c:v>45.93</c:v>
                </c:pt>
                <c:pt idx="254">
                  <c:v>45.26</c:v>
                </c:pt>
                <c:pt idx="255">
                  <c:v>44.8</c:v>
                </c:pt>
                <c:pt idx="256">
                  <c:v>45.84</c:v>
                </c:pt>
                <c:pt idx="257">
                  <c:v>44.08</c:v>
                </c:pt>
                <c:pt idx="258">
                  <c:v>44.12</c:v>
                </c:pt>
                <c:pt idx="259">
                  <c:v>47.79</c:v>
                </c:pt>
                <c:pt idx="260">
                  <c:v>49.25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501-43FD-A9C8-941F26E2CA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upDownBars>
          <c:gapWidth val="150"/>
          <c:upBars>
            <c:spPr>
              <a:solidFill>
                <a:schemeClr val="lt1"/>
              </a:solidFill>
              <a:ln w="9525">
                <a:solidFill>
                  <a:schemeClr val="tx1">
                    <a:lumMod val="15000"/>
                    <a:lumOff val="85000"/>
                  </a:schemeClr>
                </a:solidFill>
              </a:ln>
              <a:effectLst/>
            </c:spPr>
          </c:upBars>
          <c:downBars>
            <c:spPr>
              <a:solidFill>
                <a:schemeClr val="dk1">
                  <a:lumMod val="65000"/>
                  <a:lumOff val="35000"/>
                </a:schemeClr>
              </a:solidFill>
              <a:ln w="9525">
                <a:solidFill>
                  <a:schemeClr val="tx1">
                    <a:lumMod val="65000"/>
                    <a:lumOff val="35000"/>
                  </a:schemeClr>
                </a:solidFill>
              </a:ln>
              <a:effectLst/>
            </c:spPr>
          </c:downBars>
        </c:upDownBars>
        <c:smooth val="0"/>
        <c:axId val="493683760"/>
        <c:axId val="493684416"/>
      </c:lineChart>
      <c:dateAx>
        <c:axId val="493683760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684416"/>
        <c:crosses val="autoZero"/>
        <c:auto val="1"/>
        <c:lblOffset val="100"/>
        <c:baseTimeUnit val="days"/>
      </c:dateAx>
      <c:valAx>
        <c:axId val="493684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683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Oil price with Exponential</a:t>
            </a:r>
            <a:r>
              <a:rPr lang="en-US" baseline="0"/>
              <a:t> Regression</a:t>
            </a:r>
            <a:endParaRPr lang="en-US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5713891026779561E-2"/>
          <c:y val="0.13866319941580554"/>
          <c:w val="0.89593642899900672"/>
          <c:h val="0.62046384801432342"/>
        </c:manualLayout>
      </c:layout>
      <c:lineChart>
        <c:grouping val="standard"/>
        <c:varyColors val="0"/>
        <c:ser>
          <c:idx val="1"/>
          <c:order val="0"/>
          <c:tx>
            <c:strRef>
              <c:f>Trend_line!$B$1</c:f>
              <c:strCache>
                <c:ptCount val="1"/>
                <c:pt idx="0">
                  <c:v>Oil price</c:v>
                </c:pt>
              </c:strCache>
            </c:strRef>
          </c:tx>
          <c:marker>
            <c:symbol val="none"/>
          </c:marker>
          <c:cat>
            <c:numRef>
              <c:f>Trend_line!$A$2:$A$262</c:f>
              <c:numCache>
                <c:formatCode>yyyy\-mm\-dd</c:formatCode>
                <c:ptCount val="261"/>
                <c:pt idx="0">
                  <c:v>41660</c:v>
                </c:pt>
                <c:pt idx="1">
                  <c:v>41661</c:v>
                </c:pt>
                <c:pt idx="2">
                  <c:v>41662</c:v>
                </c:pt>
                <c:pt idx="3">
                  <c:v>41663</c:v>
                </c:pt>
                <c:pt idx="4">
                  <c:v>41666</c:v>
                </c:pt>
                <c:pt idx="5">
                  <c:v>41667</c:v>
                </c:pt>
                <c:pt idx="6">
                  <c:v>41668</c:v>
                </c:pt>
                <c:pt idx="7">
                  <c:v>41669</c:v>
                </c:pt>
                <c:pt idx="8">
                  <c:v>41670</c:v>
                </c:pt>
                <c:pt idx="9">
                  <c:v>41673</c:v>
                </c:pt>
                <c:pt idx="10">
                  <c:v>41674</c:v>
                </c:pt>
                <c:pt idx="11">
                  <c:v>41675</c:v>
                </c:pt>
                <c:pt idx="12">
                  <c:v>41676</c:v>
                </c:pt>
                <c:pt idx="13">
                  <c:v>41677</c:v>
                </c:pt>
                <c:pt idx="14">
                  <c:v>41680</c:v>
                </c:pt>
                <c:pt idx="15">
                  <c:v>41681</c:v>
                </c:pt>
                <c:pt idx="16">
                  <c:v>41682</c:v>
                </c:pt>
                <c:pt idx="17">
                  <c:v>41683</c:v>
                </c:pt>
                <c:pt idx="18">
                  <c:v>41684</c:v>
                </c:pt>
                <c:pt idx="19">
                  <c:v>41688</c:v>
                </c:pt>
                <c:pt idx="20">
                  <c:v>41689</c:v>
                </c:pt>
                <c:pt idx="21">
                  <c:v>41690</c:v>
                </c:pt>
                <c:pt idx="22">
                  <c:v>41691</c:v>
                </c:pt>
                <c:pt idx="23">
                  <c:v>41694</c:v>
                </c:pt>
                <c:pt idx="24">
                  <c:v>41695</c:v>
                </c:pt>
                <c:pt idx="25">
                  <c:v>41696</c:v>
                </c:pt>
                <c:pt idx="26">
                  <c:v>41697</c:v>
                </c:pt>
                <c:pt idx="27">
                  <c:v>41698</c:v>
                </c:pt>
                <c:pt idx="28">
                  <c:v>41701</c:v>
                </c:pt>
                <c:pt idx="29">
                  <c:v>41702</c:v>
                </c:pt>
                <c:pt idx="30">
                  <c:v>41703</c:v>
                </c:pt>
                <c:pt idx="31">
                  <c:v>41704</c:v>
                </c:pt>
                <c:pt idx="32">
                  <c:v>41705</c:v>
                </c:pt>
                <c:pt idx="33">
                  <c:v>41708</c:v>
                </c:pt>
                <c:pt idx="34">
                  <c:v>41709</c:v>
                </c:pt>
                <c:pt idx="35">
                  <c:v>41710</c:v>
                </c:pt>
                <c:pt idx="36">
                  <c:v>41711</c:v>
                </c:pt>
                <c:pt idx="37">
                  <c:v>41712</c:v>
                </c:pt>
                <c:pt idx="38">
                  <c:v>41715</c:v>
                </c:pt>
                <c:pt idx="39">
                  <c:v>41716</c:v>
                </c:pt>
                <c:pt idx="40">
                  <c:v>41717</c:v>
                </c:pt>
                <c:pt idx="41">
                  <c:v>41718</c:v>
                </c:pt>
                <c:pt idx="42">
                  <c:v>41719</c:v>
                </c:pt>
                <c:pt idx="43">
                  <c:v>41722</c:v>
                </c:pt>
                <c:pt idx="44">
                  <c:v>41723</c:v>
                </c:pt>
                <c:pt idx="45">
                  <c:v>41724</c:v>
                </c:pt>
                <c:pt idx="46">
                  <c:v>41725</c:v>
                </c:pt>
                <c:pt idx="47">
                  <c:v>41726</c:v>
                </c:pt>
                <c:pt idx="48">
                  <c:v>41729</c:v>
                </c:pt>
                <c:pt idx="49">
                  <c:v>41730</c:v>
                </c:pt>
                <c:pt idx="50">
                  <c:v>41731</c:v>
                </c:pt>
                <c:pt idx="51">
                  <c:v>41732</c:v>
                </c:pt>
                <c:pt idx="52">
                  <c:v>41733</c:v>
                </c:pt>
                <c:pt idx="53">
                  <c:v>41736</c:v>
                </c:pt>
                <c:pt idx="54">
                  <c:v>41737</c:v>
                </c:pt>
                <c:pt idx="55">
                  <c:v>41738</c:v>
                </c:pt>
                <c:pt idx="56">
                  <c:v>41739</c:v>
                </c:pt>
                <c:pt idx="57">
                  <c:v>41740</c:v>
                </c:pt>
                <c:pt idx="58">
                  <c:v>41743</c:v>
                </c:pt>
                <c:pt idx="59">
                  <c:v>41744</c:v>
                </c:pt>
                <c:pt idx="60">
                  <c:v>41745</c:v>
                </c:pt>
                <c:pt idx="61">
                  <c:v>41746</c:v>
                </c:pt>
                <c:pt idx="62">
                  <c:v>41750</c:v>
                </c:pt>
                <c:pt idx="63">
                  <c:v>41751</c:v>
                </c:pt>
                <c:pt idx="64">
                  <c:v>41752</c:v>
                </c:pt>
                <c:pt idx="65">
                  <c:v>41753</c:v>
                </c:pt>
                <c:pt idx="66">
                  <c:v>41754</c:v>
                </c:pt>
                <c:pt idx="67">
                  <c:v>41757</c:v>
                </c:pt>
                <c:pt idx="68">
                  <c:v>41758</c:v>
                </c:pt>
                <c:pt idx="69">
                  <c:v>41759</c:v>
                </c:pt>
                <c:pt idx="70">
                  <c:v>41760</c:v>
                </c:pt>
                <c:pt idx="71">
                  <c:v>41761</c:v>
                </c:pt>
                <c:pt idx="72">
                  <c:v>41764</c:v>
                </c:pt>
                <c:pt idx="73">
                  <c:v>41765</c:v>
                </c:pt>
                <c:pt idx="74">
                  <c:v>41766</c:v>
                </c:pt>
                <c:pt idx="75">
                  <c:v>41767</c:v>
                </c:pt>
                <c:pt idx="76">
                  <c:v>41768</c:v>
                </c:pt>
                <c:pt idx="77">
                  <c:v>41771</c:v>
                </c:pt>
                <c:pt idx="78">
                  <c:v>41772</c:v>
                </c:pt>
                <c:pt idx="79">
                  <c:v>41773</c:v>
                </c:pt>
                <c:pt idx="80">
                  <c:v>41774</c:v>
                </c:pt>
                <c:pt idx="81">
                  <c:v>41775</c:v>
                </c:pt>
                <c:pt idx="82">
                  <c:v>41778</c:v>
                </c:pt>
                <c:pt idx="83">
                  <c:v>41779</c:v>
                </c:pt>
                <c:pt idx="84">
                  <c:v>41780</c:v>
                </c:pt>
                <c:pt idx="85">
                  <c:v>41781</c:v>
                </c:pt>
                <c:pt idx="86">
                  <c:v>41782</c:v>
                </c:pt>
                <c:pt idx="87">
                  <c:v>41786</c:v>
                </c:pt>
                <c:pt idx="88">
                  <c:v>41787</c:v>
                </c:pt>
                <c:pt idx="89">
                  <c:v>41788</c:v>
                </c:pt>
                <c:pt idx="90">
                  <c:v>41789</c:v>
                </c:pt>
                <c:pt idx="91">
                  <c:v>41792</c:v>
                </c:pt>
                <c:pt idx="92">
                  <c:v>41793</c:v>
                </c:pt>
                <c:pt idx="93">
                  <c:v>41794</c:v>
                </c:pt>
                <c:pt idx="94">
                  <c:v>41795</c:v>
                </c:pt>
                <c:pt idx="95">
                  <c:v>41796</c:v>
                </c:pt>
                <c:pt idx="96">
                  <c:v>41799</c:v>
                </c:pt>
                <c:pt idx="97">
                  <c:v>41800</c:v>
                </c:pt>
                <c:pt idx="98">
                  <c:v>41801</c:v>
                </c:pt>
                <c:pt idx="99">
                  <c:v>41802</c:v>
                </c:pt>
                <c:pt idx="100">
                  <c:v>41803</c:v>
                </c:pt>
                <c:pt idx="101">
                  <c:v>41806</c:v>
                </c:pt>
                <c:pt idx="102">
                  <c:v>41807</c:v>
                </c:pt>
                <c:pt idx="103">
                  <c:v>41808</c:v>
                </c:pt>
                <c:pt idx="104">
                  <c:v>41809</c:v>
                </c:pt>
                <c:pt idx="105">
                  <c:v>41810</c:v>
                </c:pt>
                <c:pt idx="106">
                  <c:v>41813</c:v>
                </c:pt>
                <c:pt idx="107">
                  <c:v>41814</c:v>
                </c:pt>
                <c:pt idx="108">
                  <c:v>41815</c:v>
                </c:pt>
                <c:pt idx="109">
                  <c:v>41816</c:v>
                </c:pt>
                <c:pt idx="110">
                  <c:v>41817</c:v>
                </c:pt>
                <c:pt idx="111">
                  <c:v>41820</c:v>
                </c:pt>
                <c:pt idx="112">
                  <c:v>41821</c:v>
                </c:pt>
                <c:pt idx="113">
                  <c:v>41822</c:v>
                </c:pt>
                <c:pt idx="114">
                  <c:v>41823</c:v>
                </c:pt>
                <c:pt idx="115">
                  <c:v>41827</c:v>
                </c:pt>
                <c:pt idx="116">
                  <c:v>41828</c:v>
                </c:pt>
                <c:pt idx="117">
                  <c:v>41829</c:v>
                </c:pt>
                <c:pt idx="118">
                  <c:v>41830</c:v>
                </c:pt>
                <c:pt idx="119">
                  <c:v>41831</c:v>
                </c:pt>
                <c:pt idx="120">
                  <c:v>41834</c:v>
                </c:pt>
                <c:pt idx="121">
                  <c:v>41835</c:v>
                </c:pt>
                <c:pt idx="122">
                  <c:v>41836</c:v>
                </c:pt>
                <c:pt idx="123">
                  <c:v>41837</c:v>
                </c:pt>
                <c:pt idx="124">
                  <c:v>41838</c:v>
                </c:pt>
                <c:pt idx="125">
                  <c:v>41841</c:v>
                </c:pt>
                <c:pt idx="126">
                  <c:v>41842</c:v>
                </c:pt>
                <c:pt idx="127">
                  <c:v>41843</c:v>
                </c:pt>
                <c:pt idx="128">
                  <c:v>41844</c:v>
                </c:pt>
                <c:pt idx="129">
                  <c:v>41845</c:v>
                </c:pt>
                <c:pt idx="130">
                  <c:v>41848</c:v>
                </c:pt>
                <c:pt idx="131">
                  <c:v>41849</c:v>
                </c:pt>
                <c:pt idx="132">
                  <c:v>41850</c:v>
                </c:pt>
                <c:pt idx="133">
                  <c:v>41851</c:v>
                </c:pt>
                <c:pt idx="134">
                  <c:v>41852</c:v>
                </c:pt>
                <c:pt idx="135">
                  <c:v>41855</c:v>
                </c:pt>
                <c:pt idx="136">
                  <c:v>41856</c:v>
                </c:pt>
                <c:pt idx="137">
                  <c:v>41857</c:v>
                </c:pt>
                <c:pt idx="138">
                  <c:v>41858</c:v>
                </c:pt>
                <c:pt idx="139">
                  <c:v>41859</c:v>
                </c:pt>
                <c:pt idx="140">
                  <c:v>41862</c:v>
                </c:pt>
                <c:pt idx="141">
                  <c:v>41863</c:v>
                </c:pt>
                <c:pt idx="142">
                  <c:v>41864</c:v>
                </c:pt>
                <c:pt idx="143">
                  <c:v>41865</c:v>
                </c:pt>
                <c:pt idx="144">
                  <c:v>41866</c:v>
                </c:pt>
                <c:pt idx="145">
                  <c:v>41869</c:v>
                </c:pt>
                <c:pt idx="146">
                  <c:v>41870</c:v>
                </c:pt>
                <c:pt idx="147">
                  <c:v>41871</c:v>
                </c:pt>
                <c:pt idx="148">
                  <c:v>41872</c:v>
                </c:pt>
                <c:pt idx="149">
                  <c:v>41873</c:v>
                </c:pt>
                <c:pt idx="150">
                  <c:v>41876</c:v>
                </c:pt>
                <c:pt idx="151">
                  <c:v>41877</c:v>
                </c:pt>
                <c:pt idx="152">
                  <c:v>41878</c:v>
                </c:pt>
                <c:pt idx="153">
                  <c:v>41879</c:v>
                </c:pt>
                <c:pt idx="154">
                  <c:v>41880</c:v>
                </c:pt>
                <c:pt idx="155">
                  <c:v>41884</c:v>
                </c:pt>
                <c:pt idx="156">
                  <c:v>41885</c:v>
                </c:pt>
                <c:pt idx="157">
                  <c:v>41886</c:v>
                </c:pt>
                <c:pt idx="158">
                  <c:v>41887</c:v>
                </c:pt>
                <c:pt idx="159">
                  <c:v>41890</c:v>
                </c:pt>
                <c:pt idx="160">
                  <c:v>41891</c:v>
                </c:pt>
                <c:pt idx="161">
                  <c:v>41892</c:v>
                </c:pt>
                <c:pt idx="162">
                  <c:v>41893</c:v>
                </c:pt>
                <c:pt idx="163">
                  <c:v>41894</c:v>
                </c:pt>
                <c:pt idx="164">
                  <c:v>41897</c:v>
                </c:pt>
                <c:pt idx="165">
                  <c:v>41898</c:v>
                </c:pt>
                <c:pt idx="166">
                  <c:v>41899</c:v>
                </c:pt>
                <c:pt idx="167">
                  <c:v>41900</c:v>
                </c:pt>
                <c:pt idx="168">
                  <c:v>41901</c:v>
                </c:pt>
                <c:pt idx="169">
                  <c:v>41904</c:v>
                </c:pt>
                <c:pt idx="170">
                  <c:v>41905</c:v>
                </c:pt>
                <c:pt idx="171">
                  <c:v>41906</c:v>
                </c:pt>
                <c:pt idx="172">
                  <c:v>41907</c:v>
                </c:pt>
                <c:pt idx="173">
                  <c:v>41908</c:v>
                </c:pt>
                <c:pt idx="174">
                  <c:v>41911</c:v>
                </c:pt>
                <c:pt idx="175">
                  <c:v>41912</c:v>
                </c:pt>
                <c:pt idx="176">
                  <c:v>41913</c:v>
                </c:pt>
                <c:pt idx="177">
                  <c:v>41914</c:v>
                </c:pt>
                <c:pt idx="178">
                  <c:v>41915</c:v>
                </c:pt>
                <c:pt idx="179">
                  <c:v>41918</c:v>
                </c:pt>
                <c:pt idx="180">
                  <c:v>41919</c:v>
                </c:pt>
                <c:pt idx="181">
                  <c:v>41920</c:v>
                </c:pt>
                <c:pt idx="182">
                  <c:v>41921</c:v>
                </c:pt>
                <c:pt idx="183">
                  <c:v>41922</c:v>
                </c:pt>
                <c:pt idx="184">
                  <c:v>41925</c:v>
                </c:pt>
                <c:pt idx="185">
                  <c:v>41926</c:v>
                </c:pt>
                <c:pt idx="186">
                  <c:v>41927</c:v>
                </c:pt>
                <c:pt idx="187">
                  <c:v>41928</c:v>
                </c:pt>
                <c:pt idx="188">
                  <c:v>41929</c:v>
                </c:pt>
                <c:pt idx="189">
                  <c:v>41932</c:v>
                </c:pt>
                <c:pt idx="190">
                  <c:v>41933</c:v>
                </c:pt>
                <c:pt idx="191">
                  <c:v>41934</c:v>
                </c:pt>
                <c:pt idx="192">
                  <c:v>41935</c:v>
                </c:pt>
                <c:pt idx="193">
                  <c:v>41936</c:v>
                </c:pt>
                <c:pt idx="194">
                  <c:v>41939</c:v>
                </c:pt>
                <c:pt idx="195">
                  <c:v>41940</c:v>
                </c:pt>
                <c:pt idx="196">
                  <c:v>41941</c:v>
                </c:pt>
                <c:pt idx="197">
                  <c:v>41942</c:v>
                </c:pt>
                <c:pt idx="198">
                  <c:v>41943</c:v>
                </c:pt>
                <c:pt idx="199">
                  <c:v>41946</c:v>
                </c:pt>
                <c:pt idx="200">
                  <c:v>41947</c:v>
                </c:pt>
                <c:pt idx="201">
                  <c:v>41948</c:v>
                </c:pt>
                <c:pt idx="202">
                  <c:v>41949</c:v>
                </c:pt>
                <c:pt idx="203">
                  <c:v>41950</c:v>
                </c:pt>
                <c:pt idx="204">
                  <c:v>41953</c:v>
                </c:pt>
                <c:pt idx="205">
                  <c:v>41954</c:v>
                </c:pt>
                <c:pt idx="206">
                  <c:v>41955</c:v>
                </c:pt>
                <c:pt idx="207">
                  <c:v>41956</c:v>
                </c:pt>
                <c:pt idx="208">
                  <c:v>41957</c:v>
                </c:pt>
                <c:pt idx="209">
                  <c:v>41960</c:v>
                </c:pt>
                <c:pt idx="210">
                  <c:v>41961</c:v>
                </c:pt>
                <c:pt idx="211">
                  <c:v>41962</c:v>
                </c:pt>
                <c:pt idx="212">
                  <c:v>41963</c:v>
                </c:pt>
                <c:pt idx="213">
                  <c:v>41964</c:v>
                </c:pt>
                <c:pt idx="214">
                  <c:v>41967</c:v>
                </c:pt>
                <c:pt idx="215">
                  <c:v>41968</c:v>
                </c:pt>
                <c:pt idx="216">
                  <c:v>41969</c:v>
                </c:pt>
                <c:pt idx="217">
                  <c:v>41971</c:v>
                </c:pt>
                <c:pt idx="218">
                  <c:v>41974</c:v>
                </c:pt>
                <c:pt idx="219">
                  <c:v>41975</c:v>
                </c:pt>
                <c:pt idx="220">
                  <c:v>41976</c:v>
                </c:pt>
                <c:pt idx="221">
                  <c:v>41977</c:v>
                </c:pt>
                <c:pt idx="222">
                  <c:v>41978</c:v>
                </c:pt>
                <c:pt idx="223">
                  <c:v>41981</c:v>
                </c:pt>
                <c:pt idx="224">
                  <c:v>41982</c:v>
                </c:pt>
                <c:pt idx="225">
                  <c:v>41983</c:v>
                </c:pt>
                <c:pt idx="226">
                  <c:v>41984</c:v>
                </c:pt>
                <c:pt idx="227">
                  <c:v>41985</c:v>
                </c:pt>
                <c:pt idx="228">
                  <c:v>41988</c:v>
                </c:pt>
                <c:pt idx="229">
                  <c:v>41989</c:v>
                </c:pt>
                <c:pt idx="230">
                  <c:v>41990</c:v>
                </c:pt>
                <c:pt idx="231">
                  <c:v>41991</c:v>
                </c:pt>
                <c:pt idx="232">
                  <c:v>41992</c:v>
                </c:pt>
                <c:pt idx="233">
                  <c:v>41995</c:v>
                </c:pt>
                <c:pt idx="234">
                  <c:v>41996</c:v>
                </c:pt>
                <c:pt idx="235">
                  <c:v>41997</c:v>
                </c:pt>
                <c:pt idx="236">
                  <c:v>41999</c:v>
                </c:pt>
                <c:pt idx="237">
                  <c:v>42002</c:v>
                </c:pt>
                <c:pt idx="238">
                  <c:v>42003</c:v>
                </c:pt>
                <c:pt idx="239">
                  <c:v>42004</c:v>
                </c:pt>
                <c:pt idx="240">
                  <c:v>42006</c:v>
                </c:pt>
                <c:pt idx="241">
                  <c:v>42009</c:v>
                </c:pt>
                <c:pt idx="242">
                  <c:v>42010</c:v>
                </c:pt>
                <c:pt idx="243">
                  <c:v>42011</c:v>
                </c:pt>
                <c:pt idx="244">
                  <c:v>42012</c:v>
                </c:pt>
                <c:pt idx="245">
                  <c:v>42013</c:v>
                </c:pt>
                <c:pt idx="246">
                  <c:v>42016</c:v>
                </c:pt>
                <c:pt idx="247">
                  <c:v>42017</c:v>
                </c:pt>
                <c:pt idx="248">
                  <c:v>42018</c:v>
                </c:pt>
                <c:pt idx="249">
                  <c:v>42019</c:v>
                </c:pt>
                <c:pt idx="250">
                  <c:v>42020</c:v>
                </c:pt>
                <c:pt idx="251">
                  <c:v>42024</c:v>
                </c:pt>
                <c:pt idx="252">
                  <c:v>42025</c:v>
                </c:pt>
                <c:pt idx="253">
                  <c:v>42026</c:v>
                </c:pt>
                <c:pt idx="254">
                  <c:v>42027</c:v>
                </c:pt>
                <c:pt idx="255">
                  <c:v>42030</c:v>
                </c:pt>
                <c:pt idx="256">
                  <c:v>42031</c:v>
                </c:pt>
                <c:pt idx="257">
                  <c:v>42032</c:v>
                </c:pt>
                <c:pt idx="258">
                  <c:v>42033</c:v>
                </c:pt>
                <c:pt idx="259">
                  <c:v>42034</c:v>
                </c:pt>
                <c:pt idx="260">
                  <c:v>42037</c:v>
                </c:pt>
              </c:numCache>
            </c:numRef>
          </c:cat>
          <c:val>
            <c:numRef>
              <c:f>Trend_line!$B$2:$B$262</c:f>
              <c:numCache>
                <c:formatCode>General</c:formatCode>
                <c:ptCount val="261"/>
                <c:pt idx="0">
                  <c:v>94.51</c:v>
                </c:pt>
                <c:pt idx="1">
                  <c:v>96.35</c:v>
                </c:pt>
                <c:pt idx="2">
                  <c:v>97.23</c:v>
                </c:pt>
                <c:pt idx="3">
                  <c:v>96.66</c:v>
                </c:pt>
                <c:pt idx="4">
                  <c:v>95.82</c:v>
                </c:pt>
                <c:pt idx="5">
                  <c:v>97.49</c:v>
                </c:pt>
                <c:pt idx="6">
                  <c:v>97.34</c:v>
                </c:pt>
                <c:pt idx="7">
                  <c:v>98.25</c:v>
                </c:pt>
                <c:pt idx="8">
                  <c:v>97.55</c:v>
                </c:pt>
                <c:pt idx="9">
                  <c:v>96.44</c:v>
                </c:pt>
                <c:pt idx="10">
                  <c:v>97.24</c:v>
                </c:pt>
                <c:pt idx="11">
                  <c:v>97.4</c:v>
                </c:pt>
                <c:pt idx="12">
                  <c:v>97.84</c:v>
                </c:pt>
                <c:pt idx="13">
                  <c:v>99.98</c:v>
                </c:pt>
                <c:pt idx="14">
                  <c:v>100.12</c:v>
                </c:pt>
                <c:pt idx="15">
                  <c:v>99.96</c:v>
                </c:pt>
                <c:pt idx="16">
                  <c:v>100.38</c:v>
                </c:pt>
                <c:pt idx="17">
                  <c:v>100.27</c:v>
                </c:pt>
                <c:pt idx="18">
                  <c:v>100.31</c:v>
                </c:pt>
                <c:pt idx="19">
                  <c:v>102.54</c:v>
                </c:pt>
                <c:pt idx="20">
                  <c:v>103.46</c:v>
                </c:pt>
                <c:pt idx="21">
                  <c:v>103.2</c:v>
                </c:pt>
                <c:pt idx="22">
                  <c:v>102.53</c:v>
                </c:pt>
                <c:pt idx="23">
                  <c:v>103.17</c:v>
                </c:pt>
                <c:pt idx="24">
                  <c:v>102.2</c:v>
                </c:pt>
                <c:pt idx="25">
                  <c:v>102.93</c:v>
                </c:pt>
                <c:pt idx="26">
                  <c:v>102.68</c:v>
                </c:pt>
                <c:pt idx="27">
                  <c:v>102.88</c:v>
                </c:pt>
                <c:pt idx="28">
                  <c:v>105.34</c:v>
                </c:pt>
                <c:pt idx="29">
                  <c:v>103.64</c:v>
                </c:pt>
                <c:pt idx="30">
                  <c:v>101.75</c:v>
                </c:pt>
                <c:pt idx="31">
                  <c:v>101.82</c:v>
                </c:pt>
                <c:pt idx="32">
                  <c:v>102.82</c:v>
                </c:pt>
                <c:pt idx="33">
                  <c:v>101.39</c:v>
                </c:pt>
                <c:pt idx="34">
                  <c:v>100.29</c:v>
                </c:pt>
                <c:pt idx="35">
                  <c:v>98.29</c:v>
                </c:pt>
                <c:pt idx="36">
                  <c:v>98.57</c:v>
                </c:pt>
                <c:pt idx="37">
                  <c:v>99.23</c:v>
                </c:pt>
                <c:pt idx="38">
                  <c:v>98.43</c:v>
                </c:pt>
                <c:pt idx="39">
                  <c:v>100.08</c:v>
                </c:pt>
                <c:pt idx="40">
                  <c:v>100.71</c:v>
                </c:pt>
                <c:pt idx="41">
                  <c:v>99.68</c:v>
                </c:pt>
                <c:pt idx="42">
                  <c:v>99.97</c:v>
                </c:pt>
                <c:pt idx="43">
                  <c:v>100.05</c:v>
                </c:pt>
                <c:pt idx="44">
                  <c:v>99.66</c:v>
                </c:pt>
                <c:pt idx="45">
                  <c:v>100.61</c:v>
                </c:pt>
                <c:pt idx="46">
                  <c:v>101.25</c:v>
                </c:pt>
                <c:pt idx="47">
                  <c:v>101.73</c:v>
                </c:pt>
                <c:pt idx="48">
                  <c:v>101.57</c:v>
                </c:pt>
                <c:pt idx="49">
                  <c:v>99.69</c:v>
                </c:pt>
                <c:pt idx="50">
                  <c:v>99.6</c:v>
                </c:pt>
                <c:pt idx="51">
                  <c:v>100.29</c:v>
                </c:pt>
                <c:pt idx="52">
                  <c:v>101.16</c:v>
                </c:pt>
                <c:pt idx="53">
                  <c:v>100.43</c:v>
                </c:pt>
                <c:pt idx="54">
                  <c:v>102.57</c:v>
                </c:pt>
                <c:pt idx="55">
                  <c:v>103.55</c:v>
                </c:pt>
                <c:pt idx="56">
                  <c:v>103.37</c:v>
                </c:pt>
                <c:pt idx="57">
                  <c:v>103.68</c:v>
                </c:pt>
                <c:pt idx="58">
                  <c:v>104.05</c:v>
                </c:pt>
                <c:pt idx="59">
                  <c:v>103.7</c:v>
                </c:pt>
                <c:pt idx="60">
                  <c:v>103.71</c:v>
                </c:pt>
                <c:pt idx="61">
                  <c:v>104.33</c:v>
                </c:pt>
                <c:pt idx="62">
                  <c:v>104.35</c:v>
                </c:pt>
                <c:pt idx="63">
                  <c:v>101.69</c:v>
                </c:pt>
                <c:pt idx="64">
                  <c:v>101.47</c:v>
                </c:pt>
                <c:pt idx="65">
                  <c:v>102.2</c:v>
                </c:pt>
                <c:pt idx="66">
                  <c:v>100.85</c:v>
                </c:pt>
                <c:pt idx="67">
                  <c:v>101.13</c:v>
                </c:pt>
                <c:pt idx="68">
                  <c:v>101.56</c:v>
                </c:pt>
                <c:pt idx="69">
                  <c:v>100.07</c:v>
                </c:pt>
                <c:pt idx="70">
                  <c:v>99.69</c:v>
                </c:pt>
                <c:pt idx="71">
                  <c:v>100.09</c:v>
                </c:pt>
                <c:pt idx="72">
                  <c:v>99.74</c:v>
                </c:pt>
                <c:pt idx="73">
                  <c:v>99.81</c:v>
                </c:pt>
                <c:pt idx="74">
                  <c:v>101.06</c:v>
                </c:pt>
                <c:pt idx="75">
                  <c:v>100.52</c:v>
                </c:pt>
                <c:pt idx="76">
                  <c:v>100.32</c:v>
                </c:pt>
                <c:pt idx="77">
                  <c:v>100.89</c:v>
                </c:pt>
                <c:pt idx="78">
                  <c:v>102.01</c:v>
                </c:pt>
                <c:pt idx="79">
                  <c:v>102.63</c:v>
                </c:pt>
                <c:pt idx="80">
                  <c:v>101.74</c:v>
                </c:pt>
                <c:pt idx="81">
                  <c:v>102.31</c:v>
                </c:pt>
                <c:pt idx="82">
                  <c:v>102.95</c:v>
                </c:pt>
                <c:pt idx="83">
                  <c:v>102.8</c:v>
                </c:pt>
                <c:pt idx="84">
                  <c:v>104.31</c:v>
                </c:pt>
                <c:pt idx="85">
                  <c:v>104.03</c:v>
                </c:pt>
                <c:pt idx="86">
                  <c:v>105.01</c:v>
                </c:pt>
                <c:pt idx="87">
                  <c:v>104.78</c:v>
                </c:pt>
                <c:pt idx="88">
                  <c:v>103.37</c:v>
                </c:pt>
                <c:pt idx="89">
                  <c:v>104.26</c:v>
                </c:pt>
                <c:pt idx="90">
                  <c:v>103.4</c:v>
                </c:pt>
                <c:pt idx="91">
                  <c:v>103.07</c:v>
                </c:pt>
                <c:pt idx="92">
                  <c:v>103.34</c:v>
                </c:pt>
                <c:pt idx="93">
                  <c:v>103.27</c:v>
                </c:pt>
                <c:pt idx="94">
                  <c:v>103.17</c:v>
                </c:pt>
                <c:pt idx="95">
                  <c:v>103.32</c:v>
                </c:pt>
                <c:pt idx="96">
                  <c:v>105.09</c:v>
                </c:pt>
                <c:pt idx="97">
                  <c:v>105.02</c:v>
                </c:pt>
                <c:pt idx="98">
                  <c:v>105.04</c:v>
                </c:pt>
                <c:pt idx="99">
                  <c:v>107.2</c:v>
                </c:pt>
                <c:pt idx="100">
                  <c:v>107.49</c:v>
                </c:pt>
                <c:pt idx="101">
                  <c:v>107.52</c:v>
                </c:pt>
                <c:pt idx="102">
                  <c:v>106.95</c:v>
                </c:pt>
                <c:pt idx="103">
                  <c:v>106.64</c:v>
                </c:pt>
                <c:pt idx="104">
                  <c:v>107.08</c:v>
                </c:pt>
                <c:pt idx="105">
                  <c:v>107.95</c:v>
                </c:pt>
                <c:pt idx="106">
                  <c:v>106.83</c:v>
                </c:pt>
                <c:pt idx="107">
                  <c:v>106.64</c:v>
                </c:pt>
                <c:pt idx="108">
                  <c:v>107.04</c:v>
                </c:pt>
                <c:pt idx="109">
                  <c:v>106.49</c:v>
                </c:pt>
                <c:pt idx="110">
                  <c:v>106.46</c:v>
                </c:pt>
                <c:pt idx="111">
                  <c:v>106.07</c:v>
                </c:pt>
                <c:pt idx="112">
                  <c:v>106.06</c:v>
                </c:pt>
                <c:pt idx="113">
                  <c:v>105.18</c:v>
                </c:pt>
                <c:pt idx="114">
                  <c:v>104.76</c:v>
                </c:pt>
                <c:pt idx="115">
                  <c:v>104.19</c:v>
                </c:pt>
                <c:pt idx="116">
                  <c:v>104.06</c:v>
                </c:pt>
                <c:pt idx="117">
                  <c:v>102.93</c:v>
                </c:pt>
                <c:pt idx="118">
                  <c:v>103.61</c:v>
                </c:pt>
                <c:pt idx="119">
                  <c:v>101.48</c:v>
                </c:pt>
                <c:pt idx="120">
                  <c:v>101.73</c:v>
                </c:pt>
                <c:pt idx="121">
                  <c:v>100.56</c:v>
                </c:pt>
                <c:pt idx="122">
                  <c:v>101.88</c:v>
                </c:pt>
                <c:pt idx="123">
                  <c:v>103.84</c:v>
                </c:pt>
                <c:pt idx="124">
                  <c:v>103.83</c:v>
                </c:pt>
                <c:pt idx="125">
                  <c:v>105.34</c:v>
                </c:pt>
                <c:pt idx="126">
                  <c:v>104.59</c:v>
                </c:pt>
                <c:pt idx="127">
                  <c:v>103.81</c:v>
                </c:pt>
                <c:pt idx="128">
                  <c:v>102.76</c:v>
                </c:pt>
                <c:pt idx="129">
                  <c:v>105.23</c:v>
                </c:pt>
                <c:pt idx="130">
                  <c:v>105.68</c:v>
                </c:pt>
                <c:pt idx="131">
                  <c:v>104.91</c:v>
                </c:pt>
                <c:pt idx="132">
                  <c:v>104.29</c:v>
                </c:pt>
                <c:pt idx="133">
                  <c:v>98.23</c:v>
                </c:pt>
                <c:pt idx="134">
                  <c:v>97.86</c:v>
                </c:pt>
                <c:pt idx="135">
                  <c:v>98.26</c:v>
                </c:pt>
                <c:pt idx="136">
                  <c:v>97.34</c:v>
                </c:pt>
                <c:pt idx="137">
                  <c:v>96.93</c:v>
                </c:pt>
                <c:pt idx="138">
                  <c:v>97.34</c:v>
                </c:pt>
                <c:pt idx="139">
                  <c:v>97.61</c:v>
                </c:pt>
                <c:pt idx="140">
                  <c:v>98.09</c:v>
                </c:pt>
                <c:pt idx="141">
                  <c:v>97.36</c:v>
                </c:pt>
                <c:pt idx="142">
                  <c:v>97.57</c:v>
                </c:pt>
                <c:pt idx="143">
                  <c:v>95.54</c:v>
                </c:pt>
                <c:pt idx="144">
                  <c:v>97.3</c:v>
                </c:pt>
                <c:pt idx="145">
                  <c:v>96.44</c:v>
                </c:pt>
                <c:pt idx="146">
                  <c:v>94.35</c:v>
                </c:pt>
                <c:pt idx="147">
                  <c:v>96.4</c:v>
                </c:pt>
                <c:pt idx="148">
                  <c:v>93.97</c:v>
                </c:pt>
                <c:pt idx="149">
                  <c:v>93.61</c:v>
                </c:pt>
                <c:pt idx="150">
                  <c:v>95.39</c:v>
                </c:pt>
                <c:pt idx="151">
                  <c:v>95.78</c:v>
                </c:pt>
                <c:pt idx="152">
                  <c:v>95.82</c:v>
                </c:pt>
                <c:pt idx="153">
                  <c:v>96.44</c:v>
                </c:pt>
                <c:pt idx="154">
                  <c:v>97.86</c:v>
                </c:pt>
                <c:pt idx="155">
                  <c:v>92.92</c:v>
                </c:pt>
                <c:pt idx="156">
                  <c:v>95.5</c:v>
                </c:pt>
                <c:pt idx="157">
                  <c:v>94.51</c:v>
                </c:pt>
                <c:pt idx="158">
                  <c:v>93.32</c:v>
                </c:pt>
                <c:pt idx="159">
                  <c:v>92.64</c:v>
                </c:pt>
                <c:pt idx="160">
                  <c:v>92.73</c:v>
                </c:pt>
                <c:pt idx="161">
                  <c:v>91.71</c:v>
                </c:pt>
                <c:pt idx="162">
                  <c:v>92.89</c:v>
                </c:pt>
                <c:pt idx="163">
                  <c:v>92.18</c:v>
                </c:pt>
                <c:pt idx="164">
                  <c:v>92.86</c:v>
                </c:pt>
                <c:pt idx="165">
                  <c:v>94.91</c:v>
                </c:pt>
                <c:pt idx="166">
                  <c:v>94.33</c:v>
                </c:pt>
                <c:pt idx="167">
                  <c:v>93.07</c:v>
                </c:pt>
                <c:pt idx="168">
                  <c:v>92.43</c:v>
                </c:pt>
                <c:pt idx="169">
                  <c:v>91.46</c:v>
                </c:pt>
                <c:pt idx="170">
                  <c:v>91.55</c:v>
                </c:pt>
                <c:pt idx="171">
                  <c:v>93.6</c:v>
                </c:pt>
                <c:pt idx="172">
                  <c:v>93.59</c:v>
                </c:pt>
                <c:pt idx="173">
                  <c:v>95.55</c:v>
                </c:pt>
                <c:pt idx="174">
                  <c:v>94.53</c:v>
                </c:pt>
                <c:pt idx="175">
                  <c:v>91.17</c:v>
                </c:pt>
                <c:pt idx="176">
                  <c:v>90.74</c:v>
                </c:pt>
                <c:pt idx="177">
                  <c:v>91.02</c:v>
                </c:pt>
                <c:pt idx="178">
                  <c:v>89.76</c:v>
                </c:pt>
                <c:pt idx="179">
                  <c:v>90.33</c:v>
                </c:pt>
                <c:pt idx="180">
                  <c:v>88.89</c:v>
                </c:pt>
                <c:pt idx="181">
                  <c:v>87.29</c:v>
                </c:pt>
                <c:pt idx="182">
                  <c:v>85.76</c:v>
                </c:pt>
                <c:pt idx="183">
                  <c:v>85.87</c:v>
                </c:pt>
                <c:pt idx="184">
                  <c:v>85.73</c:v>
                </c:pt>
                <c:pt idx="185">
                  <c:v>81.72</c:v>
                </c:pt>
                <c:pt idx="186">
                  <c:v>81.819999999999993</c:v>
                </c:pt>
                <c:pt idx="187">
                  <c:v>82.33</c:v>
                </c:pt>
                <c:pt idx="188">
                  <c:v>82.8</c:v>
                </c:pt>
                <c:pt idx="189">
                  <c:v>82.76</c:v>
                </c:pt>
                <c:pt idx="190">
                  <c:v>83.25</c:v>
                </c:pt>
                <c:pt idx="191">
                  <c:v>80.52</c:v>
                </c:pt>
                <c:pt idx="192">
                  <c:v>82.81</c:v>
                </c:pt>
                <c:pt idx="193">
                  <c:v>81.27</c:v>
                </c:pt>
                <c:pt idx="194">
                  <c:v>81.260000000000005</c:v>
                </c:pt>
                <c:pt idx="195">
                  <c:v>81.36</c:v>
                </c:pt>
                <c:pt idx="196">
                  <c:v>82.25</c:v>
                </c:pt>
                <c:pt idx="197">
                  <c:v>81.06</c:v>
                </c:pt>
                <c:pt idx="198">
                  <c:v>80.53</c:v>
                </c:pt>
                <c:pt idx="199">
                  <c:v>78.77</c:v>
                </c:pt>
                <c:pt idx="200">
                  <c:v>77.150000000000006</c:v>
                </c:pt>
                <c:pt idx="201">
                  <c:v>78.709999999999994</c:v>
                </c:pt>
                <c:pt idx="202">
                  <c:v>77.87</c:v>
                </c:pt>
                <c:pt idx="203">
                  <c:v>78.709999999999994</c:v>
                </c:pt>
                <c:pt idx="204">
                  <c:v>77.430000000000007</c:v>
                </c:pt>
                <c:pt idx="205">
                  <c:v>77.849999999999994</c:v>
                </c:pt>
                <c:pt idx="206">
                  <c:v>77.16</c:v>
                </c:pt>
                <c:pt idx="207">
                  <c:v>74.13</c:v>
                </c:pt>
                <c:pt idx="208">
                  <c:v>75.91</c:v>
                </c:pt>
                <c:pt idx="209">
                  <c:v>75.64</c:v>
                </c:pt>
                <c:pt idx="210">
                  <c:v>74.55</c:v>
                </c:pt>
                <c:pt idx="211">
                  <c:v>74.55</c:v>
                </c:pt>
                <c:pt idx="212">
                  <c:v>75.63</c:v>
                </c:pt>
                <c:pt idx="213">
                  <c:v>76.52</c:v>
                </c:pt>
                <c:pt idx="214">
                  <c:v>75.739999999999995</c:v>
                </c:pt>
                <c:pt idx="215">
                  <c:v>74.040000000000006</c:v>
                </c:pt>
                <c:pt idx="216">
                  <c:v>73.7</c:v>
                </c:pt>
                <c:pt idx="217">
                  <c:v>65.94</c:v>
                </c:pt>
                <c:pt idx="218">
                  <c:v>68.98</c:v>
                </c:pt>
                <c:pt idx="219">
                  <c:v>66.989999999999995</c:v>
                </c:pt>
                <c:pt idx="220">
                  <c:v>67.3</c:v>
                </c:pt>
                <c:pt idx="221">
                  <c:v>66.73</c:v>
                </c:pt>
                <c:pt idx="222">
                  <c:v>65.89</c:v>
                </c:pt>
                <c:pt idx="223">
                  <c:v>63.13</c:v>
                </c:pt>
                <c:pt idx="224">
                  <c:v>63.74</c:v>
                </c:pt>
                <c:pt idx="225">
                  <c:v>60.99</c:v>
                </c:pt>
                <c:pt idx="226">
                  <c:v>60.01</c:v>
                </c:pt>
                <c:pt idx="227">
                  <c:v>57.81</c:v>
                </c:pt>
                <c:pt idx="228">
                  <c:v>55.96</c:v>
                </c:pt>
                <c:pt idx="229">
                  <c:v>55.97</c:v>
                </c:pt>
                <c:pt idx="230">
                  <c:v>56.43</c:v>
                </c:pt>
                <c:pt idx="231">
                  <c:v>54.18</c:v>
                </c:pt>
                <c:pt idx="232">
                  <c:v>56.91</c:v>
                </c:pt>
                <c:pt idx="233">
                  <c:v>55.25</c:v>
                </c:pt>
                <c:pt idx="234">
                  <c:v>56.78</c:v>
                </c:pt>
                <c:pt idx="235">
                  <c:v>55.7</c:v>
                </c:pt>
                <c:pt idx="236">
                  <c:v>54.59</c:v>
                </c:pt>
                <c:pt idx="237">
                  <c:v>53.46</c:v>
                </c:pt>
                <c:pt idx="238">
                  <c:v>54.14</c:v>
                </c:pt>
                <c:pt idx="239">
                  <c:v>53.45</c:v>
                </c:pt>
                <c:pt idx="240">
                  <c:v>52.72</c:v>
                </c:pt>
                <c:pt idx="241">
                  <c:v>50.05</c:v>
                </c:pt>
                <c:pt idx="242">
                  <c:v>47.98</c:v>
                </c:pt>
                <c:pt idx="243">
                  <c:v>48.69</c:v>
                </c:pt>
                <c:pt idx="244">
                  <c:v>48.8</c:v>
                </c:pt>
                <c:pt idx="245">
                  <c:v>48.35</c:v>
                </c:pt>
                <c:pt idx="246">
                  <c:v>46.06</c:v>
                </c:pt>
                <c:pt idx="247">
                  <c:v>45.92</c:v>
                </c:pt>
                <c:pt idx="248">
                  <c:v>48.49</c:v>
                </c:pt>
                <c:pt idx="249">
                  <c:v>46.37</c:v>
                </c:pt>
                <c:pt idx="250">
                  <c:v>48.49</c:v>
                </c:pt>
                <c:pt idx="251">
                  <c:v>46.79</c:v>
                </c:pt>
                <c:pt idx="252">
                  <c:v>47.85</c:v>
                </c:pt>
                <c:pt idx="253">
                  <c:v>45.93</c:v>
                </c:pt>
                <c:pt idx="254">
                  <c:v>45.26</c:v>
                </c:pt>
                <c:pt idx="255">
                  <c:v>44.8</c:v>
                </c:pt>
                <c:pt idx="256">
                  <c:v>45.84</c:v>
                </c:pt>
                <c:pt idx="257">
                  <c:v>44.08</c:v>
                </c:pt>
                <c:pt idx="258">
                  <c:v>44.12</c:v>
                </c:pt>
                <c:pt idx="259">
                  <c:v>47.79</c:v>
                </c:pt>
                <c:pt idx="260">
                  <c:v>49.25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F7B7-4A2A-BFE3-C7C9B803FB10}"/>
            </c:ext>
          </c:extLst>
        </c:ser>
        <c:ser>
          <c:idx val="0"/>
          <c:order val="1"/>
          <c:tx>
            <c:strRef>
              <c:f>Trend_line!$B$1</c:f>
              <c:strCache>
                <c:ptCount val="1"/>
                <c:pt idx="0">
                  <c:v>Oil price</c:v>
                </c:pt>
              </c:strCache>
            </c:strRef>
          </c:tx>
          <c:marker>
            <c:symbol val="none"/>
          </c:marker>
          <c:trendline>
            <c:trendlineType val="linear"/>
            <c:dispRSqr val="0"/>
            <c:dispEq val="1"/>
            <c:trendlineLbl>
              <c:layout>
                <c:manualLayout>
                  <c:x val="-1.5480301804379716E-2"/>
                  <c:y val="-0.18631377983447267"/>
                </c:manualLayout>
              </c:layout>
              <c:numFmt formatCode="General" sourceLinked="0"/>
            </c:trendlineLbl>
          </c:trendline>
          <c:trendline>
            <c:trendlineType val="exp"/>
            <c:dispRSqr val="0"/>
            <c:dispEq val="0"/>
          </c:trendline>
          <c:cat>
            <c:numRef>
              <c:f>Trend_line!$A$2:$A$262</c:f>
              <c:numCache>
                <c:formatCode>yyyy\-mm\-dd</c:formatCode>
                <c:ptCount val="261"/>
                <c:pt idx="0">
                  <c:v>41660</c:v>
                </c:pt>
                <c:pt idx="1">
                  <c:v>41661</c:v>
                </c:pt>
                <c:pt idx="2">
                  <c:v>41662</c:v>
                </c:pt>
                <c:pt idx="3">
                  <c:v>41663</c:v>
                </c:pt>
                <c:pt idx="4">
                  <c:v>41666</c:v>
                </c:pt>
                <c:pt idx="5">
                  <c:v>41667</c:v>
                </c:pt>
                <c:pt idx="6">
                  <c:v>41668</c:v>
                </c:pt>
                <c:pt idx="7">
                  <c:v>41669</c:v>
                </c:pt>
                <c:pt idx="8">
                  <c:v>41670</c:v>
                </c:pt>
                <c:pt idx="9">
                  <c:v>41673</c:v>
                </c:pt>
                <c:pt idx="10">
                  <c:v>41674</c:v>
                </c:pt>
                <c:pt idx="11">
                  <c:v>41675</c:v>
                </c:pt>
                <c:pt idx="12">
                  <c:v>41676</c:v>
                </c:pt>
                <c:pt idx="13">
                  <c:v>41677</c:v>
                </c:pt>
                <c:pt idx="14">
                  <c:v>41680</c:v>
                </c:pt>
                <c:pt idx="15">
                  <c:v>41681</c:v>
                </c:pt>
                <c:pt idx="16">
                  <c:v>41682</c:v>
                </c:pt>
                <c:pt idx="17">
                  <c:v>41683</c:v>
                </c:pt>
                <c:pt idx="18">
                  <c:v>41684</c:v>
                </c:pt>
                <c:pt idx="19">
                  <c:v>41688</c:v>
                </c:pt>
                <c:pt idx="20">
                  <c:v>41689</c:v>
                </c:pt>
                <c:pt idx="21">
                  <c:v>41690</c:v>
                </c:pt>
                <c:pt idx="22">
                  <c:v>41691</c:v>
                </c:pt>
                <c:pt idx="23">
                  <c:v>41694</c:v>
                </c:pt>
                <c:pt idx="24">
                  <c:v>41695</c:v>
                </c:pt>
                <c:pt idx="25">
                  <c:v>41696</c:v>
                </c:pt>
                <c:pt idx="26">
                  <c:v>41697</c:v>
                </c:pt>
                <c:pt idx="27">
                  <c:v>41698</c:v>
                </c:pt>
                <c:pt idx="28">
                  <c:v>41701</c:v>
                </c:pt>
                <c:pt idx="29">
                  <c:v>41702</c:v>
                </c:pt>
                <c:pt idx="30">
                  <c:v>41703</c:v>
                </c:pt>
                <c:pt idx="31">
                  <c:v>41704</c:v>
                </c:pt>
                <c:pt idx="32">
                  <c:v>41705</c:v>
                </c:pt>
                <c:pt idx="33">
                  <c:v>41708</c:v>
                </c:pt>
                <c:pt idx="34">
                  <c:v>41709</c:v>
                </c:pt>
                <c:pt idx="35">
                  <c:v>41710</c:v>
                </c:pt>
                <c:pt idx="36">
                  <c:v>41711</c:v>
                </c:pt>
                <c:pt idx="37">
                  <c:v>41712</c:v>
                </c:pt>
                <c:pt idx="38">
                  <c:v>41715</c:v>
                </c:pt>
                <c:pt idx="39">
                  <c:v>41716</c:v>
                </c:pt>
                <c:pt idx="40">
                  <c:v>41717</c:v>
                </c:pt>
                <c:pt idx="41">
                  <c:v>41718</c:v>
                </c:pt>
                <c:pt idx="42">
                  <c:v>41719</c:v>
                </c:pt>
                <c:pt idx="43">
                  <c:v>41722</c:v>
                </c:pt>
                <c:pt idx="44">
                  <c:v>41723</c:v>
                </c:pt>
                <c:pt idx="45">
                  <c:v>41724</c:v>
                </c:pt>
                <c:pt idx="46">
                  <c:v>41725</c:v>
                </c:pt>
                <c:pt idx="47">
                  <c:v>41726</c:v>
                </c:pt>
                <c:pt idx="48">
                  <c:v>41729</c:v>
                </c:pt>
                <c:pt idx="49">
                  <c:v>41730</c:v>
                </c:pt>
                <c:pt idx="50">
                  <c:v>41731</c:v>
                </c:pt>
                <c:pt idx="51">
                  <c:v>41732</c:v>
                </c:pt>
                <c:pt idx="52">
                  <c:v>41733</c:v>
                </c:pt>
                <c:pt idx="53">
                  <c:v>41736</c:v>
                </c:pt>
                <c:pt idx="54">
                  <c:v>41737</c:v>
                </c:pt>
                <c:pt idx="55">
                  <c:v>41738</c:v>
                </c:pt>
                <c:pt idx="56">
                  <c:v>41739</c:v>
                </c:pt>
                <c:pt idx="57">
                  <c:v>41740</c:v>
                </c:pt>
                <c:pt idx="58">
                  <c:v>41743</c:v>
                </c:pt>
                <c:pt idx="59">
                  <c:v>41744</c:v>
                </c:pt>
                <c:pt idx="60">
                  <c:v>41745</c:v>
                </c:pt>
                <c:pt idx="61">
                  <c:v>41746</c:v>
                </c:pt>
                <c:pt idx="62">
                  <c:v>41750</c:v>
                </c:pt>
                <c:pt idx="63">
                  <c:v>41751</c:v>
                </c:pt>
                <c:pt idx="64">
                  <c:v>41752</c:v>
                </c:pt>
                <c:pt idx="65">
                  <c:v>41753</c:v>
                </c:pt>
                <c:pt idx="66">
                  <c:v>41754</c:v>
                </c:pt>
                <c:pt idx="67">
                  <c:v>41757</c:v>
                </c:pt>
                <c:pt idx="68">
                  <c:v>41758</c:v>
                </c:pt>
                <c:pt idx="69">
                  <c:v>41759</c:v>
                </c:pt>
                <c:pt idx="70">
                  <c:v>41760</c:v>
                </c:pt>
                <c:pt idx="71">
                  <c:v>41761</c:v>
                </c:pt>
                <c:pt idx="72">
                  <c:v>41764</c:v>
                </c:pt>
                <c:pt idx="73">
                  <c:v>41765</c:v>
                </c:pt>
                <c:pt idx="74">
                  <c:v>41766</c:v>
                </c:pt>
                <c:pt idx="75">
                  <c:v>41767</c:v>
                </c:pt>
                <c:pt idx="76">
                  <c:v>41768</c:v>
                </c:pt>
                <c:pt idx="77">
                  <c:v>41771</c:v>
                </c:pt>
                <c:pt idx="78">
                  <c:v>41772</c:v>
                </c:pt>
                <c:pt idx="79">
                  <c:v>41773</c:v>
                </c:pt>
                <c:pt idx="80">
                  <c:v>41774</c:v>
                </c:pt>
                <c:pt idx="81">
                  <c:v>41775</c:v>
                </c:pt>
                <c:pt idx="82">
                  <c:v>41778</c:v>
                </c:pt>
                <c:pt idx="83">
                  <c:v>41779</c:v>
                </c:pt>
                <c:pt idx="84">
                  <c:v>41780</c:v>
                </c:pt>
                <c:pt idx="85">
                  <c:v>41781</c:v>
                </c:pt>
                <c:pt idx="86">
                  <c:v>41782</c:v>
                </c:pt>
                <c:pt idx="87">
                  <c:v>41786</c:v>
                </c:pt>
                <c:pt idx="88">
                  <c:v>41787</c:v>
                </c:pt>
                <c:pt idx="89">
                  <c:v>41788</c:v>
                </c:pt>
                <c:pt idx="90">
                  <c:v>41789</c:v>
                </c:pt>
                <c:pt idx="91">
                  <c:v>41792</c:v>
                </c:pt>
                <c:pt idx="92">
                  <c:v>41793</c:v>
                </c:pt>
                <c:pt idx="93">
                  <c:v>41794</c:v>
                </c:pt>
                <c:pt idx="94">
                  <c:v>41795</c:v>
                </c:pt>
                <c:pt idx="95">
                  <c:v>41796</c:v>
                </c:pt>
                <c:pt idx="96">
                  <c:v>41799</c:v>
                </c:pt>
                <c:pt idx="97">
                  <c:v>41800</c:v>
                </c:pt>
                <c:pt idx="98">
                  <c:v>41801</c:v>
                </c:pt>
                <c:pt idx="99">
                  <c:v>41802</c:v>
                </c:pt>
                <c:pt idx="100">
                  <c:v>41803</c:v>
                </c:pt>
                <c:pt idx="101">
                  <c:v>41806</c:v>
                </c:pt>
                <c:pt idx="102">
                  <c:v>41807</c:v>
                </c:pt>
                <c:pt idx="103">
                  <c:v>41808</c:v>
                </c:pt>
                <c:pt idx="104">
                  <c:v>41809</c:v>
                </c:pt>
                <c:pt idx="105">
                  <c:v>41810</c:v>
                </c:pt>
                <c:pt idx="106">
                  <c:v>41813</c:v>
                </c:pt>
                <c:pt idx="107">
                  <c:v>41814</c:v>
                </c:pt>
                <c:pt idx="108">
                  <c:v>41815</c:v>
                </c:pt>
                <c:pt idx="109">
                  <c:v>41816</c:v>
                </c:pt>
                <c:pt idx="110">
                  <c:v>41817</c:v>
                </c:pt>
                <c:pt idx="111">
                  <c:v>41820</c:v>
                </c:pt>
                <c:pt idx="112">
                  <c:v>41821</c:v>
                </c:pt>
                <c:pt idx="113">
                  <c:v>41822</c:v>
                </c:pt>
                <c:pt idx="114">
                  <c:v>41823</c:v>
                </c:pt>
                <c:pt idx="115">
                  <c:v>41827</c:v>
                </c:pt>
                <c:pt idx="116">
                  <c:v>41828</c:v>
                </c:pt>
                <c:pt idx="117">
                  <c:v>41829</c:v>
                </c:pt>
                <c:pt idx="118">
                  <c:v>41830</c:v>
                </c:pt>
                <c:pt idx="119">
                  <c:v>41831</c:v>
                </c:pt>
                <c:pt idx="120">
                  <c:v>41834</c:v>
                </c:pt>
                <c:pt idx="121">
                  <c:v>41835</c:v>
                </c:pt>
                <c:pt idx="122">
                  <c:v>41836</c:v>
                </c:pt>
                <c:pt idx="123">
                  <c:v>41837</c:v>
                </c:pt>
                <c:pt idx="124">
                  <c:v>41838</c:v>
                </c:pt>
                <c:pt idx="125">
                  <c:v>41841</c:v>
                </c:pt>
                <c:pt idx="126">
                  <c:v>41842</c:v>
                </c:pt>
                <c:pt idx="127">
                  <c:v>41843</c:v>
                </c:pt>
                <c:pt idx="128">
                  <c:v>41844</c:v>
                </c:pt>
                <c:pt idx="129">
                  <c:v>41845</c:v>
                </c:pt>
                <c:pt idx="130">
                  <c:v>41848</c:v>
                </c:pt>
                <c:pt idx="131">
                  <c:v>41849</c:v>
                </c:pt>
                <c:pt idx="132">
                  <c:v>41850</c:v>
                </c:pt>
                <c:pt idx="133">
                  <c:v>41851</c:v>
                </c:pt>
                <c:pt idx="134">
                  <c:v>41852</c:v>
                </c:pt>
                <c:pt idx="135">
                  <c:v>41855</c:v>
                </c:pt>
                <c:pt idx="136">
                  <c:v>41856</c:v>
                </c:pt>
                <c:pt idx="137">
                  <c:v>41857</c:v>
                </c:pt>
                <c:pt idx="138">
                  <c:v>41858</c:v>
                </c:pt>
                <c:pt idx="139">
                  <c:v>41859</c:v>
                </c:pt>
                <c:pt idx="140">
                  <c:v>41862</c:v>
                </c:pt>
                <c:pt idx="141">
                  <c:v>41863</c:v>
                </c:pt>
                <c:pt idx="142">
                  <c:v>41864</c:v>
                </c:pt>
                <c:pt idx="143">
                  <c:v>41865</c:v>
                </c:pt>
                <c:pt idx="144">
                  <c:v>41866</c:v>
                </c:pt>
                <c:pt idx="145">
                  <c:v>41869</c:v>
                </c:pt>
                <c:pt idx="146">
                  <c:v>41870</c:v>
                </c:pt>
                <c:pt idx="147">
                  <c:v>41871</c:v>
                </c:pt>
                <c:pt idx="148">
                  <c:v>41872</c:v>
                </c:pt>
                <c:pt idx="149">
                  <c:v>41873</c:v>
                </c:pt>
                <c:pt idx="150">
                  <c:v>41876</c:v>
                </c:pt>
                <c:pt idx="151">
                  <c:v>41877</c:v>
                </c:pt>
                <c:pt idx="152">
                  <c:v>41878</c:v>
                </c:pt>
                <c:pt idx="153">
                  <c:v>41879</c:v>
                </c:pt>
                <c:pt idx="154">
                  <c:v>41880</c:v>
                </c:pt>
                <c:pt idx="155">
                  <c:v>41884</c:v>
                </c:pt>
                <c:pt idx="156">
                  <c:v>41885</c:v>
                </c:pt>
                <c:pt idx="157">
                  <c:v>41886</c:v>
                </c:pt>
                <c:pt idx="158">
                  <c:v>41887</c:v>
                </c:pt>
                <c:pt idx="159">
                  <c:v>41890</c:v>
                </c:pt>
                <c:pt idx="160">
                  <c:v>41891</c:v>
                </c:pt>
                <c:pt idx="161">
                  <c:v>41892</c:v>
                </c:pt>
                <c:pt idx="162">
                  <c:v>41893</c:v>
                </c:pt>
                <c:pt idx="163">
                  <c:v>41894</c:v>
                </c:pt>
                <c:pt idx="164">
                  <c:v>41897</c:v>
                </c:pt>
                <c:pt idx="165">
                  <c:v>41898</c:v>
                </c:pt>
                <c:pt idx="166">
                  <c:v>41899</c:v>
                </c:pt>
                <c:pt idx="167">
                  <c:v>41900</c:v>
                </c:pt>
                <c:pt idx="168">
                  <c:v>41901</c:v>
                </c:pt>
                <c:pt idx="169">
                  <c:v>41904</c:v>
                </c:pt>
                <c:pt idx="170">
                  <c:v>41905</c:v>
                </c:pt>
                <c:pt idx="171">
                  <c:v>41906</c:v>
                </c:pt>
                <c:pt idx="172">
                  <c:v>41907</c:v>
                </c:pt>
                <c:pt idx="173">
                  <c:v>41908</c:v>
                </c:pt>
                <c:pt idx="174">
                  <c:v>41911</c:v>
                </c:pt>
                <c:pt idx="175">
                  <c:v>41912</c:v>
                </c:pt>
                <c:pt idx="176">
                  <c:v>41913</c:v>
                </c:pt>
                <c:pt idx="177">
                  <c:v>41914</c:v>
                </c:pt>
                <c:pt idx="178">
                  <c:v>41915</c:v>
                </c:pt>
                <c:pt idx="179">
                  <c:v>41918</c:v>
                </c:pt>
                <c:pt idx="180">
                  <c:v>41919</c:v>
                </c:pt>
                <c:pt idx="181">
                  <c:v>41920</c:v>
                </c:pt>
                <c:pt idx="182">
                  <c:v>41921</c:v>
                </c:pt>
                <c:pt idx="183">
                  <c:v>41922</c:v>
                </c:pt>
                <c:pt idx="184">
                  <c:v>41925</c:v>
                </c:pt>
                <c:pt idx="185">
                  <c:v>41926</c:v>
                </c:pt>
                <c:pt idx="186">
                  <c:v>41927</c:v>
                </c:pt>
                <c:pt idx="187">
                  <c:v>41928</c:v>
                </c:pt>
                <c:pt idx="188">
                  <c:v>41929</c:v>
                </c:pt>
                <c:pt idx="189">
                  <c:v>41932</c:v>
                </c:pt>
                <c:pt idx="190">
                  <c:v>41933</c:v>
                </c:pt>
                <c:pt idx="191">
                  <c:v>41934</c:v>
                </c:pt>
                <c:pt idx="192">
                  <c:v>41935</c:v>
                </c:pt>
                <c:pt idx="193">
                  <c:v>41936</c:v>
                </c:pt>
                <c:pt idx="194">
                  <c:v>41939</c:v>
                </c:pt>
                <c:pt idx="195">
                  <c:v>41940</c:v>
                </c:pt>
                <c:pt idx="196">
                  <c:v>41941</c:v>
                </c:pt>
                <c:pt idx="197">
                  <c:v>41942</c:v>
                </c:pt>
                <c:pt idx="198">
                  <c:v>41943</c:v>
                </c:pt>
                <c:pt idx="199">
                  <c:v>41946</c:v>
                </c:pt>
                <c:pt idx="200">
                  <c:v>41947</c:v>
                </c:pt>
                <c:pt idx="201">
                  <c:v>41948</c:v>
                </c:pt>
                <c:pt idx="202">
                  <c:v>41949</c:v>
                </c:pt>
                <c:pt idx="203">
                  <c:v>41950</c:v>
                </c:pt>
                <c:pt idx="204">
                  <c:v>41953</c:v>
                </c:pt>
                <c:pt idx="205">
                  <c:v>41954</c:v>
                </c:pt>
                <c:pt idx="206">
                  <c:v>41955</c:v>
                </c:pt>
                <c:pt idx="207">
                  <c:v>41956</c:v>
                </c:pt>
                <c:pt idx="208">
                  <c:v>41957</c:v>
                </c:pt>
                <c:pt idx="209">
                  <c:v>41960</c:v>
                </c:pt>
                <c:pt idx="210">
                  <c:v>41961</c:v>
                </c:pt>
                <c:pt idx="211">
                  <c:v>41962</c:v>
                </c:pt>
                <c:pt idx="212">
                  <c:v>41963</c:v>
                </c:pt>
                <c:pt idx="213">
                  <c:v>41964</c:v>
                </c:pt>
                <c:pt idx="214">
                  <c:v>41967</c:v>
                </c:pt>
                <c:pt idx="215">
                  <c:v>41968</c:v>
                </c:pt>
                <c:pt idx="216">
                  <c:v>41969</c:v>
                </c:pt>
                <c:pt idx="217">
                  <c:v>41971</c:v>
                </c:pt>
                <c:pt idx="218">
                  <c:v>41974</c:v>
                </c:pt>
                <c:pt idx="219">
                  <c:v>41975</c:v>
                </c:pt>
                <c:pt idx="220">
                  <c:v>41976</c:v>
                </c:pt>
                <c:pt idx="221">
                  <c:v>41977</c:v>
                </c:pt>
                <c:pt idx="222">
                  <c:v>41978</c:v>
                </c:pt>
                <c:pt idx="223">
                  <c:v>41981</c:v>
                </c:pt>
                <c:pt idx="224">
                  <c:v>41982</c:v>
                </c:pt>
                <c:pt idx="225">
                  <c:v>41983</c:v>
                </c:pt>
                <c:pt idx="226">
                  <c:v>41984</c:v>
                </c:pt>
                <c:pt idx="227">
                  <c:v>41985</c:v>
                </c:pt>
                <c:pt idx="228">
                  <c:v>41988</c:v>
                </c:pt>
                <c:pt idx="229">
                  <c:v>41989</c:v>
                </c:pt>
                <c:pt idx="230">
                  <c:v>41990</c:v>
                </c:pt>
                <c:pt idx="231">
                  <c:v>41991</c:v>
                </c:pt>
                <c:pt idx="232">
                  <c:v>41992</c:v>
                </c:pt>
                <c:pt idx="233">
                  <c:v>41995</c:v>
                </c:pt>
                <c:pt idx="234">
                  <c:v>41996</c:v>
                </c:pt>
                <c:pt idx="235">
                  <c:v>41997</c:v>
                </c:pt>
                <c:pt idx="236">
                  <c:v>41999</c:v>
                </c:pt>
                <c:pt idx="237">
                  <c:v>42002</c:v>
                </c:pt>
                <c:pt idx="238">
                  <c:v>42003</c:v>
                </c:pt>
                <c:pt idx="239">
                  <c:v>42004</c:v>
                </c:pt>
                <c:pt idx="240">
                  <c:v>42006</c:v>
                </c:pt>
                <c:pt idx="241">
                  <c:v>42009</c:v>
                </c:pt>
                <c:pt idx="242">
                  <c:v>42010</c:v>
                </c:pt>
                <c:pt idx="243">
                  <c:v>42011</c:v>
                </c:pt>
                <c:pt idx="244">
                  <c:v>42012</c:v>
                </c:pt>
                <c:pt idx="245">
                  <c:v>42013</c:v>
                </c:pt>
                <c:pt idx="246">
                  <c:v>42016</c:v>
                </c:pt>
                <c:pt idx="247">
                  <c:v>42017</c:v>
                </c:pt>
                <c:pt idx="248">
                  <c:v>42018</c:v>
                </c:pt>
                <c:pt idx="249">
                  <c:v>42019</c:v>
                </c:pt>
                <c:pt idx="250">
                  <c:v>42020</c:v>
                </c:pt>
                <c:pt idx="251">
                  <c:v>42024</c:v>
                </c:pt>
                <c:pt idx="252">
                  <c:v>42025</c:v>
                </c:pt>
                <c:pt idx="253">
                  <c:v>42026</c:v>
                </c:pt>
                <c:pt idx="254">
                  <c:v>42027</c:v>
                </c:pt>
                <c:pt idx="255">
                  <c:v>42030</c:v>
                </c:pt>
                <c:pt idx="256">
                  <c:v>42031</c:v>
                </c:pt>
                <c:pt idx="257">
                  <c:v>42032</c:v>
                </c:pt>
                <c:pt idx="258">
                  <c:v>42033</c:v>
                </c:pt>
                <c:pt idx="259">
                  <c:v>42034</c:v>
                </c:pt>
                <c:pt idx="260">
                  <c:v>42037</c:v>
                </c:pt>
              </c:numCache>
            </c:numRef>
          </c:cat>
          <c:val>
            <c:numRef>
              <c:f>Trend_line!$B$2:$B$262</c:f>
              <c:numCache>
                <c:formatCode>General</c:formatCode>
                <c:ptCount val="261"/>
                <c:pt idx="0">
                  <c:v>94.51</c:v>
                </c:pt>
                <c:pt idx="1">
                  <c:v>96.35</c:v>
                </c:pt>
                <c:pt idx="2">
                  <c:v>97.23</c:v>
                </c:pt>
                <c:pt idx="3">
                  <c:v>96.66</c:v>
                </c:pt>
                <c:pt idx="4">
                  <c:v>95.82</c:v>
                </c:pt>
                <c:pt idx="5">
                  <c:v>97.49</c:v>
                </c:pt>
                <c:pt idx="6">
                  <c:v>97.34</c:v>
                </c:pt>
                <c:pt idx="7">
                  <c:v>98.25</c:v>
                </c:pt>
                <c:pt idx="8">
                  <c:v>97.55</c:v>
                </c:pt>
                <c:pt idx="9">
                  <c:v>96.44</c:v>
                </c:pt>
                <c:pt idx="10">
                  <c:v>97.24</c:v>
                </c:pt>
                <c:pt idx="11">
                  <c:v>97.4</c:v>
                </c:pt>
                <c:pt idx="12">
                  <c:v>97.84</c:v>
                </c:pt>
                <c:pt idx="13">
                  <c:v>99.98</c:v>
                </c:pt>
                <c:pt idx="14">
                  <c:v>100.12</c:v>
                </c:pt>
                <c:pt idx="15">
                  <c:v>99.96</c:v>
                </c:pt>
                <c:pt idx="16">
                  <c:v>100.38</c:v>
                </c:pt>
                <c:pt idx="17">
                  <c:v>100.27</c:v>
                </c:pt>
                <c:pt idx="18">
                  <c:v>100.31</c:v>
                </c:pt>
                <c:pt idx="19">
                  <c:v>102.54</c:v>
                </c:pt>
                <c:pt idx="20">
                  <c:v>103.46</c:v>
                </c:pt>
                <c:pt idx="21">
                  <c:v>103.2</c:v>
                </c:pt>
                <c:pt idx="22">
                  <c:v>102.53</c:v>
                </c:pt>
                <c:pt idx="23">
                  <c:v>103.17</c:v>
                </c:pt>
                <c:pt idx="24">
                  <c:v>102.2</c:v>
                </c:pt>
                <c:pt idx="25">
                  <c:v>102.93</c:v>
                </c:pt>
                <c:pt idx="26">
                  <c:v>102.68</c:v>
                </c:pt>
                <c:pt idx="27">
                  <c:v>102.88</c:v>
                </c:pt>
                <c:pt idx="28">
                  <c:v>105.34</c:v>
                </c:pt>
                <c:pt idx="29">
                  <c:v>103.64</c:v>
                </c:pt>
                <c:pt idx="30">
                  <c:v>101.75</c:v>
                </c:pt>
                <c:pt idx="31">
                  <c:v>101.82</c:v>
                </c:pt>
                <c:pt idx="32">
                  <c:v>102.82</c:v>
                </c:pt>
                <c:pt idx="33">
                  <c:v>101.39</c:v>
                </c:pt>
                <c:pt idx="34">
                  <c:v>100.29</c:v>
                </c:pt>
                <c:pt idx="35">
                  <c:v>98.29</c:v>
                </c:pt>
                <c:pt idx="36">
                  <c:v>98.57</c:v>
                </c:pt>
                <c:pt idx="37">
                  <c:v>99.23</c:v>
                </c:pt>
                <c:pt idx="38">
                  <c:v>98.43</c:v>
                </c:pt>
                <c:pt idx="39">
                  <c:v>100.08</c:v>
                </c:pt>
                <c:pt idx="40">
                  <c:v>100.71</c:v>
                </c:pt>
                <c:pt idx="41">
                  <c:v>99.68</c:v>
                </c:pt>
                <c:pt idx="42">
                  <c:v>99.97</c:v>
                </c:pt>
                <c:pt idx="43">
                  <c:v>100.05</c:v>
                </c:pt>
                <c:pt idx="44">
                  <c:v>99.66</c:v>
                </c:pt>
                <c:pt idx="45">
                  <c:v>100.61</c:v>
                </c:pt>
                <c:pt idx="46">
                  <c:v>101.25</c:v>
                </c:pt>
                <c:pt idx="47">
                  <c:v>101.73</c:v>
                </c:pt>
                <c:pt idx="48">
                  <c:v>101.57</c:v>
                </c:pt>
                <c:pt idx="49">
                  <c:v>99.69</c:v>
                </c:pt>
                <c:pt idx="50">
                  <c:v>99.6</c:v>
                </c:pt>
                <c:pt idx="51">
                  <c:v>100.29</c:v>
                </c:pt>
                <c:pt idx="52">
                  <c:v>101.16</c:v>
                </c:pt>
                <c:pt idx="53">
                  <c:v>100.43</c:v>
                </c:pt>
                <c:pt idx="54">
                  <c:v>102.57</c:v>
                </c:pt>
                <c:pt idx="55">
                  <c:v>103.55</c:v>
                </c:pt>
                <c:pt idx="56">
                  <c:v>103.37</c:v>
                </c:pt>
                <c:pt idx="57">
                  <c:v>103.68</c:v>
                </c:pt>
                <c:pt idx="58">
                  <c:v>104.05</c:v>
                </c:pt>
                <c:pt idx="59">
                  <c:v>103.7</c:v>
                </c:pt>
                <c:pt idx="60">
                  <c:v>103.71</c:v>
                </c:pt>
                <c:pt idx="61">
                  <c:v>104.33</c:v>
                </c:pt>
                <c:pt idx="62">
                  <c:v>104.35</c:v>
                </c:pt>
                <c:pt idx="63">
                  <c:v>101.69</c:v>
                </c:pt>
                <c:pt idx="64">
                  <c:v>101.47</c:v>
                </c:pt>
                <c:pt idx="65">
                  <c:v>102.2</c:v>
                </c:pt>
                <c:pt idx="66">
                  <c:v>100.85</c:v>
                </c:pt>
                <c:pt idx="67">
                  <c:v>101.13</c:v>
                </c:pt>
                <c:pt idx="68">
                  <c:v>101.56</c:v>
                </c:pt>
                <c:pt idx="69">
                  <c:v>100.07</c:v>
                </c:pt>
                <c:pt idx="70">
                  <c:v>99.69</c:v>
                </c:pt>
                <c:pt idx="71">
                  <c:v>100.09</c:v>
                </c:pt>
                <c:pt idx="72">
                  <c:v>99.74</c:v>
                </c:pt>
                <c:pt idx="73">
                  <c:v>99.81</c:v>
                </c:pt>
                <c:pt idx="74">
                  <c:v>101.06</c:v>
                </c:pt>
                <c:pt idx="75">
                  <c:v>100.52</c:v>
                </c:pt>
                <c:pt idx="76">
                  <c:v>100.32</c:v>
                </c:pt>
                <c:pt idx="77">
                  <c:v>100.89</c:v>
                </c:pt>
                <c:pt idx="78">
                  <c:v>102.01</c:v>
                </c:pt>
                <c:pt idx="79">
                  <c:v>102.63</c:v>
                </c:pt>
                <c:pt idx="80">
                  <c:v>101.74</c:v>
                </c:pt>
                <c:pt idx="81">
                  <c:v>102.31</c:v>
                </c:pt>
                <c:pt idx="82">
                  <c:v>102.95</c:v>
                </c:pt>
                <c:pt idx="83">
                  <c:v>102.8</c:v>
                </c:pt>
                <c:pt idx="84">
                  <c:v>104.31</c:v>
                </c:pt>
                <c:pt idx="85">
                  <c:v>104.03</c:v>
                </c:pt>
                <c:pt idx="86">
                  <c:v>105.01</c:v>
                </c:pt>
                <c:pt idx="87">
                  <c:v>104.78</c:v>
                </c:pt>
                <c:pt idx="88">
                  <c:v>103.37</c:v>
                </c:pt>
                <c:pt idx="89">
                  <c:v>104.26</c:v>
                </c:pt>
                <c:pt idx="90">
                  <c:v>103.4</c:v>
                </c:pt>
                <c:pt idx="91">
                  <c:v>103.07</c:v>
                </c:pt>
                <c:pt idx="92">
                  <c:v>103.34</c:v>
                </c:pt>
                <c:pt idx="93">
                  <c:v>103.27</c:v>
                </c:pt>
                <c:pt idx="94">
                  <c:v>103.17</c:v>
                </c:pt>
                <c:pt idx="95">
                  <c:v>103.32</c:v>
                </c:pt>
                <c:pt idx="96">
                  <c:v>105.09</c:v>
                </c:pt>
                <c:pt idx="97">
                  <c:v>105.02</c:v>
                </c:pt>
                <c:pt idx="98">
                  <c:v>105.04</c:v>
                </c:pt>
                <c:pt idx="99">
                  <c:v>107.2</c:v>
                </c:pt>
                <c:pt idx="100">
                  <c:v>107.49</c:v>
                </c:pt>
                <c:pt idx="101">
                  <c:v>107.52</c:v>
                </c:pt>
                <c:pt idx="102">
                  <c:v>106.95</c:v>
                </c:pt>
                <c:pt idx="103">
                  <c:v>106.64</c:v>
                </c:pt>
                <c:pt idx="104">
                  <c:v>107.08</c:v>
                </c:pt>
                <c:pt idx="105">
                  <c:v>107.95</c:v>
                </c:pt>
                <c:pt idx="106">
                  <c:v>106.83</c:v>
                </c:pt>
                <c:pt idx="107">
                  <c:v>106.64</c:v>
                </c:pt>
                <c:pt idx="108">
                  <c:v>107.04</c:v>
                </c:pt>
                <c:pt idx="109">
                  <c:v>106.49</c:v>
                </c:pt>
                <c:pt idx="110">
                  <c:v>106.46</c:v>
                </c:pt>
                <c:pt idx="111">
                  <c:v>106.07</c:v>
                </c:pt>
                <c:pt idx="112">
                  <c:v>106.06</c:v>
                </c:pt>
                <c:pt idx="113">
                  <c:v>105.18</c:v>
                </c:pt>
                <c:pt idx="114">
                  <c:v>104.76</c:v>
                </c:pt>
                <c:pt idx="115">
                  <c:v>104.19</c:v>
                </c:pt>
                <c:pt idx="116">
                  <c:v>104.06</c:v>
                </c:pt>
                <c:pt idx="117">
                  <c:v>102.93</c:v>
                </c:pt>
                <c:pt idx="118">
                  <c:v>103.61</c:v>
                </c:pt>
                <c:pt idx="119">
                  <c:v>101.48</c:v>
                </c:pt>
                <c:pt idx="120">
                  <c:v>101.73</c:v>
                </c:pt>
                <c:pt idx="121">
                  <c:v>100.56</c:v>
                </c:pt>
                <c:pt idx="122">
                  <c:v>101.88</c:v>
                </c:pt>
                <c:pt idx="123">
                  <c:v>103.84</c:v>
                </c:pt>
                <c:pt idx="124">
                  <c:v>103.83</c:v>
                </c:pt>
                <c:pt idx="125">
                  <c:v>105.34</c:v>
                </c:pt>
                <c:pt idx="126">
                  <c:v>104.59</c:v>
                </c:pt>
                <c:pt idx="127">
                  <c:v>103.81</c:v>
                </c:pt>
                <c:pt idx="128">
                  <c:v>102.76</c:v>
                </c:pt>
                <c:pt idx="129">
                  <c:v>105.23</c:v>
                </c:pt>
                <c:pt idx="130">
                  <c:v>105.68</c:v>
                </c:pt>
                <c:pt idx="131">
                  <c:v>104.91</c:v>
                </c:pt>
                <c:pt idx="132">
                  <c:v>104.29</c:v>
                </c:pt>
                <c:pt idx="133">
                  <c:v>98.23</c:v>
                </c:pt>
                <c:pt idx="134">
                  <c:v>97.86</c:v>
                </c:pt>
                <c:pt idx="135">
                  <c:v>98.26</c:v>
                </c:pt>
                <c:pt idx="136">
                  <c:v>97.34</c:v>
                </c:pt>
                <c:pt idx="137">
                  <c:v>96.93</c:v>
                </c:pt>
                <c:pt idx="138">
                  <c:v>97.34</c:v>
                </c:pt>
                <c:pt idx="139">
                  <c:v>97.61</c:v>
                </c:pt>
                <c:pt idx="140">
                  <c:v>98.09</c:v>
                </c:pt>
                <c:pt idx="141">
                  <c:v>97.36</c:v>
                </c:pt>
                <c:pt idx="142">
                  <c:v>97.57</c:v>
                </c:pt>
                <c:pt idx="143">
                  <c:v>95.54</c:v>
                </c:pt>
                <c:pt idx="144">
                  <c:v>97.3</c:v>
                </c:pt>
                <c:pt idx="145">
                  <c:v>96.44</c:v>
                </c:pt>
                <c:pt idx="146">
                  <c:v>94.35</c:v>
                </c:pt>
                <c:pt idx="147">
                  <c:v>96.4</c:v>
                </c:pt>
                <c:pt idx="148">
                  <c:v>93.97</c:v>
                </c:pt>
                <c:pt idx="149">
                  <c:v>93.61</c:v>
                </c:pt>
                <c:pt idx="150">
                  <c:v>95.39</c:v>
                </c:pt>
                <c:pt idx="151">
                  <c:v>95.78</c:v>
                </c:pt>
                <c:pt idx="152">
                  <c:v>95.82</c:v>
                </c:pt>
                <c:pt idx="153">
                  <c:v>96.44</c:v>
                </c:pt>
                <c:pt idx="154">
                  <c:v>97.86</c:v>
                </c:pt>
                <c:pt idx="155">
                  <c:v>92.92</c:v>
                </c:pt>
                <c:pt idx="156">
                  <c:v>95.5</c:v>
                </c:pt>
                <c:pt idx="157">
                  <c:v>94.51</c:v>
                </c:pt>
                <c:pt idx="158">
                  <c:v>93.32</c:v>
                </c:pt>
                <c:pt idx="159">
                  <c:v>92.64</c:v>
                </c:pt>
                <c:pt idx="160">
                  <c:v>92.73</c:v>
                </c:pt>
                <c:pt idx="161">
                  <c:v>91.71</c:v>
                </c:pt>
                <c:pt idx="162">
                  <c:v>92.89</c:v>
                </c:pt>
                <c:pt idx="163">
                  <c:v>92.18</c:v>
                </c:pt>
                <c:pt idx="164">
                  <c:v>92.86</c:v>
                </c:pt>
                <c:pt idx="165">
                  <c:v>94.91</c:v>
                </c:pt>
                <c:pt idx="166">
                  <c:v>94.33</c:v>
                </c:pt>
                <c:pt idx="167">
                  <c:v>93.07</c:v>
                </c:pt>
                <c:pt idx="168">
                  <c:v>92.43</c:v>
                </c:pt>
                <c:pt idx="169">
                  <c:v>91.46</c:v>
                </c:pt>
                <c:pt idx="170">
                  <c:v>91.55</c:v>
                </c:pt>
                <c:pt idx="171">
                  <c:v>93.6</c:v>
                </c:pt>
                <c:pt idx="172">
                  <c:v>93.59</c:v>
                </c:pt>
                <c:pt idx="173">
                  <c:v>95.55</c:v>
                </c:pt>
                <c:pt idx="174">
                  <c:v>94.53</c:v>
                </c:pt>
                <c:pt idx="175">
                  <c:v>91.17</c:v>
                </c:pt>
                <c:pt idx="176">
                  <c:v>90.74</c:v>
                </c:pt>
                <c:pt idx="177">
                  <c:v>91.02</c:v>
                </c:pt>
                <c:pt idx="178">
                  <c:v>89.76</c:v>
                </c:pt>
                <c:pt idx="179">
                  <c:v>90.33</c:v>
                </c:pt>
                <c:pt idx="180">
                  <c:v>88.89</c:v>
                </c:pt>
                <c:pt idx="181">
                  <c:v>87.29</c:v>
                </c:pt>
                <c:pt idx="182">
                  <c:v>85.76</c:v>
                </c:pt>
                <c:pt idx="183">
                  <c:v>85.87</c:v>
                </c:pt>
                <c:pt idx="184">
                  <c:v>85.73</c:v>
                </c:pt>
                <c:pt idx="185">
                  <c:v>81.72</c:v>
                </c:pt>
                <c:pt idx="186">
                  <c:v>81.819999999999993</c:v>
                </c:pt>
                <c:pt idx="187">
                  <c:v>82.33</c:v>
                </c:pt>
                <c:pt idx="188">
                  <c:v>82.8</c:v>
                </c:pt>
                <c:pt idx="189">
                  <c:v>82.76</c:v>
                </c:pt>
                <c:pt idx="190">
                  <c:v>83.25</c:v>
                </c:pt>
                <c:pt idx="191">
                  <c:v>80.52</c:v>
                </c:pt>
                <c:pt idx="192">
                  <c:v>82.81</c:v>
                </c:pt>
                <c:pt idx="193">
                  <c:v>81.27</c:v>
                </c:pt>
                <c:pt idx="194">
                  <c:v>81.260000000000005</c:v>
                </c:pt>
                <c:pt idx="195">
                  <c:v>81.36</c:v>
                </c:pt>
                <c:pt idx="196">
                  <c:v>82.25</c:v>
                </c:pt>
                <c:pt idx="197">
                  <c:v>81.06</c:v>
                </c:pt>
                <c:pt idx="198">
                  <c:v>80.53</c:v>
                </c:pt>
                <c:pt idx="199">
                  <c:v>78.77</c:v>
                </c:pt>
                <c:pt idx="200">
                  <c:v>77.150000000000006</c:v>
                </c:pt>
                <c:pt idx="201">
                  <c:v>78.709999999999994</c:v>
                </c:pt>
                <c:pt idx="202">
                  <c:v>77.87</c:v>
                </c:pt>
                <c:pt idx="203">
                  <c:v>78.709999999999994</c:v>
                </c:pt>
                <c:pt idx="204">
                  <c:v>77.430000000000007</c:v>
                </c:pt>
                <c:pt idx="205">
                  <c:v>77.849999999999994</c:v>
                </c:pt>
                <c:pt idx="206">
                  <c:v>77.16</c:v>
                </c:pt>
                <c:pt idx="207">
                  <c:v>74.13</c:v>
                </c:pt>
                <c:pt idx="208">
                  <c:v>75.91</c:v>
                </c:pt>
                <c:pt idx="209">
                  <c:v>75.64</c:v>
                </c:pt>
                <c:pt idx="210">
                  <c:v>74.55</c:v>
                </c:pt>
                <c:pt idx="211">
                  <c:v>74.55</c:v>
                </c:pt>
                <c:pt idx="212">
                  <c:v>75.63</c:v>
                </c:pt>
                <c:pt idx="213">
                  <c:v>76.52</c:v>
                </c:pt>
                <c:pt idx="214">
                  <c:v>75.739999999999995</c:v>
                </c:pt>
                <c:pt idx="215">
                  <c:v>74.040000000000006</c:v>
                </c:pt>
                <c:pt idx="216">
                  <c:v>73.7</c:v>
                </c:pt>
                <c:pt idx="217">
                  <c:v>65.94</c:v>
                </c:pt>
                <c:pt idx="218">
                  <c:v>68.98</c:v>
                </c:pt>
                <c:pt idx="219">
                  <c:v>66.989999999999995</c:v>
                </c:pt>
                <c:pt idx="220">
                  <c:v>67.3</c:v>
                </c:pt>
                <c:pt idx="221">
                  <c:v>66.73</c:v>
                </c:pt>
                <c:pt idx="222">
                  <c:v>65.89</c:v>
                </c:pt>
                <c:pt idx="223">
                  <c:v>63.13</c:v>
                </c:pt>
                <c:pt idx="224">
                  <c:v>63.74</c:v>
                </c:pt>
                <c:pt idx="225">
                  <c:v>60.99</c:v>
                </c:pt>
                <c:pt idx="226">
                  <c:v>60.01</c:v>
                </c:pt>
                <c:pt idx="227">
                  <c:v>57.81</c:v>
                </c:pt>
                <c:pt idx="228">
                  <c:v>55.96</c:v>
                </c:pt>
                <c:pt idx="229">
                  <c:v>55.97</c:v>
                </c:pt>
                <c:pt idx="230">
                  <c:v>56.43</c:v>
                </c:pt>
                <c:pt idx="231">
                  <c:v>54.18</c:v>
                </c:pt>
                <c:pt idx="232">
                  <c:v>56.91</c:v>
                </c:pt>
                <c:pt idx="233">
                  <c:v>55.25</c:v>
                </c:pt>
                <c:pt idx="234">
                  <c:v>56.78</c:v>
                </c:pt>
                <c:pt idx="235">
                  <c:v>55.7</c:v>
                </c:pt>
                <c:pt idx="236">
                  <c:v>54.59</c:v>
                </c:pt>
                <c:pt idx="237">
                  <c:v>53.46</c:v>
                </c:pt>
                <c:pt idx="238">
                  <c:v>54.14</c:v>
                </c:pt>
                <c:pt idx="239">
                  <c:v>53.45</c:v>
                </c:pt>
                <c:pt idx="240">
                  <c:v>52.72</c:v>
                </c:pt>
                <c:pt idx="241">
                  <c:v>50.05</c:v>
                </c:pt>
                <c:pt idx="242">
                  <c:v>47.98</c:v>
                </c:pt>
                <c:pt idx="243">
                  <c:v>48.69</c:v>
                </c:pt>
                <c:pt idx="244">
                  <c:v>48.8</c:v>
                </c:pt>
                <c:pt idx="245">
                  <c:v>48.35</c:v>
                </c:pt>
                <c:pt idx="246">
                  <c:v>46.06</c:v>
                </c:pt>
                <c:pt idx="247">
                  <c:v>45.92</c:v>
                </c:pt>
                <c:pt idx="248">
                  <c:v>48.49</c:v>
                </c:pt>
                <c:pt idx="249">
                  <c:v>46.37</c:v>
                </c:pt>
                <c:pt idx="250">
                  <c:v>48.49</c:v>
                </c:pt>
                <c:pt idx="251">
                  <c:v>46.79</c:v>
                </c:pt>
                <c:pt idx="252">
                  <c:v>47.85</c:v>
                </c:pt>
                <c:pt idx="253">
                  <c:v>45.93</c:v>
                </c:pt>
                <c:pt idx="254">
                  <c:v>45.26</c:v>
                </c:pt>
                <c:pt idx="255">
                  <c:v>44.8</c:v>
                </c:pt>
                <c:pt idx="256">
                  <c:v>45.84</c:v>
                </c:pt>
                <c:pt idx="257">
                  <c:v>44.08</c:v>
                </c:pt>
                <c:pt idx="258">
                  <c:v>44.12</c:v>
                </c:pt>
                <c:pt idx="259">
                  <c:v>47.79</c:v>
                </c:pt>
                <c:pt idx="260">
                  <c:v>49.25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F7B7-4A2A-BFE3-C7C9B803FB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upDownBars>
          <c:gapWidth val="150"/>
          <c:upBars/>
          <c:downBars/>
        </c:upDownBars>
        <c:smooth val="0"/>
        <c:axId val="89035520"/>
        <c:axId val="89037056"/>
      </c:lineChart>
      <c:dateAx>
        <c:axId val="89035520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crossAx val="89037056"/>
        <c:crosses val="autoZero"/>
        <c:auto val="1"/>
        <c:lblOffset val="100"/>
        <c:baseTimeUnit val="days"/>
      </c:dateAx>
      <c:valAx>
        <c:axId val="890370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9035520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aseline="0"/>
              <a:t>Oil Price with Moving Average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5713891026779561E-2"/>
          <c:y val="0.13866319941580554"/>
          <c:w val="0.89593642899900672"/>
          <c:h val="0.62046384801432342"/>
        </c:manualLayout>
      </c:layout>
      <c:lineChart>
        <c:grouping val="standard"/>
        <c:varyColors val="0"/>
        <c:ser>
          <c:idx val="1"/>
          <c:order val="0"/>
          <c:tx>
            <c:strRef>
              <c:f>Trend_line!$B$1</c:f>
              <c:strCache>
                <c:ptCount val="1"/>
                <c:pt idx="0">
                  <c:v>Oil price</c:v>
                </c:pt>
              </c:strCache>
            </c:strRef>
          </c:tx>
          <c:marker>
            <c:symbol val="none"/>
          </c:marker>
          <c:cat>
            <c:numRef>
              <c:f>Trend_line!$A$2:$A$262</c:f>
              <c:numCache>
                <c:formatCode>yyyy\-mm\-dd</c:formatCode>
                <c:ptCount val="261"/>
                <c:pt idx="0">
                  <c:v>41660</c:v>
                </c:pt>
                <c:pt idx="1">
                  <c:v>41661</c:v>
                </c:pt>
                <c:pt idx="2">
                  <c:v>41662</c:v>
                </c:pt>
                <c:pt idx="3">
                  <c:v>41663</c:v>
                </c:pt>
                <c:pt idx="4">
                  <c:v>41666</c:v>
                </c:pt>
                <c:pt idx="5">
                  <c:v>41667</c:v>
                </c:pt>
                <c:pt idx="6">
                  <c:v>41668</c:v>
                </c:pt>
                <c:pt idx="7">
                  <c:v>41669</c:v>
                </c:pt>
                <c:pt idx="8">
                  <c:v>41670</c:v>
                </c:pt>
                <c:pt idx="9">
                  <c:v>41673</c:v>
                </c:pt>
                <c:pt idx="10">
                  <c:v>41674</c:v>
                </c:pt>
                <c:pt idx="11">
                  <c:v>41675</c:v>
                </c:pt>
                <c:pt idx="12">
                  <c:v>41676</c:v>
                </c:pt>
                <c:pt idx="13">
                  <c:v>41677</c:v>
                </c:pt>
                <c:pt idx="14">
                  <c:v>41680</c:v>
                </c:pt>
                <c:pt idx="15">
                  <c:v>41681</c:v>
                </c:pt>
                <c:pt idx="16">
                  <c:v>41682</c:v>
                </c:pt>
                <c:pt idx="17">
                  <c:v>41683</c:v>
                </c:pt>
                <c:pt idx="18">
                  <c:v>41684</c:v>
                </c:pt>
                <c:pt idx="19">
                  <c:v>41688</c:v>
                </c:pt>
                <c:pt idx="20">
                  <c:v>41689</c:v>
                </c:pt>
                <c:pt idx="21">
                  <c:v>41690</c:v>
                </c:pt>
                <c:pt idx="22">
                  <c:v>41691</c:v>
                </c:pt>
                <c:pt idx="23">
                  <c:v>41694</c:v>
                </c:pt>
                <c:pt idx="24">
                  <c:v>41695</c:v>
                </c:pt>
                <c:pt idx="25">
                  <c:v>41696</c:v>
                </c:pt>
                <c:pt idx="26">
                  <c:v>41697</c:v>
                </c:pt>
                <c:pt idx="27">
                  <c:v>41698</c:v>
                </c:pt>
                <c:pt idx="28">
                  <c:v>41701</c:v>
                </c:pt>
                <c:pt idx="29">
                  <c:v>41702</c:v>
                </c:pt>
                <c:pt idx="30">
                  <c:v>41703</c:v>
                </c:pt>
                <c:pt idx="31">
                  <c:v>41704</c:v>
                </c:pt>
                <c:pt idx="32">
                  <c:v>41705</c:v>
                </c:pt>
                <c:pt idx="33">
                  <c:v>41708</c:v>
                </c:pt>
                <c:pt idx="34">
                  <c:v>41709</c:v>
                </c:pt>
                <c:pt idx="35">
                  <c:v>41710</c:v>
                </c:pt>
                <c:pt idx="36">
                  <c:v>41711</c:v>
                </c:pt>
                <c:pt idx="37">
                  <c:v>41712</c:v>
                </c:pt>
                <c:pt idx="38">
                  <c:v>41715</c:v>
                </c:pt>
                <c:pt idx="39">
                  <c:v>41716</c:v>
                </c:pt>
                <c:pt idx="40">
                  <c:v>41717</c:v>
                </c:pt>
                <c:pt idx="41">
                  <c:v>41718</c:v>
                </c:pt>
                <c:pt idx="42">
                  <c:v>41719</c:v>
                </c:pt>
                <c:pt idx="43">
                  <c:v>41722</c:v>
                </c:pt>
                <c:pt idx="44">
                  <c:v>41723</c:v>
                </c:pt>
                <c:pt idx="45">
                  <c:v>41724</c:v>
                </c:pt>
                <c:pt idx="46">
                  <c:v>41725</c:v>
                </c:pt>
                <c:pt idx="47">
                  <c:v>41726</c:v>
                </c:pt>
                <c:pt idx="48">
                  <c:v>41729</c:v>
                </c:pt>
                <c:pt idx="49">
                  <c:v>41730</c:v>
                </c:pt>
                <c:pt idx="50">
                  <c:v>41731</c:v>
                </c:pt>
                <c:pt idx="51">
                  <c:v>41732</c:v>
                </c:pt>
                <c:pt idx="52">
                  <c:v>41733</c:v>
                </c:pt>
                <c:pt idx="53">
                  <c:v>41736</c:v>
                </c:pt>
                <c:pt idx="54">
                  <c:v>41737</c:v>
                </c:pt>
                <c:pt idx="55">
                  <c:v>41738</c:v>
                </c:pt>
                <c:pt idx="56">
                  <c:v>41739</c:v>
                </c:pt>
                <c:pt idx="57">
                  <c:v>41740</c:v>
                </c:pt>
                <c:pt idx="58">
                  <c:v>41743</c:v>
                </c:pt>
                <c:pt idx="59">
                  <c:v>41744</c:v>
                </c:pt>
                <c:pt idx="60">
                  <c:v>41745</c:v>
                </c:pt>
                <c:pt idx="61">
                  <c:v>41746</c:v>
                </c:pt>
                <c:pt idx="62">
                  <c:v>41750</c:v>
                </c:pt>
                <c:pt idx="63">
                  <c:v>41751</c:v>
                </c:pt>
                <c:pt idx="64">
                  <c:v>41752</c:v>
                </c:pt>
                <c:pt idx="65">
                  <c:v>41753</c:v>
                </c:pt>
                <c:pt idx="66">
                  <c:v>41754</c:v>
                </c:pt>
                <c:pt idx="67">
                  <c:v>41757</c:v>
                </c:pt>
                <c:pt idx="68">
                  <c:v>41758</c:v>
                </c:pt>
                <c:pt idx="69">
                  <c:v>41759</c:v>
                </c:pt>
                <c:pt idx="70">
                  <c:v>41760</c:v>
                </c:pt>
                <c:pt idx="71">
                  <c:v>41761</c:v>
                </c:pt>
                <c:pt idx="72">
                  <c:v>41764</c:v>
                </c:pt>
                <c:pt idx="73">
                  <c:v>41765</c:v>
                </c:pt>
                <c:pt idx="74">
                  <c:v>41766</c:v>
                </c:pt>
                <c:pt idx="75">
                  <c:v>41767</c:v>
                </c:pt>
                <c:pt idx="76">
                  <c:v>41768</c:v>
                </c:pt>
                <c:pt idx="77">
                  <c:v>41771</c:v>
                </c:pt>
                <c:pt idx="78">
                  <c:v>41772</c:v>
                </c:pt>
                <c:pt idx="79">
                  <c:v>41773</c:v>
                </c:pt>
                <c:pt idx="80">
                  <c:v>41774</c:v>
                </c:pt>
                <c:pt idx="81">
                  <c:v>41775</c:v>
                </c:pt>
                <c:pt idx="82">
                  <c:v>41778</c:v>
                </c:pt>
                <c:pt idx="83">
                  <c:v>41779</c:v>
                </c:pt>
                <c:pt idx="84">
                  <c:v>41780</c:v>
                </c:pt>
                <c:pt idx="85">
                  <c:v>41781</c:v>
                </c:pt>
                <c:pt idx="86">
                  <c:v>41782</c:v>
                </c:pt>
                <c:pt idx="87">
                  <c:v>41786</c:v>
                </c:pt>
                <c:pt idx="88">
                  <c:v>41787</c:v>
                </c:pt>
                <c:pt idx="89">
                  <c:v>41788</c:v>
                </c:pt>
                <c:pt idx="90">
                  <c:v>41789</c:v>
                </c:pt>
                <c:pt idx="91">
                  <c:v>41792</c:v>
                </c:pt>
                <c:pt idx="92">
                  <c:v>41793</c:v>
                </c:pt>
                <c:pt idx="93">
                  <c:v>41794</c:v>
                </c:pt>
                <c:pt idx="94">
                  <c:v>41795</c:v>
                </c:pt>
                <c:pt idx="95">
                  <c:v>41796</c:v>
                </c:pt>
                <c:pt idx="96">
                  <c:v>41799</c:v>
                </c:pt>
                <c:pt idx="97">
                  <c:v>41800</c:v>
                </c:pt>
                <c:pt idx="98">
                  <c:v>41801</c:v>
                </c:pt>
                <c:pt idx="99">
                  <c:v>41802</c:v>
                </c:pt>
                <c:pt idx="100">
                  <c:v>41803</c:v>
                </c:pt>
                <c:pt idx="101">
                  <c:v>41806</c:v>
                </c:pt>
                <c:pt idx="102">
                  <c:v>41807</c:v>
                </c:pt>
                <c:pt idx="103">
                  <c:v>41808</c:v>
                </c:pt>
                <c:pt idx="104">
                  <c:v>41809</c:v>
                </c:pt>
                <c:pt idx="105">
                  <c:v>41810</c:v>
                </c:pt>
                <c:pt idx="106">
                  <c:v>41813</c:v>
                </c:pt>
                <c:pt idx="107">
                  <c:v>41814</c:v>
                </c:pt>
                <c:pt idx="108">
                  <c:v>41815</c:v>
                </c:pt>
                <c:pt idx="109">
                  <c:v>41816</c:v>
                </c:pt>
                <c:pt idx="110">
                  <c:v>41817</c:v>
                </c:pt>
                <c:pt idx="111">
                  <c:v>41820</c:v>
                </c:pt>
                <c:pt idx="112">
                  <c:v>41821</c:v>
                </c:pt>
                <c:pt idx="113">
                  <c:v>41822</c:v>
                </c:pt>
                <c:pt idx="114">
                  <c:v>41823</c:v>
                </c:pt>
                <c:pt idx="115">
                  <c:v>41827</c:v>
                </c:pt>
                <c:pt idx="116">
                  <c:v>41828</c:v>
                </c:pt>
                <c:pt idx="117">
                  <c:v>41829</c:v>
                </c:pt>
                <c:pt idx="118">
                  <c:v>41830</c:v>
                </c:pt>
                <c:pt idx="119">
                  <c:v>41831</c:v>
                </c:pt>
                <c:pt idx="120">
                  <c:v>41834</c:v>
                </c:pt>
                <c:pt idx="121">
                  <c:v>41835</c:v>
                </c:pt>
                <c:pt idx="122">
                  <c:v>41836</c:v>
                </c:pt>
                <c:pt idx="123">
                  <c:v>41837</c:v>
                </c:pt>
                <c:pt idx="124">
                  <c:v>41838</c:v>
                </c:pt>
                <c:pt idx="125">
                  <c:v>41841</c:v>
                </c:pt>
                <c:pt idx="126">
                  <c:v>41842</c:v>
                </c:pt>
                <c:pt idx="127">
                  <c:v>41843</c:v>
                </c:pt>
                <c:pt idx="128">
                  <c:v>41844</c:v>
                </c:pt>
                <c:pt idx="129">
                  <c:v>41845</c:v>
                </c:pt>
                <c:pt idx="130">
                  <c:v>41848</c:v>
                </c:pt>
                <c:pt idx="131">
                  <c:v>41849</c:v>
                </c:pt>
                <c:pt idx="132">
                  <c:v>41850</c:v>
                </c:pt>
                <c:pt idx="133">
                  <c:v>41851</c:v>
                </c:pt>
                <c:pt idx="134">
                  <c:v>41852</c:v>
                </c:pt>
                <c:pt idx="135">
                  <c:v>41855</c:v>
                </c:pt>
                <c:pt idx="136">
                  <c:v>41856</c:v>
                </c:pt>
                <c:pt idx="137">
                  <c:v>41857</c:v>
                </c:pt>
                <c:pt idx="138">
                  <c:v>41858</c:v>
                </c:pt>
                <c:pt idx="139">
                  <c:v>41859</c:v>
                </c:pt>
                <c:pt idx="140">
                  <c:v>41862</c:v>
                </c:pt>
                <c:pt idx="141">
                  <c:v>41863</c:v>
                </c:pt>
                <c:pt idx="142">
                  <c:v>41864</c:v>
                </c:pt>
                <c:pt idx="143">
                  <c:v>41865</c:v>
                </c:pt>
                <c:pt idx="144">
                  <c:v>41866</c:v>
                </c:pt>
                <c:pt idx="145">
                  <c:v>41869</c:v>
                </c:pt>
                <c:pt idx="146">
                  <c:v>41870</c:v>
                </c:pt>
                <c:pt idx="147">
                  <c:v>41871</c:v>
                </c:pt>
                <c:pt idx="148">
                  <c:v>41872</c:v>
                </c:pt>
                <c:pt idx="149">
                  <c:v>41873</c:v>
                </c:pt>
                <c:pt idx="150">
                  <c:v>41876</c:v>
                </c:pt>
                <c:pt idx="151">
                  <c:v>41877</c:v>
                </c:pt>
                <c:pt idx="152">
                  <c:v>41878</c:v>
                </c:pt>
                <c:pt idx="153">
                  <c:v>41879</c:v>
                </c:pt>
                <c:pt idx="154">
                  <c:v>41880</c:v>
                </c:pt>
                <c:pt idx="155">
                  <c:v>41884</c:v>
                </c:pt>
                <c:pt idx="156">
                  <c:v>41885</c:v>
                </c:pt>
                <c:pt idx="157">
                  <c:v>41886</c:v>
                </c:pt>
                <c:pt idx="158">
                  <c:v>41887</c:v>
                </c:pt>
                <c:pt idx="159">
                  <c:v>41890</c:v>
                </c:pt>
                <c:pt idx="160">
                  <c:v>41891</c:v>
                </c:pt>
                <c:pt idx="161">
                  <c:v>41892</c:v>
                </c:pt>
                <c:pt idx="162">
                  <c:v>41893</c:v>
                </c:pt>
                <c:pt idx="163">
                  <c:v>41894</c:v>
                </c:pt>
                <c:pt idx="164">
                  <c:v>41897</c:v>
                </c:pt>
                <c:pt idx="165">
                  <c:v>41898</c:v>
                </c:pt>
                <c:pt idx="166">
                  <c:v>41899</c:v>
                </c:pt>
                <c:pt idx="167">
                  <c:v>41900</c:v>
                </c:pt>
                <c:pt idx="168">
                  <c:v>41901</c:v>
                </c:pt>
                <c:pt idx="169">
                  <c:v>41904</c:v>
                </c:pt>
                <c:pt idx="170">
                  <c:v>41905</c:v>
                </c:pt>
                <c:pt idx="171">
                  <c:v>41906</c:v>
                </c:pt>
                <c:pt idx="172">
                  <c:v>41907</c:v>
                </c:pt>
                <c:pt idx="173">
                  <c:v>41908</c:v>
                </c:pt>
                <c:pt idx="174">
                  <c:v>41911</c:v>
                </c:pt>
                <c:pt idx="175">
                  <c:v>41912</c:v>
                </c:pt>
                <c:pt idx="176">
                  <c:v>41913</c:v>
                </c:pt>
                <c:pt idx="177">
                  <c:v>41914</c:v>
                </c:pt>
                <c:pt idx="178">
                  <c:v>41915</c:v>
                </c:pt>
                <c:pt idx="179">
                  <c:v>41918</c:v>
                </c:pt>
                <c:pt idx="180">
                  <c:v>41919</c:v>
                </c:pt>
                <c:pt idx="181">
                  <c:v>41920</c:v>
                </c:pt>
                <c:pt idx="182">
                  <c:v>41921</c:v>
                </c:pt>
                <c:pt idx="183">
                  <c:v>41922</c:v>
                </c:pt>
                <c:pt idx="184">
                  <c:v>41925</c:v>
                </c:pt>
                <c:pt idx="185">
                  <c:v>41926</c:v>
                </c:pt>
                <c:pt idx="186">
                  <c:v>41927</c:v>
                </c:pt>
                <c:pt idx="187">
                  <c:v>41928</c:v>
                </c:pt>
                <c:pt idx="188">
                  <c:v>41929</c:v>
                </c:pt>
                <c:pt idx="189">
                  <c:v>41932</c:v>
                </c:pt>
                <c:pt idx="190">
                  <c:v>41933</c:v>
                </c:pt>
                <c:pt idx="191">
                  <c:v>41934</c:v>
                </c:pt>
                <c:pt idx="192">
                  <c:v>41935</c:v>
                </c:pt>
                <c:pt idx="193">
                  <c:v>41936</c:v>
                </c:pt>
                <c:pt idx="194">
                  <c:v>41939</c:v>
                </c:pt>
                <c:pt idx="195">
                  <c:v>41940</c:v>
                </c:pt>
                <c:pt idx="196">
                  <c:v>41941</c:v>
                </c:pt>
                <c:pt idx="197">
                  <c:v>41942</c:v>
                </c:pt>
                <c:pt idx="198">
                  <c:v>41943</c:v>
                </c:pt>
                <c:pt idx="199">
                  <c:v>41946</c:v>
                </c:pt>
                <c:pt idx="200">
                  <c:v>41947</c:v>
                </c:pt>
                <c:pt idx="201">
                  <c:v>41948</c:v>
                </c:pt>
                <c:pt idx="202">
                  <c:v>41949</c:v>
                </c:pt>
                <c:pt idx="203">
                  <c:v>41950</c:v>
                </c:pt>
                <c:pt idx="204">
                  <c:v>41953</c:v>
                </c:pt>
                <c:pt idx="205">
                  <c:v>41954</c:v>
                </c:pt>
                <c:pt idx="206">
                  <c:v>41955</c:v>
                </c:pt>
                <c:pt idx="207">
                  <c:v>41956</c:v>
                </c:pt>
                <c:pt idx="208">
                  <c:v>41957</c:v>
                </c:pt>
                <c:pt idx="209">
                  <c:v>41960</c:v>
                </c:pt>
                <c:pt idx="210">
                  <c:v>41961</c:v>
                </c:pt>
                <c:pt idx="211">
                  <c:v>41962</c:v>
                </c:pt>
                <c:pt idx="212">
                  <c:v>41963</c:v>
                </c:pt>
                <c:pt idx="213">
                  <c:v>41964</c:v>
                </c:pt>
                <c:pt idx="214">
                  <c:v>41967</c:v>
                </c:pt>
                <c:pt idx="215">
                  <c:v>41968</c:v>
                </c:pt>
                <c:pt idx="216">
                  <c:v>41969</c:v>
                </c:pt>
                <c:pt idx="217">
                  <c:v>41971</c:v>
                </c:pt>
                <c:pt idx="218">
                  <c:v>41974</c:v>
                </c:pt>
                <c:pt idx="219">
                  <c:v>41975</c:v>
                </c:pt>
                <c:pt idx="220">
                  <c:v>41976</c:v>
                </c:pt>
                <c:pt idx="221">
                  <c:v>41977</c:v>
                </c:pt>
                <c:pt idx="222">
                  <c:v>41978</c:v>
                </c:pt>
                <c:pt idx="223">
                  <c:v>41981</c:v>
                </c:pt>
                <c:pt idx="224">
                  <c:v>41982</c:v>
                </c:pt>
                <c:pt idx="225">
                  <c:v>41983</c:v>
                </c:pt>
                <c:pt idx="226">
                  <c:v>41984</c:v>
                </c:pt>
                <c:pt idx="227">
                  <c:v>41985</c:v>
                </c:pt>
                <c:pt idx="228">
                  <c:v>41988</c:v>
                </c:pt>
                <c:pt idx="229">
                  <c:v>41989</c:v>
                </c:pt>
                <c:pt idx="230">
                  <c:v>41990</c:v>
                </c:pt>
                <c:pt idx="231">
                  <c:v>41991</c:v>
                </c:pt>
                <c:pt idx="232">
                  <c:v>41992</c:v>
                </c:pt>
                <c:pt idx="233">
                  <c:v>41995</c:v>
                </c:pt>
                <c:pt idx="234">
                  <c:v>41996</c:v>
                </c:pt>
                <c:pt idx="235">
                  <c:v>41997</c:v>
                </c:pt>
                <c:pt idx="236">
                  <c:v>41999</c:v>
                </c:pt>
                <c:pt idx="237">
                  <c:v>42002</c:v>
                </c:pt>
                <c:pt idx="238">
                  <c:v>42003</c:v>
                </c:pt>
                <c:pt idx="239">
                  <c:v>42004</c:v>
                </c:pt>
                <c:pt idx="240">
                  <c:v>42006</c:v>
                </c:pt>
                <c:pt idx="241">
                  <c:v>42009</c:v>
                </c:pt>
                <c:pt idx="242">
                  <c:v>42010</c:v>
                </c:pt>
                <c:pt idx="243">
                  <c:v>42011</c:v>
                </c:pt>
                <c:pt idx="244">
                  <c:v>42012</c:v>
                </c:pt>
                <c:pt idx="245">
                  <c:v>42013</c:v>
                </c:pt>
                <c:pt idx="246">
                  <c:v>42016</c:v>
                </c:pt>
                <c:pt idx="247">
                  <c:v>42017</c:v>
                </c:pt>
                <c:pt idx="248">
                  <c:v>42018</c:v>
                </c:pt>
                <c:pt idx="249">
                  <c:v>42019</c:v>
                </c:pt>
                <c:pt idx="250">
                  <c:v>42020</c:v>
                </c:pt>
                <c:pt idx="251">
                  <c:v>42024</c:v>
                </c:pt>
                <c:pt idx="252">
                  <c:v>42025</c:v>
                </c:pt>
                <c:pt idx="253">
                  <c:v>42026</c:v>
                </c:pt>
                <c:pt idx="254">
                  <c:v>42027</c:v>
                </c:pt>
                <c:pt idx="255">
                  <c:v>42030</c:v>
                </c:pt>
                <c:pt idx="256">
                  <c:v>42031</c:v>
                </c:pt>
                <c:pt idx="257">
                  <c:v>42032</c:v>
                </c:pt>
                <c:pt idx="258">
                  <c:v>42033</c:v>
                </c:pt>
                <c:pt idx="259">
                  <c:v>42034</c:v>
                </c:pt>
                <c:pt idx="260">
                  <c:v>42037</c:v>
                </c:pt>
              </c:numCache>
            </c:numRef>
          </c:cat>
          <c:val>
            <c:numRef>
              <c:f>Trend_line!$B$2:$B$262</c:f>
              <c:numCache>
                <c:formatCode>General</c:formatCode>
                <c:ptCount val="261"/>
                <c:pt idx="0">
                  <c:v>94.51</c:v>
                </c:pt>
                <c:pt idx="1">
                  <c:v>96.35</c:v>
                </c:pt>
                <c:pt idx="2">
                  <c:v>97.23</c:v>
                </c:pt>
                <c:pt idx="3">
                  <c:v>96.66</c:v>
                </c:pt>
                <c:pt idx="4">
                  <c:v>95.82</c:v>
                </c:pt>
                <c:pt idx="5">
                  <c:v>97.49</c:v>
                </c:pt>
                <c:pt idx="6">
                  <c:v>97.34</c:v>
                </c:pt>
                <c:pt idx="7">
                  <c:v>98.25</c:v>
                </c:pt>
                <c:pt idx="8">
                  <c:v>97.55</c:v>
                </c:pt>
                <c:pt idx="9">
                  <c:v>96.44</c:v>
                </c:pt>
                <c:pt idx="10">
                  <c:v>97.24</c:v>
                </c:pt>
                <c:pt idx="11">
                  <c:v>97.4</c:v>
                </c:pt>
                <c:pt idx="12">
                  <c:v>97.84</c:v>
                </c:pt>
                <c:pt idx="13">
                  <c:v>99.98</c:v>
                </c:pt>
                <c:pt idx="14">
                  <c:v>100.12</c:v>
                </c:pt>
                <c:pt idx="15">
                  <c:v>99.96</c:v>
                </c:pt>
                <c:pt idx="16">
                  <c:v>100.38</c:v>
                </c:pt>
                <c:pt idx="17">
                  <c:v>100.27</c:v>
                </c:pt>
                <c:pt idx="18">
                  <c:v>100.31</c:v>
                </c:pt>
                <c:pt idx="19">
                  <c:v>102.54</c:v>
                </c:pt>
                <c:pt idx="20">
                  <c:v>103.46</c:v>
                </c:pt>
                <c:pt idx="21">
                  <c:v>103.2</c:v>
                </c:pt>
                <c:pt idx="22">
                  <c:v>102.53</c:v>
                </c:pt>
                <c:pt idx="23">
                  <c:v>103.17</c:v>
                </c:pt>
                <c:pt idx="24">
                  <c:v>102.2</c:v>
                </c:pt>
                <c:pt idx="25">
                  <c:v>102.93</c:v>
                </c:pt>
                <c:pt idx="26">
                  <c:v>102.68</c:v>
                </c:pt>
                <c:pt idx="27">
                  <c:v>102.88</c:v>
                </c:pt>
                <c:pt idx="28">
                  <c:v>105.34</c:v>
                </c:pt>
                <c:pt idx="29">
                  <c:v>103.64</c:v>
                </c:pt>
                <c:pt idx="30">
                  <c:v>101.75</c:v>
                </c:pt>
                <c:pt idx="31">
                  <c:v>101.82</c:v>
                </c:pt>
                <c:pt idx="32">
                  <c:v>102.82</c:v>
                </c:pt>
                <c:pt idx="33">
                  <c:v>101.39</c:v>
                </c:pt>
                <c:pt idx="34">
                  <c:v>100.29</c:v>
                </c:pt>
                <c:pt idx="35">
                  <c:v>98.29</c:v>
                </c:pt>
                <c:pt idx="36">
                  <c:v>98.57</c:v>
                </c:pt>
                <c:pt idx="37">
                  <c:v>99.23</c:v>
                </c:pt>
                <c:pt idx="38">
                  <c:v>98.43</c:v>
                </c:pt>
                <c:pt idx="39">
                  <c:v>100.08</c:v>
                </c:pt>
                <c:pt idx="40">
                  <c:v>100.71</c:v>
                </c:pt>
                <c:pt idx="41">
                  <c:v>99.68</c:v>
                </c:pt>
                <c:pt idx="42">
                  <c:v>99.97</c:v>
                </c:pt>
                <c:pt idx="43">
                  <c:v>100.05</c:v>
                </c:pt>
                <c:pt idx="44">
                  <c:v>99.66</c:v>
                </c:pt>
                <c:pt idx="45">
                  <c:v>100.61</c:v>
                </c:pt>
                <c:pt idx="46">
                  <c:v>101.25</c:v>
                </c:pt>
                <c:pt idx="47">
                  <c:v>101.73</c:v>
                </c:pt>
                <c:pt idx="48">
                  <c:v>101.57</c:v>
                </c:pt>
                <c:pt idx="49">
                  <c:v>99.69</c:v>
                </c:pt>
                <c:pt idx="50">
                  <c:v>99.6</c:v>
                </c:pt>
                <c:pt idx="51">
                  <c:v>100.29</c:v>
                </c:pt>
                <c:pt idx="52">
                  <c:v>101.16</c:v>
                </c:pt>
                <c:pt idx="53">
                  <c:v>100.43</c:v>
                </c:pt>
                <c:pt idx="54">
                  <c:v>102.57</c:v>
                </c:pt>
                <c:pt idx="55">
                  <c:v>103.55</c:v>
                </c:pt>
                <c:pt idx="56">
                  <c:v>103.37</c:v>
                </c:pt>
                <c:pt idx="57">
                  <c:v>103.68</c:v>
                </c:pt>
                <c:pt idx="58">
                  <c:v>104.05</c:v>
                </c:pt>
                <c:pt idx="59">
                  <c:v>103.7</c:v>
                </c:pt>
                <c:pt idx="60">
                  <c:v>103.71</c:v>
                </c:pt>
                <c:pt idx="61">
                  <c:v>104.33</c:v>
                </c:pt>
                <c:pt idx="62">
                  <c:v>104.35</c:v>
                </c:pt>
                <c:pt idx="63">
                  <c:v>101.69</c:v>
                </c:pt>
                <c:pt idx="64">
                  <c:v>101.47</c:v>
                </c:pt>
                <c:pt idx="65">
                  <c:v>102.2</c:v>
                </c:pt>
                <c:pt idx="66">
                  <c:v>100.85</c:v>
                </c:pt>
                <c:pt idx="67">
                  <c:v>101.13</c:v>
                </c:pt>
                <c:pt idx="68">
                  <c:v>101.56</c:v>
                </c:pt>
                <c:pt idx="69">
                  <c:v>100.07</c:v>
                </c:pt>
                <c:pt idx="70">
                  <c:v>99.69</c:v>
                </c:pt>
                <c:pt idx="71">
                  <c:v>100.09</c:v>
                </c:pt>
                <c:pt idx="72">
                  <c:v>99.74</c:v>
                </c:pt>
                <c:pt idx="73">
                  <c:v>99.81</c:v>
                </c:pt>
                <c:pt idx="74">
                  <c:v>101.06</c:v>
                </c:pt>
                <c:pt idx="75">
                  <c:v>100.52</c:v>
                </c:pt>
                <c:pt idx="76">
                  <c:v>100.32</c:v>
                </c:pt>
                <c:pt idx="77">
                  <c:v>100.89</c:v>
                </c:pt>
                <c:pt idx="78">
                  <c:v>102.01</c:v>
                </c:pt>
                <c:pt idx="79">
                  <c:v>102.63</c:v>
                </c:pt>
                <c:pt idx="80">
                  <c:v>101.74</c:v>
                </c:pt>
                <c:pt idx="81">
                  <c:v>102.31</c:v>
                </c:pt>
                <c:pt idx="82">
                  <c:v>102.95</c:v>
                </c:pt>
                <c:pt idx="83">
                  <c:v>102.8</c:v>
                </c:pt>
                <c:pt idx="84">
                  <c:v>104.31</c:v>
                </c:pt>
                <c:pt idx="85">
                  <c:v>104.03</c:v>
                </c:pt>
                <c:pt idx="86">
                  <c:v>105.01</c:v>
                </c:pt>
                <c:pt idx="87">
                  <c:v>104.78</c:v>
                </c:pt>
                <c:pt idx="88">
                  <c:v>103.37</c:v>
                </c:pt>
                <c:pt idx="89">
                  <c:v>104.26</c:v>
                </c:pt>
                <c:pt idx="90">
                  <c:v>103.4</c:v>
                </c:pt>
                <c:pt idx="91">
                  <c:v>103.07</c:v>
                </c:pt>
                <c:pt idx="92">
                  <c:v>103.34</c:v>
                </c:pt>
                <c:pt idx="93">
                  <c:v>103.27</c:v>
                </c:pt>
                <c:pt idx="94">
                  <c:v>103.17</c:v>
                </c:pt>
                <c:pt idx="95">
                  <c:v>103.32</c:v>
                </c:pt>
                <c:pt idx="96">
                  <c:v>105.09</c:v>
                </c:pt>
                <c:pt idx="97">
                  <c:v>105.02</c:v>
                </c:pt>
                <c:pt idx="98">
                  <c:v>105.04</c:v>
                </c:pt>
                <c:pt idx="99">
                  <c:v>107.2</c:v>
                </c:pt>
                <c:pt idx="100">
                  <c:v>107.49</c:v>
                </c:pt>
                <c:pt idx="101">
                  <c:v>107.52</c:v>
                </c:pt>
                <c:pt idx="102">
                  <c:v>106.95</c:v>
                </c:pt>
                <c:pt idx="103">
                  <c:v>106.64</c:v>
                </c:pt>
                <c:pt idx="104">
                  <c:v>107.08</c:v>
                </c:pt>
                <c:pt idx="105">
                  <c:v>107.95</c:v>
                </c:pt>
                <c:pt idx="106">
                  <c:v>106.83</c:v>
                </c:pt>
                <c:pt idx="107">
                  <c:v>106.64</c:v>
                </c:pt>
                <c:pt idx="108">
                  <c:v>107.04</c:v>
                </c:pt>
                <c:pt idx="109">
                  <c:v>106.49</c:v>
                </c:pt>
                <c:pt idx="110">
                  <c:v>106.46</c:v>
                </c:pt>
                <c:pt idx="111">
                  <c:v>106.07</c:v>
                </c:pt>
                <c:pt idx="112">
                  <c:v>106.06</c:v>
                </c:pt>
                <c:pt idx="113">
                  <c:v>105.18</c:v>
                </c:pt>
                <c:pt idx="114">
                  <c:v>104.76</c:v>
                </c:pt>
                <c:pt idx="115">
                  <c:v>104.19</c:v>
                </c:pt>
                <c:pt idx="116">
                  <c:v>104.06</c:v>
                </c:pt>
                <c:pt idx="117">
                  <c:v>102.93</c:v>
                </c:pt>
                <c:pt idx="118">
                  <c:v>103.61</c:v>
                </c:pt>
                <c:pt idx="119">
                  <c:v>101.48</c:v>
                </c:pt>
                <c:pt idx="120">
                  <c:v>101.73</c:v>
                </c:pt>
                <c:pt idx="121">
                  <c:v>100.56</c:v>
                </c:pt>
                <c:pt idx="122">
                  <c:v>101.88</c:v>
                </c:pt>
                <c:pt idx="123">
                  <c:v>103.84</c:v>
                </c:pt>
                <c:pt idx="124">
                  <c:v>103.83</c:v>
                </c:pt>
                <c:pt idx="125">
                  <c:v>105.34</c:v>
                </c:pt>
                <c:pt idx="126">
                  <c:v>104.59</c:v>
                </c:pt>
                <c:pt idx="127">
                  <c:v>103.81</c:v>
                </c:pt>
                <c:pt idx="128">
                  <c:v>102.76</c:v>
                </c:pt>
                <c:pt idx="129">
                  <c:v>105.23</c:v>
                </c:pt>
                <c:pt idx="130">
                  <c:v>105.68</c:v>
                </c:pt>
                <c:pt idx="131">
                  <c:v>104.91</c:v>
                </c:pt>
                <c:pt idx="132">
                  <c:v>104.29</c:v>
                </c:pt>
                <c:pt idx="133">
                  <c:v>98.23</c:v>
                </c:pt>
                <c:pt idx="134">
                  <c:v>97.86</c:v>
                </c:pt>
                <c:pt idx="135">
                  <c:v>98.26</c:v>
                </c:pt>
                <c:pt idx="136">
                  <c:v>97.34</c:v>
                </c:pt>
                <c:pt idx="137">
                  <c:v>96.93</c:v>
                </c:pt>
                <c:pt idx="138">
                  <c:v>97.34</c:v>
                </c:pt>
                <c:pt idx="139">
                  <c:v>97.61</c:v>
                </c:pt>
                <c:pt idx="140">
                  <c:v>98.09</c:v>
                </c:pt>
                <c:pt idx="141">
                  <c:v>97.36</c:v>
                </c:pt>
                <c:pt idx="142">
                  <c:v>97.57</c:v>
                </c:pt>
                <c:pt idx="143">
                  <c:v>95.54</c:v>
                </c:pt>
                <c:pt idx="144">
                  <c:v>97.3</c:v>
                </c:pt>
                <c:pt idx="145">
                  <c:v>96.44</c:v>
                </c:pt>
                <c:pt idx="146">
                  <c:v>94.35</c:v>
                </c:pt>
                <c:pt idx="147">
                  <c:v>96.4</c:v>
                </c:pt>
                <c:pt idx="148">
                  <c:v>93.97</c:v>
                </c:pt>
                <c:pt idx="149">
                  <c:v>93.61</c:v>
                </c:pt>
                <c:pt idx="150">
                  <c:v>95.39</c:v>
                </c:pt>
                <c:pt idx="151">
                  <c:v>95.78</c:v>
                </c:pt>
                <c:pt idx="152">
                  <c:v>95.82</c:v>
                </c:pt>
                <c:pt idx="153">
                  <c:v>96.44</c:v>
                </c:pt>
                <c:pt idx="154">
                  <c:v>97.86</c:v>
                </c:pt>
                <c:pt idx="155">
                  <c:v>92.92</c:v>
                </c:pt>
                <c:pt idx="156">
                  <c:v>95.5</c:v>
                </c:pt>
                <c:pt idx="157">
                  <c:v>94.51</c:v>
                </c:pt>
                <c:pt idx="158">
                  <c:v>93.32</c:v>
                </c:pt>
                <c:pt idx="159">
                  <c:v>92.64</c:v>
                </c:pt>
                <c:pt idx="160">
                  <c:v>92.73</c:v>
                </c:pt>
                <c:pt idx="161">
                  <c:v>91.71</c:v>
                </c:pt>
                <c:pt idx="162">
                  <c:v>92.89</c:v>
                </c:pt>
                <c:pt idx="163">
                  <c:v>92.18</c:v>
                </c:pt>
                <c:pt idx="164">
                  <c:v>92.86</c:v>
                </c:pt>
                <c:pt idx="165">
                  <c:v>94.91</c:v>
                </c:pt>
                <c:pt idx="166">
                  <c:v>94.33</c:v>
                </c:pt>
                <c:pt idx="167">
                  <c:v>93.07</c:v>
                </c:pt>
                <c:pt idx="168">
                  <c:v>92.43</c:v>
                </c:pt>
                <c:pt idx="169">
                  <c:v>91.46</c:v>
                </c:pt>
                <c:pt idx="170">
                  <c:v>91.55</c:v>
                </c:pt>
                <c:pt idx="171">
                  <c:v>93.6</c:v>
                </c:pt>
                <c:pt idx="172">
                  <c:v>93.59</c:v>
                </c:pt>
                <c:pt idx="173">
                  <c:v>95.55</c:v>
                </c:pt>
                <c:pt idx="174">
                  <c:v>94.53</c:v>
                </c:pt>
                <c:pt idx="175">
                  <c:v>91.17</c:v>
                </c:pt>
                <c:pt idx="176">
                  <c:v>90.74</c:v>
                </c:pt>
                <c:pt idx="177">
                  <c:v>91.02</c:v>
                </c:pt>
                <c:pt idx="178">
                  <c:v>89.76</c:v>
                </c:pt>
                <c:pt idx="179">
                  <c:v>90.33</c:v>
                </c:pt>
                <c:pt idx="180">
                  <c:v>88.89</c:v>
                </c:pt>
                <c:pt idx="181">
                  <c:v>87.29</c:v>
                </c:pt>
                <c:pt idx="182">
                  <c:v>85.76</c:v>
                </c:pt>
                <c:pt idx="183">
                  <c:v>85.87</c:v>
                </c:pt>
                <c:pt idx="184">
                  <c:v>85.73</c:v>
                </c:pt>
                <c:pt idx="185">
                  <c:v>81.72</c:v>
                </c:pt>
                <c:pt idx="186">
                  <c:v>81.819999999999993</c:v>
                </c:pt>
                <c:pt idx="187">
                  <c:v>82.33</c:v>
                </c:pt>
                <c:pt idx="188">
                  <c:v>82.8</c:v>
                </c:pt>
                <c:pt idx="189">
                  <c:v>82.76</c:v>
                </c:pt>
                <c:pt idx="190">
                  <c:v>83.25</c:v>
                </c:pt>
                <c:pt idx="191">
                  <c:v>80.52</c:v>
                </c:pt>
                <c:pt idx="192">
                  <c:v>82.81</c:v>
                </c:pt>
                <c:pt idx="193">
                  <c:v>81.27</c:v>
                </c:pt>
                <c:pt idx="194">
                  <c:v>81.260000000000005</c:v>
                </c:pt>
                <c:pt idx="195">
                  <c:v>81.36</c:v>
                </c:pt>
                <c:pt idx="196">
                  <c:v>82.25</c:v>
                </c:pt>
                <c:pt idx="197">
                  <c:v>81.06</c:v>
                </c:pt>
                <c:pt idx="198">
                  <c:v>80.53</c:v>
                </c:pt>
                <c:pt idx="199">
                  <c:v>78.77</c:v>
                </c:pt>
                <c:pt idx="200">
                  <c:v>77.150000000000006</c:v>
                </c:pt>
                <c:pt idx="201">
                  <c:v>78.709999999999994</c:v>
                </c:pt>
                <c:pt idx="202">
                  <c:v>77.87</c:v>
                </c:pt>
                <c:pt idx="203">
                  <c:v>78.709999999999994</c:v>
                </c:pt>
                <c:pt idx="204">
                  <c:v>77.430000000000007</c:v>
                </c:pt>
                <c:pt idx="205">
                  <c:v>77.849999999999994</c:v>
                </c:pt>
                <c:pt idx="206">
                  <c:v>77.16</c:v>
                </c:pt>
                <c:pt idx="207">
                  <c:v>74.13</c:v>
                </c:pt>
                <c:pt idx="208">
                  <c:v>75.91</c:v>
                </c:pt>
                <c:pt idx="209">
                  <c:v>75.64</c:v>
                </c:pt>
                <c:pt idx="210">
                  <c:v>74.55</c:v>
                </c:pt>
                <c:pt idx="211">
                  <c:v>74.55</c:v>
                </c:pt>
                <c:pt idx="212">
                  <c:v>75.63</c:v>
                </c:pt>
                <c:pt idx="213">
                  <c:v>76.52</c:v>
                </c:pt>
                <c:pt idx="214">
                  <c:v>75.739999999999995</c:v>
                </c:pt>
                <c:pt idx="215">
                  <c:v>74.040000000000006</c:v>
                </c:pt>
                <c:pt idx="216">
                  <c:v>73.7</c:v>
                </c:pt>
                <c:pt idx="217">
                  <c:v>65.94</c:v>
                </c:pt>
                <c:pt idx="218">
                  <c:v>68.98</c:v>
                </c:pt>
                <c:pt idx="219">
                  <c:v>66.989999999999995</c:v>
                </c:pt>
                <c:pt idx="220">
                  <c:v>67.3</c:v>
                </c:pt>
                <c:pt idx="221">
                  <c:v>66.73</c:v>
                </c:pt>
                <c:pt idx="222">
                  <c:v>65.89</c:v>
                </c:pt>
                <c:pt idx="223">
                  <c:v>63.13</c:v>
                </c:pt>
                <c:pt idx="224">
                  <c:v>63.74</c:v>
                </c:pt>
                <c:pt idx="225">
                  <c:v>60.99</c:v>
                </c:pt>
                <c:pt idx="226">
                  <c:v>60.01</c:v>
                </c:pt>
                <c:pt idx="227">
                  <c:v>57.81</c:v>
                </c:pt>
                <c:pt idx="228">
                  <c:v>55.96</c:v>
                </c:pt>
                <c:pt idx="229">
                  <c:v>55.97</c:v>
                </c:pt>
                <c:pt idx="230">
                  <c:v>56.43</c:v>
                </c:pt>
                <c:pt idx="231">
                  <c:v>54.18</c:v>
                </c:pt>
                <c:pt idx="232">
                  <c:v>56.91</c:v>
                </c:pt>
                <c:pt idx="233">
                  <c:v>55.25</c:v>
                </c:pt>
                <c:pt idx="234">
                  <c:v>56.78</c:v>
                </c:pt>
                <c:pt idx="235">
                  <c:v>55.7</c:v>
                </c:pt>
                <c:pt idx="236">
                  <c:v>54.59</c:v>
                </c:pt>
                <c:pt idx="237">
                  <c:v>53.46</c:v>
                </c:pt>
                <c:pt idx="238">
                  <c:v>54.14</c:v>
                </c:pt>
                <c:pt idx="239">
                  <c:v>53.45</c:v>
                </c:pt>
                <c:pt idx="240">
                  <c:v>52.72</c:v>
                </c:pt>
                <c:pt idx="241">
                  <c:v>50.05</c:v>
                </c:pt>
                <c:pt idx="242">
                  <c:v>47.98</c:v>
                </c:pt>
                <c:pt idx="243">
                  <c:v>48.69</c:v>
                </c:pt>
                <c:pt idx="244">
                  <c:v>48.8</c:v>
                </c:pt>
                <c:pt idx="245">
                  <c:v>48.35</c:v>
                </c:pt>
                <c:pt idx="246">
                  <c:v>46.06</c:v>
                </c:pt>
                <c:pt idx="247">
                  <c:v>45.92</c:v>
                </c:pt>
                <c:pt idx="248">
                  <c:v>48.49</c:v>
                </c:pt>
                <c:pt idx="249">
                  <c:v>46.37</c:v>
                </c:pt>
                <c:pt idx="250">
                  <c:v>48.49</c:v>
                </c:pt>
                <c:pt idx="251">
                  <c:v>46.79</c:v>
                </c:pt>
                <c:pt idx="252">
                  <c:v>47.85</c:v>
                </c:pt>
                <c:pt idx="253">
                  <c:v>45.93</c:v>
                </c:pt>
                <c:pt idx="254">
                  <c:v>45.26</c:v>
                </c:pt>
                <c:pt idx="255">
                  <c:v>44.8</c:v>
                </c:pt>
                <c:pt idx="256">
                  <c:v>45.84</c:v>
                </c:pt>
                <c:pt idx="257">
                  <c:v>44.08</c:v>
                </c:pt>
                <c:pt idx="258">
                  <c:v>44.12</c:v>
                </c:pt>
                <c:pt idx="259">
                  <c:v>47.79</c:v>
                </c:pt>
                <c:pt idx="260">
                  <c:v>49.25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90-4EB5-BC34-FB96BF02C32C}"/>
            </c:ext>
          </c:extLst>
        </c:ser>
        <c:ser>
          <c:idx val="0"/>
          <c:order val="1"/>
          <c:tx>
            <c:strRef>
              <c:f>Trend_line!$B$1</c:f>
              <c:strCache>
                <c:ptCount val="1"/>
                <c:pt idx="0">
                  <c:v>Oil price</c:v>
                </c:pt>
              </c:strCache>
            </c:strRef>
          </c:tx>
          <c:marker>
            <c:symbol val="none"/>
          </c:marker>
          <c:trendline>
            <c:trendlineType val="movingAvg"/>
            <c:period val="2"/>
            <c:dispRSqr val="0"/>
            <c:dispEq val="0"/>
          </c:trendline>
          <c:cat>
            <c:numRef>
              <c:f>Trend_line!$A$2:$A$262</c:f>
              <c:numCache>
                <c:formatCode>yyyy\-mm\-dd</c:formatCode>
                <c:ptCount val="261"/>
                <c:pt idx="0">
                  <c:v>41660</c:v>
                </c:pt>
                <c:pt idx="1">
                  <c:v>41661</c:v>
                </c:pt>
                <c:pt idx="2">
                  <c:v>41662</c:v>
                </c:pt>
                <c:pt idx="3">
                  <c:v>41663</c:v>
                </c:pt>
                <c:pt idx="4">
                  <c:v>41666</c:v>
                </c:pt>
                <c:pt idx="5">
                  <c:v>41667</c:v>
                </c:pt>
                <c:pt idx="6">
                  <c:v>41668</c:v>
                </c:pt>
                <c:pt idx="7">
                  <c:v>41669</c:v>
                </c:pt>
                <c:pt idx="8">
                  <c:v>41670</c:v>
                </c:pt>
                <c:pt idx="9">
                  <c:v>41673</c:v>
                </c:pt>
                <c:pt idx="10">
                  <c:v>41674</c:v>
                </c:pt>
                <c:pt idx="11">
                  <c:v>41675</c:v>
                </c:pt>
                <c:pt idx="12">
                  <c:v>41676</c:v>
                </c:pt>
                <c:pt idx="13">
                  <c:v>41677</c:v>
                </c:pt>
                <c:pt idx="14">
                  <c:v>41680</c:v>
                </c:pt>
                <c:pt idx="15">
                  <c:v>41681</c:v>
                </c:pt>
                <c:pt idx="16">
                  <c:v>41682</c:v>
                </c:pt>
                <c:pt idx="17">
                  <c:v>41683</c:v>
                </c:pt>
                <c:pt idx="18">
                  <c:v>41684</c:v>
                </c:pt>
                <c:pt idx="19">
                  <c:v>41688</c:v>
                </c:pt>
                <c:pt idx="20">
                  <c:v>41689</c:v>
                </c:pt>
                <c:pt idx="21">
                  <c:v>41690</c:v>
                </c:pt>
                <c:pt idx="22">
                  <c:v>41691</c:v>
                </c:pt>
                <c:pt idx="23">
                  <c:v>41694</c:v>
                </c:pt>
                <c:pt idx="24">
                  <c:v>41695</c:v>
                </c:pt>
                <c:pt idx="25">
                  <c:v>41696</c:v>
                </c:pt>
                <c:pt idx="26">
                  <c:v>41697</c:v>
                </c:pt>
                <c:pt idx="27">
                  <c:v>41698</c:v>
                </c:pt>
                <c:pt idx="28">
                  <c:v>41701</c:v>
                </c:pt>
                <c:pt idx="29">
                  <c:v>41702</c:v>
                </c:pt>
                <c:pt idx="30">
                  <c:v>41703</c:v>
                </c:pt>
                <c:pt idx="31">
                  <c:v>41704</c:v>
                </c:pt>
                <c:pt idx="32">
                  <c:v>41705</c:v>
                </c:pt>
                <c:pt idx="33">
                  <c:v>41708</c:v>
                </c:pt>
                <c:pt idx="34">
                  <c:v>41709</c:v>
                </c:pt>
                <c:pt idx="35">
                  <c:v>41710</c:v>
                </c:pt>
                <c:pt idx="36">
                  <c:v>41711</c:v>
                </c:pt>
                <c:pt idx="37">
                  <c:v>41712</c:v>
                </c:pt>
                <c:pt idx="38">
                  <c:v>41715</c:v>
                </c:pt>
                <c:pt idx="39">
                  <c:v>41716</c:v>
                </c:pt>
                <c:pt idx="40">
                  <c:v>41717</c:v>
                </c:pt>
                <c:pt idx="41">
                  <c:v>41718</c:v>
                </c:pt>
                <c:pt idx="42">
                  <c:v>41719</c:v>
                </c:pt>
                <c:pt idx="43">
                  <c:v>41722</c:v>
                </c:pt>
                <c:pt idx="44">
                  <c:v>41723</c:v>
                </c:pt>
                <c:pt idx="45">
                  <c:v>41724</c:v>
                </c:pt>
                <c:pt idx="46">
                  <c:v>41725</c:v>
                </c:pt>
                <c:pt idx="47">
                  <c:v>41726</c:v>
                </c:pt>
                <c:pt idx="48">
                  <c:v>41729</c:v>
                </c:pt>
                <c:pt idx="49">
                  <c:v>41730</c:v>
                </c:pt>
                <c:pt idx="50">
                  <c:v>41731</c:v>
                </c:pt>
                <c:pt idx="51">
                  <c:v>41732</c:v>
                </c:pt>
                <c:pt idx="52">
                  <c:v>41733</c:v>
                </c:pt>
                <c:pt idx="53">
                  <c:v>41736</c:v>
                </c:pt>
                <c:pt idx="54">
                  <c:v>41737</c:v>
                </c:pt>
                <c:pt idx="55">
                  <c:v>41738</c:v>
                </c:pt>
                <c:pt idx="56">
                  <c:v>41739</c:v>
                </c:pt>
                <c:pt idx="57">
                  <c:v>41740</c:v>
                </c:pt>
                <c:pt idx="58">
                  <c:v>41743</c:v>
                </c:pt>
                <c:pt idx="59">
                  <c:v>41744</c:v>
                </c:pt>
                <c:pt idx="60">
                  <c:v>41745</c:v>
                </c:pt>
                <c:pt idx="61">
                  <c:v>41746</c:v>
                </c:pt>
                <c:pt idx="62">
                  <c:v>41750</c:v>
                </c:pt>
                <c:pt idx="63">
                  <c:v>41751</c:v>
                </c:pt>
                <c:pt idx="64">
                  <c:v>41752</c:v>
                </c:pt>
                <c:pt idx="65">
                  <c:v>41753</c:v>
                </c:pt>
                <c:pt idx="66">
                  <c:v>41754</c:v>
                </c:pt>
                <c:pt idx="67">
                  <c:v>41757</c:v>
                </c:pt>
                <c:pt idx="68">
                  <c:v>41758</c:v>
                </c:pt>
                <c:pt idx="69">
                  <c:v>41759</c:v>
                </c:pt>
                <c:pt idx="70">
                  <c:v>41760</c:v>
                </c:pt>
                <c:pt idx="71">
                  <c:v>41761</c:v>
                </c:pt>
                <c:pt idx="72">
                  <c:v>41764</c:v>
                </c:pt>
                <c:pt idx="73">
                  <c:v>41765</c:v>
                </c:pt>
                <c:pt idx="74">
                  <c:v>41766</c:v>
                </c:pt>
                <c:pt idx="75">
                  <c:v>41767</c:v>
                </c:pt>
                <c:pt idx="76">
                  <c:v>41768</c:v>
                </c:pt>
                <c:pt idx="77">
                  <c:v>41771</c:v>
                </c:pt>
                <c:pt idx="78">
                  <c:v>41772</c:v>
                </c:pt>
                <c:pt idx="79">
                  <c:v>41773</c:v>
                </c:pt>
                <c:pt idx="80">
                  <c:v>41774</c:v>
                </c:pt>
                <c:pt idx="81">
                  <c:v>41775</c:v>
                </c:pt>
                <c:pt idx="82">
                  <c:v>41778</c:v>
                </c:pt>
                <c:pt idx="83">
                  <c:v>41779</c:v>
                </c:pt>
                <c:pt idx="84">
                  <c:v>41780</c:v>
                </c:pt>
                <c:pt idx="85">
                  <c:v>41781</c:v>
                </c:pt>
                <c:pt idx="86">
                  <c:v>41782</c:v>
                </c:pt>
                <c:pt idx="87">
                  <c:v>41786</c:v>
                </c:pt>
                <c:pt idx="88">
                  <c:v>41787</c:v>
                </c:pt>
                <c:pt idx="89">
                  <c:v>41788</c:v>
                </c:pt>
                <c:pt idx="90">
                  <c:v>41789</c:v>
                </c:pt>
                <c:pt idx="91">
                  <c:v>41792</c:v>
                </c:pt>
                <c:pt idx="92">
                  <c:v>41793</c:v>
                </c:pt>
                <c:pt idx="93">
                  <c:v>41794</c:v>
                </c:pt>
                <c:pt idx="94">
                  <c:v>41795</c:v>
                </c:pt>
                <c:pt idx="95">
                  <c:v>41796</c:v>
                </c:pt>
                <c:pt idx="96">
                  <c:v>41799</c:v>
                </c:pt>
                <c:pt idx="97">
                  <c:v>41800</c:v>
                </c:pt>
                <c:pt idx="98">
                  <c:v>41801</c:v>
                </c:pt>
                <c:pt idx="99">
                  <c:v>41802</c:v>
                </c:pt>
                <c:pt idx="100">
                  <c:v>41803</c:v>
                </c:pt>
                <c:pt idx="101">
                  <c:v>41806</c:v>
                </c:pt>
                <c:pt idx="102">
                  <c:v>41807</c:v>
                </c:pt>
                <c:pt idx="103">
                  <c:v>41808</c:v>
                </c:pt>
                <c:pt idx="104">
                  <c:v>41809</c:v>
                </c:pt>
                <c:pt idx="105">
                  <c:v>41810</c:v>
                </c:pt>
                <c:pt idx="106">
                  <c:v>41813</c:v>
                </c:pt>
                <c:pt idx="107">
                  <c:v>41814</c:v>
                </c:pt>
                <c:pt idx="108">
                  <c:v>41815</c:v>
                </c:pt>
                <c:pt idx="109">
                  <c:v>41816</c:v>
                </c:pt>
                <c:pt idx="110">
                  <c:v>41817</c:v>
                </c:pt>
                <c:pt idx="111">
                  <c:v>41820</c:v>
                </c:pt>
                <c:pt idx="112">
                  <c:v>41821</c:v>
                </c:pt>
                <c:pt idx="113">
                  <c:v>41822</c:v>
                </c:pt>
                <c:pt idx="114">
                  <c:v>41823</c:v>
                </c:pt>
                <c:pt idx="115">
                  <c:v>41827</c:v>
                </c:pt>
                <c:pt idx="116">
                  <c:v>41828</c:v>
                </c:pt>
                <c:pt idx="117">
                  <c:v>41829</c:v>
                </c:pt>
                <c:pt idx="118">
                  <c:v>41830</c:v>
                </c:pt>
                <c:pt idx="119">
                  <c:v>41831</c:v>
                </c:pt>
                <c:pt idx="120">
                  <c:v>41834</c:v>
                </c:pt>
                <c:pt idx="121">
                  <c:v>41835</c:v>
                </c:pt>
                <c:pt idx="122">
                  <c:v>41836</c:v>
                </c:pt>
                <c:pt idx="123">
                  <c:v>41837</c:v>
                </c:pt>
                <c:pt idx="124">
                  <c:v>41838</c:v>
                </c:pt>
                <c:pt idx="125">
                  <c:v>41841</c:v>
                </c:pt>
                <c:pt idx="126">
                  <c:v>41842</c:v>
                </c:pt>
                <c:pt idx="127">
                  <c:v>41843</c:v>
                </c:pt>
                <c:pt idx="128">
                  <c:v>41844</c:v>
                </c:pt>
                <c:pt idx="129">
                  <c:v>41845</c:v>
                </c:pt>
                <c:pt idx="130">
                  <c:v>41848</c:v>
                </c:pt>
                <c:pt idx="131">
                  <c:v>41849</c:v>
                </c:pt>
                <c:pt idx="132">
                  <c:v>41850</c:v>
                </c:pt>
                <c:pt idx="133">
                  <c:v>41851</c:v>
                </c:pt>
                <c:pt idx="134">
                  <c:v>41852</c:v>
                </c:pt>
                <c:pt idx="135">
                  <c:v>41855</c:v>
                </c:pt>
                <c:pt idx="136">
                  <c:v>41856</c:v>
                </c:pt>
                <c:pt idx="137">
                  <c:v>41857</c:v>
                </c:pt>
                <c:pt idx="138">
                  <c:v>41858</c:v>
                </c:pt>
                <c:pt idx="139">
                  <c:v>41859</c:v>
                </c:pt>
                <c:pt idx="140">
                  <c:v>41862</c:v>
                </c:pt>
                <c:pt idx="141">
                  <c:v>41863</c:v>
                </c:pt>
                <c:pt idx="142">
                  <c:v>41864</c:v>
                </c:pt>
                <c:pt idx="143">
                  <c:v>41865</c:v>
                </c:pt>
                <c:pt idx="144">
                  <c:v>41866</c:v>
                </c:pt>
                <c:pt idx="145">
                  <c:v>41869</c:v>
                </c:pt>
                <c:pt idx="146">
                  <c:v>41870</c:v>
                </c:pt>
                <c:pt idx="147">
                  <c:v>41871</c:v>
                </c:pt>
                <c:pt idx="148">
                  <c:v>41872</c:v>
                </c:pt>
                <c:pt idx="149">
                  <c:v>41873</c:v>
                </c:pt>
                <c:pt idx="150">
                  <c:v>41876</c:v>
                </c:pt>
                <c:pt idx="151">
                  <c:v>41877</c:v>
                </c:pt>
                <c:pt idx="152">
                  <c:v>41878</c:v>
                </c:pt>
                <c:pt idx="153">
                  <c:v>41879</c:v>
                </c:pt>
                <c:pt idx="154">
                  <c:v>41880</c:v>
                </c:pt>
                <c:pt idx="155">
                  <c:v>41884</c:v>
                </c:pt>
                <c:pt idx="156">
                  <c:v>41885</c:v>
                </c:pt>
                <c:pt idx="157">
                  <c:v>41886</c:v>
                </c:pt>
                <c:pt idx="158">
                  <c:v>41887</c:v>
                </c:pt>
                <c:pt idx="159">
                  <c:v>41890</c:v>
                </c:pt>
                <c:pt idx="160">
                  <c:v>41891</c:v>
                </c:pt>
                <c:pt idx="161">
                  <c:v>41892</c:v>
                </c:pt>
                <c:pt idx="162">
                  <c:v>41893</c:v>
                </c:pt>
                <c:pt idx="163">
                  <c:v>41894</c:v>
                </c:pt>
                <c:pt idx="164">
                  <c:v>41897</c:v>
                </c:pt>
                <c:pt idx="165">
                  <c:v>41898</c:v>
                </c:pt>
                <c:pt idx="166">
                  <c:v>41899</c:v>
                </c:pt>
                <c:pt idx="167">
                  <c:v>41900</c:v>
                </c:pt>
                <c:pt idx="168">
                  <c:v>41901</c:v>
                </c:pt>
                <c:pt idx="169">
                  <c:v>41904</c:v>
                </c:pt>
                <c:pt idx="170">
                  <c:v>41905</c:v>
                </c:pt>
                <c:pt idx="171">
                  <c:v>41906</c:v>
                </c:pt>
                <c:pt idx="172">
                  <c:v>41907</c:v>
                </c:pt>
                <c:pt idx="173">
                  <c:v>41908</c:v>
                </c:pt>
                <c:pt idx="174">
                  <c:v>41911</c:v>
                </c:pt>
                <c:pt idx="175">
                  <c:v>41912</c:v>
                </c:pt>
                <c:pt idx="176">
                  <c:v>41913</c:v>
                </c:pt>
                <c:pt idx="177">
                  <c:v>41914</c:v>
                </c:pt>
                <c:pt idx="178">
                  <c:v>41915</c:v>
                </c:pt>
                <c:pt idx="179">
                  <c:v>41918</c:v>
                </c:pt>
                <c:pt idx="180">
                  <c:v>41919</c:v>
                </c:pt>
                <c:pt idx="181">
                  <c:v>41920</c:v>
                </c:pt>
                <c:pt idx="182">
                  <c:v>41921</c:v>
                </c:pt>
                <c:pt idx="183">
                  <c:v>41922</c:v>
                </c:pt>
                <c:pt idx="184">
                  <c:v>41925</c:v>
                </c:pt>
                <c:pt idx="185">
                  <c:v>41926</c:v>
                </c:pt>
                <c:pt idx="186">
                  <c:v>41927</c:v>
                </c:pt>
                <c:pt idx="187">
                  <c:v>41928</c:v>
                </c:pt>
                <c:pt idx="188">
                  <c:v>41929</c:v>
                </c:pt>
                <c:pt idx="189">
                  <c:v>41932</c:v>
                </c:pt>
                <c:pt idx="190">
                  <c:v>41933</c:v>
                </c:pt>
                <c:pt idx="191">
                  <c:v>41934</c:v>
                </c:pt>
                <c:pt idx="192">
                  <c:v>41935</c:v>
                </c:pt>
                <c:pt idx="193">
                  <c:v>41936</c:v>
                </c:pt>
                <c:pt idx="194">
                  <c:v>41939</c:v>
                </c:pt>
                <c:pt idx="195">
                  <c:v>41940</c:v>
                </c:pt>
                <c:pt idx="196">
                  <c:v>41941</c:v>
                </c:pt>
                <c:pt idx="197">
                  <c:v>41942</c:v>
                </c:pt>
                <c:pt idx="198">
                  <c:v>41943</c:v>
                </c:pt>
                <c:pt idx="199">
                  <c:v>41946</c:v>
                </c:pt>
                <c:pt idx="200">
                  <c:v>41947</c:v>
                </c:pt>
                <c:pt idx="201">
                  <c:v>41948</c:v>
                </c:pt>
                <c:pt idx="202">
                  <c:v>41949</c:v>
                </c:pt>
                <c:pt idx="203">
                  <c:v>41950</c:v>
                </c:pt>
                <c:pt idx="204">
                  <c:v>41953</c:v>
                </c:pt>
                <c:pt idx="205">
                  <c:v>41954</c:v>
                </c:pt>
                <c:pt idx="206">
                  <c:v>41955</c:v>
                </c:pt>
                <c:pt idx="207">
                  <c:v>41956</c:v>
                </c:pt>
                <c:pt idx="208">
                  <c:v>41957</c:v>
                </c:pt>
                <c:pt idx="209">
                  <c:v>41960</c:v>
                </c:pt>
                <c:pt idx="210">
                  <c:v>41961</c:v>
                </c:pt>
                <c:pt idx="211">
                  <c:v>41962</c:v>
                </c:pt>
                <c:pt idx="212">
                  <c:v>41963</c:v>
                </c:pt>
                <c:pt idx="213">
                  <c:v>41964</c:v>
                </c:pt>
                <c:pt idx="214">
                  <c:v>41967</c:v>
                </c:pt>
                <c:pt idx="215">
                  <c:v>41968</c:v>
                </c:pt>
                <c:pt idx="216">
                  <c:v>41969</c:v>
                </c:pt>
                <c:pt idx="217">
                  <c:v>41971</c:v>
                </c:pt>
                <c:pt idx="218">
                  <c:v>41974</c:v>
                </c:pt>
                <c:pt idx="219">
                  <c:v>41975</c:v>
                </c:pt>
                <c:pt idx="220">
                  <c:v>41976</c:v>
                </c:pt>
                <c:pt idx="221">
                  <c:v>41977</c:v>
                </c:pt>
                <c:pt idx="222">
                  <c:v>41978</c:v>
                </c:pt>
                <c:pt idx="223">
                  <c:v>41981</c:v>
                </c:pt>
                <c:pt idx="224">
                  <c:v>41982</c:v>
                </c:pt>
                <c:pt idx="225">
                  <c:v>41983</c:v>
                </c:pt>
                <c:pt idx="226">
                  <c:v>41984</c:v>
                </c:pt>
                <c:pt idx="227">
                  <c:v>41985</c:v>
                </c:pt>
                <c:pt idx="228">
                  <c:v>41988</c:v>
                </c:pt>
                <c:pt idx="229">
                  <c:v>41989</c:v>
                </c:pt>
                <c:pt idx="230">
                  <c:v>41990</c:v>
                </c:pt>
                <c:pt idx="231">
                  <c:v>41991</c:v>
                </c:pt>
                <c:pt idx="232">
                  <c:v>41992</c:v>
                </c:pt>
                <c:pt idx="233">
                  <c:v>41995</c:v>
                </c:pt>
                <c:pt idx="234">
                  <c:v>41996</c:v>
                </c:pt>
                <c:pt idx="235">
                  <c:v>41997</c:v>
                </c:pt>
                <c:pt idx="236">
                  <c:v>41999</c:v>
                </c:pt>
                <c:pt idx="237">
                  <c:v>42002</c:v>
                </c:pt>
                <c:pt idx="238">
                  <c:v>42003</c:v>
                </c:pt>
                <c:pt idx="239">
                  <c:v>42004</c:v>
                </c:pt>
                <c:pt idx="240">
                  <c:v>42006</c:v>
                </c:pt>
                <c:pt idx="241">
                  <c:v>42009</c:v>
                </c:pt>
                <c:pt idx="242">
                  <c:v>42010</c:v>
                </c:pt>
                <c:pt idx="243">
                  <c:v>42011</c:v>
                </c:pt>
                <c:pt idx="244">
                  <c:v>42012</c:v>
                </c:pt>
                <c:pt idx="245">
                  <c:v>42013</c:v>
                </c:pt>
                <c:pt idx="246">
                  <c:v>42016</c:v>
                </c:pt>
                <c:pt idx="247">
                  <c:v>42017</c:v>
                </c:pt>
                <c:pt idx="248">
                  <c:v>42018</c:v>
                </c:pt>
                <c:pt idx="249">
                  <c:v>42019</c:v>
                </c:pt>
                <c:pt idx="250">
                  <c:v>42020</c:v>
                </c:pt>
                <c:pt idx="251">
                  <c:v>42024</c:v>
                </c:pt>
                <c:pt idx="252">
                  <c:v>42025</c:v>
                </c:pt>
                <c:pt idx="253">
                  <c:v>42026</c:v>
                </c:pt>
                <c:pt idx="254">
                  <c:v>42027</c:v>
                </c:pt>
                <c:pt idx="255">
                  <c:v>42030</c:v>
                </c:pt>
                <c:pt idx="256">
                  <c:v>42031</c:v>
                </c:pt>
                <c:pt idx="257">
                  <c:v>42032</c:v>
                </c:pt>
                <c:pt idx="258">
                  <c:v>42033</c:v>
                </c:pt>
                <c:pt idx="259">
                  <c:v>42034</c:v>
                </c:pt>
                <c:pt idx="260">
                  <c:v>42037</c:v>
                </c:pt>
              </c:numCache>
            </c:numRef>
          </c:cat>
          <c:val>
            <c:numRef>
              <c:f>Trend_line!$B$2:$B$262</c:f>
              <c:numCache>
                <c:formatCode>General</c:formatCode>
                <c:ptCount val="261"/>
                <c:pt idx="0">
                  <c:v>94.51</c:v>
                </c:pt>
                <c:pt idx="1">
                  <c:v>96.35</c:v>
                </c:pt>
                <c:pt idx="2">
                  <c:v>97.23</c:v>
                </c:pt>
                <c:pt idx="3">
                  <c:v>96.66</c:v>
                </c:pt>
                <c:pt idx="4">
                  <c:v>95.82</c:v>
                </c:pt>
                <c:pt idx="5">
                  <c:v>97.49</c:v>
                </c:pt>
                <c:pt idx="6">
                  <c:v>97.34</c:v>
                </c:pt>
                <c:pt idx="7">
                  <c:v>98.25</c:v>
                </c:pt>
                <c:pt idx="8">
                  <c:v>97.55</c:v>
                </c:pt>
                <c:pt idx="9">
                  <c:v>96.44</c:v>
                </c:pt>
                <c:pt idx="10">
                  <c:v>97.24</c:v>
                </c:pt>
                <c:pt idx="11">
                  <c:v>97.4</c:v>
                </c:pt>
                <c:pt idx="12">
                  <c:v>97.84</c:v>
                </c:pt>
                <c:pt idx="13">
                  <c:v>99.98</c:v>
                </c:pt>
                <c:pt idx="14">
                  <c:v>100.12</c:v>
                </c:pt>
                <c:pt idx="15">
                  <c:v>99.96</c:v>
                </c:pt>
                <c:pt idx="16">
                  <c:v>100.38</c:v>
                </c:pt>
                <c:pt idx="17">
                  <c:v>100.27</c:v>
                </c:pt>
                <c:pt idx="18">
                  <c:v>100.31</c:v>
                </c:pt>
                <c:pt idx="19">
                  <c:v>102.54</c:v>
                </c:pt>
                <c:pt idx="20">
                  <c:v>103.46</c:v>
                </c:pt>
                <c:pt idx="21">
                  <c:v>103.2</c:v>
                </c:pt>
                <c:pt idx="22">
                  <c:v>102.53</c:v>
                </c:pt>
                <c:pt idx="23">
                  <c:v>103.17</c:v>
                </c:pt>
                <c:pt idx="24">
                  <c:v>102.2</c:v>
                </c:pt>
                <c:pt idx="25">
                  <c:v>102.93</c:v>
                </c:pt>
                <c:pt idx="26">
                  <c:v>102.68</c:v>
                </c:pt>
                <c:pt idx="27">
                  <c:v>102.88</c:v>
                </c:pt>
                <c:pt idx="28">
                  <c:v>105.34</c:v>
                </c:pt>
                <c:pt idx="29">
                  <c:v>103.64</c:v>
                </c:pt>
                <c:pt idx="30">
                  <c:v>101.75</c:v>
                </c:pt>
                <c:pt idx="31">
                  <c:v>101.82</c:v>
                </c:pt>
                <c:pt idx="32">
                  <c:v>102.82</c:v>
                </c:pt>
                <c:pt idx="33">
                  <c:v>101.39</c:v>
                </c:pt>
                <c:pt idx="34">
                  <c:v>100.29</c:v>
                </c:pt>
                <c:pt idx="35">
                  <c:v>98.29</c:v>
                </c:pt>
                <c:pt idx="36">
                  <c:v>98.57</c:v>
                </c:pt>
                <c:pt idx="37">
                  <c:v>99.23</c:v>
                </c:pt>
                <c:pt idx="38">
                  <c:v>98.43</c:v>
                </c:pt>
                <c:pt idx="39">
                  <c:v>100.08</c:v>
                </c:pt>
                <c:pt idx="40">
                  <c:v>100.71</c:v>
                </c:pt>
                <c:pt idx="41">
                  <c:v>99.68</c:v>
                </c:pt>
                <c:pt idx="42">
                  <c:v>99.97</c:v>
                </c:pt>
                <c:pt idx="43">
                  <c:v>100.05</c:v>
                </c:pt>
                <c:pt idx="44">
                  <c:v>99.66</c:v>
                </c:pt>
                <c:pt idx="45">
                  <c:v>100.61</c:v>
                </c:pt>
                <c:pt idx="46">
                  <c:v>101.25</c:v>
                </c:pt>
                <c:pt idx="47">
                  <c:v>101.73</c:v>
                </c:pt>
                <c:pt idx="48">
                  <c:v>101.57</c:v>
                </c:pt>
                <c:pt idx="49">
                  <c:v>99.69</c:v>
                </c:pt>
                <c:pt idx="50">
                  <c:v>99.6</c:v>
                </c:pt>
                <c:pt idx="51">
                  <c:v>100.29</c:v>
                </c:pt>
                <c:pt idx="52">
                  <c:v>101.16</c:v>
                </c:pt>
                <c:pt idx="53">
                  <c:v>100.43</c:v>
                </c:pt>
                <c:pt idx="54">
                  <c:v>102.57</c:v>
                </c:pt>
                <c:pt idx="55">
                  <c:v>103.55</c:v>
                </c:pt>
                <c:pt idx="56">
                  <c:v>103.37</c:v>
                </c:pt>
                <c:pt idx="57">
                  <c:v>103.68</c:v>
                </c:pt>
                <c:pt idx="58">
                  <c:v>104.05</c:v>
                </c:pt>
                <c:pt idx="59">
                  <c:v>103.7</c:v>
                </c:pt>
                <c:pt idx="60">
                  <c:v>103.71</c:v>
                </c:pt>
                <c:pt idx="61">
                  <c:v>104.33</c:v>
                </c:pt>
                <c:pt idx="62">
                  <c:v>104.35</c:v>
                </c:pt>
                <c:pt idx="63">
                  <c:v>101.69</c:v>
                </c:pt>
                <c:pt idx="64">
                  <c:v>101.47</c:v>
                </c:pt>
                <c:pt idx="65">
                  <c:v>102.2</c:v>
                </c:pt>
                <c:pt idx="66">
                  <c:v>100.85</c:v>
                </c:pt>
                <c:pt idx="67">
                  <c:v>101.13</c:v>
                </c:pt>
                <c:pt idx="68">
                  <c:v>101.56</c:v>
                </c:pt>
                <c:pt idx="69">
                  <c:v>100.07</c:v>
                </c:pt>
                <c:pt idx="70">
                  <c:v>99.69</c:v>
                </c:pt>
                <c:pt idx="71">
                  <c:v>100.09</c:v>
                </c:pt>
                <c:pt idx="72">
                  <c:v>99.74</c:v>
                </c:pt>
                <c:pt idx="73">
                  <c:v>99.81</c:v>
                </c:pt>
                <c:pt idx="74">
                  <c:v>101.06</c:v>
                </c:pt>
                <c:pt idx="75">
                  <c:v>100.52</c:v>
                </c:pt>
                <c:pt idx="76">
                  <c:v>100.32</c:v>
                </c:pt>
                <c:pt idx="77">
                  <c:v>100.89</c:v>
                </c:pt>
                <c:pt idx="78">
                  <c:v>102.01</c:v>
                </c:pt>
                <c:pt idx="79">
                  <c:v>102.63</c:v>
                </c:pt>
                <c:pt idx="80">
                  <c:v>101.74</c:v>
                </c:pt>
                <c:pt idx="81">
                  <c:v>102.31</c:v>
                </c:pt>
                <c:pt idx="82">
                  <c:v>102.95</c:v>
                </c:pt>
                <c:pt idx="83">
                  <c:v>102.8</c:v>
                </c:pt>
                <c:pt idx="84">
                  <c:v>104.31</c:v>
                </c:pt>
                <c:pt idx="85">
                  <c:v>104.03</c:v>
                </c:pt>
                <c:pt idx="86">
                  <c:v>105.01</c:v>
                </c:pt>
                <c:pt idx="87">
                  <c:v>104.78</c:v>
                </c:pt>
                <c:pt idx="88">
                  <c:v>103.37</c:v>
                </c:pt>
                <c:pt idx="89">
                  <c:v>104.26</c:v>
                </c:pt>
                <c:pt idx="90">
                  <c:v>103.4</c:v>
                </c:pt>
                <c:pt idx="91">
                  <c:v>103.07</c:v>
                </c:pt>
                <c:pt idx="92">
                  <c:v>103.34</c:v>
                </c:pt>
                <c:pt idx="93">
                  <c:v>103.27</c:v>
                </c:pt>
                <c:pt idx="94">
                  <c:v>103.17</c:v>
                </c:pt>
                <c:pt idx="95">
                  <c:v>103.32</c:v>
                </c:pt>
                <c:pt idx="96">
                  <c:v>105.09</c:v>
                </c:pt>
                <c:pt idx="97">
                  <c:v>105.02</c:v>
                </c:pt>
                <c:pt idx="98">
                  <c:v>105.04</c:v>
                </c:pt>
                <c:pt idx="99">
                  <c:v>107.2</c:v>
                </c:pt>
                <c:pt idx="100">
                  <c:v>107.49</c:v>
                </c:pt>
                <c:pt idx="101">
                  <c:v>107.52</c:v>
                </c:pt>
                <c:pt idx="102">
                  <c:v>106.95</c:v>
                </c:pt>
                <c:pt idx="103">
                  <c:v>106.64</c:v>
                </c:pt>
                <c:pt idx="104">
                  <c:v>107.08</c:v>
                </c:pt>
                <c:pt idx="105">
                  <c:v>107.95</c:v>
                </c:pt>
                <c:pt idx="106">
                  <c:v>106.83</c:v>
                </c:pt>
                <c:pt idx="107">
                  <c:v>106.64</c:v>
                </c:pt>
                <c:pt idx="108">
                  <c:v>107.04</c:v>
                </c:pt>
                <c:pt idx="109">
                  <c:v>106.49</c:v>
                </c:pt>
                <c:pt idx="110">
                  <c:v>106.46</c:v>
                </c:pt>
                <c:pt idx="111">
                  <c:v>106.07</c:v>
                </c:pt>
                <c:pt idx="112">
                  <c:v>106.06</c:v>
                </c:pt>
                <c:pt idx="113">
                  <c:v>105.18</c:v>
                </c:pt>
                <c:pt idx="114">
                  <c:v>104.76</c:v>
                </c:pt>
                <c:pt idx="115">
                  <c:v>104.19</c:v>
                </c:pt>
                <c:pt idx="116">
                  <c:v>104.06</c:v>
                </c:pt>
                <c:pt idx="117">
                  <c:v>102.93</c:v>
                </c:pt>
                <c:pt idx="118">
                  <c:v>103.61</c:v>
                </c:pt>
                <c:pt idx="119">
                  <c:v>101.48</c:v>
                </c:pt>
                <c:pt idx="120">
                  <c:v>101.73</c:v>
                </c:pt>
                <c:pt idx="121">
                  <c:v>100.56</c:v>
                </c:pt>
                <c:pt idx="122">
                  <c:v>101.88</c:v>
                </c:pt>
                <c:pt idx="123">
                  <c:v>103.84</c:v>
                </c:pt>
                <c:pt idx="124">
                  <c:v>103.83</c:v>
                </c:pt>
                <c:pt idx="125">
                  <c:v>105.34</c:v>
                </c:pt>
                <c:pt idx="126">
                  <c:v>104.59</c:v>
                </c:pt>
                <c:pt idx="127">
                  <c:v>103.81</c:v>
                </c:pt>
                <c:pt idx="128">
                  <c:v>102.76</c:v>
                </c:pt>
                <c:pt idx="129">
                  <c:v>105.23</c:v>
                </c:pt>
                <c:pt idx="130">
                  <c:v>105.68</c:v>
                </c:pt>
                <c:pt idx="131">
                  <c:v>104.91</c:v>
                </c:pt>
                <c:pt idx="132">
                  <c:v>104.29</c:v>
                </c:pt>
                <c:pt idx="133">
                  <c:v>98.23</c:v>
                </c:pt>
                <c:pt idx="134">
                  <c:v>97.86</c:v>
                </c:pt>
                <c:pt idx="135">
                  <c:v>98.26</c:v>
                </c:pt>
                <c:pt idx="136">
                  <c:v>97.34</c:v>
                </c:pt>
                <c:pt idx="137">
                  <c:v>96.93</c:v>
                </c:pt>
                <c:pt idx="138">
                  <c:v>97.34</c:v>
                </c:pt>
                <c:pt idx="139">
                  <c:v>97.61</c:v>
                </c:pt>
                <c:pt idx="140">
                  <c:v>98.09</c:v>
                </c:pt>
                <c:pt idx="141">
                  <c:v>97.36</c:v>
                </c:pt>
                <c:pt idx="142">
                  <c:v>97.57</c:v>
                </c:pt>
                <c:pt idx="143">
                  <c:v>95.54</c:v>
                </c:pt>
                <c:pt idx="144">
                  <c:v>97.3</c:v>
                </c:pt>
                <c:pt idx="145">
                  <c:v>96.44</c:v>
                </c:pt>
                <c:pt idx="146">
                  <c:v>94.35</c:v>
                </c:pt>
                <c:pt idx="147">
                  <c:v>96.4</c:v>
                </c:pt>
                <c:pt idx="148">
                  <c:v>93.97</c:v>
                </c:pt>
                <c:pt idx="149">
                  <c:v>93.61</c:v>
                </c:pt>
                <c:pt idx="150">
                  <c:v>95.39</c:v>
                </c:pt>
                <c:pt idx="151">
                  <c:v>95.78</c:v>
                </c:pt>
                <c:pt idx="152">
                  <c:v>95.82</c:v>
                </c:pt>
                <c:pt idx="153">
                  <c:v>96.44</c:v>
                </c:pt>
                <c:pt idx="154">
                  <c:v>97.86</c:v>
                </c:pt>
                <c:pt idx="155">
                  <c:v>92.92</c:v>
                </c:pt>
                <c:pt idx="156">
                  <c:v>95.5</c:v>
                </c:pt>
                <c:pt idx="157">
                  <c:v>94.51</c:v>
                </c:pt>
                <c:pt idx="158">
                  <c:v>93.32</c:v>
                </c:pt>
                <c:pt idx="159">
                  <c:v>92.64</c:v>
                </c:pt>
                <c:pt idx="160">
                  <c:v>92.73</c:v>
                </c:pt>
                <c:pt idx="161">
                  <c:v>91.71</c:v>
                </c:pt>
                <c:pt idx="162">
                  <c:v>92.89</c:v>
                </c:pt>
                <c:pt idx="163">
                  <c:v>92.18</c:v>
                </c:pt>
                <c:pt idx="164">
                  <c:v>92.86</c:v>
                </c:pt>
                <c:pt idx="165">
                  <c:v>94.91</c:v>
                </c:pt>
                <c:pt idx="166">
                  <c:v>94.33</c:v>
                </c:pt>
                <c:pt idx="167">
                  <c:v>93.07</c:v>
                </c:pt>
                <c:pt idx="168">
                  <c:v>92.43</c:v>
                </c:pt>
                <c:pt idx="169">
                  <c:v>91.46</c:v>
                </c:pt>
                <c:pt idx="170">
                  <c:v>91.55</c:v>
                </c:pt>
                <c:pt idx="171">
                  <c:v>93.6</c:v>
                </c:pt>
                <c:pt idx="172">
                  <c:v>93.59</c:v>
                </c:pt>
                <c:pt idx="173">
                  <c:v>95.55</c:v>
                </c:pt>
                <c:pt idx="174">
                  <c:v>94.53</c:v>
                </c:pt>
                <c:pt idx="175">
                  <c:v>91.17</c:v>
                </c:pt>
                <c:pt idx="176">
                  <c:v>90.74</c:v>
                </c:pt>
                <c:pt idx="177">
                  <c:v>91.02</c:v>
                </c:pt>
                <c:pt idx="178">
                  <c:v>89.76</c:v>
                </c:pt>
                <c:pt idx="179">
                  <c:v>90.33</c:v>
                </c:pt>
                <c:pt idx="180">
                  <c:v>88.89</c:v>
                </c:pt>
                <c:pt idx="181">
                  <c:v>87.29</c:v>
                </c:pt>
                <c:pt idx="182">
                  <c:v>85.76</c:v>
                </c:pt>
                <c:pt idx="183">
                  <c:v>85.87</c:v>
                </c:pt>
                <c:pt idx="184">
                  <c:v>85.73</c:v>
                </c:pt>
                <c:pt idx="185">
                  <c:v>81.72</c:v>
                </c:pt>
                <c:pt idx="186">
                  <c:v>81.819999999999993</c:v>
                </c:pt>
                <c:pt idx="187">
                  <c:v>82.33</c:v>
                </c:pt>
                <c:pt idx="188">
                  <c:v>82.8</c:v>
                </c:pt>
                <c:pt idx="189">
                  <c:v>82.76</c:v>
                </c:pt>
                <c:pt idx="190">
                  <c:v>83.25</c:v>
                </c:pt>
                <c:pt idx="191">
                  <c:v>80.52</c:v>
                </c:pt>
                <c:pt idx="192">
                  <c:v>82.81</c:v>
                </c:pt>
                <c:pt idx="193">
                  <c:v>81.27</c:v>
                </c:pt>
                <c:pt idx="194">
                  <c:v>81.260000000000005</c:v>
                </c:pt>
                <c:pt idx="195">
                  <c:v>81.36</c:v>
                </c:pt>
                <c:pt idx="196">
                  <c:v>82.25</c:v>
                </c:pt>
                <c:pt idx="197">
                  <c:v>81.06</c:v>
                </c:pt>
                <c:pt idx="198">
                  <c:v>80.53</c:v>
                </c:pt>
                <c:pt idx="199">
                  <c:v>78.77</c:v>
                </c:pt>
                <c:pt idx="200">
                  <c:v>77.150000000000006</c:v>
                </c:pt>
                <c:pt idx="201">
                  <c:v>78.709999999999994</c:v>
                </c:pt>
                <c:pt idx="202">
                  <c:v>77.87</c:v>
                </c:pt>
                <c:pt idx="203">
                  <c:v>78.709999999999994</c:v>
                </c:pt>
                <c:pt idx="204">
                  <c:v>77.430000000000007</c:v>
                </c:pt>
                <c:pt idx="205">
                  <c:v>77.849999999999994</c:v>
                </c:pt>
                <c:pt idx="206">
                  <c:v>77.16</c:v>
                </c:pt>
                <c:pt idx="207">
                  <c:v>74.13</c:v>
                </c:pt>
                <c:pt idx="208">
                  <c:v>75.91</c:v>
                </c:pt>
                <c:pt idx="209">
                  <c:v>75.64</c:v>
                </c:pt>
                <c:pt idx="210">
                  <c:v>74.55</c:v>
                </c:pt>
                <c:pt idx="211">
                  <c:v>74.55</c:v>
                </c:pt>
                <c:pt idx="212">
                  <c:v>75.63</c:v>
                </c:pt>
                <c:pt idx="213">
                  <c:v>76.52</c:v>
                </c:pt>
                <c:pt idx="214">
                  <c:v>75.739999999999995</c:v>
                </c:pt>
                <c:pt idx="215">
                  <c:v>74.040000000000006</c:v>
                </c:pt>
                <c:pt idx="216">
                  <c:v>73.7</c:v>
                </c:pt>
                <c:pt idx="217">
                  <c:v>65.94</c:v>
                </c:pt>
                <c:pt idx="218">
                  <c:v>68.98</c:v>
                </c:pt>
                <c:pt idx="219">
                  <c:v>66.989999999999995</c:v>
                </c:pt>
                <c:pt idx="220">
                  <c:v>67.3</c:v>
                </c:pt>
                <c:pt idx="221">
                  <c:v>66.73</c:v>
                </c:pt>
                <c:pt idx="222">
                  <c:v>65.89</c:v>
                </c:pt>
                <c:pt idx="223">
                  <c:v>63.13</c:v>
                </c:pt>
                <c:pt idx="224">
                  <c:v>63.74</c:v>
                </c:pt>
                <c:pt idx="225">
                  <c:v>60.99</c:v>
                </c:pt>
                <c:pt idx="226">
                  <c:v>60.01</c:v>
                </c:pt>
                <c:pt idx="227">
                  <c:v>57.81</c:v>
                </c:pt>
                <c:pt idx="228">
                  <c:v>55.96</c:v>
                </c:pt>
                <c:pt idx="229">
                  <c:v>55.97</c:v>
                </c:pt>
                <c:pt idx="230">
                  <c:v>56.43</c:v>
                </c:pt>
                <c:pt idx="231">
                  <c:v>54.18</c:v>
                </c:pt>
                <c:pt idx="232">
                  <c:v>56.91</c:v>
                </c:pt>
                <c:pt idx="233">
                  <c:v>55.25</c:v>
                </c:pt>
                <c:pt idx="234">
                  <c:v>56.78</c:v>
                </c:pt>
                <c:pt idx="235">
                  <c:v>55.7</c:v>
                </c:pt>
                <c:pt idx="236">
                  <c:v>54.59</c:v>
                </c:pt>
                <c:pt idx="237">
                  <c:v>53.46</c:v>
                </c:pt>
                <c:pt idx="238">
                  <c:v>54.14</c:v>
                </c:pt>
                <c:pt idx="239">
                  <c:v>53.45</c:v>
                </c:pt>
                <c:pt idx="240">
                  <c:v>52.72</c:v>
                </c:pt>
                <c:pt idx="241">
                  <c:v>50.05</c:v>
                </c:pt>
                <c:pt idx="242">
                  <c:v>47.98</c:v>
                </c:pt>
                <c:pt idx="243">
                  <c:v>48.69</c:v>
                </c:pt>
                <c:pt idx="244">
                  <c:v>48.8</c:v>
                </c:pt>
                <c:pt idx="245">
                  <c:v>48.35</c:v>
                </c:pt>
                <c:pt idx="246">
                  <c:v>46.06</c:v>
                </c:pt>
                <c:pt idx="247">
                  <c:v>45.92</c:v>
                </c:pt>
                <c:pt idx="248">
                  <c:v>48.49</c:v>
                </c:pt>
                <c:pt idx="249">
                  <c:v>46.37</c:v>
                </c:pt>
                <c:pt idx="250">
                  <c:v>48.49</c:v>
                </c:pt>
                <c:pt idx="251">
                  <c:v>46.79</c:v>
                </c:pt>
                <c:pt idx="252">
                  <c:v>47.85</c:v>
                </c:pt>
                <c:pt idx="253">
                  <c:v>45.93</c:v>
                </c:pt>
                <c:pt idx="254">
                  <c:v>45.26</c:v>
                </c:pt>
                <c:pt idx="255">
                  <c:v>44.8</c:v>
                </c:pt>
                <c:pt idx="256">
                  <c:v>45.84</c:v>
                </c:pt>
                <c:pt idx="257">
                  <c:v>44.08</c:v>
                </c:pt>
                <c:pt idx="258">
                  <c:v>44.12</c:v>
                </c:pt>
                <c:pt idx="259">
                  <c:v>47.79</c:v>
                </c:pt>
                <c:pt idx="260">
                  <c:v>49.25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390-4EB5-BC34-FB96BF02C3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upDownBars>
          <c:gapWidth val="150"/>
          <c:upBars/>
          <c:downBars/>
        </c:upDownBars>
        <c:smooth val="0"/>
        <c:axId val="89035520"/>
        <c:axId val="89037056"/>
      </c:lineChart>
      <c:dateAx>
        <c:axId val="89035520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crossAx val="89037056"/>
        <c:crosses val="autoZero"/>
        <c:auto val="1"/>
        <c:lblOffset val="100"/>
        <c:baseTimeUnit val="days"/>
      </c:dateAx>
      <c:valAx>
        <c:axId val="890370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9035520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_xlchart.v1.4</cx:f>
      </cx:strDim>
      <cx:numDim type="val">
        <cx:f>_xlchart.v1.5</cx:f>
      </cx:numDim>
    </cx:data>
  </cx:chartData>
  <cx:chart>
    <cx:title pos="t" align="ctr" overlay="0">
      <cx:tx>
        <cx:rich>
          <a:bodyPr spcFirstLastPara="1" vertOverflow="ellipsis" horzOverflow="overflow" wrap="square" lIns="0" tIns="0" rIns="0" bIns="0" anchor="ctr" anchorCtr="1"/>
          <a:lstStyle/>
          <a:p>
            <a:pPr rtl="0"/>
            <a:r>
              <a:rPr lang="en-US" sz="1800" b="0" i="0" baseline="0">
                <a:effectLst/>
              </a:rPr>
              <a:t>Oil Price vs Time</a:t>
            </a:r>
            <a:endParaRPr lang="en-US" sz="1400">
              <a:effectLst/>
            </a:endParaRPr>
          </a:p>
        </cx:rich>
      </cx:tx>
    </cx:title>
    <cx:plotArea>
      <cx:plotAreaRegion>
        <cx:series layoutId="clusteredColumn" uniqueId="{E3601B12-D121-4708-A1E9-54743AD8D97D}">
          <cx:dataLabels pos="inEnd">
            <cx:visibility seriesName="0" categoryName="0" value="1"/>
          </cx:dataLabels>
          <cx:dataId val="0"/>
          <cx:layoutPr>
            <cx:aggregation/>
          </cx:layoutPr>
          <cx:axisId val="1"/>
        </cx:series>
        <cx:series layoutId="paretoLine" ownerIdx="0" uniqueId="{9EE7D71B-7B51-4E51-82CE-68F442F628B6}">
          <cx:axisId val="2"/>
        </cx:series>
      </cx:plotAreaRegion>
      <cx:axis id="0">
        <cx:catScaling gapWidth="0"/>
        <cx:tickLabels/>
      </cx:axis>
      <cx:axis id="1">
        <cx:valScaling/>
        <cx:majorGridlines/>
        <cx:tickLabels/>
      </cx:axis>
      <cx:axis id="2">
        <cx:valScaling max="1" min="0"/>
        <cx:units unit="percentage"/>
        <cx:tickLabels/>
      </cx:axis>
    </cx:plotArea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_xlchart.v1.3</cx:f>
      </cx:numDim>
    </cx:data>
  </cx:chartData>
  <cx:chart>
    <cx:title pos="t" align="ctr" overlay="0">
      <cx:tx>
        <cx:rich>
          <a:bodyPr spcFirstLastPara="1" vertOverflow="ellipsis" horzOverflow="overflow" wrap="square" lIns="0" tIns="0" rIns="0" bIns="0" anchor="ctr" anchorCtr="1"/>
          <a:lstStyle/>
          <a:p>
            <a:pPr algn="ctr" rtl="0">
              <a:defRPr/>
            </a:pPr>
            <a:r>
              <a:rPr lang="en-US" altLang="zh-CN" sz="1400" b="0" i="0" u="none" strike="noStrike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Calibri" panose="020F0502020204030204"/>
              </a:rPr>
              <a:t>Quarter Analysis</a:t>
            </a:r>
            <a:endPara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endParaRPr>
          </a:p>
        </cx:rich>
      </cx:tx>
    </cx:title>
    <cx:plotArea>
      <cx:plotAreaRegion>
        <cx:series layoutId="boxWhisker" uniqueId="{E7ED4639-044F-4DE8-BCA5-4A7AED3C90E2}">
          <cx:dataId val="0"/>
          <cx:layoutPr>
            <cx:visibility meanLine="0" meanMarker="1" nonoutliers="0" outliers="1"/>
            <cx:statistics quartileMethod="exclusive"/>
          </cx:layoutPr>
        </cx:series>
      </cx:plotAreaRegion>
      <cx:axis id="0">
        <cx:catScaling gapWidth="1.5"/>
        <cx:tickLabels/>
      </cx:axis>
      <cx:axis id="1">
        <cx:valScaling/>
        <cx:majorGridlines/>
        <cx:tickLabels/>
      </cx:axis>
    </cx:plotArea>
    <cx:legend pos="b" align="ctr" overlay="0"/>
  </cx:chart>
</cx:chartSpace>
</file>

<file path=xl/charts/chartEx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_xlchart.v1.0</cx:f>
      </cx:strDim>
      <cx:numDim type="val">
        <cx:f>_xlchart.v1.2</cx:f>
      </cx:numDim>
    </cx:data>
  </cx:chartData>
  <cx:chart>
    <cx:title pos="t" align="ctr" overlay="0">
      <cx:tx>
        <cx:rich>
          <a:bodyPr spcFirstLastPara="1" vertOverflow="ellipsis" horzOverflow="overflow" wrap="square" lIns="0" tIns="0" rIns="0" bIns="0" anchor="ctr" anchorCtr="1"/>
          <a:lstStyle/>
          <a:p>
            <a:pPr algn="ctr" rtl="0">
              <a:defRPr/>
            </a:pPr>
            <a:r>
              <a:rPr lang="en-US" altLang="zh-CN" sz="1400" b="0" i="0" u="none" strike="noStrike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Calibri" panose="020F0502020204030204"/>
              </a:rPr>
              <a:t>Histogram</a:t>
            </a:r>
            <a:endPara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endParaRPr>
          </a:p>
        </cx:rich>
      </cx:tx>
    </cx:title>
    <cx:plotArea>
      <cx:plotAreaRegion>
        <cx:series layoutId="clusteredColumn" uniqueId="{2BC38703-5421-4A1A-9FD9-F6B58F4D3A2B}">
          <cx:tx>
            <cx:txData>
              <cx:f>_xlchart.v1.1</cx:f>
              <cx:v>Oil price</cx:v>
            </cx:txData>
          </cx:tx>
          <cx:dataLabels pos="inEnd">
            <cx:visibility seriesName="0" categoryName="0" value="1"/>
          </cx:dataLabels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 hidden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40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/>
  </cs:chartArea>
  <cs:dataLabel>
    <cs:lnRef idx="0"/>
    <cs:fillRef idx="0"/>
    <cs:effectRef idx="0"/>
    <cs:fontRef idx="minor">
      <a:schemeClr val="dk1"/>
    </cs:fontRef>
    <cs:defRPr sz="90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75000"/>
            <a:lumOff val="2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  <a:lumOff val="10000"/>
              </a:schemeClr>
            </a:gs>
            <a:gs pos="0">
              <a:schemeClr val="lt1">
                <a:lumMod val="75000"/>
                <a:alpha val="36000"/>
                <a:lumOff val="10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dk1"/>
    </cs:fontRef>
    <cs:spPr>
      <a:ln w="9525" cap="flat">
        <a:solidFill>
          <a:schemeClr val="bg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/>
  </cs:title>
  <cs:trendline>
    <cs:lnRef idx="0"/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defRPr sz="9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36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/>
  </cs:chartArea>
  <cs:dataLabel>
    <cs:lnRef idx="0"/>
    <cs:fillRef idx="0"/>
    <cs:effectRef idx="0"/>
    <cs:fontRef idx="minor">
      <a:schemeClr val="dk1"/>
    </cs:fontRef>
    <cs:defRPr sz="90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75000"/>
            <a:lumOff val="2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  <a:lumOff val="10000"/>
              </a:schemeClr>
            </a:gs>
            <a:gs pos="0">
              <a:schemeClr val="lt1">
                <a:lumMod val="75000"/>
                <a:alpha val="36000"/>
                <a:lumOff val="10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dk1"/>
    </cs:fontRef>
    <cs:spPr>
      <a:ln w="9525" cap="flat">
        <a:solidFill>
          <a:schemeClr val="bg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/>
  </cs:title>
  <cs:trendline>
    <cs:lnRef idx="0"/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defRPr sz="9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png"/><Relationship Id="rId13" Type="http://schemas.openxmlformats.org/officeDocument/2006/relationships/image" Target="../media/image7.png"/><Relationship Id="rId3" Type="http://schemas.microsoft.com/office/2014/relationships/chartEx" Target="../charts/chartEx1.xml"/><Relationship Id="rId7" Type="http://schemas.openxmlformats.org/officeDocument/2006/relationships/image" Target="../media/image1.png"/><Relationship Id="rId12" Type="http://schemas.openxmlformats.org/officeDocument/2006/relationships/image" Target="../media/image6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4.xml"/><Relationship Id="rId11" Type="http://schemas.openxmlformats.org/officeDocument/2006/relationships/image" Target="../media/image5.png"/><Relationship Id="rId5" Type="http://schemas.openxmlformats.org/officeDocument/2006/relationships/chart" Target="../charts/chart3.xml"/><Relationship Id="rId15" Type="http://schemas.microsoft.com/office/2014/relationships/chartEx" Target="../charts/chartEx3.xml"/><Relationship Id="rId10" Type="http://schemas.openxmlformats.org/officeDocument/2006/relationships/image" Target="../media/image4.png"/><Relationship Id="rId4" Type="http://schemas.microsoft.com/office/2014/relationships/chartEx" Target="../charts/chartEx2.xml"/><Relationship Id="rId9" Type="http://schemas.openxmlformats.org/officeDocument/2006/relationships/image" Target="../media/image3.png"/><Relationship Id="rId14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260349</xdr:colOff>
      <xdr:row>33</xdr:row>
      <xdr:rowOff>152400</xdr:rowOff>
    </xdr:from>
    <xdr:to>
      <xdr:col>20</xdr:col>
      <xdr:colOff>425450</xdr:colOff>
      <xdr:row>67</xdr:row>
      <xdr:rowOff>9237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247691</xdr:colOff>
      <xdr:row>106</xdr:row>
      <xdr:rowOff>95251</xdr:rowOff>
    </xdr:from>
    <xdr:to>
      <xdr:col>20</xdr:col>
      <xdr:colOff>431801</xdr:colOff>
      <xdr:row>141</xdr:row>
      <xdr:rowOff>101601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227773</xdr:colOff>
      <xdr:row>142</xdr:row>
      <xdr:rowOff>165100</xdr:rowOff>
    </xdr:from>
    <xdr:to>
      <xdr:col>20</xdr:col>
      <xdr:colOff>412750</xdr:colOff>
      <xdr:row>181</xdr:row>
      <xdr:rowOff>137391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6" name="Chart 5">
              <a:extLst>
                <a:ext uri="{FF2B5EF4-FFF2-40B4-BE49-F238E27FC236}">
                  <a16:creationId xmlns:a16="http://schemas.microsoft.com/office/drawing/2014/main" id="{00000000-0008-0000-05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691823" y="26314400"/>
              <a:ext cx="8128827" cy="715414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7</xdr:col>
      <xdr:colOff>209551</xdr:colOff>
      <xdr:row>218</xdr:row>
      <xdr:rowOff>88900</xdr:rowOff>
    </xdr:from>
    <xdr:to>
      <xdr:col>20</xdr:col>
      <xdr:colOff>412750</xdr:colOff>
      <xdr:row>259</xdr:row>
      <xdr:rowOff>97558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7" name="Chart 6">
              <a:extLst>
                <a:ext uri="{FF2B5EF4-FFF2-40B4-BE49-F238E27FC236}">
                  <a16:creationId xmlns:a16="http://schemas.microsoft.com/office/drawing/2014/main" id="{00000000-0008-0000-0500-000007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4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673601" y="40233600"/>
              <a:ext cx="8147049" cy="755880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7</xdr:col>
      <xdr:colOff>262082</xdr:colOff>
      <xdr:row>68</xdr:row>
      <xdr:rowOff>127000</xdr:rowOff>
    </xdr:from>
    <xdr:to>
      <xdr:col>20</xdr:col>
      <xdr:colOff>412750</xdr:colOff>
      <xdr:row>105</xdr:row>
      <xdr:rowOff>71582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254000</xdr:colOff>
      <xdr:row>0</xdr:row>
      <xdr:rowOff>70718</xdr:rowOff>
    </xdr:from>
    <xdr:to>
      <xdr:col>20</xdr:col>
      <xdr:colOff>426605</xdr:colOff>
      <xdr:row>32</xdr:row>
      <xdr:rowOff>127000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0</xdr:col>
      <xdr:colOff>0</xdr:colOff>
      <xdr:row>272</xdr:row>
      <xdr:rowOff>127000</xdr:rowOff>
    </xdr:from>
    <xdr:to>
      <xdr:col>13</xdr:col>
      <xdr:colOff>31750</xdr:colOff>
      <xdr:row>303</xdr:row>
      <xdr:rowOff>57893</xdr:rowOff>
    </xdr:to>
    <xdr:pic>
      <xdr:nvPicPr>
        <xdr:cNvPr id="10" name="Picture 9" descr="C:\Users\User\AppData\Roaming\Tencent\Users\987686404\QQ\WinTemp\RichOle\PS`15OWC7PBB$}A[{UX0TAU.png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1943000"/>
          <a:ext cx="8112125" cy="583639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411521</xdr:colOff>
      <xdr:row>396</xdr:row>
      <xdr:rowOff>131536</xdr:rowOff>
    </xdr:from>
    <xdr:to>
      <xdr:col>13</xdr:col>
      <xdr:colOff>489208</xdr:colOff>
      <xdr:row>425</xdr:row>
      <xdr:rowOff>68383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3634146" y="47947036"/>
          <a:ext cx="8139300" cy="5461347"/>
        </a:xfrm>
        <a:prstGeom prst="rect">
          <a:avLst/>
        </a:prstGeom>
      </xdr:spPr>
    </xdr:pic>
    <xdr:clientData/>
  </xdr:twoCellAnchor>
  <xdr:twoCellAnchor editAs="oneCell">
    <xdr:from>
      <xdr:col>13</xdr:col>
      <xdr:colOff>555625</xdr:colOff>
      <xdr:row>344</xdr:row>
      <xdr:rowOff>183020</xdr:rowOff>
    </xdr:from>
    <xdr:to>
      <xdr:col>29</xdr:col>
      <xdr:colOff>95250</xdr:colOff>
      <xdr:row>380</xdr:row>
      <xdr:rowOff>158750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636000" y="65715020"/>
          <a:ext cx="9413875" cy="6833730"/>
        </a:xfrm>
        <a:prstGeom prst="rect">
          <a:avLst/>
        </a:prstGeom>
      </xdr:spPr>
    </xdr:pic>
    <xdr:clientData/>
  </xdr:twoCellAnchor>
  <xdr:twoCellAnchor editAs="oneCell">
    <xdr:from>
      <xdr:col>14</xdr:col>
      <xdr:colOff>36286</xdr:colOff>
      <xdr:row>308</xdr:row>
      <xdr:rowOff>186871</xdr:rowOff>
    </xdr:from>
    <xdr:to>
      <xdr:col>29</xdr:col>
      <xdr:colOff>79375</xdr:colOff>
      <xdr:row>343</xdr:row>
      <xdr:rowOff>81643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8719911" y="58860871"/>
          <a:ext cx="9314089" cy="6562272"/>
        </a:xfrm>
        <a:prstGeom prst="rect">
          <a:avLst/>
        </a:prstGeom>
      </xdr:spPr>
    </xdr:pic>
    <xdr:clientData/>
  </xdr:twoCellAnchor>
  <xdr:twoCellAnchor editAs="oneCell">
    <xdr:from>
      <xdr:col>0</xdr:col>
      <xdr:colOff>229052</xdr:colOff>
      <xdr:row>308</xdr:row>
      <xdr:rowOff>143327</xdr:rowOff>
    </xdr:from>
    <xdr:to>
      <xdr:col>13</xdr:col>
      <xdr:colOff>95251</xdr:colOff>
      <xdr:row>343</xdr:row>
      <xdr:rowOff>17796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29052" y="58817327"/>
          <a:ext cx="7946574" cy="6541969"/>
        </a:xfrm>
        <a:prstGeom prst="rect">
          <a:avLst/>
        </a:prstGeom>
      </xdr:spPr>
    </xdr:pic>
    <xdr:clientData/>
  </xdr:twoCellAnchor>
  <xdr:twoCellAnchor editAs="oneCell">
    <xdr:from>
      <xdr:col>13</xdr:col>
      <xdr:colOff>584653</xdr:colOff>
      <xdr:row>272</xdr:row>
      <xdr:rowOff>15422</xdr:rowOff>
    </xdr:from>
    <xdr:to>
      <xdr:col>28</xdr:col>
      <xdr:colOff>587375</xdr:colOff>
      <xdr:row>307</xdr:row>
      <xdr:rowOff>79375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8665028" y="51831422"/>
          <a:ext cx="9273722" cy="6731453"/>
        </a:xfrm>
        <a:prstGeom prst="rect">
          <a:avLst/>
        </a:prstGeom>
      </xdr:spPr>
    </xdr:pic>
    <xdr:clientData/>
  </xdr:twoCellAnchor>
  <xdr:twoCellAnchor editAs="oneCell">
    <xdr:from>
      <xdr:col>30</xdr:col>
      <xdr:colOff>39459</xdr:colOff>
      <xdr:row>272</xdr:row>
      <xdr:rowOff>21318</xdr:rowOff>
    </xdr:from>
    <xdr:to>
      <xdr:col>46</xdr:col>
      <xdr:colOff>95250</xdr:colOff>
      <xdr:row>306</xdr:row>
      <xdr:rowOff>111125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8597334" y="51837318"/>
          <a:ext cx="9707791" cy="6566807"/>
        </a:xfrm>
        <a:prstGeom prst="rect">
          <a:avLst/>
        </a:prstGeom>
      </xdr:spPr>
    </xdr:pic>
    <xdr:clientData/>
  </xdr:twoCellAnchor>
  <xdr:twoCellAnchor editAs="oneCell">
    <xdr:from>
      <xdr:col>29</xdr:col>
      <xdr:colOff>555749</xdr:colOff>
      <xdr:row>308</xdr:row>
      <xdr:rowOff>182129</xdr:rowOff>
    </xdr:from>
    <xdr:to>
      <xdr:col>46</xdr:col>
      <xdr:colOff>63500</xdr:colOff>
      <xdr:row>343</xdr:row>
      <xdr:rowOff>9525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8510374" y="58856129"/>
          <a:ext cx="9763001" cy="6494896"/>
        </a:xfrm>
        <a:prstGeom prst="rect">
          <a:avLst/>
        </a:prstGeom>
      </xdr:spPr>
    </xdr:pic>
    <xdr:clientData/>
  </xdr:twoCellAnchor>
  <xdr:twoCellAnchor>
    <xdr:from>
      <xdr:col>7</xdr:col>
      <xdr:colOff>209550</xdr:colOff>
      <xdr:row>183</xdr:row>
      <xdr:rowOff>25401</xdr:rowOff>
    </xdr:from>
    <xdr:to>
      <xdr:col>20</xdr:col>
      <xdr:colOff>412750</xdr:colOff>
      <xdr:row>216</xdr:row>
      <xdr:rowOff>155575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00000000-0008-0000-05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5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673600" y="33724851"/>
              <a:ext cx="8147050" cy="620712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W269"/>
  <sheetViews>
    <sheetView topLeftCell="A241" zoomScale="70" zoomScaleNormal="70" workbookViewId="0">
      <selection activeCell="U22" sqref="U22"/>
    </sheetView>
  </sheetViews>
  <sheetFormatPr defaultRowHeight="14.5" x14ac:dyDescent="0.35"/>
  <cols>
    <col min="1" max="1" width="12.81640625" customWidth="1"/>
    <col min="6" max="6" width="12.26953125" customWidth="1"/>
    <col min="8" max="8" width="10.81640625" customWidth="1"/>
    <col min="9" max="9" width="12.1796875" customWidth="1"/>
  </cols>
  <sheetData>
    <row r="1" spans="1:23" x14ac:dyDescent="0.35">
      <c r="A1" s="9" t="s">
        <v>7</v>
      </c>
      <c r="B1" s="9" t="s">
        <v>6</v>
      </c>
      <c r="C1" s="9" t="s">
        <v>5</v>
      </c>
      <c r="D1" s="9" t="s">
        <v>4</v>
      </c>
      <c r="E1" s="9" t="s">
        <v>3</v>
      </c>
      <c r="F1" s="9" t="s">
        <v>1</v>
      </c>
      <c r="G1" s="9" t="s">
        <v>2</v>
      </c>
      <c r="H1" s="7" t="s">
        <v>9</v>
      </c>
      <c r="I1" s="5" t="s">
        <v>8</v>
      </c>
      <c r="J1" s="5" t="s">
        <v>10</v>
      </c>
      <c r="K1" s="5" t="s">
        <v>11</v>
      </c>
      <c r="L1" s="5" t="s">
        <v>12</v>
      </c>
      <c r="M1" s="5" t="s">
        <v>13</v>
      </c>
      <c r="N1" s="5" t="s">
        <v>14</v>
      </c>
      <c r="O1" s="5" t="s">
        <v>15</v>
      </c>
      <c r="P1" s="5" t="s">
        <v>16</v>
      </c>
      <c r="Q1" s="5" t="s">
        <v>17</v>
      </c>
      <c r="R1" s="5" t="s">
        <v>18</v>
      </c>
      <c r="S1" s="5" t="s">
        <v>19</v>
      </c>
      <c r="T1" s="5" t="s">
        <v>20</v>
      </c>
      <c r="U1" s="5" t="s">
        <v>21</v>
      </c>
      <c r="V1" s="5" t="s">
        <v>22</v>
      </c>
      <c r="W1" s="5" t="s">
        <v>23</v>
      </c>
    </row>
    <row r="2" spans="1:23" x14ac:dyDescent="0.35">
      <c r="A2" s="10">
        <v>42709</v>
      </c>
      <c r="B2" s="9">
        <v>59.700001</v>
      </c>
      <c r="C2" s="9">
        <v>60.59</v>
      </c>
      <c r="D2" s="9">
        <v>59.560001</v>
      </c>
      <c r="E2" s="9">
        <v>60.220001000000003</v>
      </c>
      <c r="F2" s="9">
        <v>23552700</v>
      </c>
      <c r="G2" s="9">
        <v>58.904738999999999</v>
      </c>
      <c r="H2" s="8"/>
      <c r="I2" s="5"/>
      <c r="J2" s="5"/>
      <c r="K2" s="5"/>
      <c r="L2" s="5"/>
      <c r="M2" s="5"/>
      <c r="N2" s="5"/>
      <c r="O2" s="5"/>
      <c r="P2" s="5"/>
      <c r="Q2" s="5">
        <f>ABS(C2-D2)</f>
        <v>1.0299990000000037</v>
      </c>
      <c r="R2" s="5"/>
      <c r="S2" s="5"/>
      <c r="T2" s="5"/>
      <c r="U2" s="5"/>
      <c r="V2" s="5"/>
      <c r="W2" s="5"/>
    </row>
    <row r="3" spans="1:23" x14ac:dyDescent="0.35">
      <c r="A3" s="10">
        <v>42710</v>
      </c>
      <c r="B3" s="9">
        <v>60.43</v>
      </c>
      <c r="C3" s="9">
        <v>60.459999000000003</v>
      </c>
      <c r="D3" s="9">
        <v>59.799999</v>
      </c>
      <c r="E3" s="9">
        <v>59.950001</v>
      </c>
      <c r="F3" s="9">
        <v>19907000</v>
      </c>
      <c r="G3" s="9">
        <v>58.640636000000001</v>
      </c>
      <c r="H3" s="4">
        <f>LN(G3/G2)</f>
        <v>-4.4936424664138381E-3</v>
      </c>
      <c r="I3" s="5"/>
      <c r="J3" s="5">
        <f>E3-E2</f>
        <v>-0.27000000000000313</v>
      </c>
      <c r="K3" s="5">
        <f>IF(J3&gt;0,J3,0)</f>
        <v>0</v>
      </c>
      <c r="L3" s="5">
        <f>IF(J3&lt;0,ABS(J3),0)</f>
        <v>0.27000000000000313</v>
      </c>
      <c r="M3" s="5"/>
      <c r="N3" s="5"/>
      <c r="O3" s="5"/>
      <c r="P3" s="5"/>
      <c r="Q3" s="9">
        <f t="shared" ref="Q3:Q66" si="0">ABS(C3-D3)</f>
        <v>0.66000000000000369</v>
      </c>
      <c r="R3" s="5"/>
      <c r="S3" s="5"/>
      <c r="T3" s="5"/>
      <c r="U3" s="5"/>
      <c r="V3" s="5"/>
      <c r="W3" s="5"/>
    </row>
    <row r="4" spans="1:23" x14ac:dyDescent="0.35">
      <c r="A4" s="10">
        <v>42711</v>
      </c>
      <c r="B4" s="9">
        <v>60.009998000000003</v>
      </c>
      <c r="C4" s="9">
        <v>61.380001</v>
      </c>
      <c r="D4" s="9">
        <v>59.799999</v>
      </c>
      <c r="E4" s="9">
        <v>61.369999</v>
      </c>
      <c r="F4" s="9">
        <v>30809000</v>
      </c>
      <c r="G4" s="9">
        <v>60.029620999999999</v>
      </c>
      <c r="H4" s="4">
        <f t="shared" ref="H4:H67" si="1">LN(G4/G3)</f>
        <v>2.3410220375311538E-2</v>
      </c>
      <c r="I4" s="5"/>
      <c r="J4" s="9">
        <f t="shared" ref="J4:J67" si="2">E4-E3</f>
        <v>1.4199979999999996</v>
      </c>
      <c r="K4" s="9">
        <f t="shared" ref="K4:K67" si="3">IF(J4&gt;0,J4,0)</f>
        <v>1.4199979999999996</v>
      </c>
      <c r="L4" s="9">
        <f t="shared" ref="L4:L67" si="4">IF(J4&lt;0,ABS(J4),0)</f>
        <v>0</v>
      </c>
      <c r="M4" s="5"/>
      <c r="N4" s="5"/>
      <c r="O4" s="5"/>
      <c r="P4" s="5"/>
      <c r="Q4" s="9">
        <f t="shared" si="0"/>
        <v>1.5800020000000004</v>
      </c>
      <c r="R4" s="5"/>
      <c r="S4" s="5"/>
      <c r="T4" s="5"/>
      <c r="U4" s="5"/>
      <c r="V4" s="5"/>
      <c r="W4" s="5"/>
    </row>
    <row r="5" spans="1:23" x14ac:dyDescent="0.35">
      <c r="A5" s="10">
        <v>42712</v>
      </c>
      <c r="B5" s="9">
        <v>61.299999</v>
      </c>
      <c r="C5" s="9">
        <v>61.580002</v>
      </c>
      <c r="D5" s="9">
        <v>60.84</v>
      </c>
      <c r="E5" s="9">
        <v>61.009998000000003</v>
      </c>
      <c r="F5" s="9">
        <v>21220800</v>
      </c>
      <c r="G5" s="9">
        <v>59.677478999999998</v>
      </c>
      <c r="H5" s="4">
        <f t="shared" si="1"/>
        <v>-5.8834106877255323E-3</v>
      </c>
      <c r="I5" s="5"/>
      <c r="J5" s="9">
        <f t="shared" si="2"/>
        <v>-0.36000099999999691</v>
      </c>
      <c r="K5" s="9">
        <f t="shared" si="3"/>
        <v>0</v>
      </c>
      <c r="L5" s="9">
        <f t="shared" si="4"/>
        <v>0.36000099999999691</v>
      </c>
      <c r="M5" s="5"/>
      <c r="N5" s="5"/>
      <c r="O5" s="5"/>
      <c r="P5" s="5"/>
      <c r="Q5" s="9">
        <f t="shared" si="0"/>
        <v>0.74000199999999694</v>
      </c>
      <c r="R5" s="5"/>
      <c r="S5" s="5"/>
      <c r="T5" s="5"/>
      <c r="U5" s="5"/>
      <c r="V5" s="5"/>
      <c r="W5" s="5"/>
    </row>
    <row r="6" spans="1:23" x14ac:dyDescent="0.35">
      <c r="A6" s="10">
        <v>42713</v>
      </c>
      <c r="B6" s="9">
        <v>61.18</v>
      </c>
      <c r="C6" s="9">
        <v>61.990001999999997</v>
      </c>
      <c r="D6" s="9">
        <v>61.130001</v>
      </c>
      <c r="E6" s="9">
        <v>61.970001000000003</v>
      </c>
      <c r="F6" s="9">
        <v>27349400</v>
      </c>
      <c r="G6" s="9">
        <v>60.616515999999997</v>
      </c>
      <c r="H6" s="4">
        <f t="shared" si="1"/>
        <v>1.5612684150589022E-2</v>
      </c>
      <c r="I6" s="5"/>
      <c r="J6" s="9">
        <f t="shared" si="2"/>
        <v>0.96000300000000038</v>
      </c>
      <c r="K6" s="9">
        <f t="shared" si="3"/>
        <v>0.96000300000000038</v>
      </c>
      <c r="L6" s="9">
        <f t="shared" si="4"/>
        <v>0</v>
      </c>
      <c r="M6" s="5"/>
      <c r="N6" s="5"/>
      <c r="O6" s="5"/>
      <c r="P6" s="5"/>
      <c r="Q6" s="9">
        <f t="shared" si="0"/>
        <v>0.86000099999999691</v>
      </c>
      <c r="R6" s="5"/>
      <c r="S6" s="5"/>
      <c r="T6" s="5"/>
      <c r="U6" s="5"/>
      <c r="V6" s="5"/>
      <c r="W6" s="5"/>
    </row>
    <row r="7" spans="1:23" x14ac:dyDescent="0.35">
      <c r="A7" s="10">
        <v>42716</v>
      </c>
      <c r="B7" s="9">
        <v>61.82</v>
      </c>
      <c r="C7" s="9">
        <v>62.299999</v>
      </c>
      <c r="D7" s="9">
        <v>61.720001000000003</v>
      </c>
      <c r="E7" s="9">
        <v>62.169998</v>
      </c>
      <c r="F7" s="9">
        <v>20198100</v>
      </c>
      <c r="G7" s="9">
        <v>60.812145000000001</v>
      </c>
      <c r="H7" s="4">
        <f t="shared" si="1"/>
        <v>3.2221251167899095E-3</v>
      </c>
      <c r="I7" s="5"/>
      <c r="J7" s="9">
        <f t="shared" si="2"/>
        <v>0.19999699999999621</v>
      </c>
      <c r="K7" s="9">
        <f t="shared" si="3"/>
        <v>0.19999699999999621</v>
      </c>
      <c r="L7" s="9">
        <f t="shared" si="4"/>
        <v>0</v>
      </c>
      <c r="M7" s="5"/>
      <c r="N7" s="5"/>
      <c r="O7" s="5"/>
      <c r="P7" s="5"/>
      <c r="Q7" s="9">
        <f t="shared" si="0"/>
        <v>0.57999799999999624</v>
      </c>
      <c r="R7" s="5"/>
      <c r="S7" s="5"/>
      <c r="T7" s="5"/>
      <c r="U7" s="5"/>
      <c r="V7" s="5"/>
      <c r="W7" s="5"/>
    </row>
    <row r="8" spans="1:23" x14ac:dyDescent="0.35">
      <c r="A8" s="10">
        <v>42717</v>
      </c>
      <c r="B8" s="9">
        <v>62.5</v>
      </c>
      <c r="C8" s="9">
        <v>63.419998</v>
      </c>
      <c r="D8" s="9">
        <v>62.240001999999997</v>
      </c>
      <c r="E8" s="9">
        <v>62.98</v>
      </c>
      <c r="F8" s="9">
        <v>35718900</v>
      </c>
      <c r="G8" s="9">
        <v>61.604453999999997</v>
      </c>
      <c r="H8" s="4">
        <f t="shared" si="1"/>
        <v>1.2944650806821568E-2</v>
      </c>
      <c r="I8" s="5"/>
      <c r="J8" s="9">
        <f t="shared" si="2"/>
        <v>0.81000199999999722</v>
      </c>
      <c r="K8" s="9">
        <f t="shared" si="3"/>
        <v>0.81000199999999722</v>
      </c>
      <c r="L8" s="9">
        <f t="shared" si="4"/>
        <v>0</v>
      </c>
      <c r="M8" s="5"/>
      <c r="N8" s="5"/>
      <c r="O8" s="5"/>
      <c r="P8" s="5"/>
      <c r="Q8" s="9">
        <f t="shared" si="0"/>
        <v>1.1799960000000027</v>
      </c>
      <c r="R8" s="5"/>
      <c r="S8" s="5"/>
      <c r="T8" s="5"/>
      <c r="U8" s="5"/>
      <c r="V8" s="5"/>
      <c r="W8" s="5"/>
    </row>
    <row r="9" spans="1:23" x14ac:dyDescent="0.35">
      <c r="A9" s="10">
        <v>42718</v>
      </c>
      <c r="B9" s="9">
        <v>63</v>
      </c>
      <c r="C9" s="9">
        <v>63.450001</v>
      </c>
      <c r="D9" s="9">
        <v>62.529998999999997</v>
      </c>
      <c r="E9" s="9">
        <v>62.68</v>
      </c>
      <c r="F9" s="9">
        <v>30352700</v>
      </c>
      <c r="G9" s="9">
        <v>61.311005000000002</v>
      </c>
      <c r="H9" s="4">
        <f t="shared" si="1"/>
        <v>-4.7748193744447283E-3</v>
      </c>
      <c r="I9" s="5"/>
      <c r="J9" s="9">
        <f t="shared" si="2"/>
        <v>-0.29999999999999716</v>
      </c>
      <c r="K9" s="9">
        <f t="shared" si="3"/>
        <v>0</v>
      </c>
      <c r="L9" s="9">
        <f t="shared" si="4"/>
        <v>0.29999999999999716</v>
      </c>
      <c r="M9" s="5"/>
      <c r="N9" s="5"/>
      <c r="O9" s="5"/>
      <c r="P9" s="5"/>
      <c r="Q9" s="9">
        <f t="shared" si="0"/>
        <v>0.92000200000000376</v>
      </c>
      <c r="R9" s="5"/>
      <c r="S9" s="5"/>
      <c r="T9" s="5"/>
      <c r="U9" s="5"/>
      <c r="V9" s="5"/>
      <c r="W9" s="5"/>
    </row>
    <row r="10" spans="1:23" x14ac:dyDescent="0.35">
      <c r="A10" s="10">
        <v>42719</v>
      </c>
      <c r="B10" s="9">
        <v>62.700001</v>
      </c>
      <c r="C10" s="9">
        <v>63.150002000000001</v>
      </c>
      <c r="D10" s="9">
        <v>62.299999</v>
      </c>
      <c r="E10" s="9">
        <v>62.580002</v>
      </c>
      <c r="F10" s="9">
        <v>27669900</v>
      </c>
      <c r="G10" s="9">
        <v>61.213191999999999</v>
      </c>
      <c r="H10" s="4">
        <f t="shared" si="1"/>
        <v>-1.5966319008647409E-3</v>
      </c>
      <c r="I10" s="5"/>
      <c r="J10" s="9">
        <f t="shared" si="2"/>
        <v>-9.9997999999999365E-2</v>
      </c>
      <c r="K10" s="9">
        <f t="shared" si="3"/>
        <v>0</v>
      </c>
      <c r="L10" s="9">
        <f t="shared" si="4"/>
        <v>9.9997999999999365E-2</v>
      </c>
      <c r="M10" s="5"/>
      <c r="N10" s="5"/>
      <c r="O10" s="5"/>
      <c r="P10" s="5"/>
      <c r="Q10" s="9">
        <f t="shared" si="0"/>
        <v>0.85000300000000095</v>
      </c>
      <c r="R10" s="5"/>
      <c r="S10" s="5"/>
      <c r="T10" s="5"/>
      <c r="U10" s="5"/>
      <c r="V10" s="5"/>
      <c r="W10" s="5"/>
    </row>
    <row r="11" spans="1:23" x14ac:dyDescent="0.35">
      <c r="A11" s="10">
        <v>42720</v>
      </c>
      <c r="B11" s="9">
        <v>62.950001</v>
      </c>
      <c r="C11" s="9">
        <v>62.950001</v>
      </c>
      <c r="D11" s="9">
        <v>62.119999</v>
      </c>
      <c r="E11" s="9">
        <v>62.299999</v>
      </c>
      <c r="F11" s="9">
        <v>42204700</v>
      </c>
      <c r="G11" s="9">
        <v>60.939304</v>
      </c>
      <c r="H11" s="4">
        <f t="shared" si="1"/>
        <v>-4.4843694226378876E-3</v>
      </c>
      <c r="I11" s="5"/>
      <c r="J11" s="9">
        <f t="shared" si="2"/>
        <v>-0.28000300000000067</v>
      </c>
      <c r="K11" s="9">
        <f t="shared" si="3"/>
        <v>0</v>
      </c>
      <c r="L11" s="9">
        <f t="shared" si="4"/>
        <v>0.28000300000000067</v>
      </c>
      <c r="M11" s="5"/>
      <c r="N11" s="5"/>
      <c r="O11" s="5"/>
      <c r="P11" s="5"/>
      <c r="Q11" s="9">
        <f t="shared" si="0"/>
        <v>0.83000200000000035</v>
      </c>
      <c r="R11" s="5"/>
      <c r="S11" s="5"/>
      <c r="T11" s="5"/>
      <c r="U11" s="5"/>
      <c r="V11" s="5"/>
      <c r="W11" s="5"/>
    </row>
    <row r="12" spans="1:23" x14ac:dyDescent="0.35">
      <c r="A12" s="10">
        <v>42723</v>
      </c>
      <c r="B12" s="9">
        <v>62.560001</v>
      </c>
      <c r="C12" s="9">
        <v>63.77</v>
      </c>
      <c r="D12" s="9">
        <v>62.419998</v>
      </c>
      <c r="E12" s="9">
        <v>63.619999</v>
      </c>
      <c r="F12" s="9">
        <v>34338200</v>
      </c>
      <c r="G12" s="9">
        <v>62.230476000000003</v>
      </c>
      <c r="H12" s="4">
        <f t="shared" si="1"/>
        <v>2.0966495173305087E-2</v>
      </c>
      <c r="I12" s="5"/>
      <c r="J12" s="9">
        <f t="shared" si="2"/>
        <v>1.3200000000000003</v>
      </c>
      <c r="K12" s="9">
        <f t="shared" si="3"/>
        <v>1.3200000000000003</v>
      </c>
      <c r="L12" s="9">
        <f t="shared" si="4"/>
        <v>0</v>
      </c>
      <c r="M12" s="5"/>
      <c r="N12" s="5"/>
      <c r="O12" s="5"/>
      <c r="P12" s="5"/>
      <c r="Q12" s="9">
        <f t="shared" si="0"/>
        <v>1.3500020000000035</v>
      </c>
      <c r="R12" s="5"/>
      <c r="S12" s="5"/>
      <c r="T12" s="5"/>
      <c r="U12" s="5"/>
      <c r="V12" s="5"/>
      <c r="W12" s="5"/>
    </row>
    <row r="13" spans="1:23" x14ac:dyDescent="0.35">
      <c r="A13" s="10">
        <v>42724</v>
      </c>
      <c r="B13" s="9">
        <v>63.689999</v>
      </c>
      <c r="C13" s="9">
        <v>63.799999</v>
      </c>
      <c r="D13" s="9">
        <v>63.029998999999997</v>
      </c>
      <c r="E13" s="9">
        <v>63.540000999999997</v>
      </c>
      <c r="F13" s="9">
        <v>26028400</v>
      </c>
      <c r="G13" s="9">
        <v>62.152225000000001</v>
      </c>
      <c r="H13" s="4">
        <f t="shared" si="1"/>
        <v>-1.2582297971409809E-3</v>
      </c>
      <c r="I13" s="5"/>
      <c r="J13" s="9">
        <f t="shared" si="2"/>
        <v>-7.9998000000003344E-2</v>
      </c>
      <c r="K13" s="9">
        <f t="shared" si="3"/>
        <v>0</v>
      </c>
      <c r="L13" s="9">
        <f t="shared" si="4"/>
        <v>7.9998000000003344E-2</v>
      </c>
      <c r="M13" s="5"/>
      <c r="N13" s="5"/>
      <c r="O13" s="5"/>
      <c r="P13" s="5"/>
      <c r="Q13" s="9">
        <f t="shared" si="0"/>
        <v>0.77000000000000313</v>
      </c>
      <c r="R13" s="5"/>
      <c r="S13" s="9"/>
      <c r="T13" s="5"/>
      <c r="U13" s="5"/>
      <c r="V13" s="5"/>
      <c r="W13" s="5"/>
    </row>
    <row r="14" spans="1:23" x14ac:dyDescent="0.35">
      <c r="A14" s="10">
        <v>42725</v>
      </c>
      <c r="B14" s="9">
        <v>63.43</v>
      </c>
      <c r="C14" s="9">
        <v>63.700001</v>
      </c>
      <c r="D14" s="9">
        <v>63.119999</v>
      </c>
      <c r="E14" s="9">
        <v>63.540000999999997</v>
      </c>
      <c r="F14" s="9">
        <v>17096300</v>
      </c>
      <c r="G14" s="9">
        <v>62.152225000000001</v>
      </c>
      <c r="H14" s="4">
        <f t="shared" si="1"/>
        <v>0</v>
      </c>
      <c r="I14" s="5"/>
      <c r="J14" s="9">
        <f t="shared" si="2"/>
        <v>0</v>
      </c>
      <c r="K14" s="9">
        <f t="shared" si="3"/>
        <v>0</v>
      </c>
      <c r="L14" s="9">
        <f t="shared" si="4"/>
        <v>0</v>
      </c>
      <c r="M14" s="5"/>
      <c r="N14" s="5"/>
      <c r="O14" s="5"/>
      <c r="P14" s="5"/>
      <c r="Q14" s="9">
        <f t="shared" si="0"/>
        <v>0.58000200000000035</v>
      </c>
      <c r="R14" s="5"/>
      <c r="S14" s="9"/>
      <c r="T14" s="5"/>
      <c r="U14" s="5"/>
      <c r="V14" s="5"/>
      <c r="W14" s="5"/>
    </row>
    <row r="15" spans="1:23" x14ac:dyDescent="0.35">
      <c r="A15" s="10">
        <v>42726</v>
      </c>
      <c r="B15" s="9">
        <v>63.84</v>
      </c>
      <c r="C15" s="9">
        <v>64.099997999999999</v>
      </c>
      <c r="D15" s="9">
        <v>63.41</v>
      </c>
      <c r="E15" s="9">
        <v>63.549999</v>
      </c>
      <c r="F15" s="9">
        <v>22176600</v>
      </c>
      <c r="G15" s="9">
        <v>62.162002999999999</v>
      </c>
      <c r="H15" s="4">
        <f t="shared" si="1"/>
        <v>1.5731103635472954E-4</v>
      </c>
      <c r="I15" s="5"/>
      <c r="J15" s="9">
        <f t="shared" si="2"/>
        <v>9.99800000000306E-3</v>
      </c>
      <c r="K15" s="9">
        <f t="shared" si="3"/>
        <v>9.99800000000306E-3</v>
      </c>
      <c r="L15" s="9">
        <f t="shared" si="4"/>
        <v>0</v>
      </c>
      <c r="M15" s="5"/>
      <c r="N15" s="5"/>
      <c r="O15" s="5"/>
      <c r="P15" s="5"/>
      <c r="Q15" s="9">
        <f t="shared" si="0"/>
        <v>0.68999800000000278</v>
      </c>
      <c r="R15" s="9"/>
      <c r="S15" s="9"/>
      <c r="T15" s="5"/>
      <c r="U15" s="5"/>
      <c r="V15" s="5"/>
      <c r="W15" s="5"/>
    </row>
    <row r="16" spans="1:23" x14ac:dyDescent="0.35">
      <c r="A16" s="10">
        <v>42727</v>
      </c>
      <c r="B16" s="9">
        <v>63.450001</v>
      </c>
      <c r="C16" s="9">
        <v>63.540000999999997</v>
      </c>
      <c r="D16" s="9">
        <v>62.799999</v>
      </c>
      <c r="E16" s="9">
        <v>63.240001999999997</v>
      </c>
      <c r="F16" s="9">
        <v>12398000</v>
      </c>
      <c r="G16" s="9">
        <v>61.858780000000003</v>
      </c>
      <c r="H16" s="4">
        <f t="shared" si="1"/>
        <v>-4.8898837253093363E-3</v>
      </c>
      <c r="I16" s="6">
        <f>STDEV(H3:H16)*SQRT(252)</f>
        <v>0.16261109339462756</v>
      </c>
      <c r="J16" s="9">
        <f t="shared" si="2"/>
        <v>-0.30999700000000274</v>
      </c>
      <c r="K16" s="9">
        <f t="shared" si="3"/>
        <v>0</v>
      </c>
      <c r="L16" s="9">
        <f t="shared" si="4"/>
        <v>0.30999700000000274</v>
      </c>
      <c r="M16" s="5">
        <f>AVERAGE(K3:K16)</f>
        <v>0.33714271428571407</v>
      </c>
      <c r="N16" s="5">
        <f>AVERAGE(L3:L16)</f>
        <v>0.12142835714285738</v>
      </c>
      <c r="O16" s="5">
        <f>M16/N16</f>
        <v>2.7764743114252481</v>
      </c>
      <c r="P16" s="5">
        <f>IF(N16=0,100,100-(100/(1+O16)))</f>
        <v>73.520275327317179</v>
      </c>
      <c r="Q16" s="9">
        <f t="shared" si="0"/>
        <v>0.74000199999999694</v>
      </c>
      <c r="R16" s="9">
        <f t="shared" ref="R16:R78" si="5">AVERAGE(Q3:Q16)</f>
        <v>0.88071500000000058</v>
      </c>
      <c r="S16" s="9">
        <f t="shared" ref="S16:S76" si="6">AVERAGE(E5:E16)</f>
        <v>62.764999999999993</v>
      </c>
      <c r="T16" s="5"/>
      <c r="U16" s="5"/>
      <c r="V16" s="5"/>
      <c r="W16" s="5"/>
    </row>
    <row r="17" spans="1:23" x14ac:dyDescent="0.35">
      <c r="A17" s="10">
        <v>42731</v>
      </c>
      <c r="B17" s="9">
        <v>63.209999000000003</v>
      </c>
      <c r="C17" s="9">
        <v>64.069999999999993</v>
      </c>
      <c r="D17" s="9">
        <v>63.209999000000003</v>
      </c>
      <c r="E17" s="9">
        <v>63.279998999999997</v>
      </c>
      <c r="F17" s="9">
        <v>11763200</v>
      </c>
      <c r="G17" s="9">
        <v>61.897896000000003</v>
      </c>
      <c r="H17" s="4">
        <f t="shared" si="1"/>
        <v>6.3214369627350223E-4</v>
      </c>
      <c r="I17" s="11">
        <f t="shared" ref="I17:I80" si="7">STDEV(H4:H17)*SQRT(252)</f>
        <v>0.15914689200510032</v>
      </c>
      <c r="J17" s="9">
        <f t="shared" si="2"/>
        <v>3.9996999999999616E-2</v>
      </c>
      <c r="K17" s="9">
        <f t="shared" si="3"/>
        <v>3.9996999999999616E-2</v>
      </c>
      <c r="L17" s="9">
        <f t="shared" si="4"/>
        <v>0</v>
      </c>
      <c r="M17" s="9">
        <f t="shared" ref="M17:N17" si="8">AVERAGE(K4:K17)</f>
        <v>0.33999964285714263</v>
      </c>
      <c r="N17" s="9">
        <f t="shared" si="8"/>
        <v>0.10214264285714288</v>
      </c>
      <c r="O17" s="9">
        <f t="shared" ref="O17:O80" si="9">M17/N17</f>
        <v>3.3286748154017078</v>
      </c>
      <c r="P17" s="9">
        <f t="shared" ref="P17:P80" si="10">IF(N17=0,100,100-(100/(1+O17)))</f>
        <v>76.898241548615886</v>
      </c>
      <c r="Q17" s="9">
        <f t="shared" si="0"/>
        <v>0.8600009999999898</v>
      </c>
      <c r="R17" s="9">
        <f t="shared" si="5"/>
        <v>0.89500078571428532</v>
      </c>
      <c r="S17" s="9">
        <f t="shared" si="6"/>
        <v>62.954166749999992</v>
      </c>
      <c r="T17" s="5"/>
      <c r="U17" s="5"/>
      <c r="V17" s="5"/>
      <c r="W17" s="5"/>
    </row>
    <row r="18" spans="1:23" x14ac:dyDescent="0.35">
      <c r="A18" s="10">
        <v>42732</v>
      </c>
      <c r="B18" s="9">
        <v>63.400002000000001</v>
      </c>
      <c r="C18" s="9">
        <v>63.400002000000001</v>
      </c>
      <c r="D18" s="9">
        <v>62.830002</v>
      </c>
      <c r="E18" s="9">
        <v>62.990001999999997</v>
      </c>
      <c r="F18" s="9">
        <v>14653300</v>
      </c>
      <c r="G18" s="9">
        <v>61.614235000000001</v>
      </c>
      <c r="H18" s="4">
        <f t="shared" si="1"/>
        <v>-4.5932573007495649E-3</v>
      </c>
      <c r="I18" s="11">
        <f t="shared" si="7"/>
        <v>0.13497964627487705</v>
      </c>
      <c r="J18" s="9">
        <f t="shared" si="2"/>
        <v>-0.28999699999999962</v>
      </c>
      <c r="K18" s="9">
        <f t="shared" si="3"/>
        <v>0</v>
      </c>
      <c r="L18" s="9">
        <f t="shared" si="4"/>
        <v>0.28999699999999962</v>
      </c>
      <c r="M18" s="9">
        <f t="shared" ref="M18:N18" si="11">AVERAGE(K5:K18)</f>
        <v>0.23857121428571407</v>
      </c>
      <c r="N18" s="9">
        <f t="shared" si="11"/>
        <v>0.12285671428571428</v>
      </c>
      <c r="O18" s="9">
        <f t="shared" si="9"/>
        <v>1.9418654948796317</v>
      </c>
      <c r="P18" s="9">
        <f t="shared" si="10"/>
        <v>66.007963255270596</v>
      </c>
      <c r="Q18" s="9">
        <f t="shared" si="0"/>
        <v>0.57000000000000028</v>
      </c>
      <c r="R18" s="9">
        <f t="shared" si="5"/>
        <v>0.82285778571428536</v>
      </c>
      <c r="S18" s="9">
        <f t="shared" si="6"/>
        <v>63.039166833333333</v>
      </c>
      <c r="T18" s="5"/>
      <c r="U18" s="5"/>
      <c r="V18" s="5"/>
      <c r="W18" s="5"/>
    </row>
    <row r="19" spans="1:23" x14ac:dyDescent="0.35">
      <c r="A19" s="10">
        <v>42733</v>
      </c>
      <c r="B19" s="9">
        <v>62.860000999999997</v>
      </c>
      <c r="C19" s="9">
        <v>63.200001</v>
      </c>
      <c r="D19" s="9">
        <v>62.73</v>
      </c>
      <c r="E19" s="9">
        <v>62.900002000000001</v>
      </c>
      <c r="F19" s="9">
        <v>10181600</v>
      </c>
      <c r="G19" s="9">
        <v>61.526206999999999</v>
      </c>
      <c r="H19" s="4">
        <f t="shared" si="1"/>
        <v>-1.429717379035867E-3</v>
      </c>
      <c r="I19" s="11">
        <f t="shared" si="7"/>
        <v>0.13129864204128566</v>
      </c>
      <c r="J19" s="9">
        <f t="shared" si="2"/>
        <v>-8.9999999999996305E-2</v>
      </c>
      <c r="K19" s="9">
        <f t="shared" si="3"/>
        <v>0</v>
      </c>
      <c r="L19" s="9">
        <f t="shared" si="4"/>
        <v>8.9999999999996305E-2</v>
      </c>
      <c r="M19" s="9">
        <f t="shared" ref="M19:N19" si="12">AVERAGE(K6:K19)</f>
        <v>0.23857121428571407</v>
      </c>
      <c r="N19" s="9">
        <f t="shared" si="12"/>
        <v>0.10357092857142851</v>
      </c>
      <c r="O19" s="9">
        <f t="shared" si="9"/>
        <v>2.3034573270353711</v>
      </c>
      <c r="P19" s="9">
        <f t="shared" si="10"/>
        <v>69.728684193495184</v>
      </c>
      <c r="Q19" s="9">
        <f t="shared" si="0"/>
        <v>0.47000100000000344</v>
      </c>
      <c r="R19" s="9">
        <f t="shared" si="5"/>
        <v>0.80357200000000006</v>
      </c>
      <c r="S19" s="9">
        <f t="shared" si="6"/>
        <v>63.1000005</v>
      </c>
      <c r="T19" s="5"/>
      <c r="U19" s="5"/>
      <c r="V19" s="5"/>
      <c r="W19" s="5"/>
    </row>
    <row r="20" spans="1:23" x14ac:dyDescent="0.35">
      <c r="A20" s="10">
        <v>42734</v>
      </c>
      <c r="B20" s="9">
        <v>62.959999000000003</v>
      </c>
      <c r="C20" s="9">
        <v>62.990001999999997</v>
      </c>
      <c r="D20" s="9">
        <v>62.029998999999997</v>
      </c>
      <c r="E20" s="9">
        <v>62.139999000000003</v>
      </c>
      <c r="F20" s="9">
        <v>25579900</v>
      </c>
      <c r="G20" s="9">
        <v>60.782795</v>
      </c>
      <c r="H20" s="4">
        <f t="shared" si="1"/>
        <v>-1.2156442173236359E-2</v>
      </c>
      <c r="I20" s="11">
        <f t="shared" si="7"/>
        <v>0.12906287552951023</v>
      </c>
      <c r="J20" s="9">
        <f t="shared" si="2"/>
        <v>-0.76000299999999754</v>
      </c>
      <c r="K20" s="9">
        <f t="shared" si="3"/>
        <v>0</v>
      </c>
      <c r="L20" s="9">
        <f t="shared" si="4"/>
        <v>0.76000299999999754</v>
      </c>
      <c r="M20" s="9">
        <f t="shared" ref="M20:N20" si="13">AVERAGE(K7:K20)</f>
        <v>0.16999957142857117</v>
      </c>
      <c r="N20" s="9">
        <f t="shared" si="13"/>
        <v>0.15785685714285691</v>
      </c>
      <c r="O20" s="9">
        <f t="shared" si="9"/>
        <v>1.0769223111716038</v>
      </c>
      <c r="P20" s="9">
        <f t="shared" si="10"/>
        <v>51.851834099856426</v>
      </c>
      <c r="Q20" s="9">
        <f t="shared" si="0"/>
        <v>0.96000300000000038</v>
      </c>
      <c r="R20" s="9">
        <f t="shared" si="5"/>
        <v>0.8107150000000003</v>
      </c>
      <c r="S20" s="9">
        <f t="shared" si="6"/>
        <v>63.030000416666667</v>
      </c>
      <c r="T20" s="5"/>
      <c r="U20" s="5"/>
      <c r="V20" s="5"/>
      <c r="W20" s="5"/>
    </row>
    <row r="21" spans="1:23" x14ac:dyDescent="0.35">
      <c r="A21" s="10">
        <v>42738</v>
      </c>
      <c r="B21" s="9">
        <v>62.790000999999997</v>
      </c>
      <c r="C21" s="9">
        <v>62.84</v>
      </c>
      <c r="D21" s="9">
        <v>62.130001</v>
      </c>
      <c r="E21" s="9">
        <v>62.580002</v>
      </c>
      <c r="F21" s="9">
        <v>20694100</v>
      </c>
      <c r="G21" s="9">
        <v>61.213191999999999</v>
      </c>
      <c r="H21" s="4">
        <f t="shared" si="1"/>
        <v>7.0559498921766769E-3</v>
      </c>
      <c r="I21" s="11">
        <f t="shared" si="7"/>
        <v>0.13180147636771106</v>
      </c>
      <c r="J21" s="9">
        <f t="shared" si="2"/>
        <v>0.44000299999999726</v>
      </c>
      <c r="K21" s="9">
        <f t="shared" si="3"/>
        <v>0.44000299999999726</v>
      </c>
      <c r="L21" s="9">
        <f t="shared" si="4"/>
        <v>0</v>
      </c>
      <c r="M21" s="9">
        <f t="shared" ref="M21:N21" si="14">AVERAGE(K8:K21)</f>
        <v>0.18714285714285697</v>
      </c>
      <c r="N21" s="9">
        <f t="shared" si="14"/>
        <v>0.15785685714285691</v>
      </c>
      <c r="O21" s="9">
        <f t="shared" si="9"/>
        <v>1.1855225077330462</v>
      </c>
      <c r="P21" s="9">
        <f t="shared" si="10"/>
        <v>54.244351341077731</v>
      </c>
      <c r="Q21" s="9">
        <f t="shared" si="0"/>
        <v>0.70999900000000338</v>
      </c>
      <c r="R21" s="9">
        <f t="shared" si="5"/>
        <v>0.82000078571428658</v>
      </c>
      <c r="S21" s="9">
        <f t="shared" si="6"/>
        <v>63.02166725</v>
      </c>
      <c r="T21" s="5"/>
      <c r="U21" s="5"/>
      <c r="V21" s="5"/>
      <c r="W21" s="5"/>
    </row>
    <row r="22" spans="1:23" x14ac:dyDescent="0.35">
      <c r="A22" s="10">
        <v>42739</v>
      </c>
      <c r="B22" s="9">
        <v>62.48</v>
      </c>
      <c r="C22" s="9">
        <v>62.75</v>
      </c>
      <c r="D22" s="9">
        <v>62.119999</v>
      </c>
      <c r="E22" s="9">
        <v>62.299999</v>
      </c>
      <c r="F22" s="9">
        <v>21340000</v>
      </c>
      <c r="G22" s="9">
        <v>60.939304</v>
      </c>
      <c r="H22" s="4">
        <f t="shared" si="1"/>
        <v>-4.4843694226378876E-3</v>
      </c>
      <c r="I22" s="11">
        <f t="shared" si="7"/>
        <v>0.12004137508807011</v>
      </c>
      <c r="J22" s="9">
        <f t="shared" si="2"/>
        <v>-0.28000300000000067</v>
      </c>
      <c r="K22" s="9">
        <f t="shared" si="3"/>
        <v>0</v>
      </c>
      <c r="L22" s="9">
        <f t="shared" si="4"/>
        <v>0.28000300000000067</v>
      </c>
      <c r="M22" s="9">
        <f t="shared" ref="M22:N22" si="15">AVERAGE(K9:K22)</f>
        <v>0.12928557142857144</v>
      </c>
      <c r="N22" s="9">
        <f t="shared" si="15"/>
        <v>0.17785707142857124</v>
      </c>
      <c r="O22" s="9">
        <f t="shared" si="9"/>
        <v>0.72690711923980778</v>
      </c>
      <c r="P22" s="9">
        <f t="shared" si="10"/>
        <v>42.093006111399639</v>
      </c>
      <c r="Q22" s="9">
        <f t="shared" si="0"/>
        <v>0.63000100000000003</v>
      </c>
      <c r="R22" s="9">
        <f t="shared" si="5"/>
        <v>0.78071542857142917</v>
      </c>
      <c r="S22" s="9">
        <f t="shared" si="6"/>
        <v>62.99833366666666</v>
      </c>
      <c r="T22" s="5"/>
      <c r="U22" s="5"/>
      <c r="V22" s="5"/>
      <c r="W22" s="5"/>
    </row>
    <row r="23" spans="1:23" x14ac:dyDescent="0.35">
      <c r="A23" s="10">
        <v>42740</v>
      </c>
      <c r="B23" s="9">
        <v>62.189999</v>
      </c>
      <c r="C23" s="9">
        <v>62.66</v>
      </c>
      <c r="D23" s="9">
        <v>62.029998999999997</v>
      </c>
      <c r="E23" s="9">
        <v>62.299999</v>
      </c>
      <c r="F23" s="9">
        <v>24876000</v>
      </c>
      <c r="G23" s="9">
        <v>60.939304</v>
      </c>
      <c r="H23" s="4">
        <f t="shared" si="1"/>
        <v>0</v>
      </c>
      <c r="I23" s="11">
        <f t="shared" si="7"/>
        <v>0.11865899897846349</v>
      </c>
      <c r="J23" s="9">
        <f t="shared" si="2"/>
        <v>0</v>
      </c>
      <c r="K23" s="9">
        <f t="shared" si="3"/>
        <v>0</v>
      </c>
      <c r="L23" s="9">
        <f t="shared" si="4"/>
        <v>0</v>
      </c>
      <c r="M23" s="9">
        <f t="shared" ref="M23:N23" si="16">AVERAGE(K10:K23)</f>
        <v>0.12928557142857144</v>
      </c>
      <c r="N23" s="9">
        <f t="shared" si="16"/>
        <v>0.15642850000000003</v>
      </c>
      <c r="O23" s="9">
        <f t="shared" si="9"/>
        <v>0.82648348241254899</v>
      </c>
      <c r="P23" s="9">
        <f t="shared" si="10"/>
        <v>45.249983937487954</v>
      </c>
      <c r="Q23" s="9">
        <f t="shared" si="0"/>
        <v>0.63000100000000003</v>
      </c>
      <c r="R23" s="9">
        <f t="shared" si="5"/>
        <v>0.76000107142857176</v>
      </c>
      <c r="S23" s="9">
        <f t="shared" si="6"/>
        <v>62.99833366666666</v>
      </c>
      <c r="T23" s="5"/>
      <c r="U23" s="5"/>
      <c r="V23" s="5"/>
      <c r="W23" s="5"/>
    </row>
    <row r="24" spans="1:23" x14ac:dyDescent="0.35">
      <c r="A24" s="10">
        <v>42741</v>
      </c>
      <c r="B24" s="9">
        <v>62.299999</v>
      </c>
      <c r="C24" s="9">
        <v>63.150002000000001</v>
      </c>
      <c r="D24" s="9">
        <v>62.040000999999997</v>
      </c>
      <c r="E24" s="9">
        <v>62.84</v>
      </c>
      <c r="F24" s="9">
        <v>19922900</v>
      </c>
      <c r="G24" s="9">
        <v>61.467509999999997</v>
      </c>
      <c r="H24" s="4">
        <f t="shared" si="1"/>
        <v>8.6303901113614859E-3</v>
      </c>
      <c r="I24" s="11">
        <f t="shared" si="7"/>
        <v>0.12450614038771395</v>
      </c>
      <c r="J24" s="9">
        <f t="shared" si="2"/>
        <v>0.54000100000000373</v>
      </c>
      <c r="K24" s="9">
        <f t="shared" si="3"/>
        <v>0.54000100000000373</v>
      </c>
      <c r="L24" s="9">
        <f t="shared" si="4"/>
        <v>0</v>
      </c>
      <c r="M24" s="9">
        <f t="shared" ref="M24:N24" si="17">AVERAGE(K11:K24)</f>
        <v>0.1678570714285717</v>
      </c>
      <c r="N24" s="9">
        <f t="shared" si="17"/>
        <v>0.14928578571428577</v>
      </c>
      <c r="O24" s="9">
        <f t="shared" si="9"/>
        <v>1.1244008974158399</v>
      </c>
      <c r="P24" s="9">
        <f t="shared" si="10"/>
        <v>52.927905405405433</v>
      </c>
      <c r="Q24" s="9">
        <f t="shared" si="0"/>
        <v>1.110001000000004</v>
      </c>
      <c r="R24" s="9">
        <f t="shared" si="5"/>
        <v>0.77857235714285777</v>
      </c>
      <c r="S24" s="9">
        <f t="shared" si="6"/>
        <v>62.933333749999996</v>
      </c>
      <c r="T24" s="5"/>
      <c r="U24" s="5"/>
      <c r="V24" s="5"/>
      <c r="W24" s="5"/>
    </row>
    <row r="25" spans="1:23" x14ac:dyDescent="0.35">
      <c r="A25" s="10">
        <v>42744</v>
      </c>
      <c r="B25" s="9">
        <v>62.759998000000003</v>
      </c>
      <c r="C25" s="9">
        <v>63.080002</v>
      </c>
      <c r="D25" s="9">
        <v>62.540000999999997</v>
      </c>
      <c r="E25" s="9">
        <v>62.639999000000003</v>
      </c>
      <c r="F25" s="9">
        <v>20256600</v>
      </c>
      <c r="G25" s="9">
        <v>61.271881</v>
      </c>
      <c r="H25" s="4">
        <f t="shared" si="1"/>
        <v>-3.187716087943221E-3</v>
      </c>
      <c r="I25" s="11">
        <f t="shared" si="7"/>
        <v>0.12365971429251853</v>
      </c>
      <c r="J25" s="9">
        <f t="shared" si="2"/>
        <v>-0.20000100000000032</v>
      </c>
      <c r="K25" s="9">
        <f t="shared" si="3"/>
        <v>0</v>
      </c>
      <c r="L25" s="9">
        <f t="shared" si="4"/>
        <v>0.20000100000000032</v>
      </c>
      <c r="M25" s="9">
        <f t="shared" ref="M25:N25" si="18">AVERAGE(K12:K25)</f>
        <v>0.1678570714285717</v>
      </c>
      <c r="N25" s="9">
        <f t="shared" si="18"/>
        <v>0.14357135714285718</v>
      </c>
      <c r="O25" s="9">
        <f t="shared" si="9"/>
        <v>1.1691543130120976</v>
      </c>
      <c r="P25" s="9">
        <f t="shared" si="10"/>
        <v>53.899084357378186</v>
      </c>
      <c r="Q25" s="9">
        <f t="shared" si="0"/>
        <v>0.54000100000000373</v>
      </c>
      <c r="R25" s="9">
        <f t="shared" si="5"/>
        <v>0.75785800000000081</v>
      </c>
      <c r="S25" s="9">
        <f t="shared" si="6"/>
        <v>62.858333583333327</v>
      </c>
      <c r="T25" s="5"/>
      <c r="U25" s="5"/>
      <c r="V25" s="5"/>
      <c r="W25" s="5"/>
    </row>
    <row r="26" spans="1:23" x14ac:dyDescent="0.35">
      <c r="A26" s="10">
        <v>42745</v>
      </c>
      <c r="B26" s="9">
        <v>62.73</v>
      </c>
      <c r="C26" s="9">
        <v>63.07</v>
      </c>
      <c r="D26" s="9">
        <v>62.279998999999997</v>
      </c>
      <c r="E26" s="9">
        <v>62.619999</v>
      </c>
      <c r="F26" s="9">
        <v>18593000</v>
      </c>
      <c r="G26" s="9">
        <v>61.252316</v>
      </c>
      <c r="H26" s="4">
        <f t="shared" si="1"/>
        <v>-3.1936549098609038E-4</v>
      </c>
      <c r="I26" s="11">
        <f t="shared" si="7"/>
        <v>8.0410269841345458E-2</v>
      </c>
      <c r="J26" s="9">
        <f t="shared" si="2"/>
        <v>-2.0000000000003126E-2</v>
      </c>
      <c r="K26" s="9">
        <f t="shared" si="3"/>
        <v>0</v>
      </c>
      <c r="L26" s="9">
        <f t="shared" si="4"/>
        <v>2.0000000000003126E-2</v>
      </c>
      <c r="M26" s="9">
        <f t="shared" ref="M26:N26" si="19">AVERAGE(K13:K26)</f>
        <v>7.357135714285741E-2</v>
      </c>
      <c r="N26" s="9">
        <f t="shared" si="19"/>
        <v>0.14499992857142882</v>
      </c>
      <c r="O26" s="9">
        <f t="shared" si="9"/>
        <v>0.50738891989602064</v>
      </c>
      <c r="P26" s="9">
        <f t="shared" si="10"/>
        <v>33.660120039294185</v>
      </c>
      <c r="Q26" s="9">
        <f t="shared" si="0"/>
        <v>0.79000100000000373</v>
      </c>
      <c r="R26" s="9">
        <f t="shared" si="5"/>
        <v>0.71785792857142938</v>
      </c>
      <c r="S26" s="9">
        <f t="shared" si="6"/>
        <v>62.781666749999999</v>
      </c>
      <c r="T26" s="5">
        <f>AVERAGE(E1:E26)</f>
        <v>62.452400039999993</v>
      </c>
      <c r="U26" s="5">
        <f>S26 - T26</f>
        <v>0.32926671000000596</v>
      </c>
      <c r="V26" s="5">
        <f>U26*(2/(9+1)) + V25 * (1-(2/(9+1)))</f>
        <v>6.5853342000001189E-2</v>
      </c>
      <c r="W26" s="5">
        <f>U26*(2/(9+1)) + V25 * (1-(2/(9+1)))</f>
        <v>6.5853342000001189E-2</v>
      </c>
    </row>
    <row r="27" spans="1:23" x14ac:dyDescent="0.35">
      <c r="A27" s="10">
        <v>42746</v>
      </c>
      <c r="B27" s="9">
        <v>62.610000999999997</v>
      </c>
      <c r="C27" s="9">
        <v>63.23</v>
      </c>
      <c r="D27" s="9">
        <v>62.43</v>
      </c>
      <c r="E27" s="9">
        <v>63.189999</v>
      </c>
      <c r="F27" s="9">
        <v>21517300</v>
      </c>
      <c r="G27" s="9">
        <v>61.809868000000002</v>
      </c>
      <c r="H27" s="4">
        <f t="shared" si="1"/>
        <v>9.0613671372647992E-3</v>
      </c>
      <c r="I27" s="11">
        <f t="shared" si="7"/>
        <v>9.1280145835913193E-2</v>
      </c>
      <c r="J27" s="9">
        <f t="shared" si="2"/>
        <v>0.57000000000000028</v>
      </c>
      <c r="K27" s="9">
        <f t="shared" si="3"/>
        <v>0.57000000000000028</v>
      </c>
      <c r="L27" s="9">
        <f t="shared" si="4"/>
        <v>0</v>
      </c>
      <c r="M27" s="9">
        <f t="shared" ref="M27:N27" si="20">AVERAGE(K14:K27)</f>
        <v>0.11428564285714314</v>
      </c>
      <c r="N27" s="9">
        <f t="shared" si="20"/>
        <v>0.13928578571428574</v>
      </c>
      <c r="O27" s="9">
        <f t="shared" si="9"/>
        <v>0.82051188691698296</v>
      </c>
      <c r="P27" s="9">
        <f t="shared" si="10"/>
        <v>45.070394366197242</v>
      </c>
      <c r="Q27" s="9">
        <f t="shared" si="0"/>
        <v>0.79999999999999716</v>
      </c>
      <c r="R27" s="9">
        <f t="shared" si="5"/>
        <v>0.72000078571428616</v>
      </c>
      <c r="S27" s="9">
        <f t="shared" si="6"/>
        <v>62.751666750000005</v>
      </c>
      <c r="T27" s="5">
        <v>62.480769230769219</v>
      </c>
      <c r="U27" s="5">
        <v>0.21485716445715042</v>
      </c>
      <c r="V27" s="5">
        <v>6.7505901225144674E-2</v>
      </c>
      <c r="W27" s="5">
        <v>0.14735126323200576</v>
      </c>
    </row>
    <row r="28" spans="1:23" x14ac:dyDescent="0.35">
      <c r="A28" s="10">
        <v>42747</v>
      </c>
      <c r="B28" s="9">
        <v>63.060001</v>
      </c>
      <c r="C28" s="9">
        <v>63.400002000000001</v>
      </c>
      <c r="D28" s="9">
        <v>61.950001</v>
      </c>
      <c r="E28" s="9">
        <v>62.610000999999997</v>
      </c>
      <c r="F28" s="9">
        <v>20968200</v>
      </c>
      <c r="G28" s="9">
        <v>61.242534999999997</v>
      </c>
      <c r="H28" s="4">
        <f t="shared" si="1"/>
        <v>-9.2210636459904415E-3</v>
      </c>
      <c r="I28" s="11">
        <f t="shared" si="7"/>
        <v>9.8597784092674487E-2</v>
      </c>
      <c r="J28" s="9">
        <f t="shared" si="2"/>
        <v>-0.57999800000000334</v>
      </c>
      <c r="K28" s="9">
        <f t="shared" si="3"/>
        <v>0</v>
      </c>
      <c r="L28" s="9">
        <f t="shared" si="4"/>
        <v>0.57999800000000334</v>
      </c>
      <c r="M28" s="9">
        <f t="shared" ref="M28:N28" si="21">AVERAGE(K15:K28)</f>
        <v>0.11428564285714314</v>
      </c>
      <c r="N28" s="9">
        <f t="shared" si="21"/>
        <v>0.18071421428571455</v>
      </c>
      <c r="O28" s="9">
        <f t="shared" si="9"/>
        <v>0.63241092190155079</v>
      </c>
      <c r="P28" s="9">
        <f t="shared" si="10"/>
        <v>38.740914644510745</v>
      </c>
      <c r="Q28" s="9">
        <f t="shared" si="0"/>
        <v>1.4500010000000003</v>
      </c>
      <c r="R28" s="9">
        <f t="shared" si="5"/>
        <v>0.78214357142857183</v>
      </c>
      <c r="S28" s="9">
        <f t="shared" si="6"/>
        <v>62.699166666666677</v>
      </c>
      <c r="T28" s="5">
        <v>62.490341954415946</v>
      </c>
      <c r="U28" s="5">
        <v>0.19211130308328705</v>
      </c>
      <c r="V28" s="5">
        <v>9.242698159677315E-2</v>
      </c>
      <c r="W28" s="5">
        <v>9.9684321486513905E-2</v>
      </c>
    </row>
    <row r="29" spans="1:23" x14ac:dyDescent="0.35">
      <c r="A29" s="10">
        <v>42748</v>
      </c>
      <c r="B29" s="9">
        <v>62.619999</v>
      </c>
      <c r="C29" s="9">
        <v>62.869999</v>
      </c>
      <c r="D29" s="9">
        <v>62.349997999999999</v>
      </c>
      <c r="E29" s="9">
        <v>62.700001</v>
      </c>
      <c r="F29" s="9">
        <v>19422300</v>
      </c>
      <c r="G29" s="9">
        <v>61.330570000000002</v>
      </c>
      <c r="H29" s="4">
        <f t="shared" si="1"/>
        <v>1.4364491319284896E-3</v>
      </c>
      <c r="I29" s="11">
        <f t="shared" si="7"/>
        <v>9.9050515901050365E-2</v>
      </c>
      <c r="J29" s="9">
        <f t="shared" si="2"/>
        <v>9.0000000000003411E-2</v>
      </c>
      <c r="K29" s="9">
        <f t="shared" si="3"/>
        <v>9.0000000000003411E-2</v>
      </c>
      <c r="L29" s="9">
        <f t="shared" si="4"/>
        <v>0</v>
      </c>
      <c r="M29" s="9">
        <f t="shared" ref="M29:N29" si="22">AVERAGE(K16:K29)</f>
        <v>0.12000007142857173</v>
      </c>
      <c r="N29" s="9">
        <f t="shared" si="22"/>
        <v>0.18071421428571455</v>
      </c>
      <c r="O29" s="9">
        <f t="shared" si="9"/>
        <v>0.66403227827362854</v>
      </c>
      <c r="P29" s="9">
        <f t="shared" si="10"/>
        <v>39.905011876484586</v>
      </c>
      <c r="Q29" s="9">
        <f t="shared" si="0"/>
        <v>0.5200010000000006</v>
      </c>
      <c r="R29" s="9">
        <f t="shared" si="5"/>
        <v>0.77000092857142888</v>
      </c>
      <c r="S29" s="9">
        <f t="shared" si="6"/>
        <v>62.650833500000005</v>
      </c>
      <c r="T29" s="5">
        <v>62.505872254088843</v>
      </c>
      <c r="U29" s="5">
        <v>0.17928065610281863</v>
      </c>
      <c r="V29" s="5">
        <v>0.10979771649798226</v>
      </c>
      <c r="W29" s="5">
        <v>6.9482939604836369E-2</v>
      </c>
    </row>
    <row r="30" spans="1:23" x14ac:dyDescent="0.35">
      <c r="A30" s="10">
        <v>42752</v>
      </c>
      <c r="B30" s="9">
        <v>62.68</v>
      </c>
      <c r="C30" s="9">
        <v>62.700001</v>
      </c>
      <c r="D30" s="9">
        <v>62.029998999999997</v>
      </c>
      <c r="E30" s="9">
        <v>62.529998999999997</v>
      </c>
      <c r="F30" s="9">
        <v>20620400</v>
      </c>
      <c r="G30" s="9">
        <v>61.164279999999998</v>
      </c>
      <c r="H30" s="4">
        <f t="shared" si="1"/>
        <v>-2.7150545863903904E-3</v>
      </c>
      <c r="I30" s="11">
        <f t="shared" si="7"/>
        <v>9.7800523439965079E-2</v>
      </c>
      <c r="J30" s="9">
        <f t="shared" si="2"/>
        <v>-0.17000200000000376</v>
      </c>
      <c r="K30" s="9">
        <f t="shared" si="3"/>
        <v>0</v>
      </c>
      <c r="L30" s="9">
        <f t="shared" si="4"/>
        <v>0.17000200000000376</v>
      </c>
      <c r="M30" s="9">
        <f t="shared" ref="M30:N30" si="23">AVERAGE(K17:K30)</f>
        <v>0.12000007142857173</v>
      </c>
      <c r="N30" s="9">
        <f t="shared" si="23"/>
        <v>0.17071457142857177</v>
      </c>
      <c r="O30" s="9">
        <f t="shared" si="9"/>
        <v>0.70292811225420582</v>
      </c>
      <c r="P30" s="9">
        <f t="shared" si="10"/>
        <v>41.277615138064959</v>
      </c>
      <c r="Q30" s="9">
        <f t="shared" si="0"/>
        <v>0.67000200000000376</v>
      </c>
      <c r="R30" s="9">
        <f t="shared" si="5"/>
        <v>0.76500092857142932</v>
      </c>
      <c r="S30" s="9">
        <f t="shared" si="6"/>
        <v>62.612499916666671</v>
      </c>
      <c r="T30" s="5">
        <v>62.507659420452633</v>
      </c>
      <c r="U30" s="5">
        <v>0.15362365740185169</v>
      </c>
      <c r="V30" s="5">
        <v>0.11856290467875616</v>
      </c>
      <c r="W30" s="5">
        <v>3.5060752723095528E-2</v>
      </c>
    </row>
    <row r="31" spans="1:23" x14ac:dyDescent="0.35">
      <c r="A31" s="10">
        <v>42753</v>
      </c>
      <c r="B31" s="9">
        <v>62.669998</v>
      </c>
      <c r="C31" s="9">
        <v>62.700001</v>
      </c>
      <c r="D31" s="9">
        <v>62.119999</v>
      </c>
      <c r="E31" s="9">
        <v>62.5</v>
      </c>
      <c r="F31" s="9">
        <v>19670100</v>
      </c>
      <c r="G31" s="9">
        <v>61.134940999999998</v>
      </c>
      <c r="H31" s="4">
        <f t="shared" si="1"/>
        <v>-4.7979047328215957E-4</v>
      </c>
      <c r="I31" s="11">
        <f t="shared" si="7"/>
        <v>9.7597029966986187E-2</v>
      </c>
      <c r="J31" s="9">
        <f t="shared" si="2"/>
        <v>-2.9998999999996556E-2</v>
      </c>
      <c r="K31" s="9">
        <f t="shared" si="3"/>
        <v>0</v>
      </c>
      <c r="L31" s="9">
        <f t="shared" si="4"/>
        <v>2.9998999999996556E-2</v>
      </c>
      <c r="M31" s="9">
        <f t="shared" ref="M31:N31" si="24">AVERAGE(K18:K31)</f>
        <v>0.1171431428571432</v>
      </c>
      <c r="N31" s="9">
        <f t="shared" si="24"/>
        <v>0.17285735714285724</v>
      </c>
      <c r="O31" s="9">
        <f t="shared" si="9"/>
        <v>0.67768676319822896</v>
      </c>
      <c r="P31" s="9">
        <f t="shared" si="10"/>
        <v>40.39411754708803</v>
      </c>
      <c r="Q31" s="9">
        <f t="shared" si="0"/>
        <v>0.58000200000000035</v>
      </c>
      <c r="R31" s="9">
        <f t="shared" si="5"/>
        <v>0.74500100000000147</v>
      </c>
      <c r="S31" s="9">
        <f t="shared" si="6"/>
        <v>62.579166416666659</v>
      </c>
      <c r="T31" s="5">
        <v>62.507092055974667</v>
      </c>
      <c r="U31" s="5">
        <v>0.12937824067144277</v>
      </c>
      <c r="V31" s="5">
        <v>0.12072597187729349</v>
      </c>
      <c r="W31" s="5">
        <v>8.6522687941492787E-3</v>
      </c>
    </row>
    <row r="32" spans="1:23" x14ac:dyDescent="0.35">
      <c r="A32" s="10">
        <v>42754</v>
      </c>
      <c r="B32" s="9">
        <v>62.240001999999997</v>
      </c>
      <c r="C32" s="9">
        <v>62.98</v>
      </c>
      <c r="D32" s="9">
        <v>62.200001</v>
      </c>
      <c r="E32" s="9">
        <v>62.299999</v>
      </c>
      <c r="F32" s="9">
        <v>18451700</v>
      </c>
      <c r="G32" s="9">
        <v>60.939304</v>
      </c>
      <c r="H32" s="4">
        <f t="shared" si="1"/>
        <v>-3.205216095962457E-3</v>
      </c>
      <c r="I32" s="11">
        <f t="shared" si="7"/>
        <v>9.6748928131248552E-2</v>
      </c>
      <c r="J32" s="9">
        <f t="shared" si="2"/>
        <v>-0.20000100000000032</v>
      </c>
      <c r="K32" s="9">
        <f t="shared" si="3"/>
        <v>0</v>
      </c>
      <c r="L32" s="9">
        <f t="shared" si="4"/>
        <v>0.20000100000000032</v>
      </c>
      <c r="M32" s="9">
        <f t="shared" ref="M32:N32" si="25">AVERAGE(K19:K32)</f>
        <v>0.1171431428571432</v>
      </c>
      <c r="N32" s="9">
        <f t="shared" si="25"/>
        <v>0.16642907142857158</v>
      </c>
      <c r="O32" s="9">
        <f t="shared" si="9"/>
        <v>0.70386226307474753</v>
      </c>
      <c r="P32" s="9">
        <f t="shared" si="10"/>
        <v>41.309809972818762</v>
      </c>
      <c r="Q32" s="9">
        <f t="shared" si="0"/>
        <v>0.77999899999999656</v>
      </c>
      <c r="R32" s="9">
        <f t="shared" si="5"/>
        <v>0.76000092857142987</v>
      </c>
      <c r="S32" s="9">
        <f t="shared" si="6"/>
        <v>62.592499750000002</v>
      </c>
      <c r="T32" s="5">
        <v>62.491751829606173</v>
      </c>
      <c r="U32" s="5">
        <v>9.2953652171303247E-2</v>
      </c>
      <c r="V32" s="5">
        <v>0.11517150793609546</v>
      </c>
      <c r="W32" s="5">
        <v>-2.221785576479221E-2</v>
      </c>
    </row>
    <row r="33" spans="1:23" x14ac:dyDescent="0.35">
      <c r="A33" s="10">
        <v>42755</v>
      </c>
      <c r="B33" s="9">
        <v>62.669998</v>
      </c>
      <c r="C33" s="9">
        <v>62.82</v>
      </c>
      <c r="D33" s="9">
        <v>62.369999</v>
      </c>
      <c r="E33" s="9">
        <v>62.740001999999997</v>
      </c>
      <c r="F33" s="9">
        <v>30213500</v>
      </c>
      <c r="G33" s="9">
        <v>61.369694000000003</v>
      </c>
      <c r="H33" s="4">
        <f t="shared" si="1"/>
        <v>7.0377778165530919E-3</v>
      </c>
      <c r="I33" s="11">
        <f t="shared" si="7"/>
        <v>0.10217561976634448</v>
      </c>
      <c r="J33" s="9">
        <f t="shared" si="2"/>
        <v>0.44000299999999726</v>
      </c>
      <c r="K33" s="9">
        <f t="shared" si="3"/>
        <v>0.44000299999999726</v>
      </c>
      <c r="L33" s="9">
        <f t="shared" si="4"/>
        <v>0</v>
      </c>
      <c r="M33" s="9">
        <f t="shared" ref="M33:N33" si="26">AVERAGE(K20:K33)</f>
        <v>0.1485719285714287</v>
      </c>
      <c r="N33" s="9">
        <f t="shared" si="26"/>
        <v>0.16000050000000041</v>
      </c>
      <c r="O33" s="9">
        <f t="shared" si="9"/>
        <v>0.92857165178501522</v>
      </c>
      <c r="P33" s="9">
        <f t="shared" si="10"/>
        <v>48.1481541495004</v>
      </c>
      <c r="Q33" s="9">
        <f t="shared" si="0"/>
        <v>0.45000100000000032</v>
      </c>
      <c r="R33" s="9">
        <f t="shared" si="5"/>
        <v>0.7585723571428582</v>
      </c>
      <c r="S33" s="9">
        <f t="shared" si="6"/>
        <v>62.60583308333333</v>
      </c>
      <c r="T33" s="5">
        <v>62.510140731116827</v>
      </c>
      <c r="U33" s="5">
        <v>9.8456522694881698E-2</v>
      </c>
      <c r="V33" s="5">
        <v>0.11182851088785271</v>
      </c>
      <c r="W33" s="5">
        <v>-1.3371988192971015E-2</v>
      </c>
    </row>
    <row r="34" spans="1:23" x14ac:dyDescent="0.35">
      <c r="A34" s="10">
        <v>42758</v>
      </c>
      <c r="B34" s="9">
        <v>62.700001</v>
      </c>
      <c r="C34" s="9">
        <v>63.119999</v>
      </c>
      <c r="D34" s="9">
        <v>62.57</v>
      </c>
      <c r="E34" s="9">
        <v>62.959999000000003</v>
      </c>
      <c r="F34" s="9">
        <v>23097600</v>
      </c>
      <c r="G34" s="9">
        <v>61.584887999999999</v>
      </c>
      <c r="H34" s="4">
        <f t="shared" si="1"/>
        <v>3.5003855281385467E-3</v>
      </c>
      <c r="I34" s="11">
        <f t="shared" si="7"/>
        <v>8.70847047822257E-2</v>
      </c>
      <c r="J34" s="9">
        <f t="shared" si="2"/>
        <v>0.21999700000000644</v>
      </c>
      <c r="K34" s="9">
        <f t="shared" si="3"/>
        <v>0.21999700000000644</v>
      </c>
      <c r="L34" s="9">
        <f t="shared" si="4"/>
        <v>0</v>
      </c>
      <c r="M34" s="9">
        <f t="shared" ref="M34:N34" si="27">AVERAGE(K21:K34)</f>
        <v>0.1642860000000006</v>
      </c>
      <c r="N34" s="9">
        <f t="shared" si="27"/>
        <v>0.105714571428572</v>
      </c>
      <c r="O34" s="9">
        <f t="shared" si="9"/>
        <v>1.554052556614709</v>
      </c>
      <c r="P34" s="9">
        <f t="shared" si="10"/>
        <v>60.846537890925056</v>
      </c>
      <c r="Q34" s="9">
        <f t="shared" si="0"/>
        <v>0.54999899999999968</v>
      </c>
      <c r="R34" s="9">
        <f t="shared" si="5"/>
        <v>0.72928635714285817</v>
      </c>
      <c r="S34" s="9">
        <f t="shared" si="6"/>
        <v>62.66083308333333</v>
      </c>
      <c r="T34" s="5">
        <v>62.543463565848917</v>
      </c>
      <c r="U34" s="5">
        <v>0.11919549506868066</v>
      </c>
      <c r="V34" s="5">
        <v>0.1133019077240183</v>
      </c>
      <c r="W34" s="5">
        <v>5.8935873446623599E-3</v>
      </c>
    </row>
    <row r="35" spans="1:23" x14ac:dyDescent="0.35">
      <c r="A35" s="10">
        <v>42759</v>
      </c>
      <c r="B35" s="9">
        <v>63.200001</v>
      </c>
      <c r="C35" s="9">
        <v>63.740001999999997</v>
      </c>
      <c r="D35" s="9">
        <v>62.939999</v>
      </c>
      <c r="E35" s="9">
        <v>63.52</v>
      </c>
      <c r="F35" s="9">
        <v>24672900</v>
      </c>
      <c r="G35" s="9">
        <v>62.132660000000001</v>
      </c>
      <c r="H35" s="4">
        <f t="shared" si="1"/>
        <v>8.8552608476612747E-3</v>
      </c>
      <c r="I35" s="11">
        <f t="shared" si="7"/>
        <v>8.9827097295076749E-2</v>
      </c>
      <c r="J35" s="9">
        <f t="shared" si="2"/>
        <v>0.56000099999999975</v>
      </c>
      <c r="K35" s="9">
        <f t="shared" si="3"/>
        <v>0.56000099999999975</v>
      </c>
      <c r="L35" s="9">
        <f t="shared" si="4"/>
        <v>0</v>
      </c>
      <c r="M35" s="9">
        <f t="shared" ref="M35:N35" si="28">AVERAGE(K22:K35)</f>
        <v>0.17285728571428649</v>
      </c>
      <c r="N35" s="9">
        <f t="shared" si="28"/>
        <v>0.105714571428572</v>
      </c>
      <c r="O35" s="9">
        <f t="shared" si="9"/>
        <v>1.6351320672106275</v>
      </c>
      <c r="P35" s="9">
        <f t="shared" si="10"/>
        <v>62.051237869890436</v>
      </c>
      <c r="Q35" s="9">
        <f t="shared" si="0"/>
        <v>0.80000299999999669</v>
      </c>
      <c r="R35" s="9">
        <f t="shared" si="5"/>
        <v>0.73571521428571474</v>
      </c>
      <c r="S35" s="9">
        <f t="shared" si="6"/>
        <v>62.762499833333329</v>
      </c>
      <c r="T35" s="5">
        <v>62.615799598008259</v>
      </c>
      <c r="U35" s="5">
        <v>0.17875806892201496</v>
      </c>
      <c r="V35" s="5">
        <v>0.12639313996361765</v>
      </c>
      <c r="W35" s="5">
        <v>5.2364928958397311E-2</v>
      </c>
    </row>
    <row r="36" spans="1:23" x14ac:dyDescent="0.35">
      <c r="A36" s="10">
        <v>42760</v>
      </c>
      <c r="B36" s="9">
        <v>63.950001</v>
      </c>
      <c r="C36" s="9">
        <v>64.099997999999999</v>
      </c>
      <c r="D36" s="9">
        <v>63.450001</v>
      </c>
      <c r="E36" s="9">
        <v>63.68</v>
      </c>
      <c r="F36" s="9">
        <v>23672700</v>
      </c>
      <c r="G36" s="9">
        <v>62.289161999999997</v>
      </c>
      <c r="H36" s="4">
        <f t="shared" si="1"/>
        <v>2.5156693580076208E-3</v>
      </c>
      <c r="I36" s="11">
        <f t="shared" si="7"/>
        <v>8.6283913184281552E-2</v>
      </c>
      <c r="J36" s="9">
        <f t="shared" si="2"/>
        <v>0.15999999999999659</v>
      </c>
      <c r="K36" s="9">
        <f t="shared" si="3"/>
        <v>0.15999999999999659</v>
      </c>
      <c r="L36" s="9">
        <f t="shared" si="4"/>
        <v>0</v>
      </c>
      <c r="M36" s="9">
        <f t="shared" ref="M36:N36" si="29">AVERAGE(K23:K36)</f>
        <v>0.18428585714285767</v>
      </c>
      <c r="N36" s="9">
        <f t="shared" si="29"/>
        <v>8.5714357142857675E-2</v>
      </c>
      <c r="O36" s="9">
        <f t="shared" si="9"/>
        <v>2.149999875000097</v>
      </c>
      <c r="P36" s="9">
        <f t="shared" si="10"/>
        <v>68.253966994206024</v>
      </c>
      <c r="Q36" s="9">
        <f t="shared" si="0"/>
        <v>0.64999699999999905</v>
      </c>
      <c r="R36" s="9">
        <f t="shared" si="5"/>
        <v>0.7371435000000004</v>
      </c>
      <c r="S36" s="9">
        <f t="shared" si="6"/>
        <v>62.832499833333323</v>
      </c>
      <c r="T36" s="5">
        <v>62.694629257415059</v>
      </c>
      <c r="U36" s="5">
        <v>0.23615030691055949</v>
      </c>
      <c r="V36" s="5">
        <v>0.14834457335300602</v>
      </c>
      <c r="W36" s="5">
        <v>8.7805733557553473E-2</v>
      </c>
    </row>
    <row r="37" spans="1:23" x14ac:dyDescent="0.35">
      <c r="A37" s="10">
        <v>42761</v>
      </c>
      <c r="B37" s="9">
        <v>64.120002999999997</v>
      </c>
      <c r="C37" s="9">
        <v>64.540001000000004</v>
      </c>
      <c r="D37" s="9">
        <v>63.549999</v>
      </c>
      <c r="E37" s="9">
        <v>64.269997000000004</v>
      </c>
      <c r="F37" s="9">
        <v>43554600</v>
      </c>
      <c r="G37" s="9">
        <v>62.866275999999999</v>
      </c>
      <c r="H37" s="4">
        <f t="shared" si="1"/>
        <v>9.2224213291733394E-3</v>
      </c>
      <c r="I37" s="11">
        <f t="shared" si="7"/>
        <v>9.1740569239784603E-2</v>
      </c>
      <c r="J37" s="9">
        <f t="shared" si="2"/>
        <v>0.58999700000000388</v>
      </c>
      <c r="K37" s="9">
        <f t="shared" si="3"/>
        <v>0.58999700000000388</v>
      </c>
      <c r="L37" s="9">
        <f t="shared" si="4"/>
        <v>0</v>
      </c>
      <c r="M37" s="9">
        <f t="shared" ref="M37:N37" si="30">AVERAGE(K24:K37)</f>
        <v>0.22642850000000081</v>
      </c>
      <c r="N37" s="9">
        <f t="shared" si="30"/>
        <v>8.5714357142857675E-2</v>
      </c>
      <c r="O37" s="9">
        <f t="shared" si="9"/>
        <v>2.6416636319469666</v>
      </c>
      <c r="P37" s="9">
        <f t="shared" si="10"/>
        <v>72.540022883295137</v>
      </c>
      <c r="Q37" s="9">
        <f t="shared" si="0"/>
        <v>0.99000200000000405</v>
      </c>
      <c r="R37" s="9">
        <f t="shared" si="5"/>
        <v>0.76285785714285781</v>
      </c>
      <c r="S37" s="9">
        <f t="shared" si="6"/>
        <v>62.968332999999994</v>
      </c>
      <c r="T37" s="5">
        <v>62.811323164273205</v>
      </c>
      <c r="U37" s="5">
        <v>0.32548985169462696</v>
      </c>
      <c r="V37" s="5">
        <v>0.18377362902133021</v>
      </c>
      <c r="W37" s="5">
        <v>0.14171622267329675</v>
      </c>
    </row>
    <row r="38" spans="1:23" x14ac:dyDescent="0.35">
      <c r="A38" s="10">
        <v>42762</v>
      </c>
      <c r="B38" s="9">
        <v>65.389999000000003</v>
      </c>
      <c r="C38" s="9">
        <v>65.910004000000001</v>
      </c>
      <c r="D38" s="9">
        <v>64.889999000000003</v>
      </c>
      <c r="E38" s="9">
        <v>65.779999000000004</v>
      </c>
      <c r="F38" s="9">
        <v>44818000</v>
      </c>
      <c r="G38" s="9">
        <v>64.343299999999999</v>
      </c>
      <c r="H38" s="4">
        <f t="shared" si="1"/>
        <v>2.3222943215380595E-2</v>
      </c>
      <c r="I38" s="11">
        <f t="shared" si="7"/>
        <v>0.12599144625565928</v>
      </c>
      <c r="J38" s="9">
        <f t="shared" si="2"/>
        <v>1.5100020000000001</v>
      </c>
      <c r="K38" s="9">
        <f t="shared" si="3"/>
        <v>1.5100020000000001</v>
      </c>
      <c r="L38" s="9">
        <f t="shared" si="4"/>
        <v>0</v>
      </c>
      <c r="M38" s="9">
        <f t="shared" ref="M38:N38" si="31">AVERAGE(K25:K38)</f>
        <v>0.29571428571428626</v>
      </c>
      <c r="N38" s="9">
        <f t="shared" si="31"/>
        <v>8.5714357142857675E-2</v>
      </c>
      <c r="O38" s="9">
        <f t="shared" si="9"/>
        <v>3.4499971250023806</v>
      </c>
      <c r="P38" s="9">
        <f t="shared" si="10"/>
        <v>77.528075369274205</v>
      </c>
      <c r="Q38" s="9">
        <f t="shared" si="0"/>
        <v>1.0200049999999976</v>
      </c>
      <c r="R38" s="9">
        <f t="shared" si="5"/>
        <v>0.7564295714285717</v>
      </c>
      <c r="S38" s="9">
        <f t="shared" si="6"/>
        <v>63.231666333333322</v>
      </c>
      <c r="T38" s="5">
        <v>63.031225078030744</v>
      </c>
      <c r="U38" s="5">
        <v>0.51223193548050006</v>
      </c>
      <c r="V38" s="5">
        <v>0.2494652903131642</v>
      </c>
      <c r="W38" s="5">
        <v>0.26276664516733583</v>
      </c>
    </row>
    <row r="39" spans="1:23" x14ac:dyDescent="0.35">
      <c r="A39" s="10">
        <v>42765</v>
      </c>
      <c r="B39" s="9">
        <v>65.690002000000007</v>
      </c>
      <c r="C39" s="9">
        <v>65.790001000000004</v>
      </c>
      <c r="D39" s="9">
        <v>64.800003000000004</v>
      </c>
      <c r="E39" s="9">
        <v>65.129997000000003</v>
      </c>
      <c r="F39" s="9">
        <v>31651400</v>
      </c>
      <c r="G39" s="9">
        <v>63.707489000000002</v>
      </c>
      <c r="H39" s="4">
        <f t="shared" si="1"/>
        <v>-9.9306881306635997E-3</v>
      </c>
      <c r="I39" s="11">
        <f t="shared" si="7"/>
        <v>0.13557062114041438</v>
      </c>
      <c r="J39" s="9">
        <f t="shared" si="2"/>
        <v>-0.65000200000000063</v>
      </c>
      <c r="K39" s="9">
        <f t="shared" si="3"/>
        <v>0</v>
      </c>
      <c r="L39" s="9">
        <f t="shared" si="4"/>
        <v>0.65000200000000063</v>
      </c>
      <c r="M39" s="9">
        <f t="shared" ref="M39:N39" si="32">AVERAGE(K26:K39)</f>
        <v>0.29571428571428626</v>
      </c>
      <c r="N39" s="9">
        <f t="shared" si="32"/>
        <v>0.11785728571428626</v>
      </c>
      <c r="O39" s="9">
        <f t="shared" si="9"/>
        <v>2.5090878677722745</v>
      </c>
      <c r="P39" s="9">
        <f t="shared" si="10"/>
        <v>71.502565974933972</v>
      </c>
      <c r="Q39" s="9">
        <f t="shared" si="0"/>
        <v>0.98999799999999993</v>
      </c>
      <c r="R39" s="9">
        <f t="shared" si="5"/>
        <v>0.78857221428571422</v>
      </c>
      <c r="S39" s="9">
        <f t="shared" si="6"/>
        <v>63.393332833333325</v>
      </c>
      <c r="T39" s="5">
        <v>63.186689664843286</v>
      </c>
      <c r="U39" s="5">
        <v>0.60085042351238371</v>
      </c>
      <c r="V39" s="5">
        <v>0.31974231695300814</v>
      </c>
      <c r="W39" s="5">
        <v>0.28110810655937557</v>
      </c>
    </row>
    <row r="40" spans="1:23" x14ac:dyDescent="0.35">
      <c r="A40" s="10">
        <v>42766</v>
      </c>
      <c r="B40" s="9">
        <v>64.860000999999997</v>
      </c>
      <c r="C40" s="9">
        <v>65.150002000000001</v>
      </c>
      <c r="D40" s="9">
        <v>64.260002</v>
      </c>
      <c r="E40" s="9">
        <v>64.650002000000001</v>
      </c>
      <c r="F40" s="9">
        <v>25270500</v>
      </c>
      <c r="G40" s="9">
        <v>63.23798</v>
      </c>
      <c r="H40" s="4">
        <f t="shared" si="1"/>
        <v>-7.3970523645486798E-3</v>
      </c>
      <c r="I40" s="11">
        <f t="shared" si="7"/>
        <v>0.14188985684599292</v>
      </c>
      <c r="J40" s="9">
        <f t="shared" si="2"/>
        <v>-0.47999500000000239</v>
      </c>
      <c r="K40" s="9">
        <f t="shared" si="3"/>
        <v>0</v>
      </c>
      <c r="L40" s="9">
        <f t="shared" si="4"/>
        <v>0.47999500000000239</v>
      </c>
      <c r="M40" s="9">
        <f t="shared" ref="M40:N40" si="33">AVERAGE(K27:K40)</f>
        <v>0.29571428571428626</v>
      </c>
      <c r="N40" s="9">
        <f t="shared" si="33"/>
        <v>0.15071407142857193</v>
      </c>
      <c r="O40" s="9">
        <f t="shared" si="9"/>
        <v>1.9620880977555863</v>
      </c>
      <c r="P40" s="9">
        <f t="shared" si="10"/>
        <v>66.240031795215231</v>
      </c>
      <c r="Q40" s="9">
        <f t="shared" si="0"/>
        <v>0.89000000000000057</v>
      </c>
      <c r="R40" s="9">
        <f t="shared" si="5"/>
        <v>0.79571499999999973</v>
      </c>
      <c r="S40" s="9">
        <f t="shared" si="6"/>
        <v>63.56333291666666</v>
      </c>
      <c r="T40" s="5">
        <v>63.295083171151191</v>
      </c>
      <c r="U40" s="5">
        <v>0.62514336514976776</v>
      </c>
      <c r="V40" s="5">
        <v>0.38082252659236004</v>
      </c>
      <c r="W40" s="5">
        <v>0.24432083855740772</v>
      </c>
    </row>
    <row r="41" spans="1:23" x14ac:dyDescent="0.35">
      <c r="A41" s="10">
        <v>42767</v>
      </c>
      <c r="B41" s="9">
        <v>64.360000999999997</v>
      </c>
      <c r="C41" s="9">
        <v>64.620002999999997</v>
      </c>
      <c r="D41" s="9">
        <v>63.470001000000003</v>
      </c>
      <c r="E41" s="9">
        <v>63.580002</v>
      </c>
      <c r="F41" s="9">
        <v>39671500</v>
      </c>
      <c r="G41" s="9">
        <v>62.191349000000002</v>
      </c>
      <c r="H41" s="4">
        <f t="shared" si="1"/>
        <v>-1.6689163551312579E-2</v>
      </c>
      <c r="I41" s="11">
        <f t="shared" si="7"/>
        <v>0.15905073040912621</v>
      </c>
      <c r="J41" s="9">
        <f t="shared" si="2"/>
        <v>-1.0700000000000003</v>
      </c>
      <c r="K41" s="9">
        <f t="shared" si="3"/>
        <v>0</v>
      </c>
      <c r="L41" s="9">
        <f t="shared" si="4"/>
        <v>1.0700000000000003</v>
      </c>
      <c r="M41" s="9">
        <f t="shared" ref="M41:N41" si="34">AVERAGE(K28:K41)</f>
        <v>0.2550000000000005</v>
      </c>
      <c r="N41" s="9">
        <f t="shared" si="34"/>
        <v>0.22714264285714339</v>
      </c>
      <c r="O41" s="9">
        <f t="shared" si="9"/>
        <v>1.1226425685307246</v>
      </c>
      <c r="P41" s="9">
        <f t="shared" si="10"/>
        <v>52.888912395072168</v>
      </c>
      <c r="Q41" s="9">
        <f t="shared" si="0"/>
        <v>1.1500019999999935</v>
      </c>
      <c r="R41" s="9">
        <f t="shared" si="5"/>
        <v>0.82071514285714231</v>
      </c>
      <c r="S41" s="9">
        <f t="shared" si="6"/>
        <v>63.636666333333331</v>
      </c>
      <c r="T41" s="5">
        <v>63.316188269584437</v>
      </c>
      <c r="U41" s="5">
        <v>0.55169603036252823</v>
      </c>
      <c r="V41" s="5">
        <v>0.41499722734639372</v>
      </c>
      <c r="W41" s="5">
        <v>0.13669880301613452</v>
      </c>
    </row>
    <row r="42" spans="1:23" x14ac:dyDescent="0.35">
      <c r="A42" s="10">
        <v>42768</v>
      </c>
      <c r="B42" s="9">
        <v>63.25</v>
      </c>
      <c r="C42" s="9">
        <v>63.41</v>
      </c>
      <c r="D42" s="9">
        <v>62.75</v>
      </c>
      <c r="E42" s="9">
        <v>63.169998</v>
      </c>
      <c r="F42" s="9">
        <v>45827000</v>
      </c>
      <c r="G42" s="9">
        <v>61.790301999999997</v>
      </c>
      <c r="H42" s="4">
        <f t="shared" si="1"/>
        <v>-6.469479887629615E-3</v>
      </c>
      <c r="I42" s="11">
        <f t="shared" si="7"/>
        <v>0.15621414702177516</v>
      </c>
      <c r="J42" s="9">
        <f t="shared" si="2"/>
        <v>-0.4100040000000007</v>
      </c>
      <c r="K42" s="9">
        <f t="shared" si="3"/>
        <v>0</v>
      </c>
      <c r="L42" s="9">
        <f t="shared" si="4"/>
        <v>0.4100040000000007</v>
      </c>
      <c r="M42" s="9">
        <f t="shared" ref="M42:N42" si="35">AVERAGE(K29:K42)</f>
        <v>0.2550000000000005</v>
      </c>
      <c r="N42" s="9">
        <f t="shared" si="35"/>
        <v>0.21500021428571461</v>
      </c>
      <c r="O42" s="9">
        <f t="shared" si="9"/>
        <v>1.1860453295229278</v>
      </c>
      <c r="P42" s="9">
        <f t="shared" si="10"/>
        <v>54.255294412479763</v>
      </c>
      <c r="Q42" s="9">
        <f t="shared" si="0"/>
        <v>0.65999999999999659</v>
      </c>
      <c r="R42" s="9">
        <f t="shared" si="5"/>
        <v>0.7642864999999992</v>
      </c>
      <c r="S42" s="9">
        <f t="shared" si="6"/>
        <v>63.689999583333332</v>
      </c>
      <c r="T42" s="5">
        <v>63.305359360726328</v>
      </c>
      <c r="U42" s="5">
        <v>0.45515781615186768</v>
      </c>
      <c r="V42" s="5">
        <v>0.42302934510748852</v>
      </c>
      <c r="W42" s="5">
        <v>3.2128471044379159E-2</v>
      </c>
    </row>
    <row r="43" spans="1:23" x14ac:dyDescent="0.35">
      <c r="A43" s="10">
        <v>42769</v>
      </c>
      <c r="B43" s="9">
        <v>63.5</v>
      </c>
      <c r="C43" s="9">
        <v>63.700001</v>
      </c>
      <c r="D43" s="9">
        <v>63.07</v>
      </c>
      <c r="E43" s="9">
        <v>63.68</v>
      </c>
      <c r="F43" s="9">
        <v>30301800</v>
      </c>
      <c r="G43" s="9">
        <v>62.289161999999997</v>
      </c>
      <c r="H43" s="4">
        <f t="shared" si="1"/>
        <v>8.0410193896006728E-3</v>
      </c>
      <c r="I43" s="11">
        <f t="shared" si="7"/>
        <v>0.15935173621733345</v>
      </c>
      <c r="J43" s="9">
        <f t="shared" si="2"/>
        <v>0.51000200000000007</v>
      </c>
      <c r="K43" s="9">
        <f t="shared" si="3"/>
        <v>0.51000200000000007</v>
      </c>
      <c r="L43" s="9">
        <f t="shared" si="4"/>
        <v>0</v>
      </c>
      <c r="M43" s="9">
        <f t="shared" ref="M43:N43" si="36">AVERAGE(K30:K43)</f>
        <v>0.28500014285714315</v>
      </c>
      <c r="N43" s="9">
        <f t="shared" si="36"/>
        <v>0.21500021428571461</v>
      </c>
      <c r="O43" s="9">
        <f t="shared" si="9"/>
        <v>1.3255807386238478</v>
      </c>
      <c r="P43" s="9">
        <f t="shared" si="10"/>
        <v>56.999987857151517</v>
      </c>
      <c r="Q43" s="9">
        <f t="shared" si="0"/>
        <v>0.63000100000000003</v>
      </c>
      <c r="R43" s="9">
        <f t="shared" si="5"/>
        <v>0.7721436428571421</v>
      </c>
      <c r="S43" s="9">
        <f t="shared" si="6"/>
        <v>63.788332916666661</v>
      </c>
      <c r="T43" s="5">
        <v>63.333110519191045</v>
      </c>
      <c r="U43" s="5">
        <v>0.41501939970589063</v>
      </c>
      <c r="V43" s="5">
        <v>0.42142735602716896</v>
      </c>
      <c r="W43" s="5">
        <v>-6.4079563212783297E-3</v>
      </c>
    </row>
    <row r="44" spans="1:23" x14ac:dyDescent="0.35">
      <c r="A44" s="10">
        <v>42772</v>
      </c>
      <c r="B44" s="9">
        <v>63.5</v>
      </c>
      <c r="C44" s="9">
        <v>63.650002000000001</v>
      </c>
      <c r="D44" s="9">
        <v>63.139999000000003</v>
      </c>
      <c r="E44" s="9">
        <v>63.639999000000003</v>
      </c>
      <c r="F44" s="9">
        <v>19796400</v>
      </c>
      <c r="G44" s="9">
        <v>62.250042000000001</v>
      </c>
      <c r="H44" s="4">
        <f t="shared" si="1"/>
        <v>-6.282359294130991E-4</v>
      </c>
      <c r="I44" s="11">
        <f t="shared" si="7"/>
        <v>0.15862559011994742</v>
      </c>
      <c r="J44" s="9">
        <f t="shared" si="2"/>
        <v>-4.0000999999996623E-2</v>
      </c>
      <c r="K44" s="9">
        <f t="shared" si="3"/>
        <v>0</v>
      </c>
      <c r="L44" s="9">
        <f t="shared" si="4"/>
        <v>4.0000999999996623E-2</v>
      </c>
      <c r="M44" s="9">
        <f t="shared" ref="M44:N44" si="37">AVERAGE(K31:K44)</f>
        <v>0.28500014285714315</v>
      </c>
      <c r="N44" s="9">
        <f t="shared" si="37"/>
        <v>0.20571442857142838</v>
      </c>
      <c r="O44" s="9">
        <f t="shared" si="9"/>
        <v>1.3854163990163924</v>
      </c>
      <c r="P44" s="9">
        <f t="shared" si="10"/>
        <v>58.078597916391367</v>
      </c>
      <c r="Q44" s="9">
        <f t="shared" si="0"/>
        <v>0.51000299999999754</v>
      </c>
      <c r="R44" s="9">
        <f t="shared" si="5"/>
        <v>0.76071514285714159</v>
      </c>
      <c r="S44" s="9">
        <f t="shared" si="6"/>
        <v>63.899999583333333</v>
      </c>
      <c r="T44" s="5">
        <v>63.355842999250967</v>
      </c>
      <c r="U44" s="5">
        <v>0.37565139366182621</v>
      </c>
      <c r="V44" s="5">
        <v>0.41227216355410046</v>
      </c>
      <c r="W44" s="5">
        <v>-3.6620769892274252E-2</v>
      </c>
    </row>
    <row r="45" spans="1:23" x14ac:dyDescent="0.35">
      <c r="A45" s="10">
        <v>42773</v>
      </c>
      <c r="B45" s="9">
        <v>63.740001999999997</v>
      </c>
      <c r="C45" s="9">
        <v>63.779998999999997</v>
      </c>
      <c r="D45" s="9">
        <v>63.23</v>
      </c>
      <c r="E45" s="9">
        <v>63.43</v>
      </c>
      <c r="F45" s="9">
        <v>20277200</v>
      </c>
      <c r="G45" s="9">
        <v>62.044623999999999</v>
      </c>
      <c r="H45" s="4">
        <f t="shared" si="1"/>
        <v>-3.3053419528207423E-3</v>
      </c>
      <c r="I45" s="11">
        <f t="shared" si="7"/>
        <v>0.15967474483186131</v>
      </c>
      <c r="J45" s="9">
        <f t="shared" si="2"/>
        <v>-0.20999900000000338</v>
      </c>
      <c r="K45" s="9">
        <f t="shared" si="3"/>
        <v>0</v>
      </c>
      <c r="L45" s="9">
        <f t="shared" si="4"/>
        <v>0.20999900000000338</v>
      </c>
      <c r="M45" s="9">
        <f t="shared" ref="M45:N45" si="38">AVERAGE(K32:K45)</f>
        <v>0.28500014285714315</v>
      </c>
      <c r="N45" s="9">
        <f t="shared" si="38"/>
        <v>0.21857157142857173</v>
      </c>
      <c r="O45" s="9">
        <f t="shared" si="9"/>
        <v>1.3039213699860321</v>
      </c>
      <c r="P45" s="9">
        <f t="shared" si="10"/>
        <v>56.595740938586687</v>
      </c>
      <c r="Q45" s="9">
        <f t="shared" si="0"/>
        <v>0.54999899999999968</v>
      </c>
      <c r="R45" s="9">
        <f t="shared" si="5"/>
        <v>0.75857207142857008</v>
      </c>
      <c r="S45" s="9">
        <f t="shared" si="6"/>
        <v>63.957499416666657</v>
      </c>
      <c r="T45" s="5">
        <v>63.361336110417561</v>
      </c>
      <c r="U45" s="5">
        <v>0.32377452973941701</v>
      </c>
      <c r="V45" s="5">
        <v>0.39457263679116378</v>
      </c>
      <c r="W45" s="5">
        <v>-7.0798107051746773E-2</v>
      </c>
    </row>
    <row r="46" spans="1:23" x14ac:dyDescent="0.35">
      <c r="A46" s="10">
        <v>42774</v>
      </c>
      <c r="B46" s="9">
        <v>63.57</v>
      </c>
      <c r="C46" s="9">
        <v>63.810001</v>
      </c>
      <c r="D46" s="9">
        <v>63.220001000000003</v>
      </c>
      <c r="E46" s="9">
        <v>63.34</v>
      </c>
      <c r="F46" s="9">
        <v>18096400</v>
      </c>
      <c r="G46" s="9">
        <v>61.956592999999998</v>
      </c>
      <c r="H46" s="4">
        <f t="shared" si="1"/>
        <v>-1.4198411421854149E-3</v>
      </c>
      <c r="I46" s="11">
        <f t="shared" si="7"/>
        <v>0.15892928242306326</v>
      </c>
      <c r="J46" s="9">
        <f t="shared" si="2"/>
        <v>-8.9999999999996305E-2</v>
      </c>
      <c r="K46" s="9">
        <f t="shared" si="3"/>
        <v>0</v>
      </c>
      <c r="L46" s="9">
        <f t="shared" si="4"/>
        <v>8.9999999999996305E-2</v>
      </c>
      <c r="M46" s="9">
        <f t="shared" ref="M46:N46" si="39">AVERAGE(K33:K46)</f>
        <v>0.28500014285714315</v>
      </c>
      <c r="N46" s="9">
        <f t="shared" si="39"/>
        <v>0.21071435714285716</v>
      </c>
      <c r="O46" s="9">
        <f t="shared" si="9"/>
        <v>1.3525425923584444</v>
      </c>
      <c r="P46" s="9">
        <f t="shared" si="10"/>
        <v>57.492799354697709</v>
      </c>
      <c r="Q46" s="9">
        <f t="shared" si="0"/>
        <v>0.58999999999999631</v>
      </c>
      <c r="R46" s="9">
        <f t="shared" si="5"/>
        <v>0.74500071428571302</v>
      </c>
      <c r="S46" s="9">
        <f t="shared" si="6"/>
        <v>63.989166166666656</v>
      </c>
      <c r="T46" s="5">
        <v>63.35975565779404</v>
      </c>
      <c r="U46" s="5">
        <v>0.27226103772340338</v>
      </c>
      <c r="V46" s="5">
        <v>0.37011031697761171</v>
      </c>
      <c r="W46" s="5">
        <v>-9.7849279254208332E-2</v>
      </c>
    </row>
    <row r="47" spans="1:23" x14ac:dyDescent="0.35">
      <c r="A47" s="10">
        <v>42775</v>
      </c>
      <c r="B47" s="9">
        <v>63.52</v>
      </c>
      <c r="C47" s="9">
        <v>64.440002000000007</v>
      </c>
      <c r="D47" s="9">
        <v>63.32</v>
      </c>
      <c r="E47" s="9">
        <v>64.059997999999993</v>
      </c>
      <c r="F47" s="9">
        <v>22644400</v>
      </c>
      <c r="G47" s="9">
        <v>62.660862000000002</v>
      </c>
      <c r="H47" s="4">
        <f t="shared" si="1"/>
        <v>1.1303015263680188E-2</v>
      </c>
      <c r="I47" s="11">
        <f t="shared" si="7"/>
        <v>0.16295458859959677</v>
      </c>
      <c r="J47" s="9">
        <f t="shared" si="2"/>
        <v>0.7199979999999897</v>
      </c>
      <c r="K47" s="9">
        <f t="shared" si="3"/>
        <v>0.7199979999999897</v>
      </c>
      <c r="L47" s="9">
        <f t="shared" si="4"/>
        <v>0</v>
      </c>
      <c r="M47" s="9">
        <f t="shared" ref="M47:N47" si="40">AVERAGE(K34:K47)</f>
        <v>0.30499978571428549</v>
      </c>
      <c r="N47" s="9">
        <f t="shared" si="40"/>
        <v>0.21071435714285716</v>
      </c>
      <c r="O47" s="9">
        <f t="shared" si="9"/>
        <v>1.4474561195063989</v>
      </c>
      <c r="P47" s="9">
        <f t="shared" si="10"/>
        <v>59.141249069598061</v>
      </c>
      <c r="Q47" s="9">
        <f t="shared" si="0"/>
        <v>1.1200020000000066</v>
      </c>
      <c r="R47" s="9">
        <f t="shared" si="5"/>
        <v>0.79285792857142767</v>
      </c>
      <c r="S47" s="9">
        <f t="shared" si="6"/>
        <v>64.034165999999985</v>
      </c>
      <c r="T47" s="5">
        <v>63.411625460920405</v>
      </c>
      <c r="U47" s="5">
        <v>0.28623451220974516</v>
      </c>
      <c r="V47" s="5">
        <v>0.35333515602403842</v>
      </c>
      <c r="W47" s="5">
        <v>-6.7100643814293259E-2</v>
      </c>
    </row>
    <row r="48" spans="1:23" x14ac:dyDescent="0.35">
      <c r="A48" s="10">
        <v>42776</v>
      </c>
      <c r="B48" s="9">
        <v>64.25</v>
      </c>
      <c r="C48" s="9">
        <v>64.300003000000004</v>
      </c>
      <c r="D48" s="9">
        <v>63.98</v>
      </c>
      <c r="E48" s="9">
        <v>64</v>
      </c>
      <c r="F48" s="9">
        <v>18170700</v>
      </c>
      <c r="G48" s="9">
        <v>62.602173000000001</v>
      </c>
      <c r="H48" s="4">
        <f t="shared" si="1"/>
        <v>-9.3705224840523178E-4</v>
      </c>
      <c r="I48" s="11">
        <f t="shared" si="7"/>
        <v>0.16297942879228852</v>
      </c>
      <c r="J48" s="9">
        <f t="shared" si="2"/>
        <v>-5.9997999999993112E-2</v>
      </c>
      <c r="K48" s="9">
        <f t="shared" si="3"/>
        <v>0</v>
      </c>
      <c r="L48" s="9">
        <f t="shared" si="4"/>
        <v>5.9997999999993112E-2</v>
      </c>
      <c r="M48" s="9">
        <f t="shared" ref="M48:N48" si="41">AVERAGE(K35:K48)</f>
        <v>0.28928571428571359</v>
      </c>
      <c r="N48" s="9">
        <f t="shared" si="41"/>
        <v>0.21499992857142811</v>
      </c>
      <c r="O48" s="9">
        <f t="shared" si="9"/>
        <v>1.3455153971811948</v>
      </c>
      <c r="P48" s="9">
        <f t="shared" si="10"/>
        <v>57.36544721890187</v>
      </c>
      <c r="Q48" s="9">
        <f t="shared" si="0"/>
        <v>0.32000300000000692</v>
      </c>
      <c r="R48" s="9">
        <f t="shared" si="5"/>
        <v>0.77642964285714255</v>
      </c>
      <c r="S48" s="9">
        <f t="shared" si="6"/>
        <v>64.06083266666667</v>
      </c>
      <c r="T48" s="5">
        <v>63.455208760111489</v>
      </c>
      <c r="U48" s="5">
        <v>0.28913429407555924</v>
      </c>
      <c r="V48" s="5">
        <v>0.34049498363434261</v>
      </c>
      <c r="W48" s="5">
        <v>-5.1360689558783368E-2</v>
      </c>
    </row>
    <row r="49" spans="1:23" x14ac:dyDescent="0.35">
      <c r="A49" s="10">
        <v>42779</v>
      </c>
      <c r="B49" s="9">
        <v>64.239998</v>
      </c>
      <c r="C49" s="9">
        <v>64.860000999999997</v>
      </c>
      <c r="D49" s="9">
        <v>64.129997000000003</v>
      </c>
      <c r="E49" s="9">
        <v>64.720000999999996</v>
      </c>
      <c r="F49" s="9">
        <v>22920100</v>
      </c>
      <c r="G49" s="9">
        <v>63.306454000000002</v>
      </c>
      <c r="H49" s="4">
        <f t="shared" si="1"/>
        <v>1.1187292914769675E-2</v>
      </c>
      <c r="I49" s="11">
        <f t="shared" si="7"/>
        <v>0.16539345604581515</v>
      </c>
      <c r="J49" s="9">
        <f t="shared" si="2"/>
        <v>0.72000099999999634</v>
      </c>
      <c r="K49" s="9">
        <f t="shared" si="3"/>
        <v>0.72000099999999634</v>
      </c>
      <c r="L49" s="9">
        <f t="shared" si="4"/>
        <v>0</v>
      </c>
      <c r="M49" s="9">
        <f t="shared" ref="M49:N49" si="42">AVERAGE(K36:K49)</f>
        <v>0.30071428571428477</v>
      </c>
      <c r="N49" s="9">
        <f t="shared" si="42"/>
        <v>0.21499992857142811</v>
      </c>
      <c r="O49" s="9">
        <f t="shared" si="9"/>
        <v>1.3986715610204508</v>
      </c>
      <c r="P49" s="9">
        <f t="shared" si="10"/>
        <v>58.310257383692132</v>
      </c>
      <c r="Q49" s="9">
        <f t="shared" si="0"/>
        <v>0.73000399999999388</v>
      </c>
      <c r="R49" s="9">
        <f t="shared" si="5"/>
        <v>0.77142971428571372</v>
      </c>
      <c r="S49" s="9">
        <f t="shared" si="6"/>
        <v>64.098332999999997</v>
      </c>
      <c r="T49" s="5">
        <v>63.548897074177304</v>
      </c>
      <c r="U49" s="5">
        <v>0.34554720244250348</v>
      </c>
      <c r="V49" s="5">
        <v>0.34150542739597478</v>
      </c>
      <c r="W49" s="5">
        <v>4.041775046528695E-3</v>
      </c>
    </row>
    <row r="50" spans="1:23" x14ac:dyDescent="0.35">
      <c r="A50" s="10">
        <v>42780</v>
      </c>
      <c r="B50" s="9">
        <v>64.410004000000001</v>
      </c>
      <c r="C50" s="9">
        <v>64.720000999999996</v>
      </c>
      <c r="D50" s="9">
        <v>64.019997000000004</v>
      </c>
      <c r="E50" s="9">
        <v>64.569999999999993</v>
      </c>
      <c r="F50" s="9">
        <v>23065900</v>
      </c>
      <c r="G50" s="9">
        <v>63.542628999999998</v>
      </c>
      <c r="H50" s="4">
        <f t="shared" si="1"/>
        <v>3.7237206184930565E-3</v>
      </c>
      <c r="I50" s="11">
        <f t="shared" si="7"/>
        <v>0.16563959630163488</v>
      </c>
      <c r="J50" s="9">
        <f t="shared" si="2"/>
        <v>-0.15000100000000316</v>
      </c>
      <c r="K50" s="9">
        <f t="shared" si="3"/>
        <v>0</v>
      </c>
      <c r="L50" s="9">
        <f t="shared" si="4"/>
        <v>0.15000100000000316</v>
      </c>
      <c r="M50" s="9">
        <f t="shared" ref="M50:N50" si="43">AVERAGE(K37:K50)</f>
        <v>0.28928571428571359</v>
      </c>
      <c r="N50" s="9">
        <f t="shared" si="43"/>
        <v>0.22571428571428548</v>
      </c>
      <c r="O50" s="9">
        <f t="shared" si="9"/>
        <v>1.2816455696202513</v>
      </c>
      <c r="P50" s="9">
        <f t="shared" si="10"/>
        <v>56.171983356449346</v>
      </c>
      <c r="Q50" s="9">
        <f t="shared" si="0"/>
        <v>0.70000399999999274</v>
      </c>
      <c r="R50" s="9">
        <f t="shared" si="5"/>
        <v>0.7750016428571419</v>
      </c>
      <c r="S50" s="9">
        <f t="shared" si="6"/>
        <v>63.997499749999996</v>
      </c>
      <c r="T50" s="5">
        <v>63.624534327941952</v>
      </c>
      <c r="U50" s="5">
        <v>0.37384159842865472</v>
      </c>
      <c r="V50" s="5">
        <v>0.34797266160251078</v>
      </c>
      <c r="W50" s="5">
        <v>2.586893682614394E-2</v>
      </c>
    </row>
    <row r="51" spans="1:23" x14ac:dyDescent="0.35">
      <c r="A51" s="10">
        <v>42781</v>
      </c>
      <c r="B51" s="9">
        <v>64.5</v>
      </c>
      <c r="C51" s="9">
        <v>64.569999999999993</v>
      </c>
      <c r="D51" s="9">
        <v>64.160004000000001</v>
      </c>
      <c r="E51" s="9">
        <v>64.529999000000004</v>
      </c>
      <c r="F51" s="9">
        <v>17005200</v>
      </c>
      <c r="G51" s="9">
        <v>63.503269000000003</v>
      </c>
      <c r="H51" s="4">
        <f t="shared" si="1"/>
        <v>-6.1961860837527556E-4</v>
      </c>
      <c r="I51" s="11">
        <f t="shared" si="7"/>
        <v>0.16187677332101028</v>
      </c>
      <c r="J51" s="9">
        <f t="shared" si="2"/>
        <v>-4.0000999999989517E-2</v>
      </c>
      <c r="K51" s="9">
        <f t="shared" si="3"/>
        <v>0</v>
      </c>
      <c r="L51" s="9">
        <f t="shared" si="4"/>
        <v>4.0000999999989517E-2</v>
      </c>
      <c r="M51" s="9">
        <f t="shared" ref="M51:N51" si="44">AVERAGE(K38:K51)</f>
        <v>0.24714307142857045</v>
      </c>
      <c r="N51" s="9">
        <f t="shared" si="44"/>
        <v>0.22857149999999901</v>
      </c>
      <c r="O51" s="9">
        <f t="shared" si="9"/>
        <v>1.0812505996091879</v>
      </c>
      <c r="P51" s="9">
        <f t="shared" si="10"/>
        <v>51.951965794615148</v>
      </c>
      <c r="Q51" s="9">
        <f t="shared" si="0"/>
        <v>0.40999599999999248</v>
      </c>
      <c r="R51" s="9">
        <f t="shared" si="5"/>
        <v>0.73357264285714108</v>
      </c>
      <c r="S51" s="9">
        <f t="shared" si="6"/>
        <v>63.947499916666679</v>
      </c>
      <c r="T51" s="5">
        <v>63.691605785131436</v>
      </c>
      <c r="U51" s="5">
        <v>0.38855830641292499</v>
      </c>
      <c r="V51" s="5">
        <v>0.35608979056459361</v>
      </c>
      <c r="W51" s="5">
        <v>3.2468515848331381E-2</v>
      </c>
    </row>
    <row r="52" spans="1:23" x14ac:dyDescent="0.35">
      <c r="A52" s="10">
        <v>42782</v>
      </c>
      <c r="B52" s="9">
        <v>64.739998</v>
      </c>
      <c r="C52" s="9">
        <v>65.239998</v>
      </c>
      <c r="D52" s="9">
        <v>64.440002000000007</v>
      </c>
      <c r="E52" s="9">
        <v>64.519997000000004</v>
      </c>
      <c r="F52" s="9">
        <v>20546300</v>
      </c>
      <c r="G52" s="9">
        <v>63.493426999999997</v>
      </c>
      <c r="H52" s="4">
        <f t="shared" si="1"/>
        <v>-1.5499615863562031E-4</v>
      </c>
      <c r="I52" s="11">
        <f t="shared" si="7"/>
        <v>0.12508504691799685</v>
      </c>
      <c r="J52" s="9">
        <f t="shared" si="2"/>
        <v>-1.0002000000000066E-2</v>
      </c>
      <c r="K52" s="9">
        <f t="shared" si="3"/>
        <v>0</v>
      </c>
      <c r="L52" s="9">
        <f t="shared" si="4"/>
        <v>1.0002000000000066E-2</v>
      </c>
      <c r="M52" s="9">
        <f t="shared" ref="M52:N52" si="45">AVERAGE(K39:K52)</f>
        <v>0.13928578571428471</v>
      </c>
      <c r="N52" s="9">
        <f t="shared" si="45"/>
        <v>0.22928592857142757</v>
      </c>
      <c r="O52" s="9">
        <f t="shared" si="9"/>
        <v>0.60747637930556275</v>
      </c>
      <c r="P52" s="9">
        <f t="shared" si="10"/>
        <v>37.790687759156704</v>
      </c>
      <c r="Q52" s="9">
        <f t="shared" si="0"/>
        <v>0.79999599999999305</v>
      </c>
      <c r="R52" s="9">
        <f t="shared" si="5"/>
        <v>0.7178577142857121</v>
      </c>
      <c r="S52" s="9">
        <f t="shared" si="6"/>
        <v>63.936666166666669</v>
      </c>
      <c r="T52" s="5">
        <v>63.752968097343924</v>
      </c>
      <c r="U52" s="5">
        <v>0.39486259550130853</v>
      </c>
      <c r="V52" s="5">
        <v>0.36384435155193662</v>
      </c>
      <c r="W52" s="5">
        <v>3.1018243949371915E-2</v>
      </c>
    </row>
    <row r="53" spans="1:23" x14ac:dyDescent="0.35">
      <c r="A53" s="10">
        <v>42783</v>
      </c>
      <c r="B53" s="9">
        <v>64.470000999999996</v>
      </c>
      <c r="C53" s="9">
        <v>64.690002000000007</v>
      </c>
      <c r="D53" s="9">
        <v>64.300003000000004</v>
      </c>
      <c r="E53" s="9">
        <v>64.620002999999997</v>
      </c>
      <c r="F53" s="9">
        <v>21248800</v>
      </c>
      <c r="G53" s="9">
        <v>63.591839</v>
      </c>
      <c r="H53" s="4">
        <f t="shared" si="1"/>
        <v>1.548755772699546E-3</v>
      </c>
      <c r="I53" s="11">
        <f t="shared" si="7"/>
        <v>0.11841158912820554</v>
      </c>
      <c r="J53" s="9">
        <f t="shared" si="2"/>
        <v>0.10000599999999338</v>
      </c>
      <c r="K53" s="9">
        <f t="shared" si="3"/>
        <v>0.10000599999999338</v>
      </c>
      <c r="L53" s="9">
        <f t="shared" si="4"/>
        <v>0</v>
      </c>
      <c r="M53" s="9">
        <f t="shared" ref="M53:N53" si="46">AVERAGE(K40:K53)</f>
        <v>0.14642907142856995</v>
      </c>
      <c r="N53" s="9">
        <f t="shared" si="46"/>
        <v>0.18285721428571325</v>
      </c>
      <c r="O53" s="9">
        <f t="shared" si="9"/>
        <v>0.80078367156887476</v>
      </c>
      <c r="P53" s="9">
        <f t="shared" si="10"/>
        <v>44.468621312587636</v>
      </c>
      <c r="Q53" s="9">
        <f t="shared" si="0"/>
        <v>0.38999900000000309</v>
      </c>
      <c r="R53" s="9">
        <f t="shared" si="5"/>
        <v>0.6750006428571409</v>
      </c>
      <c r="S53" s="9">
        <f t="shared" si="6"/>
        <v>64.023332916666661</v>
      </c>
      <c r="T53" s="5">
        <v>63.81719290494808</v>
      </c>
      <c r="U53" s="5">
        <v>0.40327968130558389</v>
      </c>
      <c r="V53" s="5">
        <v>0.37173141750266608</v>
      </c>
      <c r="W53" s="5">
        <v>3.1548263802917809E-2</v>
      </c>
    </row>
    <row r="54" spans="1:23" x14ac:dyDescent="0.35">
      <c r="A54" s="10">
        <v>42787</v>
      </c>
      <c r="B54" s="9">
        <v>64.610000999999997</v>
      </c>
      <c r="C54" s="9">
        <v>64.949996999999996</v>
      </c>
      <c r="D54" s="9">
        <v>64.449996999999996</v>
      </c>
      <c r="E54" s="9">
        <v>64.489998</v>
      </c>
      <c r="F54" s="9">
        <v>20655900</v>
      </c>
      <c r="G54" s="9">
        <v>63.463904999999997</v>
      </c>
      <c r="H54" s="4">
        <f t="shared" si="1"/>
        <v>-2.01382541565822E-3</v>
      </c>
      <c r="I54" s="11">
        <f t="shared" si="7"/>
        <v>0.11413248448422138</v>
      </c>
      <c r="J54" s="9">
        <f t="shared" si="2"/>
        <v>-0.13000499999999704</v>
      </c>
      <c r="K54" s="9">
        <f t="shared" si="3"/>
        <v>0</v>
      </c>
      <c r="L54" s="9">
        <f t="shared" si="4"/>
        <v>0.13000499999999704</v>
      </c>
      <c r="M54" s="9">
        <f t="shared" ref="M54:N54" si="47">AVERAGE(K41:K54)</f>
        <v>0.14642907142856995</v>
      </c>
      <c r="N54" s="9">
        <f t="shared" si="47"/>
        <v>0.15785792857142716</v>
      </c>
      <c r="O54" s="9">
        <f t="shared" si="9"/>
        <v>0.92760036036019622</v>
      </c>
      <c r="P54" s="9">
        <f t="shared" si="10"/>
        <v>48.122026714441084</v>
      </c>
      <c r="Q54" s="9">
        <f t="shared" si="0"/>
        <v>0.5</v>
      </c>
      <c r="R54" s="9">
        <f t="shared" si="5"/>
        <v>0.64714349999999798</v>
      </c>
      <c r="S54" s="9">
        <f t="shared" si="6"/>
        <v>64.133332916666674</v>
      </c>
      <c r="T54" s="5">
        <v>63.86703031939637</v>
      </c>
      <c r="U54" s="5">
        <v>0.39490771512596012</v>
      </c>
      <c r="V54" s="5">
        <v>0.37636667702732496</v>
      </c>
      <c r="W54" s="5">
        <v>1.8541038098635165E-2</v>
      </c>
    </row>
    <row r="55" spans="1:23" x14ac:dyDescent="0.35">
      <c r="A55" s="10">
        <v>42788</v>
      </c>
      <c r="B55" s="9">
        <v>64.330001999999993</v>
      </c>
      <c r="C55" s="9">
        <v>64.389999000000003</v>
      </c>
      <c r="D55" s="9">
        <v>64.050003000000004</v>
      </c>
      <c r="E55" s="9">
        <v>64.360000999999997</v>
      </c>
      <c r="F55" s="9">
        <v>19292700</v>
      </c>
      <c r="G55" s="9">
        <v>63.335971999999998</v>
      </c>
      <c r="H55" s="4">
        <f t="shared" si="1"/>
        <v>-2.0178733045604956E-3</v>
      </c>
      <c r="I55" s="11">
        <f t="shared" si="7"/>
        <v>8.5223639223526118E-2</v>
      </c>
      <c r="J55" s="9">
        <f t="shared" si="2"/>
        <v>-0.12999700000000303</v>
      </c>
      <c r="K55" s="9">
        <f t="shared" si="3"/>
        <v>0</v>
      </c>
      <c r="L55" s="9">
        <f t="shared" si="4"/>
        <v>0.12999700000000303</v>
      </c>
      <c r="M55" s="9">
        <f t="shared" ref="M55:N55" si="48">AVERAGE(K42:K55)</f>
        <v>0.14642907142856995</v>
      </c>
      <c r="N55" s="9">
        <f t="shared" si="48"/>
        <v>9.0714857142855918E-2</v>
      </c>
      <c r="O55" s="9">
        <f t="shared" si="9"/>
        <v>1.61416857216648</v>
      </c>
      <c r="P55" s="9">
        <f t="shared" si="10"/>
        <v>61.746919818133428</v>
      </c>
      <c r="Q55" s="9">
        <f t="shared" si="0"/>
        <v>0.3399959999999993</v>
      </c>
      <c r="R55" s="9">
        <f t="shared" si="5"/>
        <v>0.58928592857142703</v>
      </c>
      <c r="S55" s="9">
        <f t="shared" si="6"/>
        <v>64.189999666666665</v>
      </c>
      <c r="T55" s="5">
        <v>63.903546666107744</v>
      </c>
      <c r="U55" s="5">
        <v>0.37347797848806863</v>
      </c>
      <c r="V55" s="5">
        <v>0.37578893731947371</v>
      </c>
      <c r="W55" s="5">
        <v>-2.3109588314050855E-3</v>
      </c>
    </row>
    <row r="56" spans="1:23" x14ac:dyDescent="0.35">
      <c r="A56" s="10">
        <v>42789</v>
      </c>
      <c r="B56" s="9">
        <v>64.419998000000007</v>
      </c>
      <c r="C56" s="9">
        <v>64.730002999999996</v>
      </c>
      <c r="D56" s="9">
        <v>64.190002000000007</v>
      </c>
      <c r="E56" s="9">
        <v>64.620002999999997</v>
      </c>
      <c r="F56" s="9">
        <v>20273100</v>
      </c>
      <c r="G56" s="9">
        <v>63.591839</v>
      </c>
      <c r="H56" s="4">
        <f t="shared" si="1"/>
        <v>4.0316987202188691E-3</v>
      </c>
      <c r="I56" s="11">
        <f t="shared" si="7"/>
        <v>7.7998664014684013E-2</v>
      </c>
      <c r="J56" s="9">
        <f t="shared" si="2"/>
        <v>0.26000200000000007</v>
      </c>
      <c r="K56" s="9">
        <f t="shared" si="3"/>
        <v>0.26000200000000007</v>
      </c>
      <c r="L56" s="9">
        <f t="shared" si="4"/>
        <v>0</v>
      </c>
      <c r="M56" s="9">
        <f t="shared" ref="M56:N56" si="49">AVERAGE(K43:K56)</f>
        <v>0.16500064285714139</v>
      </c>
      <c r="N56" s="9">
        <f t="shared" si="49"/>
        <v>6.1428857142855876E-2</v>
      </c>
      <c r="O56" s="9">
        <f t="shared" si="9"/>
        <v>2.6860444835140616</v>
      </c>
      <c r="P56" s="9">
        <f t="shared" si="10"/>
        <v>72.870647533622332</v>
      </c>
      <c r="Q56" s="9">
        <f t="shared" si="0"/>
        <v>0.54000099999998952</v>
      </c>
      <c r="R56" s="9">
        <f t="shared" si="5"/>
        <v>0.58071457142856941</v>
      </c>
      <c r="S56" s="9">
        <f t="shared" si="6"/>
        <v>64.271666666666661</v>
      </c>
      <c r="T56" s="5">
        <v>63.956617505655316</v>
      </c>
      <c r="U56" s="5">
        <v>0.3731730397719133</v>
      </c>
      <c r="V56" s="5">
        <v>0.37526575780996163</v>
      </c>
      <c r="W56" s="5">
        <v>-2.0927180380483357E-3</v>
      </c>
    </row>
    <row r="57" spans="1:23" x14ac:dyDescent="0.35">
      <c r="A57" s="10">
        <v>42790</v>
      </c>
      <c r="B57" s="9">
        <v>64.529999000000004</v>
      </c>
      <c r="C57" s="9">
        <v>64.800003000000004</v>
      </c>
      <c r="D57" s="9">
        <v>64.139999000000003</v>
      </c>
      <c r="E57" s="9">
        <v>64.620002999999997</v>
      </c>
      <c r="F57" s="9">
        <v>21796800</v>
      </c>
      <c r="G57" s="9">
        <v>63.591839</v>
      </c>
      <c r="H57" s="4">
        <f t="shared" si="1"/>
        <v>0</v>
      </c>
      <c r="I57" s="11">
        <f t="shared" si="7"/>
        <v>7.3354157635469069E-2</v>
      </c>
      <c r="J57" s="9">
        <f t="shared" si="2"/>
        <v>0</v>
      </c>
      <c r="K57" s="9">
        <f t="shared" si="3"/>
        <v>0</v>
      </c>
      <c r="L57" s="9">
        <f t="shared" si="4"/>
        <v>0</v>
      </c>
      <c r="M57" s="9">
        <f t="shared" ref="M57:N57" si="50">AVERAGE(K44:K57)</f>
        <v>0.1285719285714271</v>
      </c>
      <c r="N57" s="9">
        <f t="shared" si="50"/>
        <v>6.1428857142855876E-2</v>
      </c>
      <c r="O57" s="9">
        <f t="shared" si="9"/>
        <v>2.0930216603643896</v>
      </c>
      <c r="P57" s="9">
        <f t="shared" si="10"/>
        <v>67.669156255369074</v>
      </c>
      <c r="Q57" s="9">
        <f t="shared" si="0"/>
        <v>0.6600040000000007</v>
      </c>
      <c r="R57" s="9">
        <f t="shared" si="5"/>
        <v>0.58285764285714081</v>
      </c>
      <c r="S57" s="9">
        <f t="shared" si="6"/>
        <v>64.370833583333336</v>
      </c>
      <c r="T57" s="5">
        <v>64.00575717190307</v>
      </c>
      <c r="U57" s="5">
        <v>0.36868144345842779</v>
      </c>
      <c r="V57" s="5">
        <v>0.37394889493965489</v>
      </c>
      <c r="W57" s="5">
        <v>-5.2674514812270923E-3</v>
      </c>
    </row>
    <row r="58" spans="1:23" x14ac:dyDescent="0.35">
      <c r="A58" s="10">
        <v>42793</v>
      </c>
      <c r="B58" s="9">
        <v>64.540001000000004</v>
      </c>
      <c r="C58" s="9">
        <v>64.540001000000004</v>
      </c>
      <c r="D58" s="9">
        <v>64.050003000000004</v>
      </c>
      <c r="E58" s="9">
        <v>64.230002999999996</v>
      </c>
      <c r="F58" s="9">
        <v>15871500</v>
      </c>
      <c r="G58" s="9">
        <v>63.208046000000003</v>
      </c>
      <c r="H58" s="4">
        <f t="shared" si="1"/>
        <v>-6.0535413264570419E-3</v>
      </c>
      <c r="I58" s="11">
        <f t="shared" si="7"/>
        <v>7.9710375181986592E-2</v>
      </c>
      <c r="J58" s="9">
        <f t="shared" si="2"/>
        <v>-0.39000000000000057</v>
      </c>
      <c r="K58" s="9">
        <f t="shared" si="3"/>
        <v>0</v>
      </c>
      <c r="L58" s="9">
        <f t="shared" si="4"/>
        <v>0.39000000000000057</v>
      </c>
      <c r="M58" s="9">
        <f t="shared" ref="M58:N58" si="51">AVERAGE(K45:K58)</f>
        <v>0.1285719285714271</v>
      </c>
      <c r="N58" s="9">
        <f t="shared" si="51"/>
        <v>8.6428785714284723E-2</v>
      </c>
      <c r="O58" s="9">
        <f t="shared" si="9"/>
        <v>1.4876054026312333</v>
      </c>
      <c r="P58" s="9">
        <f t="shared" si="10"/>
        <v>59.800698336550383</v>
      </c>
      <c r="Q58" s="9">
        <f t="shared" si="0"/>
        <v>0.48999799999999993</v>
      </c>
      <c r="R58" s="9">
        <f t="shared" si="5"/>
        <v>0.58142871428571241</v>
      </c>
      <c r="S58" s="9">
        <f t="shared" si="6"/>
        <v>64.445000500000006</v>
      </c>
      <c r="T58" s="5">
        <v>64.022367973984316</v>
      </c>
      <c r="U58" s="5">
        <v>0.32984977747541677</v>
      </c>
      <c r="V58" s="5">
        <v>0.36512907144680729</v>
      </c>
      <c r="W58" s="5">
        <v>-3.5279293971390513E-2</v>
      </c>
    </row>
    <row r="59" spans="1:23" x14ac:dyDescent="0.35">
      <c r="A59" s="10">
        <v>42794</v>
      </c>
      <c r="B59" s="9">
        <v>64.080001999999993</v>
      </c>
      <c r="C59" s="9">
        <v>64.199996999999996</v>
      </c>
      <c r="D59" s="9">
        <v>63.759998000000003</v>
      </c>
      <c r="E59" s="9">
        <v>63.98</v>
      </c>
      <c r="F59" s="9">
        <v>23239800</v>
      </c>
      <c r="G59" s="9">
        <v>62.962017000000003</v>
      </c>
      <c r="H59" s="4">
        <f t="shared" si="1"/>
        <v>-3.8999633666794882E-3</v>
      </c>
      <c r="I59" s="11">
        <f t="shared" si="7"/>
        <v>8.038317327119146E-2</v>
      </c>
      <c r="J59" s="9">
        <f t="shared" si="2"/>
        <v>-0.25000299999999953</v>
      </c>
      <c r="K59" s="9">
        <f t="shared" si="3"/>
        <v>0</v>
      </c>
      <c r="L59" s="9">
        <f t="shared" si="4"/>
        <v>0.25000299999999953</v>
      </c>
      <c r="M59" s="9">
        <f t="shared" ref="M59:N59" si="52">AVERAGE(K46:K59)</f>
        <v>0.1285719285714271</v>
      </c>
      <c r="N59" s="9">
        <f t="shared" si="52"/>
        <v>8.9286214285713025E-2</v>
      </c>
      <c r="O59" s="9">
        <f t="shared" si="9"/>
        <v>1.4399975360138022</v>
      </c>
      <c r="P59" s="9">
        <f t="shared" si="10"/>
        <v>59.016352056088991</v>
      </c>
      <c r="Q59" s="9">
        <f t="shared" si="0"/>
        <v>0.43999899999999315</v>
      </c>
      <c r="R59" s="9">
        <f t="shared" si="5"/>
        <v>0.57357157142856907</v>
      </c>
      <c r="S59" s="9">
        <f t="shared" si="6"/>
        <v>64.438333999999998</v>
      </c>
      <c r="T59" s="5">
        <v>64.019229605541028</v>
      </c>
      <c r="U59" s="5">
        <v>0.27572387646335983</v>
      </c>
      <c r="V59" s="5">
        <v>0.34724803245011782</v>
      </c>
      <c r="W59" s="5">
        <v>-7.1524155986757987E-2</v>
      </c>
    </row>
    <row r="60" spans="1:23" x14ac:dyDescent="0.35">
      <c r="A60" s="10">
        <v>42795</v>
      </c>
      <c r="B60" s="9">
        <v>64.129997000000003</v>
      </c>
      <c r="C60" s="9">
        <v>64.989998</v>
      </c>
      <c r="D60" s="9">
        <v>64.019997000000004</v>
      </c>
      <c r="E60" s="9">
        <v>64.940002000000007</v>
      </c>
      <c r="F60" s="9">
        <v>26937500</v>
      </c>
      <c r="G60" s="9">
        <v>63.906753999999999</v>
      </c>
      <c r="H60" s="4">
        <f t="shared" si="1"/>
        <v>1.4893412389175856E-2</v>
      </c>
      <c r="I60" s="11">
        <f t="shared" si="7"/>
        <v>9.8440857154029546E-2</v>
      </c>
      <c r="J60" s="9">
        <f t="shared" si="2"/>
        <v>0.96000200000001001</v>
      </c>
      <c r="K60" s="9">
        <f t="shared" si="3"/>
        <v>0.96000200000001001</v>
      </c>
      <c r="L60" s="9">
        <f t="shared" si="4"/>
        <v>0</v>
      </c>
      <c r="M60" s="9">
        <f t="shared" ref="M60:N60" si="53">AVERAGE(K47:K60)</f>
        <v>0.19714349999999925</v>
      </c>
      <c r="N60" s="9">
        <f t="shared" si="53"/>
        <v>8.2857642857141853E-2</v>
      </c>
      <c r="O60" s="9">
        <f t="shared" si="9"/>
        <v>2.3793037455808652</v>
      </c>
      <c r="P60" s="9">
        <f t="shared" si="10"/>
        <v>70.408105477120671</v>
      </c>
      <c r="Q60" s="9">
        <f t="shared" si="0"/>
        <v>0.97000099999999634</v>
      </c>
      <c r="R60" s="9">
        <f t="shared" si="5"/>
        <v>0.60071449999999771</v>
      </c>
      <c r="S60" s="9">
        <f t="shared" si="6"/>
        <v>64.516667500000011</v>
      </c>
      <c r="T60" s="5">
        <v>64.087434968093547</v>
      </c>
      <c r="U60" s="5">
        <v>0.30675674744863102</v>
      </c>
      <c r="V60" s="5">
        <v>0.33914977544982045</v>
      </c>
      <c r="W60" s="5">
        <v>-3.2393028001189428E-2</v>
      </c>
    </row>
    <row r="61" spans="1:23" x14ac:dyDescent="0.35">
      <c r="A61" s="10">
        <v>42796</v>
      </c>
      <c r="B61" s="9">
        <v>64.690002000000007</v>
      </c>
      <c r="C61" s="9">
        <v>64.75</v>
      </c>
      <c r="D61" s="9">
        <v>63.880001</v>
      </c>
      <c r="E61" s="9">
        <v>64.010002</v>
      </c>
      <c r="F61" s="9">
        <v>24539600</v>
      </c>
      <c r="G61" s="9">
        <v>62.991546999999997</v>
      </c>
      <c r="H61" s="4">
        <f t="shared" si="1"/>
        <v>-1.4424509412503433E-2</v>
      </c>
      <c r="I61" s="11">
        <f t="shared" si="7"/>
        <v>0.11197693184631691</v>
      </c>
      <c r="J61" s="9">
        <f t="shared" si="2"/>
        <v>-0.93000000000000682</v>
      </c>
      <c r="K61" s="9">
        <f t="shared" si="3"/>
        <v>0</v>
      </c>
      <c r="L61" s="9">
        <f t="shared" si="4"/>
        <v>0.93000000000000682</v>
      </c>
      <c r="M61" s="9">
        <f t="shared" ref="M61:N61" si="54">AVERAGE(K48:K61)</f>
        <v>0.1457150714285714</v>
      </c>
      <c r="N61" s="9">
        <f t="shared" si="54"/>
        <v>0.14928621428571379</v>
      </c>
      <c r="O61" s="9">
        <f t="shared" si="9"/>
        <v>0.97607854901921687</v>
      </c>
      <c r="P61" s="9">
        <f t="shared" si="10"/>
        <v>49.394724187642844</v>
      </c>
      <c r="Q61" s="9">
        <f t="shared" si="0"/>
        <v>0.86999899999999997</v>
      </c>
      <c r="R61" s="9">
        <f t="shared" si="5"/>
        <v>0.58285714285714008</v>
      </c>
      <c r="S61" s="9">
        <f t="shared" si="6"/>
        <v>64.457500916666675</v>
      </c>
      <c r="T61" s="5">
        <v>64.08169919267921</v>
      </c>
      <c r="U61" s="5">
        <v>0.25338641277956242</v>
      </c>
      <c r="V61" s="5">
        <v>0.32199710291576883</v>
      </c>
      <c r="W61" s="5">
        <v>-6.8610690136206409E-2</v>
      </c>
    </row>
    <row r="62" spans="1:23" x14ac:dyDescent="0.35">
      <c r="A62" s="10">
        <v>42797</v>
      </c>
      <c r="B62" s="9">
        <v>63.990001999999997</v>
      </c>
      <c r="C62" s="9">
        <v>64.279999000000004</v>
      </c>
      <c r="D62" s="9">
        <v>63.619999</v>
      </c>
      <c r="E62" s="9">
        <v>64.25</v>
      </c>
      <c r="F62" s="9">
        <v>18135900</v>
      </c>
      <c r="G62" s="9">
        <v>63.227722</v>
      </c>
      <c r="H62" s="4">
        <f t="shared" si="1"/>
        <v>3.7423014331083903E-3</v>
      </c>
      <c r="I62" s="11">
        <f t="shared" si="7"/>
        <v>0.11267105553209317</v>
      </c>
      <c r="J62" s="9">
        <f t="shared" si="2"/>
        <v>0.23999799999999993</v>
      </c>
      <c r="K62" s="9">
        <f t="shared" si="3"/>
        <v>0.23999799999999993</v>
      </c>
      <c r="L62" s="9">
        <f t="shared" si="4"/>
        <v>0</v>
      </c>
      <c r="M62" s="9">
        <f t="shared" ref="M62:N62" si="55">AVERAGE(K49:K62)</f>
        <v>0.16285778571428569</v>
      </c>
      <c r="N62" s="9">
        <f t="shared" si="55"/>
        <v>0.14500064285714284</v>
      </c>
      <c r="O62" s="9">
        <f t="shared" si="9"/>
        <v>1.123152163364793</v>
      </c>
      <c r="P62" s="9">
        <f t="shared" si="10"/>
        <v>52.900219906274174</v>
      </c>
      <c r="Q62" s="9">
        <f t="shared" si="0"/>
        <v>0.66000000000000369</v>
      </c>
      <c r="R62" s="9">
        <f t="shared" si="5"/>
        <v>0.60714264285713981</v>
      </c>
      <c r="S62" s="9">
        <f t="shared" si="6"/>
        <v>64.430834250000004</v>
      </c>
      <c r="T62" s="5">
        <v>64.094165919147414</v>
      </c>
      <c r="U62" s="5">
        <v>0.22782959316384677</v>
      </c>
      <c r="V62" s="5">
        <v>0.30316360096538447</v>
      </c>
      <c r="W62" s="5">
        <v>-7.5334007801537706E-2</v>
      </c>
    </row>
    <row r="63" spans="1:23" x14ac:dyDescent="0.35">
      <c r="A63" s="10">
        <v>42800</v>
      </c>
      <c r="B63" s="9">
        <v>63.970001000000003</v>
      </c>
      <c r="C63" s="9">
        <v>64.559997999999993</v>
      </c>
      <c r="D63" s="9">
        <v>63.810001</v>
      </c>
      <c r="E63" s="9">
        <v>64.269997000000004</v>
      </c>
      <c r="F63" s="9">
        <v>18750300</v>
      </c>
      <c r="G63" s="9">
        <v>63.247405999999998</v>
      </c>
      <c r="H63" s="4">
        <f t="shared" si="1"/>
        <v>3.1127068966374955E-4</v>
      </c>
      <c r="I63" s="11">
        <f t="shared" si="7"/>
        <v>0.10201093609707307</v>
      </c>
      <c r="J63" s="9">
        <f t="shared" si="2"/>
        <v>1.9997000000003595E-2</v>
      </c>
      <c r="K63" s="9">
        <f t="shared" si="3"/>
        <v>1.9997000000003595E-2</v>
      </c>
      <c r="L63" s="9">
        <f t="shared" si="4"/>
        <v>0</v>
      </c>
      <c r="M63" s="9">
        <f t="shared" ref="M63:N63" si="56">AVERAGE(K50:K63)</f>
        <v>0.1128575000000005</v>
      </c>
      <c r="N63" s="9">
        <f t="shared" si="56"/>
        <v>0.14500064285714284</v>
      </c>
      <c r="O63" s="9">
        <f t="shared" si="9"/>
        <v>0.77832413550876234</v>
      </c>
      <c r="P63" s="9">
        <f t="shared" si="10"/>
        <v>43.767281788935009</v>
      </c>
      <c r="Q63" s="9">
        <f t="shared" si="0"/>
        <v>0.74999699999999336</v>
      </c>
      <c r="R63" s="9">
        <f t="shared" si="5"/>
        <v>0.60857071428571119</v>
      </c>
      <c r="S63" s="9">
        <f t="shared" si="6"/>
        <v>64.409167416666676</v>
      </c>
      <c r="T63" s="5">
        <v>64.107190443655014</v>
      </c>
      <c r="U63" s="5">
        <v>0.20680529753143162</v>
      </c>
      <c r="V63" s="5">
        <v>0.28389194027859388</v>
      </c>
      <c r="W63" s="5">
        <v>-7.708664274716226E-2</v>
      </c>
    </row>
    <row r="64" spans="1:23" x14ac:dyDescent="0.35">
      <c r="A64" s="10">
        <v>42801</v>
      </c>
      <c r="B64" s="9">
        <v>64.190002000000007</v>
      </c>
      <c r="C64" s="9">
        <v>64.779999000000004</v>
      </c>
      <c r="D64" s="9">
        <v>64.190002000000007</v>
      </c>
      <c r="E64" s="9">
        <v>64.400002000000001</v>
      </c>
      <c r="F64" s="9">
        <v>18521000</v>
      </c>
      <c r="G64" s="9">
        <v>63.375335999999997</v>
      </c>
      <c r="H64" s="4">
        <f t="shared" si="1"/>
        <v>2.020648763527976E-3</v>
      </c>
      <c r="I64" s="11">
        <f t="shared" si="7"/>
        <v>0.10103550337102178</v>
      </c>
      <c r="J64" s="9">
        <f t="shared" si="2"/>
        <v>0.13000499999999704</v>
      </c>
      <c r="K64" s="9">
        <f t="shared" si="3"/>
        <v>0.13000499999999704</v>
      </c>
      <c r="L64" s="9">
        <f t="shared" si="4"/>
        <v>0</v>
      </c>
      <c r="M64" s="9">
        <f t="shared" ref="M64:N64" si="57">AVERAGE(K51:K64)</f>
        <v>0.12214357142857171</v>
      </c>
      <c r="N64" s="9">
        <f t="shared" si="57"/>
        <v>0.13428628571428547</v>
      </c>
      <c r="O64" s="9">
        <f t="shared" si="9"/>
        <v>0.90957591669823057</v>
      </c>
      <c r="P64" s="9">
        <f t="shared" si="10"/>
        <v>47.632351704086261</v>
      </c>
      <c r="Q64" s="9">
        <f t="shared" si="0"/>
        <v>0.58999699999999677</v>
      </c>
      <c r="R64" s="9">
        <f t="shared" si="5"/>
        <v>0.60071307142856867</v>
      </c>
      <c r="S64" s="9">
        <f t="shared" si="6"/>
        <v>64.399167833333337</v>
      </c>
      <c r="T64" s="5">
        <v>64.128880188569468</v>
      </c>
      <c r="U64" s="5">
        <v>0.19834728474214103</v>
      </c>
      <c r="V64" s="5">
        <v>0.26678300917130332</v>
      </c>
      <c r="W64" s="5">
        <v>-6.8435724429162292E-2</v>
      </c>
    </row>
    <row r="65" spans="1:23" x14ac:dyDescent="0.35">
      <c r="A65" s="10">
        <v>42802</v>
      </c>
      <c r="B65" s="9">
        <v>64.260002</v>
      </c>
      <c r="C65" s="9">
        <v>65.080001999999993</v>
      </c>
      <c r="D65" s="9">
        <v>64.25</v>
      </c>
      <c r="E65" s="9">
        <v>64.989998</v>
      </c>
      <c r="F65" s="9">
        <v>21510900</v>
      </c>
      <c r="G65" s="9">
        <v>63.955944000000002</v>
      </c>
      <c r="H65" s="4">
        <f t="shared" si="1"/>
        <v>9.1197076483735488E-3</v>
      </c>
      <c r="I65" s="11">
        <f t="shared" si="7"/>
        <v>0.10840984564862344</v>
      </c>
      <c r="J65" s="9">
        <f t="shared" si="2"/>
        <v>0.5899959999999993</v>
      </c>
      <c r="K65" s="9">
        <f t="shared" si="3"/>
        <v>0.5899959999999993</v>
      </c>
      <c r="L65" s="9">
        <f t="shared" si="4"/>
        <v>0</v>
      </c>
      <c r="M65" s="9">
        <f t="shared" ref="M65:N65" si="58">AVERAGE(K52:K65)</f>
        <v>0.1642861428571431</v>
      </c>
      <c r="N65" s="9">
        <f t="shared" si="58"/>
        <v>0.13142907142857194</v>
      </c>
      <c r="O65" s="9">
        <f t="shared" si="9"/>
        <v>1.2499985054404654</v>
      </c>
      <c r="P65" s="9">
        <f t="shared" si="10"/>
        <v>55.555526033372296</v>
      </c>
      <c r="Q65" s="9">
        <f t="shared" si="0"/>
        <v>0.83000199999999325</v>
      </c>
      <c r="R65" s="9">
        <f t="shared" si="5"/>
        <v>0.63071349999999726</v>
      </c>
      <c r="S65" s="9">
        <f t="shared" si="6"/>
        <v>64.430000750000005</v>
      </c>
      <c r="T65" s="5">
        <v>64.192666693119875</v>
      </c>
      <c r="U65" s="5">
        <v>0.23652547660533685</v>
      </c>
      <c r="V65" s="5">
        <v>0.26073150265811001</v>
      </c>
      <c r="W65" s="5">
        <v>-2.4206026052773166E-2</v>
      </c>
    </row>
    <row r="66" spans="1:23" x14ac:dyDescent="0.35">
      <c r="A66" s="10">
        <v>42803</v>
      </c>
      <c r="B66" s="9">
        <v>65.190002000000007</v>
      </c>
      <c r="C66" s="9">
        <v>65.199996999999996</v>
      </c>
      <c r="D66" s="9">
        <v>64.480002999999996</v>
      </c>
      <c r="E66" s="9">
        <v>64.730002999999996</v>
      </c>
      <c r="F66" s="9">
        <v>19846800</v>
      </c>
      <c r="G66" s="9">
        <v>63.700096000000002</v>
      </c>
      <c r="H66" s="4">
        <f t="shared" si="1"/>
        <v>-4.0084016794680035E-3</v>
      </c>
      <c r="I66" s="11">
        <f t="shared" si="7"/>
        <v>0.11008598499685728</v>
      </c>
      <c r="J66" s="9">
        <f t="shared" si="2"/>
        <v>-0.25999500000000353</v>
      </c>
      <c r="K66" s="9">
        <f t="shared" si="3"/>
        <v>0</v>
      </c>
      <c r="L66" s="9">
        <f t="shared" si="4"/>
        <v>0.25999500000000353</v>
      </c>
      <c r="M66" s="9">
        <f t="shared" ref="M66:N66" si="59">AVERAGE(K53:K66)</f>
        <v>0.1642861428571431</v>
      </c>
      <c r="N66" s="9">
        <f t="shared" si="59"/>
        <v>0.14928571428571505</v>
      </c>
      <c r="O66" s="9">
        <f t="shared" si="9"/>
        <v>1.1004813397129147</v>
      </c>
      <c r="P66" s="9">
        <f t="shared" si="10"/>
        <v>52.391864612485641</v>
      </c>
      <c r="Q66" s="9">
        <f t="shared" si="0"/>
        <v>0.7199939999999998</v>
      </c>
      <c r="R66" s="9">
        <f t="shared" si="5"/>
        <v>0.62499907142856925</v>
      </c>
      <c r="S66" s="9">
        <f t="shared" si="6"/>
        <v>64.450001166666667</v>
      </c>
      <c r="T66" s="5">
        <v>64.232469382518403</v>
      </c>
      <c r="U66" s="5">
        <v>0.24300137647985309</v>
      </c>
      <c r="V66" s="5">
        <v>0.25718547742245862</v>
      </c>
      <c r="W66" s="5">
        <v>-1.4184100942605526E-2</v>
      </c>
    </row>
    <row r="67" spans="1:23" x14ac:dyDescent="0.35">
      <c r="A67" s="10">
        <v>42804</v>
      </c>
      <c r="B67" s="9">
        <v>65.110000999999997</v>
      </c>
      <c r="C67" s="9">
        <v>65.260002</v>
      </c>
      <c r="D67" s="9">
        <v>64.75</v>
      </c>
      <c r="E67" s="9">
        <v>64.930000000000007</v>
      </c>
      <c r="F67" s="9">
        <v>19538200</v>
      </c>
      <c r="G67" s="9">
        <v>63.896908000000003</v>
      </c>
      <c r="H67" s="4">
        <f t="shared" si="1"/>
        <v>3.0849024649843436E-3</v>
      </c>
      <c r="I67" s="11">
        <f t="shared" si="7"/>
        <v>0.11063368415280414</v>
      </c>
      <c r="J67" s="9">
        <f t="shared" si="2"/>
        <v>0.19999700000001042</v>
      </c>
      <c r="K67" s="9">
        <f t="shared" si="3"/>
        <v>0.19999700000001042</v>
      </c>
      <c r="L67" s="9">
        <f t="shared" si="4"/>
        <v>0</v>
      </c>
      <c r="M67" s="9">
        <f t="shared" ref="M67:N67" si="60">AVERAGE(K54:K67)</f>
        <v>0.17142835714285859</v>
      </c>
      <c r="N67" s="9">
        <f t="shared" si="60"/>
        <v>0.14928571428571505</v>
      </c>
      <c r="O67" s="9">
        <f t="shared" si="9"/>
        <v>1.1483239234449798</v>
      </c>
      <c r="P67" s="9">
        <f t="shared" si="10"/>
        <v>53.452084711860685</v>
      </c>
      <c r="Q67" s="9">
        <f t="shared" ref="Q67:Q130" si="61">ABS(C67-D67)</f>
        <v>0.51000200000000007</v>
      </c>
      <c r="R67" s="9">
        <f t="shared" si="5"/>
        <v>0.63357071428571188</v>
      </c>
      <c r="S67" s="9">
        <f t="shared" si="6"/>
        <v>64.497501083333347</v>
      </c>
      <c r="T67" s="5">
        <v>64.28413831714667</v>
      </c>
      <c r="U67" s="5">
        <v>0.26126001739031324</v>
      </c>
      <c r="V67" s="5">
        <v>0.25800038541602954</v>
      </c>
      <c r="W67" s="5">
        <v>3.2596319742836943E-3</v>
      </c>
    </row>
    <row r="68" spans="1:23" x14ac:dyDescent="0.35">
      <c r="A68" s="10">
        <v>42807</v>
      </c>
      <c r="B68" s="9">
        <v>65.010002</v>
      </c>
      <c r="C68" s="9">
        <v>65.190002000000007</v>
      </c>
      <c r="D68" s="9">
        <v>64.569999999999993</v>
      </c>
      <c r="E68" s="9">
        <v>64.709998999999996</v>
      </c>
      <c r="F68" s="9">
        <v>20100000</v>
      </c>
      <c r="G68" s="9">
        <v>63.680405</v>
      </c>
      <c r="H68" s="4">
        <f t="shared" ref="H68:H131" si="62">LN(G68/G67)</f>
        <v>-3.394070665804297E-3</v>
      </c>
      <c r="I68" s="11">
        <f t="shared" si="7"/>
        <v>0.11135599595266243</v>
      </c>
      <c r="J68" s="9">
        <f t="shared" ref="J68:J131" si="63">E68-E67</f>
        <v>-0.22000100000001055</v>
      </c>
      <c r="K68" s="9">
        <f t="shared" ref="K68:K131" si="64">IF(J68&gt;0,J68,0)</f>
        <v>0</v>
      </c>
      <c r="L68" s="9">
        <f t="shared" ref="L68:L131" si="65">IF(J68&lt;0,ABS(J68),0)</f>
        <v>0.22000100000001055</v>
      </c>
      <c r="M68" s="9">
        <f t="shared" ref="M68:N68" si="66">AVERAGE(K55:K68)</f>
        <v>0.17142835714285859</v>
      </c>
      <c r="N68" s="9">
        <f t="shared" si="66"/>
        <v>0.15571400000000171</v>
      </c>
      <c r="O68" s="9">
        <f t="shared" si="9"/>
        <v>1.1009180750790339</v>
      </c>
      <c r="P68" s="9">
        <f t="shared" si="10"/>
        <v>52.401761312735559</v>
      </c>
      <c r="Q68" s="9">
        <f t="shared" si="61"/>
        <v>0.62000200000001371</v>
      </c>
      <c r="R68" s="9">
        <f t="shared" si="5"/>
        <v>0.64214228571428422</v>
      </c>
      <c r="S68" s="9">
        <f t="shared" si="6"/>
        <v>64.505000750000008</v>
      </c>
      <c r="T68" s="5">
        <v>64.315683552913583</v>
      </c>
      <c r="U68" s="5">
        <v>0.25503796092540654</v>
      </c>
      <c r="V68" s="5">
        <v>0.25740790051790496</v>
      </c>
      <c r="W68" s="5">
        <v>-2.3699395924984268E-3</v>
      </c>
    </row>
    <row r="69" spans="1:23" x14ac:dyDescent="0.35">
      <c r="A69" s="10">
        <v>42808</v>
      </c>
      <c r="B69" s="9">
        <v>64.529999000000004</v>
      </c>
      <c r="C69" s="9">
        <v>64.550003000000004</v>
      </c>
      <c r="D69" s="9">
        <v>64.150002000000001</v>
      </c>
      <c r="E69" s="9">
        <v>64.410004000000001</v>
      </c>
      <c r="F69" s="9">
        <v>14280200</v>
      </c>
      <c r="G69" s="9">
        <v>63.385181000000003</v>
      </c>
      <c r="H69" s="4">
        <f t="shared" si="62"/>
        <v>-4.6468054887166942E-3</v>
      </c>
      <c r="I69" s="11">
        <f t="shared" si="7"/>
        <v>0.11293812038645047</v>
      </c>
      <c r="J69" s="9">
        <f t="shared" si="63"/>
        <v>-0.29999499999999557</v>
      </c>
      <c r="K69" s="9">
        <f t="shared" si="64"/>
        <v>0</v>
      </c>
      <c r="L69" s="9">
        <f t="shared" si="65"/>
        <v>0.29999499999999557</v>
      </c>
      <c r="M69" s="9">
        <f t="shared" ref="M69:N69" si="67">AVERAGE(K56:K69)</f>
        <v>0.17142835714285859</v>
      </c>
      <c r="N69" s="9">
        <f t="shared" si="67"/>
        <v>0.16785671428571547</v>
      </c>
      <c r="O69" s="9">
        <f t="shared" si="9"/>
        <v>1.0212779266670482</v>
      </c>
      <c r="P69" s="9">
        <f t="shared" si="10"/>
        <v>50.526348365712735</v>
      </c>
      <c r="Q69" s="9">
        <f t="shared" si="61"/>
        <v>0.40000100000000316</v>
      </c>
      <c r="R69" s="9">
        <f t="shared" si="5"/>
        <v>0.64642835714285596</v>
      </c>
      <c r="S69" s="9">
        <f t="shared" si="6"/>
        <v>64.487500833333343</v>
      </c>
      <c r="T69" s="5">
        <v>64.322670252697762</v>
      </c>
      <c r="U69" s="5">
        <v>0.22332548978138789</v>
      </c>
      <c r="V69" s="5">
        <v>0.25059141837060156</v>
      </c>
      <c r="W69" s="5">
        <v>-2.7265928589213673E-2</v>
      </c>
    </row>
    <row r="70" spans="1:23" x14ac:dyDescent="0.35">
      <c r="A70" s="10">
        <v>42809</v>
      </c>
      <c r="B70" s="9">
        <v>64.550003000000004</v>
      </c>
      <c r="C70" s="9">
        <v>64.919998000000007</v>
      </c>
      <c r="D70" s="9">
        <v>64.25</v>
      </c>
      <c r="E70" s="9">
        <v>64.75</v>
      </c>
      <c r="F70" s="9">
        <v>24833800</v>
      </c>
      <c r="G70" s="9">
        <v>63.719771999999999</v>
      </c>
      <c r="H70" s="4">
        <f t="shared" si="62"/>
        <v>5.2648109292107127E-3</v>
      </c>
      <c r="I70" s="11">
        <f t="shared" si="7"/>
        <v>0.1138967945020911</v>
      </c>
      <c r="J70" s="9">
        <f t="shared" si="63"/>
        <v>0.3399959999999993</v>
      </c>
      <c r="K70" s="9">
        <f t="shared" si="64"/>
        <v>0.3399959999999993</v>
      </c>
      <c r="L70" s="9">
        <f t="shared" si="65"/>
        <v>0</v>
      </c>
      <c r="M70" s="9">
        <f t="shared" ref="M70:N70" si="68">AVERAGE(K57:K70)</f>
        <v>0.17714221428571569</v>
      </c>
      <c r="N70" s="9">
        <f t="shared" si="68"/>
        <v>0.16785671428571547</v>
      </c>
      <c r="O70" s="9">
        <f t="shared" si="9"/>
        <v>1.0553180135779079</v>
      </c>
      <c r="P70" s="9">
        <f t="shared" si="10"/>
        <v>51.345728816963224</v>
      </c>
      <c r="Q70" s="9">
        <f t="shared" si="61"/>
        <v>0.66999800000000675</v>
      </c>
      <c r="R70" s="9">
        <f t="shared" si="5"/>
        <v>0.65571385714285724</v>
      </c>
      <c r="S70" s="9">
        <f t="shared" si="6"/>
        <v>64.530833916666666</v>
      </c>
      <c r="T70" s="5">
        <v>64.354324308053478</v>
      </c>
      <c r="U70" s="5">
        <v>0.22305670481350148</v>
      </c>
      <c r="V70" s="5">
        <v>0.24508447565918157</v>
      </c>
      <c r="W70" s="5">
        <v>-2.2027770845680084E-2</v>
      </c>
    </row>
    <row r="71" spans="1:23" x14ac:dyDescent="0.35">
      <c r="A71" s="10">
        <v>42810</v>
      </c>
      <c r="B71" s="9">
        <v>64.75</v>
      </c>
      <c r="C71" s="9">
        <v>64.760002</v>
      </c>
      <c r="D71" s="9">
        <v>64.300003000000004</v>
      </c>
      <c r="E71" s="9">
        <v>64.639999000000003</v>
      </c>
      <c r="F71" s="9">
        <v>20674300</v>
      </c>
      <c r="G71" s="9">
        <v>63.611519000000001</v>
      </c>
      <c r="H71" s="4">
        <f t="shared" si="62"/>
        <v>-1.7003365823292237E-3</v>
      </c>
      <c r="I71" s="11">
        <f t="shared" si="7"/>
        <v>0.11416647325229065</v>
      </c>
      <c r="J71" s="9">
        <f t="shared" si="63"/>
        <v>-0.11000099999999691</v>
      </c>
      <c r="K71" s="9">
        <f t="shared" si="64"/>
        <v>0</v>
      </c>
      <c r="L71" s="9">
        <f t="shared" si="65"/>
        <v>0.11000099999999691</v>
      </c>
      <c r="M71" s="9">
        <f t="shared" ref="M71:N71" si="69">AVERAGE(K58:K71)</f>
        <v>0.17714221428571569</v>
      </c>
      <c r="N71" s="9">
        <f t="shared" si="69"/>
        <v>0.17571392857142953</v>
      </c>
      <c r="O71" s="9">
        <f t="shared" si="9"/>
        <v>1.0081284718058394</v>
      </c>
      <c r="P71" s="9">
        <f t="shared" si="10"/>
        <v>50.202389237540409</v>
      </c>
      <c r="Q71" s="9">
        <f t="shared" si="61"/>
        <v>0.45999899999999627</v>
      </c>
      <c r="R71" s="9">
        <f t="shared" si="5"/>
        <v>0.64142778571428549</v>
      </c>
      <c r="S71" s="9">
        <f t="shared" si="6"/>
        <v>64.585833833333325</v>
      </c>
      <c r="T71" s="5">
        <v>64.375485396345809</v>
      </c>
      <c r="U71" s="5">
        <v>0.21152915300316977</v>
      </c>
      <c r="V71" s="5">
        <v>0.23837341112797922</v>
      </c>
      <c r="W71" s="5">
        <v>-2.684425812480945E-2</v>
      </c>
    </row>
    <row r="72" spans="1:23" x14ac:dyDescent="0.35">
      <c r="A72" s="10">
        <v>42811</v>
      </c>
      <c r="B72" s="9">
        <v>64.910004000000001</v>
      </c>
      <c r="C72" s="9">
        <v>65.239998</v>
      </c>
      <c r="D72" s="9">
        <v>64.680000000000007</v>
      </c>
      <c r="E72" s="9">
        <v>64.870002999999997</v>
      </c>
      <c r="F72" s="9">
        <v>49219700</v>
      </c>
      <c r="G72" s="9">
        <v>63.837859999999999</v>
      </c>
      <c r="H72" s="4">
        <f t="shared" si="62"/>
        <v>3.5518609777523513E-3</v>
      </c>
      <c r="I72" s="11">
        <f t="shared" si="7"/>
        <v>0.11149976573262492</v>
      </c>
      <c r="J72" s="9">
        <f t="shared" si="63"/>
        <v>0.23000399999999388</v>
      </c>
      <c r="K72" s="9">
        <f t="shared" si="64"/>
        <v>0.23000399999999388</v>
      </c>
      <c r="L72" s="9">
        <f t="shared" si="65"/>
        <v>0</v>
      </c>
      <c r="M72" s="9">
        <f t="shared" ref="M72:N72" si="70">AVERAGE(K59:K72)</f>
        <v>0.19357107142857238</v>
      </c>
      <c r="N72" s="9">
        <f t="shared" si="70"/>
        <v>0.14785678571428665</v>
      </c>
      <c r="O72" s="9">
        <f t="shared" si="9"/>
        <v>1.3091794907717151</v>
      </c>
      <c r="P72" s="9">
        <f t="shared" si="10"/>
        <v>56.694574674842386</v>
      </c>
      <c r="Q72" s="9">
        <f t="shared" si="61"/>
        <v>0.55999799999999311</v>
      </c>
      <c r="R72" s="9">
        <f t="shared" si="5"/>
        <v>0.64642778571428494</v>
      </c>
      <c r="S72" s="9">
        <f t="shared" si="6"/>
        <v>64.58000058333333</v>
      </c>
      <c r="T72" s="5">
        <v>64.412116329949825</v>
      </c>
      <c r="U72" s="5">
        <v>0.21843490411470157</v>
      </c>
      <c r="V72" s="5">
        <v>0.23438570972532369</v>
      </c>
      <c r="W72" s="5">
        <v>-1.5950805610622121E-2</v>
      </c>
    </row>
    <row r="73" spans="1:23" x14ac:dyDescent="0.35">
      <c r="A73" s="10">
        <v>42814</v>
      </c>
      <c r="B73" s="9">
        <v>64.910004000000001</v>
      </c>
      <c r="C73" s="9">
        <v>65.180000000000007</v>
      </c>
      <c r="D73" s="9">
        <v>64.720000999999996</v>
      </c>
      <c r="E73" s="9">
        <v>64.930000000000007</v>
      </c>
      <c r="F73" s="9">
        <v>14598100</v>
      </c>
      <c r="G73" s="9">
        <v>63.896908000000003</v>
      </c>
      <c r="H73" s="4">
        <f t="shared" si="62"/>
        <v>9.245408298869266E-4</v>
      </c>
      <c r="I73" s="11">
        <f t="shared" si="7"/>
        <v>0.10949539243848559</v>
      </c>
      <c r="J73" s="9">
        <f t="shared" si="63"/>
        <v>5.9997000000009848E-2</v>
      </c>
      <c r="K73" s="9">
        <f t="shared" si="64"/>
        <v>5.9997000000009848E-2</v>
      </c>
      <c r="L73" s="9">
        <f t="shared" si="65"/>
        <v>0</v>
      </c>
      <c r="M73" s="9">
        <f t="shared" ref="M73:N73" si="71">AVERAGE(K60:K73)</f>
        <v>0.1978565714285731</v>
      </c>
      <c r="N73" s="9">
        <f t="shared" si="71"/>
        <v>0.12999942857142952</v>
      </c>
      <c r="O73" s="9">
        <f t="shared" si="9"/>
        <v>1.5219803163969969</v>
      </c>
      <c r="P73" s="9">
        <f t="shared" si="10"/>
        <v>60.348619951616413</v>
      </c>
      <c r="Q73" s="9">
        <f t="shared" si="61"/>
        <v>0.45999900000001048</v>
      </c>
      <c r="R73" s="9">
        <f t="shared" si="5"/>
        <v>0.64785635714285761</v>
      </c>
      <c r="S73" s="9">
        <f t="shared" si="6"/>
        <v>64.656667083333332</v>
      </c>
      <c r="T73" s="5">
        <v>64.450478083286882</v>
      </c>
      <c r="U73" s="5">
        <v>0.22614219169079774</v>
      </c>
      <c r="V73" s="5">
        <v>0.23273700611841852</v>
      </c>
      <c r="W73" s="5">
        <v>-6.5948144276207765E-3</v>
      </c>
    </row>
    <row r="74" spans="1:23" x14ac:dyDescent="0.35">
      <c r="A74" s="10">
        <v>42815</v>
      </c>
      <c r="B74" s="9">
        <v>65.190002000000007</v>
      </c>
      <c r="C74" s="9">
        <v>65.5</v>
      </c>
      <c r="D74" s="9">
        <v>64.129997000000003</v>
      </c>
      <c r="E74" s="9">
        <v>64.209998999999996</v>
      </c>
      <c r="F74" s="9">
        <v>26640500</v>
      </c>
      <c r="G74" s="9">
        <v>63.188361999999998</v>
      </c>
      <c r="H74" s="4">
        <f t="shared" si="62"/>
        <v>-1.1150833480016369E-2</v>
      </c>
      <c r="I74" s="11">
        <f t="shared" si="7"/>
        <v>0.10111192167260206</v>
      </c>
      <c r="J74" s="9">
        <f t="shared" si="63"/>
        <v>-0.72000100000001055</v>
      </c>
      <c r="K74" s="9">
        <f t="shared" si="64"/>
        <v>0</v>
      </c>
      <c r="L74" s="9">
        <f t="shared" si="65"/>
        <v>0.72000100000001055</v>
      </c>
      <c r="M74" s="9">
        <f t="shared" ref="M74:N74" si="72">AVERAGE(K61:K74)</f>
        <v>0.12928500000000095</v>
      </c>
      <c r="N74" s="9">
        <f t="shared" si="72"/>
        <v>0.18142807142857315</v>
      </c>
      <c r="O74" s="9">
        <f t="shared" si="9"/>
        <v>0.7125964520374648</v>
      </c>
      <c r="P74" s="9">
        <f t="shared" si="10"/>
        <v>41.609128127627116</v>
      </c>
      <c r="Q74" s="9">
        <f t="shared" si="61"/>
        <v>1.370002999999997</v>
      </c>
      <c r="R74" s="9">
        <f t="shared" si="5"/>
        <v>0.67642792857142908</v>
      </c>
      <c r="S74" s="9">
        <f t="shared" si="6"/>
        <v>64.653333666666668</v>
      </c>
      <c r="T74" s="5">
        <v>64.432664817858225</v>
      </c>
      <c r="U74" s="5">
        <v>0.17216756866135086</v>
      </c>
      <c r="V74" s="5">
        <v>0.22062311862700501</v>
      </c>
      <c r="W74" s="5">
        <v>-4.8455549965654154E-2</v>
      </c>
    </row>
    <row r="75" spans="1:23" x14ac:dyDescent="0.35">
      <c r="A75" s="10">
        <v>42816</v>
      </c>
      <c r="B75" s="9">
        <v>64.120002999999997</v>
      </c>
      <c r="C75" s="9">
        <v>65.139999000000003</v>
      </c>
      <c r="D75" s="9">
        <v>64.120002999999997</v>
      </c>
      <c r="E75" s="9">
        <v>65.029999000000004</v>
      </c>
      <c r="F75" s="9">
        <v>20680000</v>
      </c>
      <c r="G75" s="9">
        <v>63.995311999999998</v>
      </c>
      <c r="H75" s="4">
        <f t="shared" si="62"/>
        <v>1.2689692050445348E-2</v>
      </c>
      <c r="I75" s="11">
        <f t="shared" si="7"/>
        <v>9.5617451210585749E-2</v>
      </c>
      <c r="J75" s="9">
        <f t="shared" si="63"/>
        <v>0.82000000000000739</v>
      </c>
      <c r="K75" s="9">
        <f t="shared" si="64"/>
        <v>0.82000000000000739</v>
      </c>
      <c r="L75" s="9">
        <f t="shared" si="65"/>
        <v>0</v>
      </c>
      <c r="M75" s="9">
        <f t="shared" ref="M75:N75" si="73">AVERAGE(K62:K75)</f>
        <v>0.18785642857143006</v>
      </c>
      <c r="N75" s="9">
        <f t="shared" si="73"/>
        <v>0.11499950000000123</v>
      </c>
      <c r="O75" s="9">
        <f t="shared" si="9"/>
        <v>1.6335412638439999</v>
      </c>
      <c r="P75" s="9">
        <f t="shared" si="10"/>
        <v>62.028314736167516</v>
      </c>
      <c r="Q75" s="9">
        <f t="shared" si="61"/>
        <v>1.0199960000000061</v>
      </c>
      <c r="R75" s="9">
        <f t="shared" si="5"/>
        <v>0.68714200000000092</v>
      </c>
      <c r="S75" s="9">
        <f t="shared" si="6"/>
        <v>64.716667166666682</v>
      </c>
      <c r="T75" s="5">
        <v>64.476911794313168</v>
      </c>
      <c r="U75" s="5">
        <v>0.19333084043415738</v>
      </c>
      <c r="V75" s="5">
        <v>0.21516466298843551</v>
      </c>
      <c r="W75" s="5">
        <v>-2.1833822554278126E-2</v>
      </c>
    </row>
    <row r="76" spans="1:23" x14ac:dyDescent="0.35">
      <c r="A76" s="10">
        <v>42817</v>
      </c>
      <c r="B76" s="9">
        <v>64.940002000000007</v>
      </c>
      <c r="C76" s="9">
        <v>65.239998</v>
      </c>
      <c r="D76" s="9">
        <v>64.769997000000004</v>
      </c>
      <c r="E76" s="9">
        <v>64.870002999999997</v>
      </c>
      <c r="F76" s="9">
        <v>19269200</v>
      </c>
      <c r="G76" s="9">
        <v>63.837859999999999</v>
      </c>
      <c r="H76" s="4">
        <f t="shared" si="62"/>
        <v>-2.4633994003158055E-3</v>
      </c>
      <c r="I76" s="11">
        <f t="shared" si="7"/>
        <v>9.5954216428373248E-2</v>
      </c>
      <c r="J76" s="9">
        <f t="shared" si="63"/>
        <v>-0.15999600000000669</v>
      </c>
      <c r="K76" s="9">
        <f t="shared" si="64"/>
        <v>0</v>
      </c>
      <c r="L76" s="9">
        <f t="shared" si="65"/>
        <v>0.15999600000000669</v>
      </c>
      <c r="M76" s="9">
        <f t="shared" ref="M76:N76" si="74">AVERAGE(K63:K76)</f>
        <v>0.17071371428571577</v>
      </c>
      <c r="N76" s="9">
        <f t="shared" si="74"/>
        <v>0.12642778571428742</v>
      </c>
      <c r="O76" s="9">
        <f t="shared" si="9"/>
        <v>1.3502863577118212</v>
      </c>
      <c r="P76" s="9">
        <f t="shared" si="10"/>
        <v>57.451993170160996</v>
      </c>
      <c r="Q76" s="9">
        <f t="shared" si="61"/>
        <v>0.47000099999999634</v>
      </c>
      <c r="R76" s="9">
        <f t="shared" si="5"/>
        <v>0.6735706428571433</v>
      </c>
      <c r="S76" s="9">
        <f t="shared" si="6"/>
        <v>64.755833916666674</v>
      </c>
      <c r="T76" s="5">
        <v>64.506029661401072</v>
      </c>
      <c r="U76" s="5">
        <v>0.19494533723127461</v>
      </c>
      <c r="V76" s="5">
        <v>0.21112079783700333</v>
      </c>
      <c r="W76" s="5">
        <v>-1.617546060572872E-2</v>
      </c>
    </row>
    <row r="77" spans="1:23" x14ac:dyDescent="0.35">
      <c r="A77" s="10">
        <v>42818</v>
      </c>
      <c r="B77" s="9">
        <v>65.360000999999997</v>
      </c>
      <c r="C77" s="9">
        <v>65.449996999999996</v>
      </c>
      <c r="D77" s="9">
        <v>64.760002</v>
      </c>
      <c r="E77" s="9">
        <v>64.980002999999996</v>
      </c>
      <c r="F77" s="9">
        <v>22617100</v>
      </c>
      <c r="G77" s="9">
        <v>63.946114000000001</v>
      </c>
      <c r="H77" s="4">
        <f t="shared" si="62"/>
        <v>1.6943286784539453E-3</v>
      </c>
      <c r="I77" s="11">
        <f t="shared" si="7"/>
        <v>9.6028909710529659E-2</v>
      </c>
      <c r="J77" s="9">
        <f t="shared" si="63"/>
        <v>0.10999999999999943</v>
      </c>
      <c r="K77" s="9">
        <f t="shared" si="64"/>
        <v>0.10999999999999943</v>
      </c>
      <c r="L77" s="9">
        <f t="shared" si="65"/>
        <v>0</v>
      </c>
      <c r="M77" s="9">
        <f t="shared" ref="M77:N77" si="75">AVERAGE(K64:K77)</f>
        <v>0.17714250000000117</v>
      </c>
      <c r="N77" s="9">
        <f t="shared" si="75"/>
        <v>0.12642778571428742</v>
      </c>
      <c r="O77" s="9">
        <f t="shared" si="9"/>
        <v>1.4011358262678373</v>
      </c>
      <c r="P77" s="9">
        <f t="shared" si="10"/>
        <v>58.35304321145663</v>
      </c>
      <c r="Q77" s="9">
        <f t="shared" si="61"/>
        <v>0.68999499999999614</v>
      </c>
      <c r="R77" s="9">
        <f t="shared" si="5"/>
        <v>0.6692847857142864</v>
      </c>
      <c r="S77" s="9">
        <f t="shared" ref="S77:S140" si="76">AVERAGE(E66:E77)</f>
        <v>64.755001000000007</v>
      </c>
      <c r="T77" s="5">
        <v>64.54113879759359</v>
      </c>
      <c r="U77" s="5">
        <v>0.20276358586454535</v>
      </c>
      <c r="V77" s="5">
        <v>0.20944935544251173</v>
      </c>
      <c r="W77" s="5">
        <v>-6.6857695779663773E-3</v>
      </c>
    </row>
    <row r="78" spans="1:23" x14ac:dyDescent="0.35">
      <c r="A78" s="10">
        <v>42821</v>
      </c>
      <c r="B78" s="9">
        <v>64.629997000000003</v>
      </c>
      <c r="C78" s="9">
        <v>65.220000999999996</v>
      </c>
      <c r="D78" s="9">
        <v>64.349997999999999</v>
      </c>
      <c r="E78" s="9">
        <v>65.099997999999999</v>
      </c>
      <c r="F78" s="9">
        <v>18614700</v>
      </c>
      <c r="G78" s="9">
        <v>64.064194000000001</v>
      </c>
      <c r="H78" s="4">
        <f t="shared" si="62"/>
        <v>1.8448519550509153E-3</v>
      </c>
      <c r="I78" s="11">
        <f t="shared" si="7"/>
        <v>9.5987939739361358E-2</v>
      </c>
      <c r="J78" s="9">
        <f t="shared" si="63"/>
        <v>0.11999500000000296</v>
      </c>
      <c r="K78" s="9">
        <f t="shared" si="64"/>
        <v>0.11999500000000296</v>
      </c>
      <c r="L78" s="9">
        <f t="shared" si="65"/>
        <v>0</v>
      </c>
      <c r="M78" s="9">
        <f t="shared" ref="M78:N78" si="77">AVERAGE(K65:K78)</f>
        <v>0.1764275000000016</v>
      </c>
      <c r="N78" s="9">
        <f t="shared" si="77"/>
        <v>0.12642778571428742</v>
      </c>
      <c r="O78" s="9">
        <f t="shared" si="9"/>
        <v>1.3954804238896337</v>
      </c>
      <c r="P78" s="9">
        <f t="shared" si="10"/>
        <v>58.254720429889318</v>
      </c>
      <c r="Q78" s="9">
        <f t="shared" si="61"/>
        <v>0.87000299999999697</v>
      </c>
      <c r="R78" s="9">
        <f t="shared" si="5"/>
        <v>0.68928521428571499</v>
      </c>
      <c r="S78" s="9">
        <f t="shared" si="76"/>
        <v>64.785833916666675</v>
      </c>
      <c r="T78" s="5">
        <v>64.582535775549616</v>
      </c>
      <c r="U78" s="5">
        <v>0.21615054891495333</v>
      </c>
      <c r="V78" s="5">
        <v>0.21078959413700005</v>
      </c>
      <c r="W78" s="5">
        <v>5.3609547779532862E-3</v>
      </c>
    </row>
    <row r="79" spans="1:23" x14ac:dyDescent="0.35">
      <c r="A79" s="10">
        <v>42822</v>
      </c>
      <c r="B79" s="9">
        <v>64.959998999999996</v>
      </c>
      <c r="C79" s="9">
        <v>65.470000999999996</v>
      </c>
      <c r="D79" s="9">
        <v>64.650002000000001</v>
      </c>
      <c r="E79" s="9">
        <v>65.290001000000004</v>
      </c>
      <c r="F79" s="9">
        <v>20080400</v>
      </c>
      <c r="G79" s="9">
        <v>64.251175000000003</v>
      </c>
      <c r="H79" s="4">
        <f t="shared" si="62"/>
        <v>2.9143996359016376E-3</v>
      </c>
      <c r="I79" s="11">
        <f t="shared" si="7"/>
        <v>8.8874005504063269E-2</v>
      </c>
      <c r="J79" s="9">
        <f t="shared" si="63"/>
        <v>0.19000300000000436</v>
      </c>
      <c r="K79" s="9">
        <f t="shared" si="64"/>
        <v>0.19000300000000436</v>
      </c>
      <c r="L79" s="9">
        <f t="shared" si="65"/>
        <v>0</v>
      </c>
      <c r="M79" s="9">
        <f t="shared" ref="M79:N79" si="78">AVERAGE(K66:K79)</f>
        <v>0.14785657142857339</v>
      </c>
      <c r="N79" s="9">
        <f t="shared" si="78"/>
        <v>0.12642778571428742</v>
      </c>
      <c r="O79" s="9">
        <f t="shared" si="9"/>
        <v>1.1694942736932261</v>
      </c>
      <c r="P79" s="9">
        <f t="shared" si="10"/>
        <v>53.906308390588386</v>
      </c>
      <c r="Q79" s="9">
        <f t="shared" si="61"/>
        <v>0.8199989999999957</v>
      </c>
      <c r="R79" s="9">
        <f t="shared" ref="R79:R142" si="79">AVERAGE(Q66:Q79)</f>
        <v>0.68857071428571515</v>
      </c>
      <c r="S79" s="9">
        <f t="shared" si="76"/>
        <v>64.815833999999995</v>
      </c>
      <c r="T79" s="5">
        <v>64.634940606990384</v>
      </c>
      <c r="U79" s="5">
        <v>0.23933259063348089</v>
      </c>
      <c r="V79" s="5">
        <v>0.21649819343629623</v>
      </c>
      <c r="W79" s="5">
        <v>2.2834397197184664E-2</v>
      </c>
    </row>
    <row r="80" spans="1:23" x14ac:dyDescent="0.35">
      <c r="A80" s="10">
        <v>42823</v>
      </c>
      <c r="B80" s="9">
        <v>65.120002999999997</v>
      </c>
      <c r="C80" s="9">
        <v>65.5</v>
      </c>
      <c r="D80" s="9">
        <v>64.949996999999996</v>
      </c>
      <c r="E80" s="9">
        <v>65.470000999999996</v>
      </c>
      <c r="F80" s="9">
        <v>13618400</v>
      </c>
      <c r="G80" s="9">
        <v>64.428321999999994</v>
      </c>
      <c r="H80" s="4">
        <f t="shared" si="62"/>
        <v>2.7533074971250945E-3</v>
      </c>
      <c r="I80" s="11">
        <f t="shared" si="7"/>
        <v>8.7089245133330134E-2</v>
      </c>
      <c r="J80" s="9">
        <f t="shared" si="63"/>
        <v>0.17999999999999261</v>
      </c>
      <c r="K80" s="9">
        <f t="shared" si="64"/>
        <v>0.17999999999999261</v>
      </c>
      <c r="L80" s="9">
        <f t="shared" si="65"/>
        <v>0</v>
      </c>
      <c r="M80" s="9">
        <f t="shared" ref="M80:N80" si="80">AVERAGE(K67:K80)</f>
        <v>0.16071371428571574</v>
      </c>
      <c r="N80" s="9">
        <f t="shared" si="80"/>
        <v>0.10785671428571574</v>
      </c>
      <c r="O80" s="9">
        <f t="shared" si="9"/>
        <v>1.4900668479477337</v>
      </c>
      <c r="P80" s="9">
        <f t="shared" si="10"/>
        <v>59.84043557608981</v>
      </c>
      <c r="Q80" s="9">
        <f t="shared" si="61"/>
        <v>0.55000300000000379</v>
      </c>
      <c r="R80" s="9">
        <f t="shared" si="79"/>
        <v>0.6764285000000011</v>
      </c>
      <c r="S80" s="9">
        <f t="shared" si="76"/>
        <v>64.879167500000008</v>
      </c>
      <c r="T80" s="5">
        <v>64.696796932398499</v>
      </c>
      <c r="U80" s="5">
        <v>0.26912669636014641</v>
      </c>
      <c r="V80" s="5">
        <v>0.22702389402106629</v>
      </c>
      <c r="W80" s="5">
        <v>4.210280233908012E-2</v>
      </c>
    </row>
    <row r="81" spans="1:23" x14ac:dyDescent="0.35">
      <c r="A81" s="10">
        <v>42824</v>
      </c>
      <c r="B81" s="9">
        <v>65.419998000000007</v>
      </c>
      <c r="C81" s="9">
        <v>65.980002999999996</v>
      </c>
      <c r="D81" s="9">
        <v>65.360000999999997</v>
      </c>
      <c r="E81" s="9">
        <v>65.709998999999996</v>
      </c>
      <c r="F81" s="9">
        <v>15122800</v>
      </c>
      <c r="G81" s="9">
        <v>64.664496999999997</v>
      </c>
      <c r="H81" s="4">
        <f t="shared" si="62"/>
        <v>3.6589992429856715E-3</v>
      </c>
      <c r="I81" s="11">
        <f t="shared" ref="I81:I144" si="81">STDEV(H68:H81)*SQRT(252)</f>
        <v>8.7413151353570459E-2</v>
      </c>
      <c r="J81" s="9">
        <f t="shared" si="63"/>
        <v>0.23999799999999993</v>
      </c>
      <c r="K81" s="9">
        <f t="shared" si="64"/>
        <v>0.23999799999999993</v>
      </c>
      <c r="L81" s="9">
        <f t="shared" si="65"/>
        <v>0</v>
      </c>
      <c r="M81" s="9">
        <f t="shared" ref="M81:N81" si="82">AVERAGE(K68:K81)</f>
        <v>0.16357092857142927</v>
      </c>
      <c r="N81" s="9">
        <f t="shared" si="82"/>
        <v>0.10785671428571574</v>
      </c>
      <c r="O81" s="9">
        <f t="shared" ref="O81:O144" si="83">M81/N81</f>
        <v>1.5165576816861386</v>
      </c>
      <c r="P81" s="9">
        <f t="shared" ref="P81:P144" si="84">IF(N81=0,100,100-(100/(1+O81)))</f>
        <v>60.263179847720309</v>
      </c>
      <c r="Q81" s="9">
        <f t="shared" si="61"/>
        <v>0.6200019999999995</v>
      </c>
      <c r="R81" s="9">
        <f t="shared" si="79"/>
        <v>0.68428564285714388</v>
      </c>
      <c r="S81" s="9">
        <f t="shared" si="76"/>
        <v>64.987500416666663</v>
      </c>
      <c r="T81" s="5">
        <v>64.77184893740602</v>
      </c>
      <c r="U81" s="5">
        <v>0.30854782538975201</v>
      </c>
      <c r="V81" s="5">
        <v>0.24332868029480342</v>
      </c>
      <c r="W81" s="5">
        <v>6.5219145094948583E-2</v>
      </c>
    </row>
    <row r="82" spans="1:23" x14ac:dyDescent="0.35">
      <c r="A82" s="10">
        <v>42825</v>
      </c>
      <c r="B82" s="9">
        <v>65.650002000000001</v>
      </c>
      <c r="C82" s="9">
        <v>66.190002000000007</v>
      </c>
      <c r="D82" s="9">
        <v>65.449996999999996</v>
      </c>
      <c r="E82" s="9">
        <v>65.860000999999997</v>
      </c>
      <c r="F82" s="9">
        <v>21040300</v>
      </c>
      <c r="G82" s="9">
        <v>64.812111000000002</v>
      </c>
      <c r="H82" s="4">
        <f t="shared" si="62"/>
        <v>2.280165757133243E-3</v>
      </c>
      <c r="I82" s="11">
        <f t="shared" si="81"/>
        <v>8.5359940289230177E-2</v>
      </c>
      <c r="J82" s="9">
        <f t="shared" si="63"/>
        <v>0.15000200000000063</v>
      </c>
      <c r="K82" s="9">
        <f t="shared" si="64"/>
        <v>0.15000200000000063</v>
      </c>
      <c r="L82" s="9">
        <f t="shared" si="65"/>
        <v>0</v>
      </c>
      <c r="M82" s="9">
        <f t="shared" ref="M82:N82" si="85">AVERAGE(K69:K82)</f>
        <v>0.17428535714285789</v>
      </c>
      <c r="N82" s="9">
        <f t="shared" si="85"/>
        <v>9.2142357142857831E-2</v>
      </c>
      <c r="O82" s="9">
        <f t="shared" si="83"/>
        <v>1.8914792560889806</v>
      </c>
      <c r="P82" s="9">
        <f t="shared" si="84"/>
        <v>65.41562600201388</v>
      </c>
      <c r="Q82" s="9">
        <f t="shared" si="61"/>
        <v>0.74000500000001068</v>
      </c>
      <c r="R82" s="9">
        <f t="shared" si="79"/>
        <v>0.69285728571428662</v>
      </c>
      <c r="S82" s="9">
        <f t="shared" si="76"/>
        <v>65.080000499999997</v>
      </c>
      <c r="T82" s="5">
        <v>64.852452793894471</v>
      </c>
      <c r="U82" s="5">
        <v>0.34788308231733822</v>
      </c>
      <c r="V82" s="5">
        <v>0.26423956069931037</v>
      </c>
      <c r="W82" s="5">
        <v>8.364352161802785E-2</v>
      </c>
    </row>
    <row r="83" spans="1:23" x14ac:dyDescent="0.35">
      <c r="A83" s="10">
        <v>42828</v>
      </c>
      <c r="B83" s="9">
        <v>65.809997999999993</v>
      </c>
      <c r="C83" s="9">
        <v>65.940002000000007</v>
      </c>
      <c r="D83" s="9">
        <v>65.190002000000007</v>
      </c>
      <c r="E83" s="9">
        <v>65.550003000000004</v>
      </c>
      <c r="F83" s="9">
        <v>20400900</v>
      </c>
      <c r="G83" s="9">
        <v>64.507041999999998</v>
      </c>
      <c r="H83" s="4">
        <f t="shared" si="62"/>
        <v>-4.7180879063099352E-3</v>
      </c>
      <c r="I83" s="11">
        <f t="shared" si="81"/>
        <v>8.5456011406370214E-2</v>
      </c>
      <c r="J83" s="9">
        <f t="shared" si="63"/>
        <v>-0.30999799999999311</v>
      </c>
      <c r="K83" s="9">
        <f t="shared" si="64"/>
        <v>0</v>
      </c>
      <c r="L83" s="9">
        <f t="shared" si="65"/>
        <v>0.30999799999999311</v>
      </c>
      <c r="M83" s="9">
        <f t="shared" ref="M83:N83" si="86">AVERAGE(K70:K83)</f>
        <v>0.17428535714285789</v>
      </c>
      <c r="N83" s="9">
        <f t="shared" si="86"/>
        <v>9.2856857142857657E-2</v>
      </c>
      <c r="O83" s="9">
        <f t="shared" si="83"/>
        <v>1.8769250059230929</v>
      </c>
      <c r="P83" s="9">
        <f t="shared" si="84"/>
        <v>65.240665017643067</v>
      </c>
      <c r="Q83" s="9">
        <f t="shared" si="61"/>
        <v>0.75</v>
      </c>
      <c r="R83" s="9">
        <f t="shared" si="79"/>
        <v>0.71785721428571492</v>
      </c>
      <c r="S83" s="9">
        <f t="shared" si="76"/>
        <v>65.155834166666679</v>
      </c>
      <c r="T83" s="5">
        <v>64.904123179531922</v>
      </c>
      <c r="U83" s="5">
        <v>0.35000763880114505</v>
      </c>
      <c r="V83" s="5">
        <v>0.28139317631967731</v>
      </c>
      <c r="W83" s="5">
        <v>6.8614462481467742E-2</v>
      </c>
    </row>
    <row r="84" spans="1:23" x14ac:dyDescent="0.35">
      <c r="A84" s="10">
        <v>42829</v>
      </c>
      <c r="B84" s="9">
        <v>65.389999000000003</v>
      </c>
      <c r="C84" s="9">
        <v>65.809997999999993</v>
      </c>
      <c r="D84" s="9">
        <v>65.279999000000004</v>
      </c>
      <c r="E84" s="9">
        <v>65.730002999999996</v>
      </c>
      <c r="F84" s="9">
        <v>12997400</v>
      </c>
      <c r="G84" s="9">
        <v>64.684180999999995</v>
      </c>
      <c r="H84" s="4">
        <f t="shared" si="62"/>
        <v>2.7422777940322258E-3</v>
      </c>
      <c r="I84" s="11">
        <f t="shared" si="81"/>
        <v>8.3814923065038252E-2</v>
      </c>
      <c r="J84" s="9">
        <f t="shared" si="63"/>
        <v>0.17999999999999261</v>
      </c>
      <c r="K84" s="9">
        <f t="shared" si="64"/>
        <v>0.17999999999999261</v>
      </c>
      <c r="L84" s="9">
        <f t="shared" si="65"/>
        <v>0</v>
      </c>
      <c r="M84" s="9">
        <f t="shared" ref="M84:N84" si="87">AVERAGE(K71:K84)</f>
        <v>0.1628570714285717</v>
      </c>
      <c r="N84" s="9">
        <f t="shared" si="87"/>
        <v>9.2856857142857657E-2</v>
      </c>
      <c r="O84" s="9">
        <f t="shared" si="83"/>
        <v>1.7538507810793196</v>
      </c>
      <c r="P84" s="9">
        <f t="shared" si="84"/>
        <v>63.687211853647746</v>
      </c>
      <c r="Q84" s="9">
        <f t="shared" si="61"/>
        <v>0.52999899999998945</v>
      </c>
      <c r="R84" s="9">
        <f t="shared" si="79"/>
        <v>0.70785728571428508</v>
      </c>
      <c r="S84" s="9">
        <f t="shared" si="76"/>
        <v>65.227500833333337</v>
      </c>
      <c r="T84" s="5">
        <v>64.965299462529558</v>
      </c>
      <c r="U84" s="5">
        <v>0.36204246067534029</v>
      </c>
      <c r="V84" s="5">
        <v>0.29752303319080992</v>
      </c>
      <c r="W84" s="5">
        <v>6.4519427484530378E-2</v>
      </c>
    </row>
    <row r="85" spans="1:23" x14ac:dyDescent="0.35">
      <c r="A85" s="10">
        <v>42830</v>
      </c>
      <c r="B85" s="9">
        <v>66.300003000000004</v>
      </c>
      <c r="C85" s="9">
        <v>66.349997999999999</v>
      </c>
      <c r="D85" s="9">
        <v>65.440002000000007</v>
      </c>
      <c r="E85" s="9">
        <v>65.559997999999993</v>
      </c>
      <c r="F85" s="9">
        <v>21448600</v>
      </c>
      <c r="G85" s="9">
        <v>64.516875999999996</v>
      </c>
      <c r="H85" s="4">
        <f t="shared" si="62"/>
        <v>-2.5898409409048544E-3</v>
      </c>
      <c r="I85" s="11">
        <f t="shared" si="81"/>
        <v>8.4467877322287346E-2</v>
      </c>
      <c r="J85" s="9">
        <f t="shared" si="63"/>
        <v>-0.17000500000000329</v>
      </c>
      <c r="K85" s="9">
        <f t="shared" si="64"/>
        <v>0</v>
      </c>
      <c r="L85" s="9">
        <f t="shared" si="65"/>
        <v>0.17000500000000329</v>
      </c>
      <c r="M85" s="9">
        <f t="shared" ref="M85:N85" si="88">AVERAGE(K72:K85)</f>
        <v>0.1628570714285717</v>
      </c>
      <c r="N85" s="9">
        <f t="shared" si="88"/>
        <v>9.7142857142858113E-2</v>
      </c>
      <c r="O85" s="9">
        <f t="shared" si="83"/>
        <v>1.6764698529411626</v>
      </c>
      <c r="P85" s="9">
        <f t="shared" si="84"/>
        <v>62.63735237289881</v>
      </c>
      <c r="Q85" s="9">
        <f t="shared" si="61"/>
        <v>0.90999599999999248</v>
      </c>
      <c r="R85" s="9">
        <f t="shared" si="79"/>
        <v>0.73999992857142771</v>
      </c>
      <c r="S85" s="9">
        <f t="shared" si="76"/>
        <v>65.280000666666666</v>
      </c>
      <c r="T85" s="5">
        <v>65.009351206045892</v>
      </c>
      <c r="U85" s="5">
        <v>0.35378395974287002</v>
      </c>
      <c r="V85" s="5">
        <v>0.30877521850122192</v>
      </c>
      <c r="W85" s="5">
        <v>4.5008741241648109E-2</v>
      </c>
    </row>
    <row r="86" spans="1:23" x14ac:dyDescent="0.35">
      <c r="A86" s="10">
        <v>42831</v>
      </c>
      <c r="B86" s="9">
        <v>65.599997999999999</v>
      </c>
      <c r="C86" s="9">
        <v>66.059997999999993</v>
      </c>
      <c r="D86" s="9">
        <v>65.480002999999996</v>
      </c>
      <c r="E86" s="9">
        <v>65.730002999999996</v>
      </c>
      <c r="F86" s="9">
        <v>18103500</v>
      </c>
      <c r="G86" s="9">
        <v>64.684180999999995</v>
      </c>
      <c r="H86" s="4">
        <f t="shared" si="62"/>
        <v>2.5898409409048986E-3</v>
      </c>
      <c r="I86" s="11">
        <f t="shared" si="81"/>
        <v>8.4003911522375491E-2</v>
      </c>
      <c r="J86" s="9">
        <f t="shared" si="63"/>
        <v>0.17000500000000329</v>
      </c>
      <c r="K86" s="9">
        <f t="shared" si="64"/>
        <v>0.17000500000000329</v>
      </c>
      <c r="L86" s="9">
        <f t="shared" si="65"/>
        <v>0</v>
      </c>
      <c r="M86" s="9">
        <f t="shared" ref="M86:N86" si="89">AVERAGE(K73:K86)</f>
        <v>0.1585714285714295</v>
      </c>
      <c r="N86" s="9">
        <f t="shared" si="89"/>
        <v>9.7142857142858113E-2</v>
      </c>
      <c r="O86" s="9">
        <f t="shared" si="83"/>
        <v>1.6323529411764639</v>
      </c>
      <c r="P86" s="9">
        <f t="shared" si="84"/>
        <v>62.011173184357446</v>
      </c>
      <c r="Q86" s="9">
        <f t="shared" si="61"/>
        <v>0.57999499999999671</v>
      </c>
      <c r="R86" s="9">
        <f t="shared" si="79"/>
        <v>0.7414282857142851</v>
      </c>
      <c r="S86" s="9">
        <f t="shared" si="76"/>
        <v>65.40666766666665</v>
      </c>
      <c r="T86" s="5">
        <v>65.062732820412862</v>
      </c>
      <c r="U86" s="5">
        <v>0.35684355063916939</v>
      </c>
      <c r="V86" s="5">
        <v>0.31838888492881146</v>
      </c>
      <c r="W86" s="5">
        <v>3.8454665710357938E-2</v>
      </c>
    </row>
    <row r="87" spans="1:23" x14ac:dyDescent="0.35">
      <c r="A87" s="10">
        <v>42832</v>
      </c>
      <c r="B87" s="9">
        <v>65.849997999999999</v>
      </c>
      <c r="C87" s="9">
        <v>65.959998999999996</v>
      </c>
      <c r="D87" s="9">
        <v>65.440002000000007</v>
      </c>
      <c r="E87" s="9">
        <v>65.680000000000007</v>
      </c>
      <c r="F87" s="9">
        <v>14108500</v>
      </c>
      <c r="G87" s="9">
        <v>64.634979000000001</v>
      </c>
      <c r="H87" s="4">
        <f t="shared" si="62"/>
        <v>-7.6093909632732944E-4</v>
      </c>
      <c r="I87" s="11">
        <f t="shared" si="81"/>
        <v>8.4313998248850761E-2</v>
      </c>
      <c r="J87" s="9">
        <f t="shared" si="63"/>
        <v>-5.0002999999989584E-2</v>
      </c>
      <c r="K87" s="9">
        <f t="shared" si="64"/>
        <v>0</v>
      </c>
      <c r="L87" s="9">
        <f t="shared" si="65"/>
        <v>5.0002999999989584E-2</v>
      </c>
      <c r="M87" s="9">
        <f t="shared" ref="M87:N87" si="90">AVERAGE(K74:K87)</f>
        <v>0.15428592857142881</v>
      </c>
      <c r="N87" s="9">
        <f t="shared" si="90"/>
        <v>0.10071450000000023</v>
      </c>
      <c r="O87" s="9">
        <f t="shared" si="83"/>
        <v>1.5319137618856118</v>
      </c>
      <c r="P87" s="9">
        <f t="shared" si="84"/>
        <v>60.504184026581449</v>
      </c>
      <c r="Q87" s="9">
        <f t="shared" si="61"/>
        <v>0.51999699999998938</v>
      </c>
      <c r="R87" s="9">
        <f t="shared" si="79"/>
        <v>0.74571385714285499</v>
      </c>
      <c r="S87" s="9">
        <f t="shared" si="76"/>
        <v>65.460834416666671</v>
      </c>
      <c r="T87" s="5">
        <v>65.108456315197103</v>
      </c>
      <c r="U87" s="5">
        <v>0.35118522953924014</v>
      </c>
      <c r="V87" s="5">
        <v>0.3249481538508972</v>
      </c>
      <c r="W87" s="5">
        <v>2.6237075688342937E-2</v>
      </c>
    </row>
    <row r="88" spans="1:23" x14ac:dyDescent="0.35">
      <c r="A88" s="10">
        <v>42835</v>
      </c>
      <c r="B88" s="9">
        <v>65.610000999999997</v>
      </c>
      <c r="C88" s="9">
        <v>65.819999999999993</v>
      </c>
      <c r="D88" s="9">
        <v>65.360000999999997</v>
      </c>
      <c r="E88" s="9">
        <v>65.529999000000004</v>
      </c>
      <c r="F88" s="9">
        <v>17952700</v>
      </c>
      <c r="G88" s="9">
        <v>64.487358</v>
      </c>
      <c r="H88" s="4">
        <f t="shared" si="62"/>
        <v>-2.2865302432724614E-3</v>
      </c>
      <c r="I88" s="11">
        <f t="shared" si="81"/>
        <v>6.6401625730964114E-2</v>
      </c>
      <c r="J88" s="9">
        <f t="shared" si="63"/>
        <v>-0.15000100000000316</v>
      </c>
      <c r="K88" s="9">
        <f t="shared" si="64"/>
        <v>0</v>
      </c>
      <c r="L88" s="9">
        <f t="shared" si="65"/>
        <v>0.15000100000000316</v>
      </c>
      <c r="M88" s="9">
        <f t="shared" ref="M88:N88" si="91">AVERAGE(K75:K88)</f>
        <v>0.15428592857142881</v>
      </c>
      <c r="N88" s="9">
        <f t="shared" si="91"/>
        <v>6.000021428571399E-2</v>
      </c>
      <c r="O88" s="9">
        <f t="shared" si="83"/>
        <v>2.5714229592037339</v>
      </c>
      <c r="P88" s="9">
        <f t="shared" si="84"/>
        <v>71.999956000088133</v>
      </c>
      <c r="Q88" s="9">
        <f t="shared" si="61"/>
        <v>0.45999899999999627</v>
      </c>
      <c r="R88" s="9">
        <f t="shared" si="79"/>
        <v>0.68071357142856925</v>
      </c>
      <c r="S88" s="9">
        <f t="shared" si="76"/>
        <v>65.515834083333331</v>
      </c>
      <c r="T88" s="5">
        <v>65.13968169925657</v>
      </c>
      <c r="U88" s="5">
        <v>0.33078406936648719</v>
      </c>
      <c r="V88" s="5">
        <v>0.32611533695401518</v>
      </c>
      <c r="W88" s="5">
        <v>4.6687324124720098E-3</v>
      </c>
    </row>
    <row r="89" spans="1:23" x14ac:dyDescent="0.35">
      <c r="A89" s="10">
        <v>42836</v>
      </c>
      <c r="B89" s="9">
        <v>65.599997999999999</v>
      </c>
      <c r="C89" s="9">
        <v>65.610000999999997</v>
      </c>
      <c r="D89" s="9">
        <v>64.849997999999999</v>
      </c>
      <c r="E89" s="9">
        <v>65.480002999999996</v>
      </c>
      <c r="F89" s="9">
        <v>18791500</v>
      </c>
      <c r="G89" s="9">
        <v>64.438156000000006</v>
      </c>
      <c r="H89" s="4">
        <f t="shared" si="62"/>
        <v>-7.6326245848628031E-4</v>
      </c>
      <c r="I89" s="11">
        <f t="shared" si="81"/>
        <v>4.2502916607515116E-2</v>
      </c>
      <c r="J89" s="9">
        <f t="shared" si="63"/>
        <v>-4.9996000000007257E-2</v>
      </c>
      <c r="K89" s="9">
        <f t="shared" si="64"/>
        <v>0</v>
      </c>
      <c r="L89" s="9">
        <f t="shared" si="65"/>
        <v>4.9996000000007257E-2</v>
      </c>
      <c r="M89" s="9">
        <f t="shared" ref="M89:N89" si="92">AVERAGE(K76:K89)</f>
        <v>9.5714499999999703E-2</v>
      </c>
      <c r="N89" s="9">
        <f t="shared" si="92"/>
        <v>6.357135714285736E-2</v>
      </c>
      <c r="O89" s="9">
        <f t="shared" si="83"/>
        <v>1.5056230400258779</v>
      </c>
      <c r="P89" s="9">
        <f t="shared" si="84"/>
        <v>60.089766735635052</v>
      </c>
      <c r="Q89" s="9">
        <f t="shared" si="61"/>
        <v>0.76000299999999754</v>
      </c>
      <c r="R89" s="9">
        <f t="shared" si="79"/>
        <v>0.66214264285714008</v>
      </c>
      <c r="S89" s="9">
        <f t="shared" si="76"/>
        <v>65.557500749999988</v>
      </c>
      <c r="T89" s="5">
        <v>65.164890684496825</v>
      </c>
      <c r="U89" s="5">
        <v>0.30704235049191198</v>
      </c>
      <c r="V89" s="5">
        <v>0.32230073966159456</v>
      </c>
      <c r="W89" s="5">
        <v>-1.5258389169682585E-2</v>
      </c>
    </row>
    <row r="90" spans="1:23" x14ac:dyDescent="0.35">
      <c r="A90" s="10">
        <v>42837</v>
      </c>
      <c r="B90" s="9">
        <v>65.419998000000007</v>
      </c>
      <c r="C90" s="9">
        <v>65.510002</v>
      </c>
      <c r="D90" s="9">
        <v>65.110000999999997</v>
      </c>
      <c r="E90" s="9">
        <v>65.230002999999996</v>
      </c>
      <c r="F90" s="9">
        <v>17108500</v>
      </c>
      <c r="G90" s="9">
        <v>64.192131000000003</v>
      </c>
      <c r="H90" s="4">
        <f t="shared" si="62"/>
        <v>-3.8253090426003953E-3</v>
      </c>
      <c r="I90" s="11">
        <f t="shared" si="81"/>
        <v>4.4676173977667877E-2</v>
      </c>
      <c r="J90" s="9">
        <f t="shared" si="63"/>
        <v>-0.25</v>
      </c>
      <c r="K90" s="9">
        <f t="shared" si="64"/>
        <v>0</v>
      </c>
      <c r="L90" s="9">
        <f t="shared" si="65"/>
        <v>0.25</v>
      </c>
      <c r="M90" s="9">
        <f t="shared" ref="M90:N90" si="93">AVERAGE(K77:K90)</f>
        <v>9.5714499999999703E-2</v>
      </c>
      <c r="N90" s="9">
        <f t="shared" si="93"/>
        <v>7.0000214285714027E-2</v>
      </c>
      <c r="O90" s="9">
        <f t="shared" si="83"/>
        <v>1.3673458142475081</v>
      </c>
      <c r="P90" s="9">
        <f t="shared" si="84"/>
        <v>57.758600624308741</v>
      </c>
      <c r="Q90" s="9">
        <f t="shared" si="61"/>
        <v>0.40000100000000316</v>
      </c>
      <c r="R90" s="9">
        <f t="shared" si="79"/>
        <v>0.65714264285714052</v>
      </c>
      <c r="S90" s="9">
        <f t="shared" si="76"/>
        <v>65.568334500000006</v>
      </c>
      <c r="T90" s="5">
        <v>65.169713818978536</v>
      </c>
      <c r="U90" s="5">
        <v>0.26499921062732312</v>
      </c>
      <c r="V90" s="5">
        <v>0.31084043385474025</v>
      </c>
      <c r="W90" s="5">
        <v>-4.5841223227417127E-2</v>
      </c>
    </row>
    <row r="91" spans="1:23" x14ac:dyDescent="0.35">
      <c r="A91" s="10">
        <v>42838</v>
      </c>
      <c r="B91" s="9">
        <v>65.290001000000004</v>
      </c>
      <c r="C91" s="9">
        <v>65.860000999999997</v>
      </c>
      <c r="D91" s="9">
        <v>64.949996999999996</v>
      </c>
      <c r="E91" s="9">
        <v>64.949996999999996</v>
      </c>
      <c r="F91" s="9">
        <v>17896500</v>
      </c>
      <c r="G91" s="9">
        <v>63.916584</v>
      </c>
      <c r="H91" s="4">
        <f t="shared" si="62"/>
        <v>-4.3017748624274441E-3</v>
      </c>
      <c r="I91" s="11">
        <f t="shared" si="81"/>
        <v>4.8385342498074385E-2</v>
      </c>
      <c r="J91" s="9">
        <f t="shared" si="63"/>
        <v>-0.2800060000000002</v>
      </c>
      <c r="K91" s="9">
        <f t="shared" si="64"/>
        <v>0</v>
      </c>
      <c r="L91" s="9">
        <f t="shared" si="65"/>
        <v>0.2800060000000002</v>
      </c>
      <c r="M91" s="9">
        <f t="shared" ref="M91:N91" si="94">AVERAGE(K78:K91)</f>
        <v>8.785735714285689E-2</v>
      </c>
      <c r="N91" s="9">
        <f t="shared" si="94"/>
        <v>9.0000642857142613E-2</v>
      </c>
      <c r="O91" s="9">
        <f t="shared" si="83"/>
        <v>0.97618588438653997</v>
      </c>
      <c r="P91" s="9">
        <f t="shared" si="84"/>
        <v>49.397472783263694</v>
      </c>
      <c r="Q91" s="9">
        <f t="shared" si="61"/>
        <v>0.9100040000000007</v>
      </c>
      <c r="R91" s="9">
        <f t="shared" si="79"/>
        <v>0.6728575714285695</v>
      </c>
      <c r="S91" s="9">
        <f t="shared" si="76"/>
        <v>65.540000833333337</v>
      </c>
      <c r="T91" s="5">
        <v>65.153438499054204</v>
      </c>
      <c r="U91" s="5">
        <v>0.20670283368922071</v>
      </c>
      <c r="V91" s="5">
        <v>0.29001291382163635</v>
      </c>
      <c r="W91" s="5">
        <v>-8.3310080132415643E-2</v>
      </c>
    </row>
    <row r="92" spans="1:23" x14ac:dyDescent="0.35">
      <c r="A92" s="10">
        <v>42842</v>
      </c>
      <c r="B92" s="9">
        <v>65.040001000000004</v>
      </c>
      <c r="C92" s="9">
        <v>65.489998</v>
      </c>
      <c r="D92" s="9">
        <v>65.010002</v>
      </c>
      <c r="E92" s="9">
        <v>65.480002999999996</v>
      </c>
      <c r="F92" s="9">
        <v>16689300</v>
      </c>
      <c r="G92" s="9">
        <v>64.438156000000006</v>
      </c>
      <c r="H92" s="4">
        <f t="shared" si="62"/>
        <v>8.1270839050278827E-3</v>
      </c>
      <c r="I92" s="11">
        <f t="shared" si="81"/>
        <v>5.9235969649387842E-2</v>
      </c>
      <c r="J92" s="9">
        <f t="shared" si="63"/>
        <v>0.5300060000000002</v>
      </c>
      <c r="K92" s="9">
        <f t="shared" si="64"/>
        <v>0.5300060000000002</v>
      </c>
      <c r="L92" s="9">
        <f t="shared" si="65"/>
        <v>0</v>
      </c>
      <c r="M92" s="9">
        <f t="shared" ref="M92:N92" si="95">AVERAGE(K79:K92)</f>
        <v>0.11714385714285669</v>
      </c>
      <c r="N92" s="9">
        <f t="shared" si="95"/>
        <v>9.0000642857142613E-2</v>
      </c>
      <c r="O92" s="9">
        <f t="shared" si="83"/>
        <v>1.3015891156332995</v>
      </c>
      <c r="P92" s="9">
        <f t="shared" si="84"/>
        <v>56.551758382605897</v>
      </c>
      <c r="Q92" s="9">
        <f t="shared" si="61"/>
        <v>0.47999599999999987</v>
      </c>
      <c r="R92" s="9">
        <f t="shared" si="79"/>
        <v>0.64499992857142685</v>
      </c>
      <c r="S92" s="9">
        <f t="shared" si="76"/>
        <v>65.540834333333336</v>
      </c>
      <c r="T92" s="5">
        <v>65.177628462087227</v>
      </c>
      <c r="U92" s="5">
        <v>0.20095312715720581</v>
      </c>
      <c r="V92" s="5">
        <v>0.27220095648875026</v>
      </c>
      <c r="W92" s="5">
        <v>-7.1247829331544443E-2</v>
      </c>
    </row>
    <row r="93" spans="1:23" x14ac:dyDescent="0.35">
      <c r="A93" s="10">
        <v>42843</v>
      </c>
      <c r="B93" s="9">
        <v>65.330001999999993</v>
      </c>
      <c r="C93" s="9">
        <v>65.709998999999996</v>
      </c>
      <c r="D93" s="9">
        <v>65.160004000000001</v>
      </c>
      <c r="E93" s="9">
        <v>65.389999000000003</v>
      </c>
      <c r="F93" s="9">
        <v>15155600</v>
      </c>
      <c r="G93" s="9">
        <v>64.349586000000002</v>
      </c>
      <c r="H93" s="4">
        <f t="shared" si="62"/>
        <v>-1.3754416777235986E-3</v>
      </c>
      <c r="I93" s="11">
        <f t="shared" si="81"/>
        <v>5.8519973863416133E-2</v>
      </c>
      <c r="J93" s="9">
        <f t="shared" si="63"/>
        <v>-9.0003999999993312E-2</v>
      </c>
      <c r="K93" s="9">
        <f t="shared" si="64"/>
        <v>0</v>
      </c>
      <c r="L93" s="9">
        <f t="shared" si="65"/>
        <v>9.0003999999993312E-2</v>
      </c>
      <c r="M93" s="9">
        <f t="shared" ref="M93:N93" si="96">AVERAGE(K80:K93)</f>
        <v>0.10357221428571352</v>
      </c>
      <c r="N93" s="9">
        <f t="shared" si="96"/>
        <v>9.642949999999928E-2</v>
      </c>
      <c r="O93" s="9">
        <f t="shared" si="83"/>
        <v>1.074071879307829</v>
      </c>
      <c r="P93" s="9">
        <f t="shared" si="84"/>
        <v>51.785663265743445</v>
      </c>
      <c r="Q93" s="9">
        <f t="shared" si="61"/>
        <v>0.54999499999999557</v>
      </c>
      <c r="R93" s="9">
        <f t="shared" si="79"/>
        <v>0.62571392857142683</v>
      </c>
      <c r="S93" s="9">
        <f t="shared" si="76"/>
        <v>65.51416766666668</v>
      </c>
      <c r="T93" s="5">
        <v>65.193359613043725</v>
      </c>
      <c r="U93" s="5">
        <v>0.18697850093234081</v>
      </c>
      <c r="V93" s="5">
        <v>0.25515646537746839</v>
      </c>
      <c r="W93" s="5">
        <v>-6.8177964445127581E-2</v>
      </c>
    </row>
    <row r="94" spans="1:23" x14ac:dyDescent="0.35">
      <c r="A94" s="10">
        <v>42844</v>
      </c>
      <c r="B94" s="9">
        <v>65.650002000000001</v>
      </c>
      <c r="C94" s="9">
        <v>65.75</v>
      </c>
      <c r="D94" s="9">
        <v>64.889999000000003</v>
      </c>
      <c r="E94" s="9">
        <v>65.040001000000004</v>
      </c>
      <c r="F94" s="9">
        <v>26992800</v>
      </c>
      <c r="G94" s="9">
        <v>64.005156999999997</v>
      </c>
      <c r="H94" s="4">
        <f t="shared" si="62"/>
        <v>-5.3668422165775789E-3</v>
      </c>
      <c r="I94" s="11">
        <f t="shared" si="81"/>
        <v>6.1474316789857993E-2</v>
      </c>
      <c r="J94" s="9">
        <f t="shared" si="63"/>
        <v>-0.34999799999999937</v>
      </c>
      <c r="K94" s="9">
        <f t="shared" si="64"/>
        <v>0</v>
      </c>
      <c r="L94" s="9">
        <f t="shared" si="65"/>
        <v>0.34999799999999937</v>
      </c>
      <c r="M94" s="9">
        <f t="shared" ref="M94:N94" si="97">AVERAGE(K81:K94)</f>
        <v>9.0715071428571187E-2</v>
      </c>
      <c r="N94" s="9">
        <f t="shared" si="97"/>
        <v>0.12142935714285638</v>
      </c>
      <c r="O94" s="9">
        <f t="shared" si="83"/>
        <v>0.74706046019702499</v>
      </c>
      <c r="P94" s="9">
        <f t="shared" si="84"/>
        <v>42.760996383191866</v>
      </c>
      <c r="Q94" s="9">
        <f t="shared" si="61"/>
        <v>0.86000099999999691</v>
      </c>
      <c r="R94" s="9">
        <f t="shared" si="79"/>
        <v>0.64785664285714062</v>
      </c>
      <c r="S94" s="9">
        <f t="shared" si="76"/>
        <v>65.445834333333337</v>
      </c>
      <c r="T94" s="5">
        <v>65.181999715781231</v>
      </c>
      <c r="U94" s="5">
        <v>0.14597884219851665</v>
      </c>
      <c r="V94" s="5">
        <v>0.23332094074167806</v>
      </c>
      <c r="W94" s="5">
        <v>-8.7342098543161412E-2</v>
      </c>
    </row>
    <row r="95" spans="1:23" x14ac:dyDescent="0.35">
      <c r="A95" s="10">
        <v>42845</v>
      </c>
      <c r="B95" s="9">
        <v>65.459998999999996</v>
      </c>
      <c r="C95" s="9">
        <v>65.75</v>
      </c>
      <c r="D95" s="9">
        <v>65.139999000000003</v>
      </c>
      <c r="E95" s="9">
        <v>65.5</v>
      </c>
      <c r="F95" s="9">
        <v>22299500</v>
      </c>
      <c r="G95" s="9">
        <v>64.457831999999996</v>
      </c>
      <c r="H95" s="4">
        <f t="shared" si="62"/>
        <v>7.0475843223148866E-3</v>
      </c>
      <c r="I95" s="11">
        <f t="shared" si="81"/>
        <v>6.7292687440039425E-2</v>
      </c>
      <c r="J95" s="9">
        <f t="shared" si="63"/>
        <v>0.45999899999999627</v>
      </c>
      <c r="K95" s="9">
        <f t="shared" si="64"/>
        <v>0.45999899999999627</v>
      </c>
      <c r="L95" s="9">
        <f t="shared" si="65"/>
        <v>0</v>
      </c>
      <c r="M95" s="9">
        <f t="shared" ref="M95:N95" si="98">AVERAGE(K82:K95)</f>
        <v>0.10642942857142808</v>
      </c>
      <c r="N95" s="9">
        <f t="shared" si="98"/>
        <v>0.12142935714285638</v>
      </c>
      <c r="O95" s="9">
        <f t="shared" si="83"/>
        <v>0.87647197576957003</v>
      </c>
      <c r="P95" s="9">
        <f t="shared" si="84"/>
        <v>46.708503355618483</v>
      </c>
      <c r="Q95" s="9">
        <f t="shared" si="61"/>
        <v>0.61000099999999691</v>
      </c>
      <c r="R95" s="9">
        <f t="shared" si="79"/>
        <v>0.64714228571428323</v>
      </c>
      <c r="S95" s="9">
        <f t="shared" si="76"/>
        <v>65.441667416666675</v>
      </c>
      <c r="T95" s="5">
        <v>65.205555292390031</v>
      </c>
      <c r="U95" s="5">
        <v>0.1488881028236051</v>
      </c>
      <c r="V95" s="5">
        <v>0.21643437315806349</v>
      </c>
      <c r="W95" s="5">
        <v>-6.7546270334458397E-2</v>
      </c>
    </row>
    <row r="96" spans="1:23" x14ac:dyDescent="0.35">
      <c r="A96" s="10">
        <v>42846</v>
      </c>
      <c r="B96" s="9">
        <v>65.669998000000007</v>
      </c>
      <c r="C96" s="9">
        <v>66.699996999999996</v>
      </c>
      <c r="D96" s="9">
        <v>65.449996999999996</v>
      </c>
      <c r="E96" s="9">
        <v>66.400002000000001</v>
      </c>
      <c r="F96" s="9">
        <v>32522600</v>
      </c>
      <c r="G96" s="9">
        <v>65.343513000000002</v>
      </c>
      <c r="H96" s="4">
        <f t="shared" si="62"/>
        <v>1.3646927088845308E-2</v>
      </c>
      <c r="I96" s="11">
        <f t="shared" si="81"/>
        <v>8.9216311131436965E-2</v>
      </c>
      <c r="J96" s="9">
        <f t="shared" si="63"/>
        <v>0.90000200000000063</v>
      </c>
      <c r="K96" s="9">
        <f t="shared" si="64"/>
        <v>0.90000200000000063</v>
      </c>
      <c r="L96" s="9">
        <f t="shared" si="65"/>
        <v>0</v>
      </c>
      <c r="M96" s="9">
        <f t="shared" ref="M96:N96" si="99">AVERAGE(K83:K96)</f>
        <v>0.16000085714285664</v>
      </c>
      <c r="N96" s="9">
        <f t="shared" si="99"/>
        <v>0.12142935714285638</v>
      </c>
      <c r="O96" s="9">
        <f t="shared" si="83"/>
        <v>1.317645591704999</v>
      </c>
      <c r="P96" s="9">
        <f t="shared" si="84"/>
        <v>56.85276456508003</v>
      </c>
      <c r="Q96" s="9">
        <f t="shared" si="61"/>
        <v>1.25</v>
      </c>
      <c r="R96" s="9">
        <f t="shared" si="79"/>
        <v>0.68357049999999675</v>
      </c>
      <c r="S96" s="9">
        <f t="shared" si="76"/>
        <v>65.497500666666653</v>
      </c>
      <c r="T96" s="5">
        <v>65.294032826287065</v>
      </c>
      <c r="U96" s="5">
        <v>0.22126573889370604</v>
      </c>
      <c r="V96" s="5">
        <v>0.21740064630519201</v>
      </c>
      <c r="W96" s="5">
        <v>3.8650925885140297E-3</v>
      </c>
    </row>
    <row r="97" spans="1:23" x14ac:dyDescent="0.35">
      <c r="A97" s="10">
        <v>42849</v>
      </c>
      <c r="B97" s="9">
        <v>67.480002999999996</v>
      </c>
      <c r="C97" s="9">
        <v>67.660004000000001</v>
      </c>
      <c r="D97" s="9">
        <v>67.099997999999999</v>
      </c>
      <c r="E97" s="9">
        <v>67.529999000000004</v>
      </c>
      <c r="F97" s="9">
        <v>29770000</v>
      </c>
      <c r="G97" s="9">
        <v>66.455535999999995</v>
      </c>
      <c r="H97" s="4">
        <f t="shared" si="62"/>
        <v>1.6874922799486276E-2</v>
      </c>
      <c r="I97" s="11">
        <f t="shared" si="81"/>
        <v>0.10915218576332728</v>
      </c>
      <c r="J97" s="9">
        <f t="shared" si="63"/>
        <v>1.129997000000003</v>
      </c>
      <c r="K97" s="9">
        <f t="shared" si="64"/>
        <v>1.129997000000003</v>
      </c>
      <c r="L97" s="9">
        <f t="shared" si="65"/>
        <v>0</v>
      </c>
      <c r="M97" s="9">
        <f t="shared" ref="M97:N97" si="100">AVERAGE(K84:K97)</f>
        <v>0.24071492857142829</v>
      </c>
      <c r="N97" s="9">
        <f t="shared" si="100"/>
        <v>9.9286642857142587E-2</v>
      </c>
      <c r="O97" s="9">
        <f t="shared" si="83"/>
        <v>2.4244442318165409</v>
      </c>
      <c r="P97" s="9">
        <f t="shared" si="84"/>
        <v>70.79818118487691</v>
      </c>
      <c r="Q97" s="9">
        <f t="shared" si="61"/>
        <v>0.56000600000000134</v>
      </c>
      <c r="R97" s="9">
        <f t="shared" si="79"/>
        <v>0.66999949999999686</v>
      </c>
      <c r="S97" s="9">
        <f t="shared" si="76"/>
        <v>65.66166741666666</v>
      </c>
      <c r="T97" s="5">
        <v>65.459659950265802</v>
      </c>
      <c r="U97" s="5">
        <v>0.36559252796408259</v>
      </c>
      <c r="V97" s="5">
        <v>0.24703902263697014</v>
      </c>
      <c r="W97" s="5">
        <v>0.11855350532711245</v>
      </c>
    </row>
    <row r="98" spans="1:23" x14ac:dyDescent="0.35">
      <c r="A98" s="10">
        <v>42850</v>
      </c>
      <c r="B98" s="9">
        <v>67.900002000000001</v>
      </c>
      <c r="C98" s="9">
        <v>68.040001000000004</v>
      </c>
      <c r="D98" s="9">
        <v>67.599997999999999</v>
      </c>
      <c r="E98" s="9">
        <v>67.919998000000007</v>
      </c>
      <c r="F98" s="9">
        <v>30242700</v>
      </c>
      <c r="G98" s="9">
        <v>66.839325000000002</v>
      </c>
      <c r="H98" s="4">
        <f t="shared" si="62"/>
        <v>5.7585124838572966E-3</v>
      </c>
      <c r="I98" s="11">
        <f t="shared" si="81"/>
        <v>0.11022734590239809</v>
      </c>
      <c r="J98" s="9">
        <f t="shared" si="63"/>
        <v>0.38999900000000309</v>
      </c>
      <c r="K98" s="9">
        <f t="shared" si="64"/>
        <v>0.38999900000000309</v>
      </c>
      <c r="L98" s="9">
        <f t="shared" si="65"/>
        <v>0</v>
      </c>
      <c r="M98" s="9">
        <f t="shared" ref="M98:N98" si="101">AVERAGE(K85:K98)</f>
        <v>0.25571485714285763</v>
      </c>
      <c r="N98" s="9">
        <f t="shared" si="101"/>
        <v>9.9286642857142587E-2</v>
      </c>
      <c r="O98" s="9">
        <f t="shared" si="83"/>
        <v>2.5755212361323361</v>
      </c>
      <c r="P98" s="9">
        <f t="shared" si="84"/>
        <v>72.032049763974939</v>
      </c>
      <c r="Q98" s="9">
        <f t="shared" si="61"/>
        <v>0.44000300000000436</v>
      </c>
      <c r="R98" s="9">
        <f t="shared" si="79"/>
        <v>0.6635712142857122</v>
      </c>
      <c r="S98" s="9">
        <f t="shared" si="76"/>
        <v>65.844166999999985</v>
      </c>
      <c r="T98" s="5">
        <v>65.64190721320908</v>
      </c>
      <c r="U98" s="5">
        <v>0.5056138068315903</v>
      </c>
      <c r="V98" s="5">
        <v>0.29875397947589422</v>
      </c>
      <c r="W98" s="5">
        <v>0.20685982735569608</v>
      </c>
    </row>
    <row r="99" spans="1:23" x14ac:dyDescent="0.35">
      <c r="A99" s="10">
        <v>42851</v>
      </c>
      <c r="B99" s="9">
        <v>68.080001999999993</v>
      </c>
      <c r="C99" s="9">
        <v>68.309997999999993</v>
      </c>
      <c r="D99" s="9">
        <v>67.620002999999997</v>
      </c>
      <c r="E99" s="9">
        <v>67.830001999999993</v>
      </c>
      <c r="F99" s="9">
        <v>26190800</v>
      </c>
      <c r="G99" s="9">
        <v>66.750771</v>
      </c>
      <c r="H99" s="4">
        <f t="shared" si="62"/>
        <v>-1.3257571574834483E-3</v>
      </c>
      <c r="I99" s="11">
        <f t="shared" si="81"/>
        <v>0.1092573951876212</v>
      </c>
      <c r="J99" s="9">
        <f t="shared" si="63"/>
        <v>-8.999600000001351E-2</v>
      </c>
      <c r="K99" s="9">
        <f t="shared" si="64"/>
        <v>0</v>
      </c>
      <c r="L99" s="9">
        <f t="shared" si="65"/>
        <v>8.999600000001351E-2</v>
      </c>
      <c r="M99" s="9">
        <f t="shared" ref="M99:N99" si="102">AVERAGE(K86:K99)</f>
        <v>0.25571485714285763</v>
      </c>
      <c r="N99" s="9">
        <f t="shared" si="102"/>
        <v>9.3571714285714744E-2</v>
      </c>
      <c r="O99" s="9">
        <f t="shared" si="83"/>
        <v>2.7328221898559009</v>
      </c>
      <c r="P99" s="9">
        <f t="shared" si="84"/>
        <v>73.210617888054202</v>
      </c>
      <c r="Q99" s="9">
        <f t="shared" si="61"/>
        <v>0.68999499999999614</v>
      </c>
      <c r="R99" s="9">
        <f t="shared" si="79"/>
        <v>0.64785685714285535</v>
      </c>
      <c r="S99" s="9">
        <f t="shared" si="76"/>
        <v>66.023333833333325</v>
      </c>
      <c r="T99" s="5">
        <v>65.803988308526925</v>
      </c>
      <c r="U99" s="5">
        <v>0.60237593919978849</v>
      </c>
      <c r="V99" s="5">
        <v>0.35947837142067307</v>
      </c>
      <c r="W99" s="5">
        <v>0.24289756777911542</v>
      </c>
    </row>
    <row r="100" spans="1:23" x14ac:dyDescent="0.35">
      <c r="A100" s="10">
        <v>42852</v>
      </c>
      <c r="B100" s="9">
        <v>68.150002000000001</v>
      </c>
      <c r="C100" s="9">
        <v>68.379997000000003</v>
      </c>
      <c r="D100" s="9">
        <v>67.580001999999993</v>
      </c>
      <c r="E100" s="9">
        <v>68.269997000000004</v>
      </c>
      <c r="F100" s="9">
        <v>34971000</v>
      </c>
      <c r="G100" s="9">
        <v>67.183762000000002</v>
      </c>
      <c r="H100" s="4">
        <f t="shared" si="62"/>
        <v>6.4657336499919461E-3</v>
      </c>
      <c r="I100" s="11">
        <f t="shared" si="81"/>
        <v>0.11059565393680221</v>
      </c>
      <c r="J100" s="9">
        <f t="shared" si="63"/>
        <v>0.43999500000001035</v>
      </c>
      <c r="K100" s="9">
        <f t="shared" si="64"/>
        <v>0.43999500000001035</v>
      </c>
      <c r="L100" s="9">
        <f t="shared" si="65"/>
        <v>0</v>
      </c>
      <c r="M100" s="9">
        <f t="shared" ref="M100:N100" si="103">AVERAGE(K87:K100)</f>
        <v>0.27499985714285813</v>
      </c>
      <c r="N100" s="9">
        <f t="shared" si="103"/>
        <v>9.3571714285714744E-2</v>
      </c>
      <c r="O100" s="9">
        <f t="shared" si="83"/>
        <v>2.9389207971884015</v>
      </c>
      <c r="P100" s="9">
        <f t="shared" si="84"/>
        <v>74.612335421575395</v>
      </c>
      <c r="Q100" s="9">
        <f t="shared" si="61"/>
        <v>0.79999500000000978</v>
      </c>
      <c r="R100" s="9">
        <f t="shared" si="79"/>
        <v>0.66357114285714203</v>
      </c>
      <c r="S100" s="9">
        <f t="shared" si="76"/>
        <v>66.251666999999998</v>
      </c>
      <c r="T100" s="5">
        <v>65.986655619006413</v>
      </c>
      <c r="U100" s="5">
        <v>0.70642135983926835</v>
      </c>
      <c r="V100" s="5">
        <v>0.42886696910439215</v>
      </c>
      <c r="W100" s="5">
        <v>0.2775543907348762</v>
      </c>
    </row>
    <row r="101" spans="1:23" x14ac:dyDescent="0.35">
      <c r="A101" s="10">
        <v>42853</v>
      </c>
      <c r="B101" s="9">
        <v>68.910004000000001</v>
      </c>
      <c r="C101" s="9">
        <v>69.139999000000003</v>
      </c>
      <c r="D101" s="9">
        <v>67.690002000000007</v>
      </c>
      <c r="E101" s="9">
        <v>68.459998999999996</v>
      </c>
      <c r="F101" s="9">
        <v>39423500</v>
      </c>
      <c r="G101" s="9">
        <v>67.370734999999996</v>
      </c>
      <c r="H101" s="4">
        <f t="shared" si="62"/>
        <v>2.7791433881637745E-3</v>
      </c>
      <c r="I101" s="11">
        <f t="shared" si="81"/>
        <v>0.1094570715402897</v>
      </c>
      <c r="J101" s="9">
        <f t="shared" si="63"/>
        <v>0.19000199999999268</v>
      </c>
      <c r="K101" s="9">
        <f t="shared" si="64"/>
        <v>0.19000199999999268</v>
      </c>
      <c r="L101" s="9">
        <f t="shared" si="65"/>
        <v>0</v>
      </c>
      <c r="M101" s="9">
        <f t="shared" ref="M101:N101" si="104">AVERAGE(K88:K101)</f>
        <v>0.28857142857142903</v>
      </c>
      <c r="N101" s="9">
        <f t="shared" si="104"/>
        <v>9.0000071428572623E-2</v>
      </c>
      <c r="O101" s="9">
        <f t="shared" si="83"/>
        <v>3.2063466616295964</v>
      </c>
      <c r="P101" s="9">
        <f t="shared" si="84"/>
        <v>76.226400711999659</v>
      </c>
      <c r="Q101" s="9">
        <f t="shared" si="61"/>
        <v>1.4499969999999962</v>
      </c>
      <c r="R101" s="9">
        <f t="shared" si="79"/>
        <v>0.72999971428571386</v>
      </c>
      <c r="S101" s="9">
        <f t="shared" si="76"/>
        <v>66.5</v>
      </c>
      <c r="T101" s="5">
        <v>66.169866239820749</v>
      </c>
      <c r="U101" s="5">
        <v>0.79504489612560292</v>
      </c>
      <c r="V101" s="5">
        <v>0.50210255450863439</v>
      </c>
      <c r="W101" s="5">
        <v>0.29294234161696853</v>
      </c>
    </row>
    <row r="102" spans="1:23" x14ac:dyDescent="0.35">
      <c r="A102" s="10">
        <v>42856</v>
      </c>
      <c r="B102" s="9">
        <v>68.680000000000007</v>
      </c>
      <c r="C102" s="9">
        <v>69.550003000000004</v>
      </c>
      <c r="D102" s="9">
        <v>68.5</v>
      </c>
      <c r="E102" s="9">
        <v>69.410004000000001</v>
      </c>
      <c r="F102" s="9">
        <v>31954400</v>
      </c>
      <c r="G102" s="9">
        <v>68.305626000000004</v>
      </c>
      <c r="H102" s="4">
        <f t="shared" si="62"/>
        <v>1.3781410259487798E-2</v>
      </c>
      <c r="I102" s="11">
        <f t="shared" si="81"/>
        <v>0.11558165036305491</v>
      </c>
      <c r="J102" s="9">
        <f t="shared" si="63"/>
        <v>0.95000500000000443</v>
      </c>
      <c r="K102" s="9">
        <f t="shared" si="64"/>
        <v>0.95000500000000443</v>
      </c>
      <c r="L102" s="9">
        <f t="shared" si="65"/>
        <v>0</v>
      </c>
      <c r="M102" s="9">
        <f t="shared" ref="M102:N102" si="105">AVERAGE(K89:K102)</f>
        <v>0.35642892857142933</v>
      </c>
      <c r="N102" s="9">
        <f t="shared" si="105"/>
        <v>7.9285714285715264E-2</v>
      </c>
      <c r="O102" s="9">
        <f t="shared" si="83"/>
        <v>4.4954999999999536</v>
      </c>
      <c r="P102" s="9">
        <f t="shared" si="84"/>
        <v>81.803293603857554</v>
      </c>
      <c r="Q102" s="9">
        <f t="shared" si="61"/>
        <v>1.0500030000000038</v>
      </c>
      <c r="R102" s="9">
        <f t="shared" si="79"/>
        <v>0.77214285714285735</v>
      </c>
      <c r="S102" s="9">
        <f t="shared" si="76"/>
        <v>66.848333416666662</v>
      </c>
      <c r="T102" s="5">
        <v>66.409876444278481</v>
      </c>
      <c r="U102" s="5">
        <v>0.93120282459919679</v>
      </c>
      <c r="V102" s="5">
        <v>0.58792260852674683</v>
      </c>
      <c r="W102" s="5">
        <v>0.34328021607244996</v>
      </c>
    </row>
    <row r="103" spans="1:23" x14ac:dyDescent="0.35">
      <c r="A103" s="10">
        <v>42857</v>
      </c>
      <c r="B103" s="9">
        <v>69.709998999999996</v>
      </c>
      <c r="C103" s="9">
        <v>69.709998999999996</v>
      </c>
      <c r="D103" s="9">
        <v>69.129997000000003</v>
      </c>
      <c r="E103" s="9">
        <v>69.300003000000004</v>
      </c>
      <c r="F103" s="9">
        <v>23906100</v>
      </c>
      <c r="G103" s="9">
        <v>68.197379999999995</v>
      </c>
      <c r="H103" s="4">
        <f t="shared" si="62"/>
        <v>-1.5859873838936452E-3</v>
      </c>
      <c r="I103" s="11">
        <f t="shared" si="81"/>
        <v>0.11630435234297276</v>
      </c>
      <c r="J103" s="9">
        <f t="shared" si="63"/>
        <v>-0.11000099999999691</v>
      </c>
      <c r="K103" s="9">
        <f t="shared" si="64"/>
        <v>0</v>
      </c>
      <c r="L103" s="9">
        <f t="shared" si="65"/>
        <v>0.11000099999999691</v>
      </c>
      <c r="M103" s="9">
        <f t="shared" ref="M103:N103" si="106">AVERAGE(K90:K103)</f>
        <v>0.35642892857142933</v>
      </c>
      <c r="N103" s="9">
        <f t="shared" si="106"/>
        <v>8.3571785714285945E-2</v>
      </c>
      <c r="O103" s="9">
        <f t="shared" si="83"/>
        <v>4.2649433122080644</v>
      </c>
      <c r="P103" s="9">
        <f t="shared" si="84"/>
        <v>81.006443171358484</v>
      </c>
      <c r="Q103" s="9">
        <f t="shared" si="61"/>
        <v>0.58000199999999325</v>
      </c>
      <c r="R103" s="9">
        <f t="shared" si="79"/>
        <v>0.75928564285714273</v>
      </c>
      <c r="S103" s="9">
        <f t="shared" si="76"/>
        <v>67.210833916666672</v>
      </c>
      <c r="T103" s="5">
        <v>66.623959892850451</v>
      </c>
      <c r="U103" s="5">
        <v>1.0184922577383588</v>
      </c>
      <c r="V103" s="5">
        <v>0.67403653836906929</v>
      </c>
      <c r="W103" s="5">
        <v>0.34445571936928954</v>
      </c>
    </row>
    <row r="104" spans="1:23" x14ac:dyDescent="0.35">
      <c r="A104" s="10">
        <v>42858</v>
      </c>
      <c r="B104" s="9">
        <v>69.379997000000003</v>
      </c>
      <c r="C104" s="9">
        <v>69.379997000000003</v>
      </c>
      <c r="D104" s="9">
        <v>68.709998999999996</v>
      </c>
      <c r="E104" s="9">
        <v>69.080001999999993</v>
      </c>
      <c r="F104" s="9">
        <v>28928000</v>
      </c>
      <c r="G104" s="9">
        <v>67.980873000000003</v>
      </c>
      <c r="H104" s="4">
        <f t="shared" si="62"/>
        <v>-3.1797614913306521E-3</v>
      </c>
      <c r="I104" s="11">
        <f t="shared" si="81"/>
        <v>0.11548638364893082</v>
      </c>
      <c r="J104" s="9">
        <f t="shared" si="63"/>
        <v>-0.22000100000001055</v>
      </c>
      <c r="K104" s="9">
        <f t="shared" si="64"/>
        <v>0</v>
      </c>
      <c r="L104" s="9">
        <f t="shared" si="65"/>
        <v>0.22000100000001055</v>
      </c>
      <c r="M104" s="9">
        <f t="shared" ref="M104:N104" si="107">AVERAGE(K91:K104)</f>
        <v>0.35642892857142933</v>
      </c>
      <c r="N104" s="9">
        <f t="shared" si="107"/>
        <v>8.1429000000000987E-2</v>
      </c>
      <c r="O104" s="9">
        <f t="shared" si="83"/>
        <v>4.377174330661374</v>
      </c>
      <c r="P104" s="9">
        <f t="shared" si="84"/>
        <v>81.402871870865994</v>
      </c>
      <c r="Q104" s="9">
        <f t="shared" si="61"/>
        <v>0.66999800000000675</v>
      </c>
      <c r="R104" s="9">
        <f t="shared" si="79"/>
        <v>0.77857114285714302</v>
      </c>
      <c r="S104" s="9">
        <f t="shared" si="76"/>
        <v>67.510833833333336</v>
      </c>
      <c r="T104" s="5">
        <v>66.805888937824491</v>
      </c>
      <c r="U104" s="5">
        <v>1.0577247280583464</v>
      </c>
      <c r="V104" s="5">
        <v>0.75077417630692467</v>
      </c>
      <c r="W104" s="5">
        <v>0.30695055175142172</v>
      </c>
    </row>
    <row r="105" spans="1:23" x14ac:dyDescent="0.35">
      <c r="A105" s="10">
        <v>42859</v>
      </c>
      <c r="B105" s="9">
        <v>69.029999000000004</v>
      </c>
      <c r="C105" s="9">
        <v>69.080001999999993</v>
      </c>
      <c r="D105" s="9">
        <v>68.639999000000003</v>
      </c>
      <c r="E105" s="9">
        <v>68.809997999999993</v>
      </c>
      <c r="F105" s="9">
        <v>21749400</v>
      </c>
      <c r="G105" s="9">
        <v>67.715171999999995</v>
      </c>
      <c r="H105" s="4">
        <f t="shared" si="62"/>
        <v>-3.9161250361656715E-3</v>
      </c>
      <c r="I105" s="11">
        <f t="shared" si="81"/>
        <v>0.1149531293760202</v>
      </c>
      <c r="J105" s="9">
        <f t="shared" si="63"/>
        <v>-0.27000400000000013</v>
      </c>
      <c r="K105" s="9">
        <f t="shared" si="64"/>
        <v>0</v>
      </c>
      <c r="L105" s="9">
        <f t="shared" si="65"/>
        <v>0.27000400000000013</v>
      </c>
      <c r="M105" s="9">
        <f t="shared" ref="M105:N105" si="108">AVERAGE(K92:K105)</f>
        <v>0.35642892857142933</v>
      </c>
      <c r="N105" s="9">
        <f t="shared" si="108"/>
        <v>8.0714571428572413E-2</v>
      </c>
      <c r="O105" s="9">
        <f t="shared" si="83"/>
        <v>4.4159179967504096</v>
      </c>
      <c r="P105" s="9">
        <f t="shared" si="84"/>
        <v>81.535909506015287</v>
      </c>
      <c r="Q105" s="9">
        <f t="shared" si="61"/>
        <v>0.44000299999999015</v>
      </c>
      <c r="R105" s="9">
        <f t="shared" si="79"/>
        <v>0.74499964285714226</v>
      </c>
      <c r="S105" s="9">
        <f t="shared" si="76"/>
        <v>67.79583375</v>
      </c>
      <c r="T105" s="5">
        <v>66.954341460948612</v>
      </c>
      <c r="U105" s="5">
        <v>1.0548697947984067</v>
      </c>
      <c r="V105" s="5">
        <v>0.81159330000522112</v>
      </c>
      <c r="W105" s="5">
        <v>0.24327649479318558</v>
      </c>
    </row>
    <row r="106" spans="1:23" x14ac:dyDescent="0.35">
      <c r="A106" s="10">
        <v>42860</v>
      </c>
      <c r="B106" s="9">
        <v>68.900002000000001</v>
      </c>
      <c r="C106" s="9">
        <v>69.029999000000004</v>
      </c>
      <c r="D106" s="9">
        <v>68.489998</v>
      </c>
      <c r="E106" s="9">
        <v>69</v>
      </c>
      <c r="F106" s="9">
        <v>19128800</v>
      </c>
      <c r="G106" s="9">
        <v>67.902145000000004</v>
      </c>
      <c r="H106" s="4">
        <f t="shared" si="62"/>
        <v>2.7573634783500285E-3</v>
      </c>
      <c r="I106" s="11">
        <f t="shared" si="81"/>
        <v>0.11357729535693838</v>
      </c>
      <c r="J106" s="9">
        <f t="shared" si="63"/>
        <v>0.19000200000000689</v>
      </c>
      <c r="K106" s="9">
        <f t="shared" si="64"/>
        <v>0.19000200000000689</v>
      </c>
      <c r="L106" s="9">
        <f t="shared" si="65"/>
        <v>0</v>
      </c>
      <c r="M106" s="9">
        <f t="shared" ref="M106:N106" si="109">AVERAGE(K93:K106)</f>
        <v>0.3321429285714298</v>
      </c>
      <c r="N106" s="9">
        <f t="shared" si="109"/>
        <v>8.0714571428572413E-2</v>
      </c>
      <c r="O106" s="9">
        <f t="shared" si="83"/>
        <v>4.1150305662634477</v>
      </c>
      <c r="P106" s="9">
        <f t="shared" si="84"/>
        <v>80.449774697426605</v>
      </c>
      <c r="Q106" s="9">
        <f t="shared" si="61"/>
        <v>0.54000100000000373</v>
      </c>
      <c r="R106" s="9">
        <f t="shared" si="79"/>
        <v>0.74928571428571389</v>
      </c>
      <c r="S106" s="9">
        <f t="shared" si="76"/>
        <v>68.125833666666651</v>
      </c>
      <c r="T106" s="5">
        <v>67.105871723100563</v>
      </c>
      <c r="U106" s="5">
        <v>1.0557685702238331</v>
      </c>
      <c r="V106" s="5">
        <v>0.86042835404894347</v>
      </c>
      <c r="W106" s="5">
        <v>0.19534021617488961</v>
      </c>
    </row>
    <row r="107" spans="1:23" x14ac:dyDescent="0.35">
      <c r="A107" s="10">
        <v>42863</v>
      </c>
      <c r="B107" s="9">
        <v>68.970000999999996</v>
      </c>
      <c r="C107" s="9">
        <v>69.050003000000004</v>
      </c>
      <c r="D107" s="9">
        <v>68.419998000000007</v>
      </c>
      <c r="E107" s="9">
        <v>68.940002000000007</v>
      </c>
      <c r="F107" s="9">
        <v>18566100</v>
      </c>
      <c r="G107" s="9">
        <v>67.843108999999998</v>
      </c>
      <c r="H107" s="4">
        <f t="shared" si="62"/>
        <v>-8.6980578668396089E-4</v>
      </c>
      <c r="I107" s="11">
        <f t="shared" si="81"/>
        <v>0.11315530519305717</v>
      </c>
      <c r="J107" s="9">
        <f t="shared" si="63"/>
        <v>-5.9997999999993112E-2</v>
      </c>
      <c r="K107" s="9">
        <f t="shared" si="64"/>
        <v>0</v>
      </c>
      <c r="L107" s="9">
        <f t="shared" si="65"/>
        <v>5.9997999999993112E-2</v>
      </c>
      <c r="M107" s="9">
        <f t="shared" ref="M107:N107" si="110">AVERAGE(K94:K107)</f>
        <v>0.3321429285714298</v>
      </c>
      <c r="N107" s="9">
        <f t="shared" si="110"/>
        <v>7.857128571428669E-2</v>
      </c>
      <c r="O107" s="9">
        <f t="shared" si="83"/>
        <v>4.2272813223296399</v>
      </c>
      <c r="P107" s="9">
        <f t="shared" si="84"/>
        <v>80.869596672973202</v>
      </c>
      <c r="Q107" s="9">
        <f t="shared" si="61"/>
        <v>0.63000499999999704</v>
      </c>
      <c r="R107" s="9">
        <f t="shared" si="79"/>
        <v>0.75500071428571403</v>
      </c>
      <c r="S107" s="9">
        <f t="shared" si="76"/>
        <v>68.412500500000007</v>
      </c>
      <c r="T107" s="5">
        <v>67.241733225093114</v>
      </c>
      <c r="U107" s="5">
        <v>1.0396550231044586</v>
      </c>
      <c r="V107" s="5">
        <v>0.89627368786004658</v>
      </c>
      <c r="W107" s="5">
        <v>0.14338133524441199</v>
      </c>
    </row>
    <row r="108" spans="1:23" x14ac:dyDescent="0.35">
      <c r="A108" s="10">
        <v>42864</v>
      </c>
      <c r="B108" s="9">
        <v>68.860000999999997</v>
      </c>
      <c r="C108" s="9">
        <v>69.279999000000004</v>
      </c>
      <c r="D108" s="9">
        <v>68.680000000000007</v>
      </c>
      <c r="E108" s="9">
        <v>69.040001000000004</v>
      </c>
      <c r="F108" s="9">
        <v>22858400</v>
      </c>
      <c r="G108" s="9">
        <v>67.941513</v>
      </c>
      <c r="H108" s="4">
        <f t="shared" si="62"/>
        <v>1.4494132807947853E-3</v>
      </c>
      <c r="I108" s="11">
        <f t="shared" si="81"/>
        <v>0.10594464636001071</v>
      </c>
      <c r="J108" s="9">
        <f t="shared" si="63"/>
        <v>9.999899999999684E-2</v>
      </c>
      <c r="K108" s="9">
        <f t="shared" si="64"/>
        <v>9.999899999999684E-2</v>
      </c>
      <c r="L108" s="9">
        <f t="shared" si="65"/>
        <v>0</v>
      </c>
      <c r="M108" s="9">
        <f t="shared" ref="M108:N108" si="111">AVERAGE(K95:K108)</f>
        <v>0.3392857142857153</v>
      </c>
      <c r="N108" s="9">
        <f t="shared" si="111"/>
        <v>5.3571428571429588E-2</v>
      </c>
      <c r="O108" s="9">
        <f t="shared" si="83"/>
        <v>6.3333333333332318</v>
      </c>
      <c r="P108" s="9">
        <f t="shared" si="84"/>
        <v>86.363636363636175</v>
      </c>
      <c r="Q108" s="9">
        <f t="shared" si="61"/>
        <v>0.59999899999999684</v>
      </c>
      <c r="R108" s="9">
        <f t="shared" si="79"/>
        <v>0.73642914285714256</v>
      </c>
      <c r="S108" s="9">
        <f t="shared" si="76"/>
        <v>68.632500416666659</v>
      </c>
      <c r="T108" s="5">
        <v>67.37493824545659</v>
      </c>
      <c r="U108" s="5">
        <v>1.0231596568644363</v>
      </c>
      <c r="V108" s="5">
        <v>0.92165088166092457</v>
      </c>
      <c r="W108" s="5">
        <v>0.10150877520351176</v>
      </c>
    </row>
    <row r="109" spans="1:23" x14ac:dyDescent="0.35">
      <c r="A109" s="10">
        <v>42865</v>
      </c>
      <c r="B109" s="9">
        <v>68.989998</v>
      </c>
      <c r="C109" s="9">
        <v>69.559997999999993</v>
      </c>
      <c r="D109" s="9">
        <v>68.919998000000007</v>
      </c>
      <c r="E109" s="9">
        <v>69.309997999999993</v>
      </c>
      <c r="F109" s="9">
        <v>17977800</v>
      </c>
      <c r="G109" s="9">
        <v>68.207206999999997</v>
      </c>
      <c r="H109" s="4">
        <f t="shared" si="62"/>
        <v>3.9030016189008322E-3</v>
      </c>
      <c r="I109" s="11">
        <f t="shared" si="81"/>
        <v>0.10517982615541642</v>
      </c>
      <c r="J109" s="9">
        <f t="shared" si="63"/>
        <v>0.26999699999998938</v>
      </c>
      <c r="K109" s="9">
        <f t="shared" si="64"/>
        <v>0.26999699999998938</v>
      </c>
      <c r="L109" s="9">
        <f t="shared" si="65"/>
        <v>0</v>
      </c>
      <c r="M109" s="9">
        <f t="shared" ref="M109:N109" si="112">AVERAGE(K96:K109)</f>
        <v>0.3257141428571434</v>
      </c>
      <c r="N109" s="9">
        <f t="shared" si="112"/>
        <v>5.3571428571429588E-2</v>
      </c>
      <c r="O109" s="9">
        <f t="shared" si="83"/>
        <v>6.0799973333332282</v>
      </c>
      <c r="P109" s="9">
        <f t="shared" si="84"/>
        <v>85.875700894802392</v>
      </c>
      <c r="Q109" s="9">
        <f t="shared" si="61"/>
        <v>0.63999999999998636</v>
      </c>
      <c r="R109" s="9">
        <f t="shared" si="79"/>
        <v>0.73857192857142751</v>
      </c>
      <c r="S109" s="9">
        <f t="shared" si="76"/>
        <v>68.780833666666652</v>
      </c>
      <c r="T109" s="5">
        <v>67.5182760050524</v>
      </c>
      <c r="U109" s="5">
        <v>1.0201142199884714</v>
      </c>
      <c r="V109" s="5">
        <v>0.94134354932643405</v>
      </c>
      <c r="W109" s="5">
        <v>7.8770670662037356E-2</v>
      </c>
    </row>
    <row r="110" spans="1:23" x14ac:dyDescent="0.35">
      <c r="A110" s="10">
        <v>42866</v>
      </c>
      <c r="B110" s="9">
        <v>68.360000999999997</v>
      </c>
      <c r="C110" s="9">
        <v>68.730002999999996</v>
      </c>
      <c r="D110" s="9">
        <v>68.120002999999997</v>
      </c>
      <c r="E110" s="9">
        <v>68.459998999999996</v>
      </c>
      <c r="F110" s="9">
        <v>28789400</v>
      </c>
      <c r="G110" s="9">
        <v>67.370734999999996</v>
      </c>
      <c r="H110" s="4">
        <f t="shared" si="62"/>
        <v>-1.2339508939459506E-2</v>
      </c>
      <c r="I110" s="11">
        <f t="shared" si="81"/>
        <v>0.11635231350497549</v>
      </c>
      <c r="J110" s="9">
        <f t="shared" si="63"/>
        <v>-0.84999899999999684</v>
      </c>
      <c r="K110" s="9">
        <f t="shared" si="64"/>
        <v>0</v>
      </c>
      <c r="L110" s="9">
        <f t="shared" si="65"/>
        <v>0.84999899999999684</v>
      </c>
      <c r="M110" s="9">
        <f t="shared" ref="M110:N110" si="113">AVERAGE(K97:K110)</f>
        <v>0.26142828571428617</v>
      </c>
      <c r="N110" s="9">
        <f t="shared" si="113"/>
        <v>0.11428564285714364</v>
      </c>
      <c r="O110" s="9">
        <f t="shared" si="83"/>
        <v>2.2874989296868193</v>
      </c>
      <c r="P110" s="9">
        <f t="shared" si="84"/>
        <v>69.581739146139768</v>
      </c>
      <c r="Q110" s="9">
        <f t="shared" si="61"/>
        <v>0.60999999999999943</v>
      </c>
      <c r="R110" s="9">
        <f t="shared" si="79"/>
        <v>0.6928576428571418</v>
      </c>
      <c r="S110" s="9">
        <f t="shared" si="76"/>
        <v>68.825833750000001</v>
      </c>
      <c r="T110" s="5">
        <v>67.588033263937405</v>
      </c>
      <c r="U110" s="5">
        <v>0.93829677263563838</v>
      </c>
      <c r="V110" s="5">
        <v>0.94073419398827496</v>
      </c>
      <c r="W110" s="5">
        <v>-2.4374213526365818E-3</v>
      </c>
    </row>
    <row r="111" spans="1:23" x14ac:dyDescent="0.35">
      <c r="A111" s="10">
        <v>42867</v>
      </c>
      <c r="B111" s="9">
        <v>68.610000999999997</v>
      </c>
      <c r="C111" s="9">
        <v>68.610000999999997</v>
      </c>
      <c r="D111" s="9">
        <v>68.040001000000004</v>
      </c>
      <c r="E111" s="9">
        <v>68.379997000000003</v>
      </c>
      <c r="F111" s="9">
        <v>18714100</v>
      </c>
      <c r="G111" s="9">
        <v>67.292006999999998</v>
      </c>
      <c r="H111" s="4">
        <f t="shared" si="62"/>
        <v>-1.169261932444089E-3</v>
      </c>
      <c r="I111" s="11">
        <f t="shared" si="81"/>
        <v>9.5499667855749037E-2</v>
      </c>
      <c r="J111" s="9">
        <f t="shared" si="63"/>
        <v>-8.0001999999993245E-2</v>
      </c>
      <c r="K111" s="9">
        <f t="shared" si="64"/>
        <v>0</v>
      </c>
      <c r="L111" s="9">
        <f t="shared" si="65"/>
        <v>8.0001999999993245E-2</v>
      </c>
      <c r="M111" s="9">
        <f t="shared" ref="M111:N111" si="114">AVERAGE(K98:K111)</f>
        <v>0.18071421428571455</v>
      </c>
      <c r="N111" s="9">
        <f t="shared" si="114"/>
        <v>0.12000007142857173</v>
      </c>
      <c r="O111" s="9">
        <f t="shared" si="83"/>
        <v>1.5059508893149451</v>
      </c>
      <c r="P111" s="9">
        <f t="shared" si="84"/>
        <v>60.094988123515414</v>
      </c>
      <c r="Q111" s="9">
        <f t="shared" si="61"/>
        <v>0.56999999999999318</v>
      </c>
      <c r="R111" s="9">
        <f t="shared" si="79"/>
        <v>0.69357149999999834</v>
      </c>
      <c r="S111" s="9">
        <f t="shared" si="76"/>
        <v>68.871666666666655</v>
      </c>
      <c r="T111" s="5">
        <v>67.646697244386488</v>
      </c>
      <c r="U111" s="5">
        <v>0.85712001732916576</v>
      </c>
      <c r="V111" s="5">
        <v>0.92401135865645323</v>
      </c>
      <c r="W111" s="5">
        <v>-6.6891341327287468E-2</v>
      </c>
    </row>
    <row r="112" spans="1:23" x14ac:dyDescent="0.35">
      <c r="A112" s="10">
        <v>42870</v>
      </c>
      <c r="B112" s="9">
        <v>68.139999000000003</v>
      </c>
      <c r="C112" s="9">
        <v>68.480002999999996</v>
      </c>
      <c r="D112" s="9">
        <v>67.569999999999993</v>
      </c>
      <c r="E112" s="9">
        <v>68.430000000000007</v>
      </c>
      <c r="F112" s="9">
        <v>31530300</v>
      </c>
      <c r="G112" s="9">
        <v>67.341217</v>
      </c>
      <c r="H112" s="4">
        <f t="shared" si="62"/>
        <v>7.3102315653472087E-4</v>
      </c>
      <c r="I112" s="11">
        <f t="shared" si="81"/>
        <v>9.2881056621982441E-2</v>
      </c>
      <c r="J112" s="9">
        <f t="shared" si="63"/>
        <v>5.0003000000003794E-2</v>
      </c>
      <c r="K112" s="9">
        <f t="shared" si="64"/>
        <v>5.0003000000003794E-2</v>
      </c>
      <c r="L112" s="9">
        <f t="shared" si="65"/>
        <v>0</v>
      </c>
      <c r="M112" s="9">
        <f t="shared" ref="M112:N112" si="115">AVERAGE(K99:K112)</f>
        <v>0.15642878571428603</v>
      </c>
      <c r="N112" s="9">
        <f t="shared" si="115"/>
        <v>0.12000007142857173</v>
      </c>
      <c r="O112" s="9">
        <f t="shared" si="83"/>
        <v>1.3035724383497385</v>
      </c>
      <c r="P112" s="9">
        <f t="shared" si="84"/>
        <v>56.589166316107161</v>
      </c>
      <c r="Q112" s="9">
        <f t="shared" si="61"/>
        <v>0.91000300000000323</v>
      </c>
      <c r="R112" s="9">
        <f t="shared" si="79"/>
        <v>0.72714292857142682</v>
      </c>
      <c r="S112" s="9">
        <f t="shared" si="76"/>
        <v>68.885000250000004</v>
      </c>
      <c r="T112" s="5">
        <v>67.704719670728224</v>
      </c>
      <c r="U112" s="5">
        <v>0.78774108918501895</v>
      </c>
      <c r="V112" s="5">
        <v>0.89675730476216642</v>
      </c>
      <c r="W112" s="5">
        <v>-0.10901621557714747</v>
      </c>
    </row>
    <row r="113" spans="1:23" x14ac:dyDescent="0.35">
      <c r="A113" s="10">
        <v>42871</v>
      </c>
      <c r="B113" s="9">
        <v>68.230002999999996</v>
      </c>
      <c r="C113" s="9">
        <v>69.440002000000007</v>
      </c>
      <c r="D113" s="9">
        <v>68.160004000000001</v>
      </c>
      <c r="E113" s="9">
        <v>69.410004000000001</v>
      </c>
      <c r="F113" s="9">
        <v>34956000</v>
      </c>
      <c r="G113" s="9">
        <v>68.697158999999999</v>
      </c>
      <c r="H113" s="4">
        <f t="shared" si="62"/>
        <v>1.9935358623729162E-2</v>
      </c>
      <c r="I113" s="11">
        <f t="shared" si="81"/>
        <v>0.12341101590733318</v>
      </c>
      <c r="J113" s="9">
        <f t="shared" si="63"/>
        <v>0.98000399999999388</v>
      </c>
      <c r="K113" s="9">
        <f t="shared" si="64"/>
        <v>0.98000399999999388</v>
      </c>
      <c r="L113" s="9">
        <f t="shared" si="65"/>
        <v>0</v>
      </c>
      <c r="M113" s="9">
        <f t="shared" ref="M113:N113" si="116">AVERAGE(K100:K113)</f>
        <v>0.2264290714285713</v>
      </c>
      <c r="N113" s="9">
        <f t="shared" si="116"/>
        <v>0.11357178571428506</v>
      </c>
      <c r="O113" s="9">
        <f t="shared" si="83"/>
        <v>1.9937088248150268</v>
      </c>
      <c r="P113" s="9">
        <f t="shared" si="84"/>
        <v>66.596617823652664</v>
      </c>
      <c r="Q113" s="9">
        <f t="shared" si="61"/>
        <v>1.2799980000000062</v>
      </c>
      <c r="R113" s="9">
        <f t="shared" si="79"/>
        <v>0.76928599999999903</v>
      </c>
      <c r="S113" s="9">
        <f t="shared" si="76"/>
        <v>68.964167333333336</v>
      </c>
      <c r="T113" s="5">
        <v>67.831037028452059</v>
      </c>
      <c r="U113" s="5">
        <v>0.80258422993607326</v>
      </c>
      <c r="V113" s="5">
        <v>0.87792268979694787</v>
      </c>
      <c r="W113" s="5">
        <v>-7.5338459860874618E-2</v>
      </c>
    </row>
    <row r="114" spans="1:23" x14ac:dyDescent="0.35">
      <c r="A114" s="10">
        <v>42872</v>
      </c>
      <c r="B114" s="9">
        <v>68.889999000000003</v>
      </c>
      <c r="C114" s="9">
        <v>69.099997999999999</v>
      </c>
      <c r="D114" s="9">
        <v>67.430000000000007</v>
      </c>
      <c r="E114" s="9">
        <v>67.480002999999996</v>
      </c>
      <c r="F114" s="9">
        <v>30548800</v>
      </c>
      <c r="G114" s="9">
        <v>66.786972000000006</v>
      </c>
      <c r="H114" s="4">
        <f t="shared" si="62"/>
        <v>-2.8199813079756435E-2</v>
      </c>
      <c r="I114" s="11">
        <f t="shared" si="81"/>
        <v>0.17587028873845864</v>
      </c>
      <c r="J114" s="9">
        <f t="shared" si="63"/>
        <v>-1.9300010000000043</v>
      </c>
      <c r="K114" s="9">
        <f t="shared" si="64"/>
        <v>0</v>
      </c>
      <c r="L114" s="9">
        <f t="shared" si="65"/>
        <v>1.9300010000000043</v>
      </c>
      <c r="M114" s="9">
        <f t="shared" ref="M114:N114" si="117">AVERAGE(K101:K114)</f>
        <v>0.19500085714285628</v>
      </c>
      <c r="N114" s="9">
        <f t="shared" si="117"/>
        <v>0.25142899999999963</v>
      </c>
      <c r="O114" s="9">
        <f t="shared" si="83"/>
        <v>0.77557026891431213</v>
      </c>
      <c r="P114" s="9">
        <f t="shared" si="84"/>
        <v>43.680066201409275</v>
      </c>
      <c r="Q114" s="9">
        <f t="shared" si="61"/>
        <v>1.6699979999999925</v>
      </c>
      <c r="R114" s="9">
        <f t="shared" si="79"/>
        <v>0.83142907142856914</v>
      </c>
      <c r="S114" s="9">
        <f t="shared" si="76"/>
        <v>68.803333916666659</v>
      </c>
      <c r="T114" s="5">
        <v>67.80503450782598</v>
      </c>
      <c r="U114" s="5">
        <v>0.65110701850244368</v>
      </c>
      <c r="V114" s="5">
        <v>0.83255955553804706</v>
      </c>
      <c r="W114" s="5">
        <v>-0.18145253703560338</v>
      </c>
    </row>
    <row r="115" spans="1:23" x14ac:dyDescent="0.35">
      <c r="A115" s="10">
        <v>42873</v>
      </c>
      <c r="B115" s="9">
        <v>67.400002000000001</v>
      </c>
      <c r="C115" s="9">
        <v>68.129997000000003</v>
      </c>
      <c r="D115" s="9">
        <v>67.139999000000003</v>
      </c>
      <c r="E115" s="9">
        <v>67.709998999999996</v>
      </c>
      <c r="F115" s="9">
        <v>25201300</v>
      </c>
      <c r="G115" s="9">
        <v>67.014602999999994</v>
      </c>
      <c r="H115" s="4">
        <f t="shared" si="62"/>
        <v>3.4025192843890936E-3</v>
      </c>
      <c r="I115" s="11">
        <f t="shared" si="81"/>
        <v>0.17611003567444622</v>
      </c>
      <c r="J115" s="9">
        <f t="shared" si="63"/>
        <v>0.22999599999999987</v>
      </c>
      <c r="K115" s="9">
        <f t="shared" si="64"/>
        <v>0.22999599999999987</v>
      </c>
      <c r="L115" s="9">
        <f t="shared" si="65"/>
        <v>0</v>
      </c>
      <c r="M115" s="9">
        <f t="shared" ref="M115:N115" si="118">AVERAGE(K102:K115)</f>
        <v>0.19785757142857108</v>
      </c>
      <c r="N115" s="9">
        <f t="shared" si="118"/>
        <v>0.25142899999999963</v>
      </c>
      <c r="O115" s="9">
        <f t="shared" si="83"/>
        <v>0.78693218136559973</v>
      </c>
      <c r="P115" s="9">
        <f t="shared" si="84"/>
        <v>44.038167176787567</v>
      </c>
      <c r="Q115" s="9">
        <f t="shared" si="61"/>
        <v>0.98999799999999993</v>
      </c>
      <c r="R115" s="9">
        <f t="shared" si="79"/>
        <v>0.79857199999999806</v>
      </c>
      <c r="S115" s="9">
        <f t="shared" si="76"/>
        <v>68.670833583333334</v>
      </c>
      <c r="T115" s="5">
        <v>67.797994840579605</v>
      </c>
      <c r="U115" s="5">
        <v>0.54335552785212826</v>
      </c>
      <c r="V115" s="5">
        <v>0.77471875000086343</v>
      </c>
      <c r="W115" s="5">
        <v>-0.23136322214873517</v>
      </c>
    </row>
    <row r="116" spans="1:23" x14ac:dyDescent="0.35">
      <c r="A116" s="10">
        <v>42874</v>
      </c>
      <c r="B116" s="9">
        <v>67.5</v>
      </c>
      <c r="C116" s="9">
        <v>68.099997999999999</v>
      </c>
      <c r="D116" s="9">
        <v>67.430000000000007</v>
      </c>
      <c r="E116" s="9">
        <v>67.690002000000007</v>
      </c>
      <c r="F116" s="9">
        <v>26961100</v>
      </c>
      <c r="G116" s="9">
        <v>66.994811999999996</v>
      </c>
      <c r="H116" s="4">
        <f t="shared" si="62"/>
        <v>-2.9536730898915641E-4</v>
      </c>
      <c r="I116" s="11">
        <f t="shared" si="81"/>
        <v>0.16387125682165377</v>
      </c>
      <c r="J116" s="9">
        <f t="shared" si="63"/>
        <v>-1.9996999999989384E-2</v>
      </c>
      <c r="K116" s="9">
        <f t="shared" si="64"/>
        <v>0</v>
      </c>
      <c r="L116" s="9">
        <f t="shared" si="65"/>
        <v>1.9996999999989384E-2</v>
      </c>
      <c r="M116" s="9">
        <f t="shared" ref="M116:N116" si="119">AVERAGE(K103:K116)</f>
        <v>0.13000007142857076</v>
      </c>
      <c r="N116" s="9">
        <f t="shared" si="119"/>
        <v>0.25285735714285601</v>
      </c>
      <c r="O116" s="9">
        <f t="shared" si="83"/>
        <v>0.5141241405727619</v>
      </c>
      <c r="P116" s="9">
        <f t="shared" si="84"/>
        <v>33.955217197599097</v>
      </c>
      <c r="Q116" s="9">
        <f t="shared" si="61"/>
        <v>0.66999799999999254</v>
      </c>
      <c r="R116" s="9">
        <f t="shared" si="79"/>
        <v>0.77142878571428297</v>
      </c>
      <c r="S116" s="9">
        <f t="shared" si="76"/>
        <v>68.555000250000006</v>
      </c>
      <c r="T116" s="5">
        <v>67.78999537090705</v>
      </c>
      <c r="U116" s="5">
        <v>0.45114755622749669</v>
      </c>
      <c r="V116" s="5">
        <v>0.71000451124619013</v>
      </c>
      <c r="W116" s="5">
        <v>-0.25885695501869344</v>
      </c>
    </row>
    <row r="117" spans="1:23" x14ac:dyDescent="0.35">
      <c r="A117" s="10">
        <v>42877</v>
      </c>
      <c r="B117" s="9">
        <v>67.889999000000003</v>
      </c>
      <c r="C117" s="9">
        <v>68.5</v>
      </c>
      <c r="D117" s="9">
        <v>67.5</v>
      </c>
      <c r="E117" s="9">
        <v>68.449996999999996</v>
      </c>
      <c r="F117" s="9">
        <v>16237600</v>
      </c>
      <c r="G117" s="9">
        <v>67.747001999999995</v>
      </c>
      <c r="H117" s="4">
        <f t="shared" si="62"/>
        <v>1.1165024301131803E-2</v>
      </c>
      <c r="I117" s="11">
        <f t="shared" si="81"/>
        <v>0.17228046886589188</v>
      </c>
      <c r="J117" s="9">
        <f t="shared" si="63"/>
        <v>0.75999499999998932</v>
      </c>
      <c r="K117" s="9">
        <f t="shared" si="64"/>
        <v>0.75999499999998932</v>
      </c>
      <c r="L117" s="9">
        <f t="shared" si="65"/>
        <v>0</v>
      </c>
      <c r="M117" s="9">
        <f t="shared" ref="M117:N117" si="120">AVERAGE(K104:K117)</f>
        <v>0.18428542857142713</v>
      </c>
      <c r="N117" s="9">
        <f t="shared" si="120"/>
        <v>0.24500014285714197</v>
      </c>
      <c r="O117" s="9">
        <f t="shared" si="83"/>
        <v>0.75218498414869417</v>
      </c>
      <c r="P117" s="9">
        <f t="shared" si="84"/>
        <v>42.928400308951751</v>
      </c>
      <c r="Q117" s="9">
        <f t="shared" si="61"/>
        <v>1</v>
      </c>
      <c r="R117" s="9">
        <f t="shared" si="79"/>
        <v>0.80142864285714055</v>
      </c>
      <c r="S117" s="9">
        <f t="shared" si="76"/>
        <v>68.525000166666686</v>
      </c>
      <c r="T117" s="5">
        <v>67.838884380469494</v>
      </c>
      <c r="U117" s="5">
        <v>0.43438994249051177</v>
      </c>
      <c r="V117" s="5">
        <v>0.65488159749505448</v>
      </c>
      <c r="W117" s="5">
        <v>-0.22049165500454271</v>
      </c>
    </row>
    <row r="118" spans="1:23" x14ac:dyDescent="0.35">
      <c r="A118" s="10">
        <v>42878</v>
      </c>
      <c r="B118" s="9">
        <v>68.720000999999996</v>
      </c>
      <c r="C118" s="9">
        <v>68.75</v>
      </c>
      <c r="D118" s="9">
        <v>68.379997000000003</v>
      </c>
      <c r="E118" s="9">
        <v>68.680000000000007</v>
      </c>
      <c r="F118" s="9">
        <v>15425800</v>
      </c>
      <c r="G118" s="9">
        <v>67.974648000000002</v>
      </c>
      <c r="H118" s="4">
        <f t="shared" si="62"/>
        <v>3.3546042725242477E-3</v>
      </c>
      <c r="I118" s="11">
        <f t="shared" si="81"/>
        <v>0.17252096650724591</v>
      </c>
      <c r="J118" s="9">
        <f t="shared" si="63"/>
        <v>0.23000300000001062</v>
      </c>
      <c r="K118" s="9">
        <f t="shared" si="64"/>
        <v>0.23000300000001062</v>
      </c>
      <c r="L118" s="9">
        <f t="shared" si="65"/>
        <v>0</v>
      </c>
      <c r="M118" s="9">
        <f t="shared" ref="M118:N118" si="121">AVERAGE(K105:K118)</f>
        <v>0.20071421428571362</v>
      </c>
      <c r="N118" s="9">
        <f t="shared" si="121"/>
        <v>0.22928578571428407</v>
      </c>
      <c r="O118" s="9">
        <f t="shared" si="83"/>
        <v>0.87538882386641337</v>
      </c>
      <c r="P118" s="9">
        <f t="shared" si="84"/>
        <v>46.677724252491792</v>
      </c>
      <c r="Q118" s="9">
        <f t="shared" si="61"/>
        <v>0.37000299999999697</v>
      </c>
      <c r="R118" s="9">
        <f t="shared" si="79"/>
        <v>0.7800004285714256</v>
      </c>
      <c r="S118" s="9">
        <f t="shared" si="76"/>
        <v>68.498333500000015</v>
      </c>
      <c r="T118" s="5">
        <v>67.901189241175459</v>
      </c>
      <c r="U118" s="5">
        <v>0.43465826286762876</v>
      </c>
      <c r="V118" s="5">
        <v>0.61083693056956934</v>
      </c>
      <c r="W118" s="5">
        <v>-0.17617866770194057</v>
      </c>
    </row>
    <row r="119" spans="1:23" x14ac:dyDescent="0.35">
      <c r="A119" s="10">
        <v>42879</v>
      </c>
      <c r="B119" s="9">
        <v>68.870002999999997</v>
      </c>
      <c r="C119" s="9">
        <v>68.879997000000003</v>
      </c>
      <c r="D119" s="9">
        <v>68.449996999999996</v>
      </c>
      <c r="E119" s="9">
        <v>68.769997000000004</v>
      </c>
      <c r="F119" s="9">
        <v>14593900</v>
      </c>
      <c r="G119" s="9">
        <v>68.063721000000001</v>
      </c>
      <c r="H119" s="4">
        <f t="shared" si="62"/>
        <v>1.3095277954853393E-3</v>
      </c>
      <c r="I119" s="11">
        <f t="shared" si="81"/>
        <v>0.17164777178664928</v>
      </c>
      <c r="J119" s="9">
        <f t="shared" si="63"/>
        <v>8.9996999999996774E-2</v>
      </c>
      <c r="K119" s="9">
        <f t="shared" si="64"/>
        <v>8.9996999999996774E-2</v>
      </c>
      <c r="L119" s="9">
        <f t="shared" si="65"/>
        <v>0</v>
      </c>
      <c r="M119" s="9">
        <f t="shared" ref="M119:N119" si="122">AVERAGE(K106:K119)</f>
        <v>0.20714257142857054</v>
      </c>
      <c r="N119" s="9">
        <f t="shared" si="122"/>
        <v>0.20999978571428407</v>
      </c>
      <c r="O119" s="9">
        <f t="shared" si="83"/>
        <v>0.98639420380361276</v>
      </c>
      <c r="P119" s="9">
        <f t="shared" si="84"/>
        <v>49.657525274431066</v>
      </c>
      <c r="Q119" s="9">
        <f t="shared" si="61"/>
        <v>0.43000000000000682</v>
      </c>
      <c r="R119" s="9">
        <f t="shared" si="79"/>
        <v>0.77928592857142676</v>
      </c>
      <c r="S119" s="9">
        <f t="shared" si="76"/>
        <v>68.484166416666682</v>
      </c>
      <c r="T119" s="5">
        <v>67.965545371458759</v>
      </c>
      <c r="U119" s="5">
        <v>0.43709436273154267</v>
      </c>
      <c r="V119" s="5">
        <v>0.576088417001964</v>
      </c>
      <c r="W119" s="5">
        <v>-0.13899405427042133</v>
      </c>
    </row>
    <row r="120" spans="1:23" x14ac:dyDescent="0.35">
      <c r="A120" s="10">
        <v>42880</v>
      </c>
      <c r="B120" s="9">
        <v>68.970000999999996</v>
      </c>
      <c r="C120" s="9">
        <v>69.879997000000003</v>
      </c>
      <c r="D120" s="9">
        <v>68.910004000000001</v>
      </c>
      <c r="E120" s="9">
        <v>69.620002999999997</v>
      </c>
      <c r="F120" s="9">
        <v>21854100</v>
      </c>
      <c r="G120" s="9">
        <v>68.904999000000004</v>
      </c>
      <c r="H120" s="4">
        <f t="shared" si="62"/>
        <v>1.2284389888163549E-2</v>
      </c>
      <c r="I120" s="11">
        <f t="shared" si="81"/>
        <v>0.17882871988073992</v>
      </c>
      <c r="J120" s="9">
        <f t="shared" si="63"/>
        <v>0.85000599999999338</v>
      </c>
      <c r="K120" s="9">
        <f t="shared" si="64"/>
        <v>0.85000599999999338</v>
      </c>
      <c r="L120" s="9">
        <f t="shared" si="65"/>
        <v>0</v>
      </c>
      <c r="M120" s="9">
        <f t="shared" ref="M120:N120" si="123">AVERAGE(K107:K120)</f>
        <v>0.25428571428571239</v>
      </c>
      <c r="N120" s="9">
        <f t="shared" si="123"/>
        <v>0.20999978571428407</v>
      </c>
      <c r="O120" s="9">
        <f t="shared" si="83"/>
        <v>1.2108855893390371</v>
      </c>
      <c r="P120" s="9">
        <f t="shared" si="84"/>
        <v>54.769256047348961</v>
      </c>
      <c r="Q120" s="9">
        <f t="shared" si="61"/>
        <v>0.96999300000000233</v>
      </c>
      <c r="R120" s="9">
        <f t="shared" si="79"/>
        <v>0.80999964285714099</v>
      </c>
      <c r="S120" s="9">
        <f t="shared" si="76"/>
        <v>68.53249991666668</v>
      </c>
      <c r="T120" s="5">
        <v>68.088097788387742</v>
      </c>
      <c r="U120" s="5">
        <v>0.50182860208097679</v>
      </c>
      <c r="V120" s="5">
        <v>0.56123645401776656</v>
      </c>
      <c r="W120" s="5">
        <v>-5.9407851936789768E-2</v>
      </c>
    </row>
    <row r="121" spans="1:23" x14ac:dyDescent="0.35">
      <c r="A121" s="10">
        <v>42881</v>
      </c>
      <c r="B121" s="9">
        <v>69.800003000000004</v>
      </c>
      <c r="C121" s="9">
        <v>70.220000999999996</v>
      </c>
      <c r="D121" s="9">
        <v>69.519997000000004</v>
      </c>
      <c r="E121" s="9">
        <v>69.959998999999996</v>
      </c>
      <c r="F121" s="9">
        <v>19827900</v>
      </c>
      <c r="G121" s="9">
        <v>69.241493000000006</v>
      </c>
      <c r="H121" s="4">
        <f t="shared" si="62"/>
        <v>4.8715629416956506E-3</v>
      </c>
      <c r="I121" s="11">
        <f t="shared" si="81"/>
        <v>0.17929401140257289</v>
      </c>
      <c r="J121" s="9">
        <f t="shared" si="63"/>
        <v>0.3399959999999993</v>
      </c>
      <c r="K121" s="9">
        <f t="shared" si="64"/>
        <v>0.3399959999999993</v>
      </c>
      <c r="L121" s="9">
        <f t="shared" si="65"/>
        <v>0</v>
      </c>
      <c r="M121" s="9">
        <f t="shared" ref="M121:N121" si="124">AVERAGE(K108:K121)</f>
        <v>0.27857114285714096</v>
      </c>
      <c r="N121" s="9">
        <f t="shared" si="124"/>
        <v>0.20571421428571313</v>
      </c>
      <c r="O121" s="9">
        <f t="shared" si="83"/>
        <v>1.3541657479742164</v>
      </c>
      <c r="P121" s="9">
        <f t="shared" si="84"/>
        <v>57.522107317188258</v>
      </c>
      <c r="Q121" s="9">
        <f t="shared" si="61"/>
        <v>0.70000399999999274</v>
      </c>
      <c r="R121" s="9">
        <f t="shared" si="79"/>
        <v>0.81499957142856927</v>
      </c>
      <c r="S121" s="9">
        <f t="shared" si="76"/>
        <v>68.586666666666659</v>
      </c>
      <c r="T121" s="5">
        <v>68.226757137396049</v>
      </c>
      <c r="U121" s="5">
        <v>0.57394965453902103</v>
      </c>
      <c r="V121" s="5">
        <v>0.56377909412201754</v>
      </c>
      <c r="W121" s="5">
        <v>1.0170560417003482E-2</v>
      </c>
    </row>
    <row r="122" spans="1:23" x14ac:dyDescent="0.35">
      <c r="A122" s="10">
        <v>42885</v>
      </c>
      <c r="B122" s="9">
        <v>69.790001000000004</v>
      </c>
      <c r="C122" s="9">
        <v>70.410004000000001</v>
      </c>
      <c r="D122" s="9">
        <v>69.769997000000004</v>
      </c>
      <c r="E122" s="9">
        <v>70.410004000000001</v>
      </c>
      <c r="F122" s="9">
        <v>17072800</v>
      </c>
      <c r="G122" s="9">
        <v>69.686881999999997</v>
      </c>
      <c r="H122" s="4">
        <f t="shared" si="62"/>
        <v>6.4118006976117492E-3</v>
      </c>
      <c r="I122" s="11">
        <f t="shared" si="81"/>
        <v>0.18052167917154524</v>
      </c>
      <c r="J122" s="9">
        <f t="shared" si="63"/>
        <v>0.45000500000000443</v>
      </c>
      <c r="K122" s="9">
        <f t="shared" si="64"/>
        <v>0.45000500000000443</v>
      </c>
      <c r="L122" s="9">
        <f t="shared" si="65"/>
        <v>0</v>
      </c>
      <c r="M122" s="9">
        <f t="shared" ref="M122:N122" si="125">AVERAGE(K109:K122)</f>
        <v>0.30357157142857005</v>
      </c>
      <c r="N122" s="9">
        <f t="shared" si="125"/>
        <v>0.20571421428571313</v>
      </c>
      <c r="O122" s="9">
        <f t="shared" si="83"/>
        <v>1.4756956512832138</v>
      </c>
      <c r="P122" s="9">
        <f t="shared" si="84"/>
        <v>59.607312818048719</v>
      </c>
      <c r="Q122" s="9">
        <f t="shared" si="61"/>
        <v>0.64000699999999711</v>
      </c>
      <c r="R122" s="9">
        <f t="shared" si="79"/>
        <v>0.81785728571428351</v>
      </c>
      <c r="S122" s="9">
        <f t="shared" si="76"/>
        <v>68.749167083333333</v>
      </c>
      <c r="T122" s="5">
        <v>68.388479127218559</v>
      </c>
      <c r="U122" s="5">
        <v>0.65981185057265179</v>
      </c>
      <c r="V122" s="5">
        <v>0.58298564541214437</v>
      </c>
      <c r="W122" s="5">
        <v>7.6826205160507421E-2</v>
      </c>
    </row>
    <row r="123" spans="1:23" x14ac:dyDescent="0.35">
      <c r="A123" s="10">
        <v>42886</v>
      </c>
      <c r="B123" s="9">
        <v>70.529999000000004</v>
      </c>
      <c r="C123" s="9">
        <v>70.739998</v>
      </c>
      <c r="D123" s="9">
        <v>69.809997999999993</v>
      </c>
      <c r="E123" s="9">
        <v>69.839995999999999</v>
      </c>
      <c r="F123" s="9">
        <v>30436400</v>
      </c>
      <c r="G123" s="9">
        <v>69.122726</v>
      </c>
      <c r="H123" s="4">
        <f t="shared" si="62"/>
        <v>-8.1285310781562883E-3</v>
      </c>
      <c r="I123" s="11">
        <f t="shared" si="81"/>
        <v>0.18498177629437948</v>
      </c>
      <c r="J123" s="9">
        <f t="shared" si="63"/>
        <v>-0.5700080000000014</v>
      </c>
      <c r="K123" s="9">
        <f t="shared" si="64"/>
        <v>0</v>
      </c>
      <c r="L123" s="9">
        <f t="shared" si="65"/>
        <v>0.5700080000000014</v>
      </c>
      <c r="M123" s="9">
        <f t="shared" ref="M123:N123" si="126">AVERAGE(K110:K123)</f>
        <v>0.28428607142857082</v>
      </c>
      <c r="N123" s="9">
        <f t="shared" si="126"/>
        <v>0.24642907142857037</v>
      </c>
      <c r="O123" s="9">
        <f t="shared" si="83"/>
        <v>1.1536222969982404</v>
      </c>
      <c r="P123" s="9">
        <f t="shared" si="84"/>
        <v>53.566602584221997</v>
      </c>
      <c r="Q123" s="9">
        <f t="shared" si="61"/>
        <v>0.93000000000000682</v>
      </c>
      <c r="R123" s="9">
        <f t="shared" si="79"/>
        <v>0.83857157142857075</v>
      </c>
      <c r="S123" s="9">
        <f t="shared" si="76"/>
        <v>68.87083366666667</v>
      </c>
      <c r="T123" s="5">
        <v>68.49599889557274</v>
      </c>
      <c r="U123" s="5">
        <v>0.67409285486597526</v>
      </c>
      <c r="V123" s="5">
        <v>0.6012070873029105</v>
      </c>
      <c r="W123" s="5">
        <v>7.2885767563064752E-2</v>
      </c>
    </row>
    <row r="124" spans="1:23" x14ac:dyDescent="0.35">
      <c r="A124" s="10">
        <v>42887</v>
      </c>
      <c r="B124" s="9">
        <v>70.239998</v>
      </c>
      <c r="C124" s="9">
        <v>70.610000999999997</v>
      </c>
      <c r="D124" s="9">
        <v>69.449996999999996</v>
      </c>
      <c r="E124" s="9">
        <v>70.099997999999999</v>
      </c>
      <c r="F124" s="9">
        <v>21603600</v>
      </c>
      <c r="G124" s="9">
        <v>69.380058000000005</v>
      </c>
      <c r="H124" s="4">
        <f t="shared" si="62"/>
        <v>3.7159151415155581E-3</v>
      </c>
      <c r="I124" s="11">
        <f t="shared" si="81"/>
        <v>0.17488457580329406</v>
      </c>
      <c r="J124" s="9">
        <f t="shared" si="63"/>
        <v>0.26000200000000007</v>
      </c>
      <c r="K124" s="9">
        <f t="shared" si="64"/>
        <v>0.26000200000000007</v>
      </c>
      <c r="L124" s="9">
        <f t="shared" si="65"/>
        <v>0</v>
      </c>
      <c r="M124" s="9">
        <f t="shared" ref="M124:N124" si="127">AVERAGE(K111:K124)</f>
        <v>0.30285764285714223</v>
      </c>
      <c r="N124" s="9">
        <f t="shared" si="127"/>
        <v>0.18571485714285632</v>
      </c>
      <c r="O124" s="9">
        <f t="shared" si="83"/>
        <v>1.6307669053326028</v>
      </c>
      <c r="P124" s="9">
        <f t="shared" si="84"/>
        <v>61.988270493558915</v>
      </c>
      <c r="Q124" s="9">
        <f t="shared" si="61"/>
        <v>1.1600040000000007</v>
      </c>
      <c r="R124" s="9">
        <f t="shared" si="79"/>
        <v>0.87785757142857079</v>
      </c>
      <c r="S124" s="9">
        <f t="shared" si="76"/>
        <v>69.010000166666671</v>
      </c>
      <c r="T124" s="5">
        <v>68.614813644048837</v>
      </c>
      <c r="U124" s="5">
        <v>0.69834060632238959</v>
      </c>
      <c r="V124" s="5">
        <v>0.62063379110680628</v>
      </c>
      <c r="W124" s="5">
        <v>7.7706815215583314E-2</v>
      </c>
    </row>
    <row r="125" spans="1:23" x14ac:dyDescent="0.35">
      <c r="A125" s="10">
        <v>42888</v>
      </c>
      <c r="B125" s="9">
        <v>70.440002000000007</v>
      </c>
      <c r="C125" s="9">
        <v>71.860000999999997</v>
      </c>
      <c r="D125" s="9">
        <v>70.239998</v>
      </c>
      <c r="E125" s="9">
        <v>71.760002</v>
      </c>
      <c r="F125" s="9">
        <v>34770300</v>
      </c>
      <c r="G125" s="9">
        <v>71.023017999999993</v>
      </c>
      <c r="H125" s="4">
        <f t="shared" si="62"/>
        <v>2.3404544166822586E-2</v>
      </c>
      <c r="I125" s="11">
        <f t="shared" si="81"/>
        <v>0.19580711098686504</v>
      </c>
      <c r="J125" s="9">
        <f t="shared" si="63"/>
        <v>1.6600040000000007</v>
      </c>
      <c r="K125" s="9">
        <f t="shared" si="64"/>
        <v>1.6600040000000007</v>
      </c>
      <c r="L125" s="9">
        <f t="shared" si="65"/>
        <v>0</v>
      </c>
      <c r="M125" s="9">
        <f t="shared" ref="M125:N125" si="128">AVERAGE(K112:K125)</f>
        <v>0.42142935714285656</v>
      </c>
      <c r="N125" s="9">
        <f t="shared" si="128"/>
        <v>0.18000042857142823</v>
      </c>
      <c r="O125" s="9">
        <f t="shared" si="83"/>
        <v>2.3412686319000842</v>
      </c>
      <c r="P125" s="9">
        <f t="shared" si="84"/>
        <v>70.0712480746773</v>
      </c>
      <c r="Q125" s="9">
        <f t="shared" si="61"/>
        <v>1.620002999999997</v>
      </c>
      <c r="R125" s="9">
        <f t="shared" si="79"/>
        <v>0.95285778571428537</v>
      </c>
      <c r="S125" s="9">
        <f t="shared" si="76"/>
        <v>69.205833333333331</v>
      </c>
      <c r="T125" s="5">
        <v>68.847790559304485</v>
      </c>
      <c r="U125" s="5">
        <v>0.84180180639424407</v>
      </c>
      <c r="V125" s="5">
        <v>0.66486739416429386</v>
      </c>
      <c r="W125" s="5">
        <v>0.17693441222995021</v>
      </c>
    </row>
    <row r="126" spans="1:23" x14ac:dyDescent="0.35">
      <c r="A126" s="10">
        <v>42891</v>
      </c>
      <c r="B126" s="9">
        <v>71.970000999999996</v>
      </c>
      <c r="C126" s="9">
        <v>72.889999000000003</v>
      </c>
      <c r="D126" s="9">
        <v>71.809997999999993</v>
      </c>
      <c r="E126" s="9">
        <v>72.279999000000004</v>
      </c>
      <c r="F126" s="9">
        <v>33316800</v>
      </c>
      <c r="G126" s="9">
        <v>71.537673999999996</v>
      </c>
      <c r="H126" s="4">
        <f t="shared" si="62"/>
        <v>7.2201983391566435E-3</v>
      </c>
      <c r="I126" s="11">
        <f t="shared" si="81"/>
        <v>0.19573603758057714</v>
      </c>
      <c r="J126" s="9">
        <f t="shared" si="63"/>
        <v>0.5199970000000036</v>
      </c>
      <c r="K126" s="9">
        <f t="shared" si="64"/>
        <v>0.5199970000000036</v>
      </c>
      <c r="L126" s="9">
        <f t="shared" si="65"/>
        <v>0</v>
      </c>
      <c r="M126" s="9">
        <f t="shared" ref="M126:N126" si="129">AVERAGE(K113:K126)</f>
        <v>0.45500035714285658</v>
      </c>
      <c r="N126" s="9">
        <f t="shared" si="129"/>
        <v>0.18000042857142823</v>
      </c>
      <c r="O126" s="9">
        <f t="shared" si="83"/>
        <v>2.5277737433958509</v>
      </c>
      <c r="P126" s="9">
        <f t="shared" si="84"/>
        <v>71.653510889919048</v>
      </c>
      <c r="Q126" s="9">
        <f t="shared" si="61"/>
        <v>1.08000100000001</v>
      </c>
      <c r="R126" s="9">
        <f t="shared" si="79"/>
        <v>0.96500050000000015</v>
      </c>
      <c r="S126" s="9">
        <f t="shared" si="76"/>
        <v>69.605833000000004</v>
      </c>
      <c r="T126" s="5">
        <v>69.102028221578223</v>
      </c>
      <c r="U126" s="5">
        <v>0.98608824170531761</v>
      </c>
      <c r="V126" s="5">
        <v>0.72911156367249874</v>
      </c>
      <c r="W126" s="5">
        <v>0.25697667803281887</v>
      </c>
    </row>
    <row r="127" spans="1:23" x14ac:dyDescent="0.35">
      <c r="A127" s="10">
        <v>42892</v>
      </c>
      <c r="B127" s="9">
        <v>72.300003000000004</v>
      </c>
      <c r="C127" s="9">
        <v>72.620002999999997</v>
      </c>
      <c r="D127" s="9">
        <v>72.269997000000004</v>
      </c>
      <c r="E127" s="9">
        <v>72.519997000000004</v>
      </c>
      <c r="F127" s="9">
        <v>31511100</v>
      </c>
      <c r="G127" s="9">
        <v>71.775199999999998</v>
      </c>
      <c r="H127" s="4">
        <f t="shared" si="62"/>
        <v>3.3147924657713772E-3</v>
      </c>
      <c r="I127" s="11">
        <f t="shared" si="81"/>
        <v>0.18226809480659883</v>
      </c>
      <c r="J127" s="9">
        <f t="shared" si="63"/>
        <v>0.23999799999999993</v>
      </c>
      <c r="K127" s="9">
        <f t="shared" si="64"/>
        <v>0.23999799999999993</v>
      </c>
      <c r="L127" s="9">
        <f t="shared" si="65"/>
        <v>0</v>
      </c>
      <c r="M127" s="9">
        <f t="shared" ref="M127:N127" si="130">AVERAGE(K114:K127)</f>
        <v>0.40214278571428558</v>
      </c>
      <c r="N127" s="9">
        <f t="shared" si="130"/>
        <v>0.18000042857142823</v>
      </c>
      <c r="O127" s="9">
        <f t="shared" si="83"/>
        <v>2.2341212679652385</v>
      </c>
      <c r="P127" s="9">
        <f t="shared" si="84"/>
        <v>69.079699951104359</v>
      </c>
      <c r="Q127" s="9">
        <f t="shared" si="61"/>
        <v>0.35000599999999338</v>
      </c>
      <c r="R127" s="9">
        <f t="shared" si="79"/>
        <v>0.89857249999999922</v>
      </c>
      <c r="S127" s="9">
        <f t="shared" si="76"/>
        <v>70.006666166666662</v>
      </c>
      <c r="T127" s="5">
        <v>69.355211094053914</v>
      </c>
      <c r="U127" s="5">
        <v>1.1070408364167719</v>
      </c>
      <c r="V127" s="5">
        <v>0.80469741822135332</v>
      </c>
      <c r="W127" s="5">
        <v>0.30234341819541855</v>
      </c>
    </row>
    <row r="128" spans="1:23" x14ac:dyDescent="0.35">
      <c r="A128" s="10">
        <v>42893</v>
      </c>
      <c r="B128" s="9">
        <v>72.639999000000003</v>
      </c>
      <c r="C128" s="9">
        <v>72.769997000000004</v>
      </c>
      <c r="D128" s="9">
        <v>71.949996999999996</v>
      </c>
      <c r="E128" s="9">
        <v>72.389999000000003</v>
      </c>
      <c r="F128" s="9">
        <v>22301800</v>
      </c>
      <c r="G128" s="9">
        <v>71.646545000000003</v>
      </c>
      <c r="H128" s="4">
        <f t="shared" si="62"/>
        <v>-1.7940798936552517E-3</v>
      </c>
      <c r="I128" s="11">
        <f t="shared" si="81"/>
        <v>0.1170397486473834</v>
      </c>
      <c r="J128" s="9">
        <f t="shared" si="63"/>
        <v>-0.1299980000000005</v>
      </c>
      <c r="K128" s="9">
        <f t="shared" si="64"/>
        <v>0</v>
      </c>
      <c r="L128" s="9">
        <f t="shared" si="65"/>
        <v>0.1299980000000005</v>
      </c>
      <c r="M128" s="9">
        <f t="shared" ref="M128:N128" si="131">AVERAGE(K115:K128)</f>
        <v>0.40214278571428558</v>
      </c>
      <c r="N128" s="9">
        <f t="shared" si="131"/>
        <v>5.1428785714285094E-2</v>
      </c>
      <c r="O128" s="9">
        <f t="shared" si="83"/>
        <v>7.8194104746786692</v>
      </c>
      <c r="P128" s="9">
        <f t="shared" si="84"/>
        <v>88.661373649961178</v>
      </c>
      <c r="Q128" s="9">
        <f t="shared" si="61"/>
        <v>0.82000000000000739</v>
      </c>
      <c r="R128" s="9">
        <f t="shared" si="79"/>
        <v>0.83785835714285739</v>
      </c>
      <c r="S128" s="9">
        <f t="shared" si="76"/>
        <v>70.398332583333328</v>
      </c>
      <c r="T128" s="5">
        <v>69.580010198198067</v>
      </c>
      <c r="U128" s="5">
        <v>1.1788182045079054</v>
      </c>
      <c r="V128" s="5">
        <v>0.87952157547866383</v>
      </c>
      <c r="W128" s="5">
        <v>0.29929662902924159</v>
      </c>
    </row>
    <row r="129" spans="1:23" x14ac:dyDescent="0.35">
      <c r="A129" s="10">
        <v>42894</v>
      </c>
      <c r="B129" s="9">
        <v>72.510002</v>
      </c>
      <c r="C129" s="9">
        <v>72.519997000000004</v>
      </c>
      <c r="D129" s="9">
        <v>71.5</v>
      </c>
      <c r="E129" s="9">
        <v>71.949996999999996</v>
      </c>
      <c r="F129" s="9">
        <v>24456300</v>
      </c>
      <c r="G129" s="9">
        <v>71.211060000000003</v>
      </c>
      <c r="H129" s="4">
        <f t="shared" si="62"/>
        <v>-6.0967891621081759E-3</v>
      </c>
      <c r="I129" s="11">
        <f t="shared" si="81"/>
        <v>0.12616306801858465</v>
      </c>
      <c r="J129" s="9">
        <f t="shared" si="63"/>
        <v>-0.44000200000000689</v>
      </c>
      <c r="K129" s="9">
        <f t="shared" si="64"/>
        <v>0</v>
      </c>
      <c r="L129" s="9">
        <f t="shared" si="65"/>
        <v>0.44000200000000689</v>
      </c>
      <c r="M129" s="9">
        <f t="shared" ref="M129:N129" si="132">AVERAGE(K116:K129)</f>
        <v>0.38571449999999985</v>
      </c>
      <c r="N129" s="9">
        <f t="shared" si="132"/>
        <v>8.2857499999999876E-2</v>
      </c>
      <c r="O129" s="9">
        <f t="shared" si="83"/>
        <v>4.6551549346770109</v>
      </c>
      <c r="P129" s="9">
        <f t="shared" si="84"/>
        <v>82.317018515831094</v>
      </c>
      <c r="Q129" s="9">
        <f t="shared" si="61"/>
        <v>1.0199970000000036</v>
      </c>
      <c r="R129" s="9">
        <f t="shared" si="79"/>
        <v>0.84000114285714333</v>
      </c>
      <c r="S129" s="9">
        <f t="shared" si="76"/>
        <v>70.689999249999985</v>
      </c>
      <c r="T129" s="5">
        <v>69.755564776109324</v>
      </c>
      <c r="U129" s="5">
        <v>1.1865203338726502</v>
      </c>
      <c r="V129" s="5">
        <v>0.94092132715746124</v>
      </c>
      <c r="W129" s="5">
        <v>0.24559900671518897</v>
      </c>
    </row>
    <row r="130" spans="1:23" x14ac:dyDescent="0.35">
      <c r="A130" s="10">
        <v>42895</v>
      </c>
      <c r="B130" s="9">
        <v>72.040001000000004</v>
      </c>
      <c r="C130" s="9">
        <v>72.080001999999993</v>
      </c>
      <c r="D130" s="9">
        <v>68.589995999999999</v>
      </c>
      <c r="E130" s="9">
        <v>70.319999999999993</v>
      </c>
      <c r="F130" s="9">
        <v>49187400</v>
      </c>
      <c r="G130" s="9">
        <v>69.597801000000004</v>
      </c>
      <c r="H130" s="4">
        <f t="shared" si="62"/>
        <v>-2.2915171419366314E-2</v>
      </c>
      <c r="I130" s="11">
        <f t="shared" si="81"/>
        <v>0.17085231148072225</v>
      </c>
      <c r="J130" s="9">
        <f t="shared" si="63"/>
        <v>-1.629997000000003</v>
      </c>
      <c r="K130" s="9">
        <f t="shared" si="64"/>
        <v>0</v>
      </c>
      <c r="L130" s="9">
        <f t="shared" si="65"/>
        <v>1.629997000000003</v>
      </c>
      <c r="M130" s="9">
        <f t="shared" ref="M130:N130" si="133">AVERAGE(K117:K130)</f>
        <v>0.38571449999999985</v>
      </c>
      <c r="N130" s="9">
        <f t="shared" si="133"/>
        <v>0.19785750000000085</v>
      </c>
      <c r="O130" s="9">
        <f t="shared" si="83"/>
        <v>1.9494560479132617</v>
      </c>
      <c r="P130" s="9">
        <f t="shared" si="84"/>
        <v>66.095443235795983</v>
      </c>
      <c r="Q130" s="9">
        <f t="shared" si="61"/>
        <v>3.4900059999999939</v>
      </c>
      <c r="R130" s="9">
        <f t="shared" si="79"/>
        <v>1.0414302857142863</v>
      </c>
      <c r="S130" s="9">
        <f t="shared" si="76"/>
        <v>70.826665916666641</v>
      </c>
      <c r="T130" s="5">
        <v>69.79737479269383</v>
      </c>
      <c r="U130" s="5">
        <v>1.0490049157524481</v>
      </c>
      <c r="V130" s="5">
        <v>0.96253804487645866</v>
      </c>
      <c r="W130" s="5">
        <v>8.6466870875989477E-2</v>
      </c>
    </row>
    <row r="131" spans="1:23" x14ac:dyDescent="0.35">
      <c r="A131" s="10">
        <v>42898</v>
      </c>
      <c r="B131" s="9">
        <v>69.25</v>
      </c>
      <c r="C131" s="9">
        <v>69.940002000000007</v>
      </c>
      <c r="D131" s="9">
        <v>68.129997000000003</v>
      </c>
      <c r="E131" s="9">
        <v>69.779999000000004</v>
      </c>
      <c r="F131" s="9">
        <v>47761700</v>
      </c>
      <c r="G131" s="9">
        <v>69.063346999999993</v>
      </c>
      <c r="H131" s="4">
        <f t="shared" si="62"/>
        <v>-7.7088161234005028E-3</v>
      </c>
      <c r="I131" s="11">
        <f t="shared" si="81"/>
        <v>0.1715373179508255</v>
      </c>
      <c r="J131" s="9">
        <f t="shared" si="63"/>
        <v>-0.54000099999998952</v>
      </c>
      <c r="K131" s="9">
        <f t="shared" si="64"/>
        <v>0</v>
      </c>
      <c r="L131" s="9">
        <f t="shared" si="65"/>
        <v>0.54000099999998952</v>
      </c>
      <c r="M131" s="9">
        <f t="shared" ref="M131:N131" si="134">AVERAGE(K118:K131)</f>
        <v>0.33142914285714348</v>
      </c>
      <c r="N131" s="9">
        <f t="shared" si="134"/>
        <v>0.23642900000000008</v>
      </c>
      <c r="O131" s="9">
        <f t="shared" si="83"/>
        <v>1.4018125646902171</v>
      </c>
      <c r="P131" s="9">
        <f t="shared" si="84"/>
        <v>58.364777722404042</v>
      </c>
      <c r="Q131" s="9">
        <f t="shared" ref="Q131:Q194" si="135">ABS(C131-D131)</f>
        <v>1.8100050000000039</v>
      </c>
      <c r="R131" s="9">
        <f t="shared" si="79"/>
        <v>1.0992877857142866</v>
      </c>
      <c r="S131" s="9">
        <f t="shared" si="76"/>
        <v>70.910832749999983</v>
      </c>
      <c r="T131" s="5">
        <v>69.796087696938741</v>
      </c>
      <c r="U131" s="5">
        <v>0.88623344097733536</v>
      </c>
      <c r="V131" s="5">
        <v>0.947277124096634</v>
      </c>
      <c r="W131" s="5">
        <v>-6.1043683119298642E-2</v>
      </c>
    </row>
    <row r="132" spans="1:23" x14ac:dyDescent="0.35">
      <c r="A132" s="10">
        <v>42899</v>
      </c>
      <c r="B132" s="9">
        <v>70.019997000000004</v>
      </c>
      <c r="C132" s="9">
        <v>70.819999999999993</v>
      </c>
      <c r="D132" s="9">
        <v>69.959998999999996</v>
      </c>
      <c r="E132" s="9">
        <v>70.650002000000001</v>
      </c>
      <c r="F132" s="9">
        <v>25258600</v>
      </c>
      <c r="G132" s="9">
        <v>69.924415999999994</v>
      </c>
      <c r="H132" s="4">
        <f t="shared" ref="H132:H195" si="136">LN(G132/G131)</f>
        <v>1.2390731357380684E-2</v>
      </c>
      <c r="I132" s="11">
        <f t="shared" si="81"/>
        <v>0.1777313530111255</v>
      </c>
      <c r="J132" s="9">
        <f t="shared" ref="J132:J195" si="137">E132-E131</f>
        <v>0.87000299999999697</v>
      </c>
      <c r="K132" s="9">
        <f t="shared" ref="K132:K195" si="138">IF(J132&gt;0,J132,0)</f>
        <v>0.87000299999999697</v>
      </c>
      <c r="L132" s="9">
        <f t="shared" ref="L132:L195" si="139">IF(J132&lt;0,ABS(J132),0)</f>
        <v>0</v>
      </c>
      <c r="M132" s="9">
        <f t="shared" ref="M132:N132" si="140">AVERAGE(K119:K132)</f>
        <v>0.37714342857142824</v>
      </c>
      <c r="N132" s="9">
        <f t="shared" si="140"/>
        <v>0.23642900000000008</v>
      </c>
      <c r="O132" s="9">
        <f t="shared" si="83"/>
        <v>1.5951656885214085</v>
      </c>
      <c r="P132" s="9">
        <f t="shared" si="84"/>
        <v>61.466814838718513</v>
      </c>
      <c r="Q132" s="9">
        <f t="shared" si="135"/>
        <v>0.86000099999999691</v>
      </c>
      <c r="R132" s="9">
        <f t="shared" si="79"/>
        <v>1.1342876428571438</v>
      </c>
      <c r="S132" s="9">
        <f t="shared" si="76"/>
        <v>70.996665999999991</v>
      </c>
      <c r="T132" s="5">
        <v>69.859340608276611</v>
      </c>
      <c r="U132" s="5">
        <v>0.81800835457545418</v>
      </c>
      <c r="V132" s="5">
        <v>0.92142337019239806</v>
      </c>
      <c r="W132" s="5">
        <v>-0.10341501561694388</v>
      </c>
    </row>
    <row r="133" spans="1:23" x14ac:dyDescent="0.35">
      <c r="A133" s="10">
        <v>42900</v>
      </c>
      <c r="B133" s="9">
        <v>70.910004000000001</v>
      </c>
      <c r="C133" s="9">
        <v>71.099997999999999</v>
      </c>
      <c r="D133" s="9">
        <v>69.430000000000007</v>
      </c>
      <c r="E133" s="9">
        <v>70.269997000000004</v>
      </c>
      <c r="F133" s="9">
        <v>25510700</v>
      </c>
      <c r="G133" s="9">
        <v>69.548309000000003</v>
      </c>
      <c r="H133" s="4">
        <f t="shared" si="136"/>
        <v>-5.3932826173312964E-3</v>
      </c>
      <c r="I133" s="11">
        <f t="shared" si="81"/>
        <v>0.18050417876108701</v>
      </c>
      <c r="J133" s="9">
        <f t="shared" si="137"/>
        <v>-0.38000499999999704</v>
      </c>
      <c r="K133" s="9">
        <f t="shared" si="138"/>
        <v>0</v>
      </c>
      <c r="L133" s="9">
        <f t="shared" si="139"/>
        <v>0.38000499999999704</v>
      </c>
      <c r="M133" s="9">
        <f t="shared" ref="M133:N133" si="141">AVERAGE(K120:K133)</f>
        <v>0.3707150714285713</v>
      </c>
      <c r="N133" s="9">
        <f t="shared" si="141"/>
        <v>0.26357221428571415</v>
      </c>
      <c r="O133" s="9">
        <f t="shared" si="83"/>
        <v>1.4065028532435271</v>
      </c>
      <c r="P133" s="9">
        <f t="shared" si="84"/>
        <v>58.445925021356935</v>
      </c>
      <c r="Q133" s="9">
        <f t="shared" si="135"/>
        <v>1.6699979999999925</v>
      </c>
      <c r="R133" s="9">
        <f t="shared" si="79"/>
        <v>1.2228589285714284</v>
      </c>
      <c r="S133" s="9">
        <f t="shared" si="76"/>
        <v>71.022499166666663</v>
      </c>
      <c r="T133" s="5">
        <v>69.889759600256113</v>
      </c>
      <c r="U133" s="5">
        <v>0.72491982984948322</v>
      </c>
      <c r="V133" s="5">
        <v>0.88212266212381518</v>
      </c>
      <c r="W133" s="5">
        <v>-0.15720283227433196</v>
      </c>
    </row>
    <row r="134" spans="1:23" x14ac:dyDescent="0.35">
      <c r="A134" s="10">
        <v>42901</v>
      </c>
      <c r="B134" s="9">
        <v>69.269997000000004</v>
      </c>
      <c r="C134" s="9">
        <v>70.209998999999996</v>
      </c>
      <c r="D134" s="9">
        <v>68.800003000000004</v>
      </c>
      <c r="E134" s="9">
        <v>69.900002000000001</v>
      </c>
      <c r="F134" s="9">
        <v>26068700</v>
      </c>
      <c r="G134" s="9">
        <v>69.182113999999999</v>
      </c>
      <c r="H134" s="4">
        <f t="shared" si="136"/>
        <v>-5.2792436234424334E-3</v>
      </c>
      <c r="I134" s="11">
        <f t="shared" si="81"/>
        <v>0.17555369071091942</v>
      </c>
      <c r="J134" s="9">
        <f t="shared" si="137"/>
        <v>-0.36999500000000296</v>
      </c>
      <c r="K134" s="9">
        <f t="shared" si="138"/>
        <v>0</v>
      </c>
      <c r="L134" s="9">
        <f t="shared" si="139"/>
        <v>0.36999500000000296</v>
      </c>
      <c r="M134" s="9">
        <f t="shared" ref="M134:N134" si="142">AVERAGE(K121:K134)</f>
        <v>0.31000035714285751</v>
      </c>
      <c r="N134" s="9">
        <f t="shared" si="142"/>
        <v>0.29000042857142866</v>
      </c>
      <c r="O134" s="9">
        <f t="shared" si="83"/>
        <v>1.0689651690169926</v>
      </c>
      <c r="P134" s="9">
        <f t="shared" si="84"/>
        <v>51.66665853175671</v>
      </c>
      <c r="Q134" s="9">
        <f t="shared" si="135"/>
        <v>1.4099959999999925</v>
      </c>
      <c r="R134" s="9">
        <f t="shared" si="79"/>
        <v>1.2542877142857134</v>
      </c>
      <c r="S134" s="9">
        <f t="shared" si="76"/>
        <v>70.979998999999992</v>
      </c>
      <c r="T134" s="5">
        <v>69.890518296533429</v>
      </c>
      <c r="U134" s="5">
        <v>0.61421075970976347</v>
      </c>
      <c r="V134" s="5">
        <v>0.82854028164100491</v>
      </c>
      <c r="W134" s="5">
        <v>-0.21432952193124144</v>
      </c>
    </row>
    <row r="135" spans="1:23" x14ac:dyDescent="0.35">
      <c r="A135" s="10">
        <v>42902</v>
      </c>
      <c r="B135" s="9">
        <v>69.730002999999996</v>
      </c>
      <c r="C135" s="9">
        <v>70.029999000000004</v>
      </c>
      <c r="D135" s="9">
        <v>69.220000999999996</v>
      </c>
      <c r="E135" s="9">
        <v>70</v>
      </c>
      <c r="F135" s="9">
        <v>48345100</v>
      </c>
      <c r="G135" s="9">
        <v>69.281090000000006</v>
      </c>
      <c r="H135" s="4">
        <f t="shared" si="136"/>
        <v>1.4296363798972556E-3</v>
      </c>
      <c r="I135" s="11">
        <f t="shared" si="81"/>
        <v>0.17441482786608159</v>
      </c>
      <c r="J135" s="9">
        <f t="shared" si="137"/>
        <v>9.9997999999999365E-2</v>
      </c>
      <c r="K135" s="9">
        <f t="shared" si="138"/>
        <v>9.9997999999999365E-2</v>
      </c>
      <c r="L135" s="9">
        <f t="shared" si="139"/>
        <v>0</v>
      </c>
      <c r="M135" s="9">
        <f t="shared" ref="M135:N135" si="143">AVERAGE(K122:K135)</f>
        <v>0.29285764285714322</v>
      </c>
      <c r="N135" s="9">
        <f t="shared" si="143"/>
        <v>0.29000042857142866</v>
      </c>
      <c r="O135" s="9">
        <f t="shared" si="83"/>
        <v>1.0098524484939195</v>
      </c>
      <c r="P135" s="9">
        <f t="shared" si="84"/>
        <v>50.245103776182738</v>
      </c>
      <c r="Q135" s="9">
        <f t="shared" si="135"/>
        <v>0.80999800000000732</v>
      </c>
      <c r="R135" s="9">
        <f t="shared" si="79"/>
        <v>1.2621444285714287</v>
      </c>
      <c r="S135" s="9">
        <f t="shared" si="76"/>
        <v>70.99333266666666</v>
      </c>
      <c r="T135" s="5">
        <v>69.898628052345771</v>
      </c>
      <c r="U135" s="5">
        <v>0.5284503798600042</v>
      </c>
      <c r="V135" s="5">
        <v>0.76852230128480481</v>
      </c>
      <c r="W135" s="5">
        <v>-0.24007192142480061</v>
      </c>
    </row>
    <row r="136" spans="1:23" x14ac:dyDescent="0.35">
      <c r="A136" s="10">
        <v>42905</v>
      </c>
      <c r="B136" s="9">
        <v>70.5</v>
      </c>
      <c r="C136" s="9">
        <v>70.940002000000007</v>
      </c>
      <c r="D136" s="9">
        <v>70.349997999999999</v>
      </c>
      <c r="E136" s="9">
        <v>70.870002999999997</v>
      </c>
      <c r="F136" s="9">
        <v>23798300</v>
      </c>
      <c r="G136" s="9">
        <v>70.142150999999998</v>
      </c>
      <c r="H136" s="4">
        <f t="shared" si="136"/>
        <v>1.2351914091992162E-2</v>
      </c>
      <c r="I136" s="11">
        <f t="shared" si="81"/>
        <v>0.18034093762996273</v>
      </c>
      <c r="J136" s="9">
        <f t="shared" si="137"/>
        <v>0.87000299999999697</v>
      </c>
      <c r="K136" s="9">
        <f t="shared" si="138"/>
        <v>0.87000299999999697</v>
      </c>
      <c r="L136" s="9">
        <f t="shared" si="139"/>
        <v>0</v>
      </c>
      <c r="M136" s="9">
        <f t="shared" ref="M136:N136" si="144">AVERAGE(K123:K136)</f>
        <v>0.32285749999999985</v>
      </c>
      <c r="N136" s="9">
        <f t="shared" si="144"/>
        <v>0.29000042857142866</v>
      </c>
      <c r="O136" s="9">
        <f t="shared" si="83"/>
        <v>1.1133000788668777</v>
      </c>
      <c r="P136" s="9">
        <f t="shared" si="84"/>
        <v>52.680643416424502</v>
      </c>
      <c r="Q136" s="9">
        <f t="shared" si="135"/>
        <v>0.59000400000000752</v>
      </c>
      <c r="R136" s="9">
        <f t="shared" si="79"/>
        <v>1.2585727857142868</v>
      </c>
      <c r="S136" s="9">
        <f t="shared" si="76"/>
        <v>71.057499749999991</v>
      </c>
      <c r="T136" s="5">
        <v>69.970581752172009</v>
      </c>
      <c r="U136" s="5">
        <v>0.52463892123287792</v>
      </c>
      <c r="V136" s="5">
        <v>0.71974562527441943</v>
      </c>
      <c r="W136" s="5">
        <v>-0.19510670404154151</v>
      </c>
    </row>
    <row r="137" spans="1:23" x14ac:dyDescent="0.35">
      <c r="A137" s="10">
        <v>42906</v>
      </c>
      <c r="B137" s="9">
        <v>70.819999999999993</v>
      </c>
      <c r="C137" s="9">
        <v>70.870002999999997</v>
      </c>
      <c r="D137" s="9">
        <v>69.870002999999997</v>
      </c>
      <c r="E137" s="9">
        <v>69.910004000000001</v>
      </c>
      <c r="F137" s="9">
        <v>21512200</v>
      </c>
      <c r="G137" s="9">
        <v>69.192017000000007</v>
      </c>
      <c r="H137" s="4">
        <f t="shared" si="136"/>
        <v>-1.3638416781432185E-2</v>
      </c>
      <c r="I137" s="11">
        <f t="shared" si="81"/>
        <v>0.18682890424599419</v>
      </c>
      <c r="J137" s="9">
        <f t="shared" si="137"/>
        <v>-0.95999899999999627</v>
      </c>
      <c r="K137" s="9">
        <f t="shared" si="138"/>
        <v>0</v>
      </c>
      <c r="L137" s="9">
        <f t="shared" si="139"/>
        <v>0.95999899999999627</v>
      </c>
      <c r="M137" s="9">
        <f t="shared" ref="M137:N137" si="145">AVERAGE(K124:K137)</f>
        <v>0.32285749999999985</v>
      </c>
      <c r="N137" s="9">
        <f t="shared" si="145"/>
        <v>0.31785692857142828</v>
      </c>
      <c r="O137" s="9">
        <f t="shared" si="83"/>
        <v>1.015732145437402</v>
      </c>
      <c r="P137" s="9">
        <f t="shared" si="84"/>
        <v>50.390234026703688</v>
      </c>
      <c r="Q137" s="9">
        <f t="shared" si="135"/>
        <v>1</v>
      </c>
      <c r="R137" s="9">
        <f t="shared" si="79"/>
        <v>1.2635727857142862</v>
      </c>
      <c r="S137" s="9">
        <f t="shared" si="76"/>
        <v>70.903333249999989</v>
      </c>
      <c r="T137" s="5">
        <v>69.96609451127037</v>
      </c>
      <c r="U137" s="5">
        <v>0.43909282776454006</v>
      </c>
      <c r="V137" s="5">
        <v>0.66361506577244356</v>
      </c>
      <c r="W137" s="5">
        <v>-0.2245222380079035</v>
      </c>
    </row>
    <row r="138" spans="1:23" x14ac:dyDescent="0.35">
      <c r="A138" s="10">
        <v>42907</v>
      </c>
      <c r="B138" s="9">
        <v>70.209998999999996</v>
      </c>
      <c r="C138" s="9">
        <v>70.620002999999997</v>
      </c>
      <c r="D138" s="9">
        <v>69.940002000000007</v>
      </c>
      <c r="E138" s="9">
        <v>70.269997000000004</v>
      </c>
      <c r="F138" s="9">
        <v>19891100</v>
      </c>
      <c r="G138" s="9">
        <v>69.548309000000003</v>
      </c>
      <c r="H138" s="4">
        <f t="shared" si="136"/>
        <v>5.1361099329851724E-3</v>
      </c>
      <c r="I138" s="11">
        <f t="shared" si="81"/>
        <v>0.18746200132172619</v>
      </c>
      <c r="J138" s="9">
        <f t="shared" si="137"/>
        <v>0.35999300000000289</v>
      </c>
      <c r="K138" s="9">
        <f t="shared" si="138"/>
        <v>0.35999300000000289</v>
      </c>
      <c r="L138" s="9">
        <f t="shared" si="139"/>
        <v>0</v>
      </c>
      <c r="M138" s="9">
        <f t="shared" ref="M138:N138" si="146">AVERAGE(K125:K138)</f>
        <v>0.32999971428571434</v>
      </c>
      <c r="N138" s="9">
        <f t="shared" si="146"/>
        <v>0.31785692857142828</v>
      </c>
      <c r="O138" s="9">
        <f t="shared" si="83"/>
        <v>1.038202048226101</v>
      </c>
      <c r="P138" s="9">
        <f t="shared" si="84"/>
        <v>50.93715066814277</v>
      </c>
      <c r="Q138" s="9">
        <f t="shared" si="135"/>
        <v>0.68000099999999009</v>
      </c>
      <c r="R138" s="9">
        <f t="shared" si="79"/>
        <v>1.2292868571428568</v>
      </c>
      <c r="S138" s="9">
        <f t="shared" si="76"/>
        <v>70.735833083333318</v>
      </c>
      <c r="T138" s="5">
        <v>69.988605806731826</v>
      </c>
      <c r="U138" s="5">
        <v>0.39578301860541387</v>
      </c>
      <c r="V138" s="5">
        <v>0.61004865633903771</v>
      </c>
      <c r="W138" s="5">
        <v>-0.21426563773362384</v>
      </c>
    </row>
    <row r="139" spans="1:23" x14ac:dyDescent="0.35">
      <c r="A139" s="10">
        <v>42908</v>
      </c>
      <c r="B139" s="9">
        <v>70.540001000000004</v>
      </c>
      <c r="C139" s="9">
        <v>70.589995999999999</v>
      </c>
      <c r="D139" s="9">
        <v>69.709998999999996</v>
      </c>
      <c r="E139" s="9">
        <v>70.260002</v>
      </c>
      <c r="F139" s="9">
        <v>22965700</v>
      </c>
      <c r="G139" s="9">
        <v>69.538421999999997</v>
      </c>
      <c r="H139" s="4">
        <f t="shared" si="136"/>
        <v>-1.4217028390236381E-4</v>
      </c>
      <c r="I139" s="11">
        <f t="shared" si="81"/>
        <v>0.15464240005179819</v>
      </c>
      <c r="J139" s="9">
        <f t="shared" si="137"/>
        <v>-9.9950000000035288E-3</v>
      </c>
      <c r="K139" s="9">
        <f t="shared" si="138"/>
        <v>0</v>
      </c>
      <c r="L139" s="9">
        <f t="shared" si="139"/>
        <v>9.9950000000035288E-3</v>
      </c>
      <c r="M139" s="9">
        <f t="shared" ref="M139:N139" si="147">AVERAGE(K126:K139)</f>
        <v>0.21142799999999998</v>
      </c>
      <c r="N139" s="9">
        <f t="shared" si="147"/>
        <v>0.3185708571428571</v>
      </c>
      <c r="O139" s="9">
        <f t="shared" si="83"/>
        <v>0.6636765267740391</v>
      </c>
      <c r="P139" s="9">
        <f t="shared" si="84"/>
        <v>39.892161492531528</v>
      </c>
      <c r="Q139" s="9">
        <f t="shared" si="135"/>
        <v>0.87999700000000303</v>
      </c>
      <c r="R139" s="9">
        <f t="shared" si="79"/>
        <v>1.176429285714286</v>
      </c>
      <c r="S139" s="9">
        <f t="shared" si="76"/>
        <v>70.547500166666651</v>
      </c>
      <c r="T139" s="5">
        <v>70.008709228455402</v>
      </c>
      <c r="U139" s="5">
        <v>0.35654316221457805</v>
      </c>
      <c r="V139" s="5">
        <v>0.55934755751414578</v>
      </c>
      <c r="W139" s="5">
        <v>-0.20280439529956773</v>
      </c>
    </row>
    <row r="140" spans="1:23" x14ac:dyDescent="0.35">
      <c r="A140" s="10">
        <v>42909</v>
      </c>
      <c r="B140" s="9">
        <v>70.089995999999999</v>
      </c>
      <c r="C140" s="9">
        <v>71.25</v>
      </c>
      <c r="D140" s="9">
        <v>69.919998000000007</v>
      </c>
      <c r="E140" s="9">
        <v>71.209998999999996</v>
      </c>
      <c r="F140" s="9">
        <v>27617300</v>
      </c>
      <c r="G140" s="9">
        <v>70.478661000000002</v>
      </c>
      <c r="H140" s="4">
        <f t="shared" si="136"/>
        <v>1.3430548803657537E-2</v>
      </c>
      <c r="I140" s="11">
        <f t="shared" si="81"/>
        <v>0.16343259555481449</v>
      </c>
      <c r="J140" s="9">
        <f t="shared" si="137"/>
        <v>0.94999699999999621</v>
      </c>
      <c r="K140" s="9">
        <f t="shared" si="138"/>
        <v>0.94999699999999621</v>
      </c>
      <c r="L140" s="9">
        <f t="shared" si="139"/>
        <v>0</v>
      </c>
      <c r="M140" s="9">
        <f t="shared" ref="M140:N140" si="148">AVERAGE(K127:K140)</f>
        <v>0.24214228571428517</v>
      </c>
      <c r="N140" s="9">
        <f t="shared" si="148"/>
        <v>0.3185708571428571</v>
      </c>
      <c r="O140" s="9">
        <f t="shared" si="83"/>
        <v>0.76008925576547959</v>
      </c>
      <c r="P140" s="9">
        <f t="shared" si="84"/>
        <v>43.184699484737756</v>
      </c>
      <c r="Q140" s="9">
        <f t="shared" si="135"/>
        <v>1.3300019999999932</v>
      </c>
      <c r="R140" s="9">
        <f t="shared" si="79"/>
        <v>1.1942864999999989</v>
      </c>
      <c r="S140" s="9">
        <f t="shared" si="76"/>
        <v>70.449166833333337</v>
      </c>
      <c r="T140" s="5">
        <v>70.097693655977224</v>
      </c>
      <c r="U140" s="5">
        <v>0.39751975151276042</v>
      </c>
      <c r="V140" s="5">
        <v>0.52698199631386866</v>
      </c>
      <c r="W140" s="5">
        <v>-0.12946224480110824</v>
      </c>
    </row>
    <row r="141" spans="1:23" x14ac:dyDescent="0.35">
      <c r="A141" s="10">
        <v>42912</v>
      </c>
      <c r="B141" s="9">
        <v>71.400002000000001</v>
      </c>
      <c r="C141" s="9">
        <v>71.709998999999996</v>
      </c>
      <c r="D141" s="9">
        <v>70.440002000000007</v>
      </c>
      <c r="E141" s="9">
        <v>70.529999000000004</v>
      </c>
      <c r="F141" s="9">
        <v>19607000</v>
      </c>
      <c r="G141" s="9">
        <v>69.805649000000003</v>
      </c>
      <c r="H141" s="4">
        <f t="shared" si="136"/>
        <v>-9.5950454244017724E-3</v>
      </c>
      <c r="I141" s="11">
        <f t="shared" si="81"/>
        <v>0.16588522088737909</v>
      </c>
      <c r="J141" s="9">
        <f t="shared" si="137"/>
        <v>-0.67999999999999261</v>
      </c>
      <c r="K141" s="9">
        <f t="shared" si="138"/>
        <v>0</v>
      </c>
      <c r="L141" s="9">
        <f t="shared" si="139"/>
        <v>0.67999999999999261</v>
      </c>
      <c r="M141" s="9">
        <f t="shared" ref="M141:N141" si="149">AVERAGE(K128:K141)</f>
        <v>0.22499957142857088</v>
      </c>
      <c r="N141" s="9">
        <f t="shared" si="149"/>
        <v>0.36714228571428514</v>
      </c>
      <c r="O141" s="9">
        <f t="shared" si="83"/>
        <v>0.61284025344786475</v>
      </c>
      <c r="P141" s="9">
        <f t="shared" si="84"/>
        <v>37.997579248022838</v>
      </c>
      <c r="Q141" s="9">
        <f t="shared" si="135"/>
        <v>1.2699969999999894</v>
      </c>
      <c r="R141" s="9">
        <f t="shared" si="79"/>
        <v>1.2600001428571415</v>
      </c>
      <c r="S141" s="9">
        <f t="shared" ref="S141:S204" si="150">AVERAGE(E130:E141)</f>
        <v>70.330833666666663</v>
      </c>
      <c r="T141" s="5">
        <v>70.129716274052981</v>
      </c>
      <c r="U141" s="5">
        <v>0.37084876305392811</v>
      </c>
      <c r="V141" s="5">
        <v>0.49575534966188056</v>
      </c>
      <c r="W141" s="5">
        <v>-0.12490658660795245</v>
      </c>
    </row>
    <row r="142" spans="1:23" x14ac:dyDescent="0.35">
      <c r="A142" s="10">
        <v>42913</v>
      </c>
      <c r="B142" s="9">
        <v>70.110000999999997</v>
      </c>
      <c r="C142" s="9">
        <v>70.180000000000007</v>
      </c>
      <c r="D142" s="9">
        <v>69.180000000000007</v>
      </c>
      <c r="E142" s="9">
        <v>69.209998999999996</v>
      </c>
      <c r="F142" s="9">
        <v>25215100</v>
      </c>
      <c r="G142" s="9">
        <v>68.499199000000004</v>
      </c>
      <c r="H142" s="4">
        <f t="shared" si="136"/>
        <v>-1.8892885956509013E-2</v>
      </c>
      <c r="I142" s="11">
        <f t="shared" si="81"/>
        <v>0.1806996837487034</v>
      </c>
      <c r="J142" s="9">
        <f t="shared" si="137"/>
        <v>-1.3200000000000074</v>
      </c>
      <c r="K142" s="9">
        <f t="shared" si="138"/>
        <v>0</v>
      </c>
      <c r="L142" s="9">
        <f t="shared" si="139"/>
        <v>1.3200000000000074</v>
      </c>
      <c r="M142" s="9">
        <f t="shared" ref="M142:N142" si="151">AVERAGE(K129:K142)</f>
        <v>0.22499957142857088</v>
      </c>
      <c r="N142" s="9">
        <f t="shared" si="151"/>
        <v>0.4521424285714285</v>
      </c>
      <c r="O142" s="9">
        <f t="shared" si="83"/>
        <v>0.49762985557332168</v>
      </c>
      <c r="P142" s="9">
        <f t="shared" si="84"/>
        <v>33.227826870666874</v>
      </c>
      <c r="Q142" s="9">
        <f t="shared" si="135"/>
        <v>1</v>
      </c>
      <c r="R142" s="9">
        <f t="shared" si="79"/>
        <v>1.2728572857142839</v>
      </c>
      <c r="S142" s="9">
        <f t="shared" si="150"/>
        <v>70.238333583333343</v>
      </c>
      <c r="T142" s="5">
        <v>70.061589068567571</v>
      </c>
      <c r="U142" s="5">
        <v>0.24042734744597283</v>
      </c>
      <c r="V142" s="5">
        <v>0.44468974921869903</v>
      </c>
      <c r="W142" s="5">
        <v>-0.2042624017727262</v>
      </c>
    </row>
    <row r="143" spans="1:23" x14ac:dyDescent="0.35">
      <c r="A143" s="10">
        <v>42914</v>
      </c>
      <c r="B143" s="9">
        <v>69.209998999999996</v>
      </c>
      <c r="C143" s="9">
        <v>69.839995999999999</v>
      </c>
      <c r="D143" s="9">
        <v>68.790001000000004</v>
      </c>
      <c r="E143" s="9">
        <v>69.800003000000004</v>
      </c>
      <c r="F143" s="9">
        <v>25806200</v>
      </c>
      <c r="G143" s="9">
        <v>69.083145000000002</v>
      </c>
      <c r="H143" s="4">
        <f t="shared" si="136"/>
        <v>8.488727398308759E-3</v>
      </c>
      <c r="I143" s="11">
        <f t="shared" si="81"/>
        <v>0.18667770356503521</v>
      </c>
      <c r="J143" s="9">
        <f t="shared" si="137"/>
        <v>0.59000400000000752</v>
      </c>
      <c r="K143" s="9">
        <f t="shared" si="138"/>
        <v>0.59000400000000752</v>
      </c>
      <c r="L143" s="9">
        <f t="shared" si="139"/>
        <v>0</v>
      </c>
      <c r="M143" s="9">
        <f t="shared" ref="M143:N143" si="152">AVERAGE(K130:K143)</f>
        <v>0.26714271428571429</v>
      </c>
      <c r="N143" s="9">
        <f t="shared" si="152"/>
        <v>0.42071371428571375</v>
      </c>
      <c r="O143" s="9">
        <f t="shared" si="83"/>
        <v>0.63497505599328574</v>
      </c>
      <c r="P143" s="9">
        <f t="shared" si="84"/>
        <v>38.83698736966501</v>
      </c>
      <c r="Q143" s="9">
        <f t="shared" si="135"/>
        <v>1.0499949999999956</v>
      </c>
      <c r="R143" s="9">
        <f t="shared" ref="R143:R206" si="153">AVERAGE(Q130:Q143)</f>
        <v>1.2749999999999975</v>
      </c>
      <c r="S143" s="9">
        <f t="shared" si="150"/>
        <v>70.240000583333355</v>
      </c>
      <c r="T143" s="5">
        <v>70.042212322747744</v>
      </c>
      <c r="U143" s="5">
        <v>0.18257126003294388</v>
      </c>
      <c r="V143" s="5">
        <v>0.39226605138154802</v>
      </c>
      <c r="W143" s="5">
        <v>-0.20969479134860414</v>
      </c>
    </row>
    <row r="144" spans="1:23" x14ac:dyDescent="0.35">
      <c r="A144" s="10">
        <v>42915</v>
      </c>
      <c r="B144" s="9">
        <v>69.379997000000003</v>
      </c>
      <c r="C144" s="9">
        <v>69.489998</v>
      </c>
      <c r="D144" s="9">
        <v>68.089995999999999</v>
      </c>
      <c r="E144" s="9">
        <v>68.489998</v>
      </c>
      <c r="F144" s="9">
        <v>28918700</v>
      </c>
      <c r="G144" s="9">
        <v>67.786597999999998</v>
      </c>
      <c r="H144" s="4">
        <f t="shared" si="136"/>
        <v>-1.8946273376845742E-2</v>
      </c>
      <c r="I144" s="11">
        <f t="shared" si="81"/>
        <v>0.1787164018540485</v>
      </c>
      <c r="J144" s="9">
        <f t="shared" si="137"/>
        <v>-1.3100050000000039</v>
      </c>
      <c r="K144" s="9">
        <f t="shared" si="138"/>
        <v>0</v>
      </c>
      <c r="L144" s="9">
        <f t="shared" si="139"/>
        <v>1.3100050000000039</v>
      </c>
      <c r="M144" s="9">
        <f t="shared" ref="M144:N144" si="154">AVERAGE(K131:K144)</f>
        <v>0.26714271428571429</v>
      </c>
      <c r="N144" s="9">
        <f t="shared" si="154"/>
        <v>0.39785714285714235</v>
      </c>
      <c r="O144" s="9">
        <f t="shared" si="83"/>
        <v>0.67145385996409424</v>
      </c>
      <c r="P144" s="9">
        <f t="shared" si="84"/>
        <v>40.171845364521054</v>
      </c>
      <c r="Q144" s="9">
        <f t="shared" si="135"/>
        <v>1.4000020000000006</v>
      </c>
      <c r="R144" s="9">
        <f t="shared" si="153"/>
        <v>1.1257139999999981</v>
      </c>
      <c r="S144" s="9">
        <f t="shared" si="150"/>
        <v>70.060000250000016</v>
      </c>
      <c r="T144" s="5">
        <v>69.927233484025692</v>
      </c>
      <c r="U144" s="5">
        <v>3.0660009096436625E-2</v>
      </c>
      <c r="V144" s="5">
        <v>0.31994484292452574</v>
      </c>
      <c r="W144" s="5">
        <v>-0.28928483382808912</v>
      </c>
    </row>
    <row r="145" spans="1:23" x14ac:dyDescent="0.35">
      <c r="A145" s="10">
        <v>42916</v>
      </c>
      <c r="B145" s="9">
        <v>68.779999000000004</v>
      </c>
      <c r="C145" s="9">
        <v>69.379997000000003</v>
      </c>
      <c r="D145" s="9">
        <v>68.739998</v>
      </c>
      <c r="E145" s="9">
        <v>68.930000000000007</v>
      </c>
      <c r="F145" s="9">
        <v>24161100</v>
      </c>
      <c r="G145" s="9">
        <v>68.222076000000001</v>
      </c>
      <c r="H145" s="4">
        <f t="shared" si="136"/>
        <v>6.40370169553354E-3</v>
      </c>
      <c r="I145" s="11">
        <f t="shared" ref="I145:I208" si="155">STDEV(H132:H145)*SQRT(252)</f>
        <v>0.1798256227036126</v>
      </c>
      <c r="J145" s="9">
        <f t="shared" si="137"/>
        <v>0.44000200000000689</v>
      </c>
      <c r="K145" s="9">
        <f t="shared" si="138"/>
        <v>0.44000200000000689</v>
      </c>
      <c r="L145" s="9">
        <f t="shared" si="139"/>
        <v>0</v>
      </c>
      <c r="M145" s="9">
        <f t="shared" ref="M145:N145" si="156">AVERAGE(K132:K145)</f>
        <v>0.29857142857142904</v>
      </c>
      <c r="N145" s="9">
        <f t="shared" si="156"/>
        <v>0.35928564285714309</v>
      </c>
      <c r="O145" s="9">
        <f t="shared" ref="O145:O208" si="157">M145/N145</f>
        <v>0.83101408171254187</v>
      </c>
      <c r="P145" s="9">
        <f t="shared" ref="P145:P208" si="158">IF(N145=0,100,100-(100/(1+O145)))</f>
        <v>45.385455525022337</v>
      </c>
      <c r="Q145" s="9">
        <f t="shared" si="135"/>
        <v>0.63999900000000309</v>
      </c>
      <c r="R145" s="9">
        <f t="shared" si="153"/>
        <v>1.0421421428571409</v>
      </c>
      <c r="S145" s="9">
        <f t="shared" si="150"/>
        <v>69.948333833333336</v>
      </c>
      <c r="T145" s="5">
        <v>69.853364337060825</v>
      </c>
      <c r="U145" s="5">
        <v>-5.3608304419029196E-2</v>
      </c>
      <c r="V145" s="5">
        <v>0.24523421345581475</v>
      </c>
      <c r="W145" s="5">
        <v>-0.29884251787484395</v>
      </c>
    </row>
    <row r="146" spans="1:23" x14ac:dyDescent="0.35">
      <c r="A146" s="10">
        <v>42919</v>
      </c>
      <c r="B146" s="9">
        <v>69.330001999999993</v>
      </c>
      <c r="C146" s="9">
        <v>69.599997999999999</v>
      </c>
      <c r="D146" s="9">
        <v>68.019997000000004</v>
      </c>
      <c r="E146" s="9">
        <v>68.169998000000007</v>
      </c>
      <c r="F146" s="9">
        <v>16165500</v>
      </c>
      <c r="G146" s="9">
        <v>67.469879000000006</v>
      </c>
      <c r="H146" s="4">
        <f t="shared" si="136"/>
        <v>-1.1086946238079303E-2</v>
      </c>
      <c r="I146" s="11">
        <f t="shared" si="155"/>
        <v>0.17373505925376614</v>
      </c>
      <c r="J146" s="9">
        <f t="shared" si="137"/>
        <v>-0.76000200000000007</v>
      </c>
      <c r="K146" s="9">
        <f t="shared" si="138"/>
        <v>0</v>
      </c>
      <c r="L146" s="9">
        <f t="shared" si="139"/>
        <v>0.76000200000000007</v>
      </c>
      <c r="M146" s="9">
        <f t="shared" ref="M146:N146" si="159">AVERAGE(K133:K146)</f>
        <v>0.23642835714285784</v>
      </c>
      <c r="N146" s="9">
        <f t="shared" si="159"/>
        <v>0.41357150000000026</v>
      </c>
      <c r="O146" s="9">
        <f t="shared" si="157"/>
        <v>0.57167468537570332</v>
      </c>
      <c r="P146" s="9">
        <f t="shared" si="158"/>
        <v>36.373601400791571</v>
      </c>
      <c r="Q146" s="9">
        <f t="shared" si="135"/>
        <v>1.5800009999999958</v>
      </c>
      <c r="R146" s="9">
        <f t="shared" si="153"/>
        <v>1.0935707142857123</v>
      </c>
      <c r="S146" s="9">
        <f t="shared" si="150"/>
        <v>69.804166833333326</v>
      </c>
      <c r="T146" s="5">
        <v>69.728670534315569</v>
      </c>
      <c r="U146" s="5">
        <v>-0.17964650669559035</v>
      </c>
      <c r="V146" s="5">
        <v>0.16025806942553375</v>
      </c>
      <c r="W146" s="5">
        <v>-0.33990457612112412</v>
      </c>
    </row>
    <row r="147" spans="1:23" x14ac:dyDescent="0.35">
      <c r="A147" s="10">
        <v>42921</v>
      </c>
      <c r="B147" s="9">
        <v>68.260002</v>
      </c>
      <c r="C147" s="9">
        <v>69.440002000000007</v>
      </c>
      <c r="D147" s="9">
        <v>68.220000999999996</v>
      </c>
      <c r="E147" s="9">
        <v>69.080001999999993</v>
      </c>
      <c r="F147" s="9">
        <v>21176300</v>
      </c>
      <c r="G147" s="9">
        <v>68.370543999999995</v>
      </c>
      <c r="H147" s="4">
        <f t="shared" si="136"/>
        <v>1.3260827352134505E-2</v>
      </c>
      <c r="I147" s="11">
        <f t="shared" si="155"/>
        <v>0.1854532150632669</v>
      </c>
      <c r="J147" s="9">
        <f t="shared" si="137"/>
        <v>0.91000399999998649</v>
      </c>
      <c r="K147" s="9">
        <f t="shared" si="138"/>
        <v>0.91000399999998649</v>
      </c>
      <c r="L147" s="9">
        <f t="shared" si="139"/>
        <v>0</v>
      </c>
      <c r="M147" s="9">
        <f t="shared" ref="M147:N147" si="160">AVERAGE(K134:K147)</f>
        <v>0.3014286428571426</v>
      </c>
      <c r="N147" s="9">
        <f t="shared" si="160"/>
        <v>0.38642828571428617</v>
      </c>
      <c r="O147" s="9">
        <f t="shared" si="157"/>
        <v>0.78003773015728506</v>
      </c>
      <c r="P147" s="9">
        <f t="shared" si="158"/>
        <v>43.821415520690138</v>
      </c>
      <c r="Q147" s="9">
        <f t="shared" si="135"/>
        <v>1.2200010000000105</v>
      </c>
      <c r="R147" s="9">
        <f t="shared" si="153"/>
        <v>1.0614280714285707</v>
      </c>
      <c r="S147" s="9">
        <f t="shared" si="150"/>
        <v>69.727500333333339</v>
      </c>
      <c r="T147" s="5">
        <v>69.680621013255148</v>
      </c>
      <c r="U147" s="5">
        <v>-0.2037542206536358</v>
      </c>
      <c r="V147" s="5">
        <v>8.7455611409699846E-2</v>
      </c>
      <c r="W147" s="5">
        <v>-0.29120983206333562</v>
      </c>
    </row>
    <row r="148" spans="1:23" x14ac:dyDescent="0.35">
      <c r="A148" s="10">
        <v>42922</v>
      </c>
      <c r="B148" s="9">
        <v>68.269997000000004</v>
      </c>
      <c r="C148" s="9">
        <v>68.779999000000004</v>
      </c>
      <c r="D148" s="9">
        <v>68.120002999999997</v>
      </c>
      <c r="E148" s="9">
        <v>68.569999999999993</v>
      </c>
      <c r="F148" s="9">
        <v>21117600</v>
      </c>
      <c r="G148" s="9">
        <v>67.865775999999997</v>
      </c>
      <c r="H148" s="4">
        <f t="shared" si="136"/>
        <v>-7.4102164501674769E-3</v>
      </c>
      <c r="I148" s="11">
        <f t="shared" si="155"/>
        <v>0.18657437079486155</v>
      </c>
      <c r="J148" s="9">
        <f t="shared" si="137"/>
        <v>-0.51000200000000007</v>
      </c>
      <c r="K148" s="9">
        <f t="shared" si="138"/>
        <v>0</v>
      </c>
      <c r="L148" s="9">
        <f t="shared" si="139"/>
        <v>0.51000200000000007</v>
      </c>
      <c r="M148" s="9">
        <f t="shared" ref="M148:N148" si="161">AVERAGE(K135:K148)</f>
        <v>0.3014286428571426</v>
      </c>
      <c r="N148" s="9">
        <f t="shared" si="161"/>
        <v>0.39642878571428597</v>
      </c>
      <c r="O148" s="9">
        <f t="shared" si="157"/>
        <v>0.76036012953506393</v>
      </c>
      <c r="P148" s="9">
        <f t="shared" si="158"/>
        <v>43.193441886001239</v>
      </c>
      <c r="Q148" s="9">
        <f t="shared" si="135"/>
        <v>0.65999600000000669</v>
      </c>
      <c r="R148" s="9">
        <f t="shared" si="153"/>
        <v>1.0078566428571432</v>
      </c>
      <c r="S148" s="9">
        <f t="shared" si="150"/>
        <v>69.535833416666662</v>
      </c>
      <c r="T148" s="5">
        <v>69.598352790051067</v>
      </c>
      <c r="U148" s="5">
        <v>-0.26100396554208771</v>
      </c>
      <c r="V148" s="5">
        <v>1.7763696019342329E-2</v>
      </c>
      <c r="W148" s="5">
        <v>-0.27876766156143007</v>
      </c>
    </row>
    <row r="149" spans="1:23" x14ac:dyDescent="0.35">
      <c r="A149" s="10">
        <v>42923</v>
      </c>
      <c r="B149" s="9">
        <v>68.699996999999996</v>
      </c>
      <c r="C149" s="9">
        <v>69.839995999999999</v>
      </c>
      <c r="D149" s="9">
        <v>68.699996999999996</v>
      </c>
      <c r="E149" s="9">
        <v>69.459998999999996</v>
      </c>
      <c r="F149" s="9">
        <v>16878300</v>
      </c>
      <c r="G149" s="9">
        <v>68.746634999999998</v>
      </c>
      <c r="H149" s="4">
        <f t="shared" si="136"/>
        <v>1.2895917744229012E-2</v>
      </c>
      <c r="I149" s="11">
        <f t="shared" si="155"/>
        <v>0.19601548967671298</v>
      </c>
      <c r="J149" s="9">
        <f t="shared" si="137"/>
        <v>0.88999900000000309</v>
      </c>
      <c r="K149" s="9">
        <f t="shared" si="138"/>
        <v>0.88999900000000309</v>
      </c>
      <c r="L149" s="9">
        <f t="shared" si="139"/>
        <v>0</v>
      </c>
      <c r="M149" s="9">
        <f t="shared" ref="M149:N149" si="162">AVERAGE(K136:K149)</f>
        <v>0.35785728571428571</v>
      </c>
      <c r="N149" s="9">
        <f t="shared" si="162"/>
        <v>0.39642878571428597</v>
      </c>
      <c r="O149" s="9">
        <f t="shared" si="157"/>
        <v>0.9027025751157246</v>
      </c>
      <c r="P149" s="9">
        <f t="shared" si="158"/>
        <v>47.44317829394965</v>
      </c>
      <c r="Q149" s="9">
        <f t="shared" si="135"/>
        <v>1.1399990000000031</v>
      </c>
      <c r="R149" s="9">
        <f t="shared" si="153"/>
        <v>1.0314281428571428</v>
      </c>
      <c r="S149" s="9">
        <f t="shared" si="150"/>
        <v>69.498332999999988</v>
      </c>
      <c r="T149" s="5">
        <v>69.588104361158386</v>
      </c>
      <c r="U149" s="5">
        <v>-0.23188627888156077</v>
      </c>
      <c r="V149" s="5">
        <v>-3.2166298960838294E-2</v>
      </c>
      <c r="W149" s="5">
        <v>-0.19971997992072249</v>
      </c>
    </row>
    <row r="150" spans="1:23" x14ac:dyDescent="0.35">
      <c r="A150" s="10">
        <v>42926</v>
      </c>
      <c r="B150" s="9">
        <v>69.459998999999996</v>
      </c>
      <c r="C150" s="9">
        <v>70.25</v>
      </c>
      <c r="D150" s="9">
        <v>69.199996999999996</v>
      </c>
      <c r="E150" s="9">
        <v>69.980002999999996</v>
      </c>
      <c r="F150" s="9">
        <v>15014500</v>
      </c>
      <c r="G150" s="9">
        <v>69.261298999999994</v>
      </c>
      <c r="H150" s="4">
        <f t="shared" si="136"/>
        <v>7.4585043185085714E-3</v>
      </c>
      <c r="I150" s="11">
        <f t="shared" si="155"/>
        <v>0.19080047463782662</v>
      </c>
      <c r="J150" s="9">
        <f t="shared" si="137"/>
        <v>0.52000400000000013</v>
      </c>
      <c r="K150" s="9">
        <f t="shared" si="138"/>
        <v>0.52000400000000013</v>
      </c>
      <c r="L150" s="9">
        <f t="shared" si="139"/>
        <v>0</v>
      </c>
      <c r="M150" s="9">
        <f t="shared" ref="M150:N150" si="163">AVERAGE(K137:K150)</f>
        <v>0.33285735714285736</v>
      </c>
      <c r="N150" s="9">
        <f t="shared" si="163"/>
        <v>0.39642878571428597</v>
      </c>
      <c r="O150" s="9">
        <f t="shared" si="157"/>
        <v>0.8396397263208687</v>
      </c>
      <c r="P150" s="9">
        <f t="shared" si="158"/>
        <v>45.641530475104524</v>
      </c>
      <c r="Q150" s="9">
        <f t="shared" si="135"/>
        <v>1.0500030000000038</v>
      </c>
      <c r="R150" s="9">
        <f t="shared" si="153"/>
        <v>1.064285214285714</v>
      </c>
      <c r="S150" s="9">
        <f t="shared" si="150"/>
        <v>69.474166833333342</v>
      </c>
      <c r="T150" s="5">
        <v>69.617133889961465</v>
      </c>
      <c r="U150" s="5">
        <v>-0.16494889726568829</v>
      </c>
      <c r="V150" s="5">
        <v>-5.8722818621808295E-2</v>
      </c>
      <c r="W150" s="5">
        <v>-0.10622607864387999</v>
      </c>
    </row>
    <row r="151" spans="1:23" x14ac:dyDescent="0.35">
      <c r="A151" s="10">
        <v>42927</v>
      </c>
      <c r="B151" s="9">
        <v>70</v>
      </c>
      <c r="C151" s="9">
        <v>70.680000000000007</v>
      </c>
      <c r="D151" s="9">
        <v>69.75</v>
      </c>
      <c r="E151" s="9">
        <v>69.989998</v>
      </c>
      <c r="F151" s="9">
        <v>17460000</v>
      </c>
      <c r="G151" s="9">
        <v>69.271193999999994</v>
      </c>
      <c r="H151" s="4">
        <f t="shared" si="136"/>
        <v>1.4285457227465056E-4</v>
      </c>
      <c r="I151" s="11">
        <f t="shared" si="155"/>
        <v>0.18171097655691987</v>
      </c>
      <c r="J151" s="9">
        <f t="shared" si="137"/>
        <v>9.9950000000035288E-3</v>
      </c>
      <c r="K151" s="9">
        <f t="shared" si="138"/>
        <v>9.9950000000035288E-3</v>
      </c>
      <c r="L151" s="9">
        <f t="shared" si="139"/>
        <v>0</v>
      </c>
      <c r="M151" s="9">
        <f t="shared" ref="M151:N151" si="164">AVERAGE(K138:K151)</f>
        <v>0.33357128571428618</v>
      </c>
      <c r="N151" s="9">
        <f t="shared" si="164"/>
        <v>0.32785742857142913</v>
      </c>
      <c r="O151" s="9">
        <f t="shared" si="157"/>
        <v>1.0174278715225518</v>
      </c>
      <c r="P151" s="9">
        <f t="shared" si="158"/>
        <v>50.431932952066305</v>
      </c>
      <c r="Q151" s="9">
        <f t="shared" si="135"/>
        <v>0.93000000000000682</v>
      </c>
      <c r="R151" s="9">
        <f t="shared" si="153"/>
        <v>1.0592852142857143</v>
      </c>
      <c r="S151" s="9">
        <f t="shared" si="150"/>
        <v>69.451666500000002</v>
      </c>
      <c r="T151" s="5">
        <v>69.644753453668017</v>
      </c>
      <c r="U151" s="5">
        <v>-0.10982799831005252</v>
      </c>
      <c r="V151" s="5">
        <v>-6.8943854559457146E-2</v>
      </c>
      <c r="W151" s="5">
        <v>-4.0884143750595375E-2</v>
      </c>
    </row>
    <row r="152" spans="1:23" x14ac:dyDescent="0.35">
      <c r="A152" s="10">
        <v>42928</v>
      </c>
      <c r="B152" s="9">
        <v>70.690002000000007</v>
      </c>
      <c r="C152" s="9">
        <v>71.279999000000004</v>
      </c>
      <c r="D152" s="9">
        <v>70.550003000000004</v>
      </c>
      <c r="E152" s="9">
        <v>71.150002000000001</v>
      </c>
      <c r="F152" s="9">
        <v>17750900</v>
      </c>
      <c r="G152" s="9">
        <v>70.419280999999998</v>
      </c>
      <c r="H152" s="4">
        <f t="shared" si="136"/>
        <v>1.6437954722165703E-2</v>
      </c>
      <c r="I152" s="11">
        <f t="shared" si="155"/>
        <v>0.19373361530140146</v>
      </c>
      <c r="J152" s="9">
        <f t="shared" si="137"/>
        <v>1.1600040000000007</v>
      </c>
      <c r="K152" s="9">
        <f t="shared" si="138"/>
        <v>1.1600040000000007</v>
      </c>
      <c r="L152" s="9">
        <f t="shared" si="139"/>
        <v>0</v>
      </c>
      <c r="M152" s="9">
        <f t="shared" ref="M152:N152" si="165">AVERAGE(K139:K152)</f>
        <v>0.39071492857142892</v>
      </c>
      <c r="N152" s="9">
        <f t="shared" si="165"/>
        <v>0.32785742857142913</v>
      </c>
      <c r="O152" s="9">
        <f t="shared" si="157"/>
        <v>1.1917220551441776</v>
      </c>
      <c r="P152" s="9">
        <f t="shared" si="158"/>
        <v>54.37377665416534</v>
      </c>
      <c r="Q152" s="9">
        <f t="shared" si="135"/>
        <v>0.72999599999999987</v>
      </c>
      <c r="R152" s="9">
        <f t="shared" si="153"/>
        <v>1.0628562857142865</v>
      </c>
      <c r="S152" s="9">
        <f t="shared" si="150"/>
        <v>69.446666750000006</v>
      </c>
      <c r="T152" s="5">
        <v>69.75625334598891</v>
      </c>
      <c r="U152" s="5">
        <v>2.7145423929368917E-2</v>
      </c>
      <c r="V152" s="5">
        <v>-4.9725998861691934E-2</v>
      </c>
      <c r="W152" s="5">
        <v>7.6871422791060851E-2</v>
      </c>
    </row>
    <row r="153" spans="1:23" x14ac:dyDescent="0.35">
      <c r="A153" s="10">
        <v>42929</v>
      </c>
      <c r="B153" s="9">
        <v>71.5</v>
      </c>
      <c r="C153" s="9">
        <v>72.040001000000004</v>
      </c>
      <c r="D153" s="9">
        <v>71.309997999999993</v>
      </c>
      <c r="E153" s="9">
        <v>71.769997000000004</v>
      </c>
      <c r="F153" s="9">
        <v>20269800</v>
      </c>
      <c r="G153" s="9">
        <v>71.032905999999997</v>
      </c>
      <c r="H153" s="4">
        <f t="shared" si="136"/>
        <v>8.6761309561986851E-3</v>
      </c>
      <c r="I153" s="11">
        <f t="shared" si="155"/>
        <v>0.19641770435270398</v>
      </c>
      <c r="J153" s="9">
        <f t="shared" si="137"/>
        <v>0.61999500000000296</v>
      </c>
      <c r="K153" s="9">
        <f t="shared" si="138"/>
        <v>0.61999500000000296</v>
      </c>
      <c r="L153" s="9">
        <f t="shared" si="139"/>
        <v>0</v>
      </c>
      <c r="M153" s="9">
        <f t="shared" ref="M153:N153" si="166">AVERAGE(K140:K153)</f>
        <v>0.43500028571428623</v>
      </c>
      <c r="N153" s="9">
        <f t="shared" si="166"/>
        <v>0.32714350000000031</v>
      </c>
      <c r="O153" s="9">
        <f t="shared" si="157"/>
        <v>1.329692583573526</v>
      </c>
      <c r="P153" s="9">
        <f t="shared" si="158"/>
        <v>57.075881725729865</v>
      </c>
      <c r="Q153" s="9">
        <f t="shared" si="135"/>
        <v>0.73000300000001062</v>
      </c>
      <c r="R153" s="9">
        <f t="shared" si="153"/>
        <v>1.05214242857143</v>
      </c>
      <c r="S153" s="9">
        <f t="shared" si="150"/>
        <v>69.549999916666664</v>
      </c>
      <c r="T153" s="5">
        <v>69.905419542582322</v>
      </c>
      <c r="U153" s="5">
        <v>0.18360972427160505</v>
      </c>
      <c r="V153" s="5">
        <v>-3.0588542350325418E-3</v>
      </c>
      <c r="W153" s="5">
        <v>0.18666857850663759</v>
      </c>
    </row>
    <row r="154" spans="1:23" x14ac:dyDescent="0.35">
      <c r="A154" s="10">
        <v>42930</v>
      </c>
      <c r="B154" s="9">
        <v>72.239998</v>
      </c>
      <c r="C154" s="9">
        <v>73.269997000000004</v>
      </c>
      <c r="D154" s="9">
        <v>71.959998999999996</v>
      </c>
      <c r="E154" s="9">
        <v>72.779999000000004</v>
      </c>
      <c r="F154" s="9">
        <v>25868100</v>
      </c>
      <c r="G154" s="9">
        <v>72.032539</v>
      </c>
      <c r="H154" s="4">
        <f t="shared" si="136"/>
        <v>1.3974713018339448E-2</v>
      </c>
      <c r="I154" s="11">
        <f t="shared" si="155"/>
        <v>0.19706989587250198</v>
      </c>
      <c r="J154" s="9">
        <f t="shared" si="137"/>
        <v>1.0100020000000001</v>
      </c>
      <c r="K154" s="9">
        <f t="shared" si="138"/>
        <v>1.0100020000000001</v>
      </c>
      <c r="L154" s="9">
        <f t="shared" si="139"/>
        <v>0</v>
      </c>
      <c r="M154" s="9">
        <f t="shared" ref="M154:N154" si="167">AVERAGE(K141:K154)</f>
        <v>0.43928635714285796</v>
      </c>
      <c r="N154" s="9">
        <f t="shared" si="167"/>
        <v>0.32714350000000031</v>
      </c>
      <c r="O154" s="9">
        <f t="shared" si="157"/>
        <v>1.3427940862124956</v>
      </c>
      <c r="P154" s="9">
        <f t="shared" si="158"/>
        <v>57.315924353528594</v>
      </c>
      <c r="Q154" s="9">
        <f t="shared" si="135"/>
        <v>1.3099980000000073</v>
      </c>
      <c r="R154" s="9">
        <f t="shared" si="153"/>
        <v>1.0507135714285738</v>
      </c>
      <c r="S154" s="9">
        <f t="shared" si="150"/>
        <v>69.847499916666663</v>
      </c>
      <c r="T154" s="5">
        <v>70.11835135424289</v>
      </c>
      <c r="U154" s="5">
        <v>0.38467325617196479</v>
      </c>
      <c r="V154" s="5">
        <v>7.4487567846366939E-2</v>
      </c>
      <c r="W154" s="5">
        <v>0.31018568832559784</v>
      </c>
    </row>
    <row r="155" spans="1:23" x14ac:dyDescent="0.35">
      <c r="A155" s="10">
        <v>42933</v>
      </c>
      <c r="B155" s="9">
        <v>72.800003000000004</v>
      </c>
      <c r="C155" s="9">
        <v>73.449996999999996</v>
      </c>
      <c r="D155" s="9">
        <v>72.720000999999996</v>
      </c>
      <c r="E155" s="9">
        <v>73.349997999999999</v>
      </c>
      <c r="F155" s="9">
        <v>21803900</v>
      </c>
      <c r="G155" s="9">
        <v>72.596687000000003</v>
      </c>
      <c r="H155" s="4">
        <f t="shared" si="136"/>
        <v>7.8013396989356724E-3</v>
      </c>
      <c r="I155" s="11">
        <f t="shared" si="155"/>
        <v>0.19173430665630431</v>
      </c>
      <c r="J155" s="9">
        <f t="shared" si="137"/>
        <v>0.5699989999999957</v>
      </c>
      <c r="K155" s="9">
        <f t="shared" si="138"/>
        <v>0.5699989999999957</v>
      </c>
      <c r="L155" s="9">
        <f t="shared" si="139"/>
        <v>0</v>
      </c>
      <c r="M155" s="9">
        <f t="shared" ref="M155:N155" si="168">AVERAGE(K142:K155)</f>
        <v>0.48000057142857194</v>
      </c>
      <c r="N155" s="9">
        <f t="shared" si="168"/>
        <v>0.27857207142857227</v>
      </c>
      <c r="O155" s="9">
        <f t="shared" si="157"/>
        <v>1.7230749980320526</v>
      </c>
      <c r="P155" s="9">
        <f t="shared" si="158"/>
        <v>63.27681019719644</v>
      </c>
      <c r="Q155" s="9">
        <f t="shared" si="135"/>
        <v>0.72999599999999987</v>
      </c>
      <c r="R155" s="9">
        <f t="shared" si="153"/>
        <v>1.0121420714285745</v>
      </c>
      <c r="S155" s="9">
        <f t="shared" si="150"/>
        <v>70.143332833333332</v>
      </c>
      <c r="T155" s="5">
        <v>70.357732587261935</v>
      </c>
      <c r="U155" s="5">
        <v>0.58328792924294248</v>
      </c>
      <c r="V155" s="5">
        <v>0.17624764012568206</v>
      </c>
      <c r="W155" s="5">
        <v>0.40704028911726042</v>
      </c>
    </row>
    <row r="156" spans="1:23" x14ac:dyDescent="0.35">
      <c r="A156" s="10">
        <v>42934</v>
      </c>
      <c r="B156" s="9">
        <v>73.089995999999999</v>
      </c>
      <c r="C156" s="9">
        <v>73.389999000000003</v>
      </c>
      <c r="D156" s="9">
        <v>72.660004000000001</v>
      </c>
      <c r="E156" s="9">
        <v>73.300003000000004</v>
      </c>
      <c r="F156" s="9">
        <v>26435300</v>
      </c>
      <c r="G156" s="9">
        <v>72.547195000000002</v>
      </c>
      <c r="H156" s="4">
        <f t="shared" si="136"/>
        <v>-6.8197158896671304E-4</v>
      </c>
      <c r="I156" s="11">
        <f t="shared" si="155"/>
        <v>0.16557662500695719</v>
      </c>
      <c r="J156" s="9">
        <f t="shared" si="137"/>
        <v>-4.9994999999995571E-2</v>
      </c>
      <c r="K156" s="9">
        <f t="shared" si="138"/>
        <v>0</v>
      </c>
      <c r="L156" s="9">
        <f t="shared" si="139"/>
        <v>4.9994999999995571E-2</v>
      </c>
      <c r="M156" s="9">
        <f t="shared" ref="M156:N156" si="169">AVERAGE(K143:K156)</f>
        <v>0.48000057142857194</v>
      </c>
      <c r="N156" s="9">
        <f t="shared" si="169"/>
        <v>0.18785742857142854</v>
      </c>
      <c r="O156" s="9">
        <f t="shared" si="157"/>
        <v>2.5551322355403294</v>
      </c>
      <c r="P156" s="9">
        <f t="shared" si="158"/>
        <v>71.871651073816821</v>
      </c>
      <c r="Q156" s="9">
        <f t="shared" si="135"/>
        <v>0.72999500000000239</v>
      </c>
      <c r="R156" s="9">
        <f t="shared" si="153"/>
        <v>0.99285600000000329</v>
      </c>
      <c r="S156" s="9">
        <f t="shared" si="150"/>
        <v>70.544166583333336</v>
      </c>
      <c r="T156" s="5">
        <v>70.575678543761057</v>
      </c>
      <c r="U156" s="5">
        <v>0.72826235481998935</v>
      </c>
      <c r="V156" s="5">
        <v>0.28665058306454355</v>
      </c>
      <c r="W156" s="5">
        <v>0.4416117717554458</v>
      </c>
    </row>
    <row r="157" spans="1:23" x14ac:dyDescent="0.35">
      <c r="A157" s="10">
        <v>42935</v>
      </c>
      <c r="B157" s="9">
        <v>73.5</v>
      </c>
      <c r="C157" s="9">
        <v>74.040001000000004</v>
      </c>
      <c r="D157" s="9">
        <v>73.449996999999996</v>
      </c>
      <c r="E157" s="9">
        <v>73.860000999999997</v>
      </c>
      <c r="F157" s="9">
        <v>22416200</v>
      </c>
      <c r="G157" s="9">
        <v>73.101439999999997</v>
      </c>
      <c r="H157" s="4">
        <f t="shared" si="136"/>
        <v>7.6107500123932248E-3</v>
      </c>
      <c r="I157" s="11">
        <f t="shared" si="155"/>
        <v>0.16516702251065132</v>
      </c>
      <c r="J157" s="9">
        <f t="shared" si="137"/>
        <v>0.55999799999999311</v>
      </c>
      <c r="K157" s="9">
        <f t="shared" si="138"/>
        <v>0.55999799999999311</v>
      </c>
      <c r="L157" s="9">
        <f t="shared" si="139"/>
        <v>0</v>
      </c>
      <c r="M157" s="9">
        <f t="shared" ref="M157:N157" si="170">AVERAGE(K144:K157)</f>
        <v>0.47785728571428521</v>
      </c>
      <c r="N157" s="9">
        <f t="shared" si="170"/>
        <v>0.18785742857142854</v>
      </c>
      <c r="O157" s="9">
        <f t="shared" si="157"/>
        <v>2.5437231274172944</v>
      </c>
      <c r="P157" s="9">
        <f t="shared" si="158"/>
        <v>71.781091128052907</v>
      </c>
      <c r="Q157" s="9">
        <f t="shared" si="135"/>
        <v>0.59000400000000752</v>
      </c>
      <c r="R157" s="9">
        <f t="shared" si="153"/>
        <v>0.95999950000000411</v>
      </c>
      <c r="S157" s="9">
        <f t="shared" si="150"/>
        <v>70.954999999999998</v>
      </c>
      <c r="T157" s="5">
        <v>70.818961688667642</v>
      </c>
      <c r="U157" s="5">
        <v>0.87821922551631815</v>
      </c>
      <c r="V157" s="5">
        <v>0.40496431155489848</v>
      </c>
      <c r="W157" s="5">
        <v>0.47325491396141967</v>
      </c>
    </row>
    <row r="158" spans="1:23" x14ac:dyDescent="0.35">
      <c r="A158" s="10">
        <v>42936</v>
      </c>
      <c r="B158" s="9">
        <v>74.180000000000007</v>
      </c>
      <c r="C158" s="9">
        <v>74.300003000000004</v>
      </c>
      <c r="D158" s="9">
        <v>73.279999000000004</v>
      </c>
      <c r="E158" s="9">
        <v>74.220000999999996</v>
      </c>
      <c r="F158" s="9">
        <v>42361000</v>
      </c>
      <c r="G158" s="9">
        <v>73.457747999999995</v>
      </c>
      <c r="H158" s="4">
        <f t="shared" si="136"/>
        <v>4.8623181780996306E-3</v>
      </c>
      <c r="I158" s="11">
        <f t="shared" si="155"/>
        <v>0.12754472832436989</v>
      </c>
      <c r="J158" s="9">
        <f t="shared" si="137"/>
        <v>0.35999999999999943</v>
      </c>
      <c r="K158" s="9">
        <f t="shared" si="138"/>
        <v>0.35999999999999943</v>
      </c>
      <c r="L158" s="9">
        <f t="shared" si="139"/>
        <v>0</v>
      </c>
      <c r="M158" s="9">
        <f t="shared" ref="M158:N158" si="171">AVERAGE(K145:K158)</f>
        <v>0.5035715714285709</v>
      </c>
      <c r="N158" s="9">
        <f t="shared" si="171"/>
        <v>9.4285642857142554E-2</v>
      </c>
      <c r="O158" s="9">
        <f t="shared" si="157"/>
        <v>5.340914652208081</v>
      </c>
      <c r="P158" s="9">
        <f t="shared" si="158"/>
        <v>84.229404512615972</v>
      </c>
      <c r="Q158" s="9">
        <f t="shared" si="135"/>
        <v>1.0200040000000001</v>
      </c>
      <c r="R158" s="9">
        <f t="shared" si="153"/>
        <v>0.93285678571428987</v>
      </c>
      <c r="S158" s="9">
        <f t="shared" si="150"/>
        <v>71.459166916666661</v>
      </c>
      <c r="T158" s="5">
        <v>71.070890526544119</v>
      </c>
      <c r="U158" s="5">
        <v>1.0144165546884665</v>
      </c>
      <c r="V158" s="5">
        <v>0.52685476018161204</v>
      </c>
      <c r="W158" s="5">
        <v>0.48756179450685444</v>
      </c>
    </row>
    <row r="159" spans="1:23" x14ac:dyDescent="0.35">
      <c r="A159" s="10">
        <v>42937</v>
      </c>
      <c r="B159" s="9">
        <v>73.449996999999996</v>
      </c>
      <c r="C159" s="9">
        <v>74.290001000000004</v>
      </c>
      <c r="D159" s="9">
        <v>73.169998000000007</v>
      </c>
      <c r="E159" s="9">
        <v>73.790001000000004</v>
      </c>
      <c r="F159" s="9">
        <v>46717100</v>
      </c>
      <c r="G159" s="9">
        <v>73.032166000000004</v>
      </c>
      <c r="H159" s="4">
        <f t="shared" si="136"/>
        <v>-5.810409545790418E-3</v>
      </c>
      <c r="I159" s="11">
        <f t="shared" si="155"/>
        <v>0.13652185728270458</v>
      </c>
      <c r="J159" s="9">
        <f t="shared" si="137"/>
        <v>-0.42999999999999261</v>
      </c>
      <c r="K159" s="9">
        <f t="shared" si="138"/>
        <v>0</v>
      </c>
      <c r="L159" s="9">
        <f t="shared" si="139"/>
        <v>0.42999999999999261</v>
      </c>
      <c r="M159" s="9">
        <f t="shared" ref="M159:N159" si="172">AVERAGE(K146:K159)</f>
        <v>0.47214285714285609</v>
      </c>
      <c r="N159" s="9">
        <f t="shared" si="172"/>
        <v>0.12499992857142773</v>
      </c>
      <c r="O159" s="9">
        <f t="shared" si="157"/>
        <v>3.7771450155114543</v>
      </c>
      <c r="P159" s="9">
        <f t="shared" si="158"/>
        <v>79.066995103707626</v>
      </c>
      <c r="Q159" s="9">
        <f t="shared" si="135"/>
        <v>1.120002999999997</v>
      </c>
      <c r="R159" s="9">
        <f t="shared" si="153"/>
        <v>0.96714278571428935</v>
      </c>
      <c r="S159" s="9">
        <f t="shared" si="150"/>
        <v>71.85166683333334</v>
      </c>
      <c r="T159" s="5">
        <v>71.272306117170473</v>
      </c>
      <c r="U159" s="5">
        <v>1.0752615669494077</v>
      </c>
      <c r="V159" s="5">
        <v>0.63653612153517114</v>
      </c>
      <c r="W159" s="5">
        <v>0.43872544541423653</v>
      </c>
    </row>
    <row r="160" spans="1:23" x14ac:dyDescent="0.35">
      <c r="A160" s="10">
        <v>42940</v>
      </c>
      <c r="B160" s="9">
        <v>73.529999000000004</v>
      </c>
      <c r="C160" s="9">
        <v>73.75</v>
      </c>
      <c r="D160" s="9">
        <v>73.129997000000003</v>
      </c>
      <c r="E160" s="9">
        <v>73.599997999999999</v>
      </c>
      <c r="F160" s="9">
        <v>21394800</v>
      </c>
      <c r="G160" s="9">
        <v>72.844116</v>
      </c>
      <c r="H160" s="4">
        <f t="shared" si="136"/>
        <v>-2.5782135599935778E-3</v>
      </c>
      <c r="I160" s="11">
        <f t="shared" si="155"/>
        <v>0.12115567549935111</v>
      </c>
      <c r="J160" s="9">
        <f t="shared" si="137"/>
        <v>-0.19000300000000436</v>
      </c>
      <c r="K160" s="9">
        <f t="shared" si="138"/>
        <v>0</v>
      </c>
      <c r="L160" s="9">
        <f t="shared" si="139"/>
        <v>0.19000300000000436</v>
      </c>
      <c r="M160" s="9">
        <f t="shared" ref="M160:N160" si="173">AVERAGE(K147:K160)</f>
        <v>0.47214285714285609</v>
      </c>
      <c r="N160" s="9">
        <f t="shared" si="173"/>
        <v>8.4285714285713756E-2</v>
      </c>
      <c r="O160" s="9">
        <f t="shared" si="157"/>
        <v>5.6016949152542601</v>
      </c>
      <c r="P160" s="9">
        <f t="shared" si="158"/>
        <v>84.852374839537916</v>
      </c>
      <c r="Q160" s="9">
        <f t="shared" si="135"/>
        <v>0.62000299999999697</v>
      </c>
      <c r="R160" s="9">
        <f t="shared" si="153"/>
        <v>0.89857150000000374</v>
      </c>
      <c r="S160" s="9">
        <f t="shared" si="150"/>
        <v>72.270833333333343</v>
      </c>
      <c r="T160" s="5">
        <v>71.444727738120818</v>
      </c>
      <c r="U160" s="5">
        <v>1.0955215330575498</v>
      </c>
      <c r="V160" s="5">
        <v>0.72833320383964684</v>
      </c>
      <c r="W160" s="5">
        <v>0.36718832921790301</v>
      </c>
    </row>
    <row r="161" spans="1:23" x14ac:dyDescent="0.35">
      <c r="A161" s="10">
        <v>42941</v>
      </c>
      <c r="B161" s="9">
        <v>73.800003000000004</v>
      </c>
      <c r="C161" s="9">
        <v>74.309997999999993</v>
      </c>
      <c r="D161" s="9">
        <v>73.5</v>
      </c>
      <c r="E161" s="9">
        <v>74.190002000000007</v>
      </c>
      <c r="F161" s="9">
        <v>22018700</v>
      </c>
      <c r="G161" s="9">
        <v>73.428055000000001</v>
      </c>
      <c r="H161" s="4">
        <f t="shared" si="136"/>
        <v>7.9843226247572289E-3</v>
      </c>
      <c r="I161" s="11">
        <f t="shared" si="155"/>
        <v>0.11656324521869932</v>
      </c>
      <c r="J161" s="9">
        <f t="shared" si="137"/>
        <v>0.59000400000000752</v>
      </c>
      <c r="K161" s="9">
        <f t="shared" si="138"/>
        <v>0.59000400000000752</v>
      </c>
      <c r="L161" s="9">
        <f t="shared" si="139"/>
        <v>0</v>
      </c>
      <c r="M161" s="9">
        <f t="shared" ref="M161:N161" si="174">AVERAGE(K148:K161)</f>
        <v>0.44928571428571473</v>
      </c>
      <c r="N161" s="9">
        <f t="shared" si="174"/>
        <v>8.4285714285713756E-2</v>
      </c>
      <c r="O161" s="9">
        <f t="shared" si="157"/>
        <v>5.3305084745763098</v>
      </c>
      <c r="P161" s="9">
        <f t="shared" si="158"/>
        <v>84.20348058902286</v>
      </c>
      <c r="Q161" s="9">
        <f t="shared" si="135"/>
        <v>0.80999799999999311</v>
      </c>
      <c r="R161" s="9">
        <f t="shared" si="153"/>
        <v>0.86928557142857399</v>
      </c>
      <c r="S161" s="9">
        <f t="shared" si="150"/>
        <v>72.665000250000006</v>
      </c>
      <c r="T161" s="5">
        <v>71.648081387148906</v>
      </c>
      <c r="U161" s="5">
        <v>1.1459759961558689</v>
      </c>
      <c r="V161" s="5">
        <v>0.81186176230289131</v>
      </c>
      <c r="W161" s="5">
        <v>0.33411423385297756</v>
      </c>
    </row>
    <row r="162" spans="1:23" x14ac:dyDescent="0.35">
      <c r="A162" s="10">
        <v>42942</v>
      </c>
      <c r="B162" s="9">
        <v>74.339995999999999</v>
      </c>
      <c r="C162" s="9">
        <v>74.379997000000003</v>
      </c>
      <c r="D162" s="9">
        <v>73.809997999999993</v>
      </c>
      <c r="E162" s="9">
        <v>74.050003000000004</v>
      </c>
      <c r="F162" s="9">
        <v>16252200</v>
      </c>
      <c r="G162" s="9">
        <v>73.289496999999997</v>
      </c>
      <c r="H162" s="4">
        <f t="shared" si="136"/>
        <v>-1.8887725333871343E-3</v>
      </c>
      <c r="I162" s="11">
        <f t="shared" si="155"/>
        <v>0.10704359491633612</v>
      </c>
      <c r="J162" s="9">
        <f t="shared" si="137"/>
        <v>-0.13999900000000309</v>
      </c>
      <c r="K162" s="9">
        <f t="shared" si="138"/>
        <v>0</v>
      </c>
      <c r="L162" s="9">
        <f t="shared" si="139"/>
        <v>0.13999900000000309</v>
      </c>
      <c r="M162" s="9">
        <f t="shared" ref="M162:N162" si="175">AVERAGE(K149:K162)</f>
        <v>0.44928571428571473</v>
      </c>
      <c r="N162" s="9">
        <f t="shared" si="175"/>
        <v>5.7856928571428261E-2</v>
      </c>
      <c r="O162" s="9">
        <f t="shared" si="157"/>
        <v>7.765460859731629</v>
      </c>
      <c r="P162" s="9">
        <f t="shared" si="158"/>
        <v>88.59158672883953</v>
      </c>
      <c r="Q162" s="9">
        <f t="shared" si="135"/>
        <v>0.56999900000000991</v>
      </c>
      <c r="R162" s="9">
        <f t="shared" si="153"/>
        <v>0.86285721428571704</v>
      </c>
      <c r="S162" s="9">
        <f t="shared" si="150"/>
        <v>73.004166916666676</v>
      </c>
      <c r="T162" s="5">
        <v>71.826001506619363</v>
      </c>
      <c r="U162" s="5">
        <v>1.1612782792539065</v>
      </c>
      <c r="V162" s="5">
        <v>0.88174506569309441</v>
      </c>
      <c r="W162" s="5">
        <v>0.27953321356081207</v>
      </c>
    </row>
    <row r="163" spans="1:23" x14ac:dyDescent="0.35">
      <c r="A163" s="10">
        <v>42943</v>
      </c>
      <c r="B163" s="9">
        <v>73.760002</v>
      </c>
      <c r="C163" s="9">
        <v>74.419998000000007</v>
      </c>
      <c r="D163" s="9">
        <v>72.319999999999993</v>
      </c>
      <c r="E163" s="9">
        <v>73.160004000000001</v>
      </c>
      <c r="F163" s="9">
        <v>36844200</v>
      </c>
      <c r="G163" s="9">
        <v>72.408637999999996</v>
      </c>
      <c r="H163" s="4">
        <f t="shared" si="136"/>
        <v>-1.2091709100666238E-2</v>
      </c>
      <c r="I163" s="11">
        <f t="shared" si="155"/>
        <v>0.12459722164568017</v>
      </c>
      <c r="J163" s="9">
        <f t="shared" si="137"/>
        <v>-0.88999900000000309</v>
      </c>
      <c r="K163" s="9">
        <f t="shared" si="138"/>
        <v>0</v>
      </c>
      <c r="L163" s="9">
        <f t="shared" si="139"/>
        <v>0.88999900000000309</v>
      </c>
      <c r="M163" s="9">
        <f t="shared" ref="M163:N163" si="176">AVERAGE(K150:K163)</f>
        <v>0.38571435714285734</v>
      </c>
      <c r="N163" s="9">
        <f t="shared" si="176"/>
        <v>0.12142828571428563</v>
      </c>
      <c r="O163" s="9">
        <f t="shared" si="157"/>
        <v>3.1764786505380052</v>
      </c>
      <c r="P163" s="9">
        <f t="shared" si="158"/>
        <v>76.05638424917646</v>
      </c>
      <c r="Q163" s="9">
        <f t="shared" si="135"/>
        <v>2.0999980000000136</v>
      </c>
      <c r="R163" s="9">
        <f t="shared" si="153"/>
        <v>0.93142857142857494</v>
      </c>
      <c r="S163" s="9">
        <f t="shared" si="150"/>
        <v>73.268334083333329</v>
      </c>
      <c r="T163" s="5">
        <v>71.924816506129034</v>
      </c>
      <c r="U163" s="5">
        <v>1.0890362357637287</v>
      </c>
      <c r="V163" s="5">
        <v>0.92320329970722126</v>
      </c>
      <c r="W163" s="5">
        <v>0.1658329360565074</v>
      </c>
    </row>
    <row r="164" spans="1:23" x14ac:dyDescent="0.35">
      <c r="A164" s="10">
        <v>42944</v>
      </c>
      <c r="B164" s="9">
        <v>72.669998000000007</v>
      </c>
      <c r="C164" s="9">
        <v>73.309997999999993</v>
      </c>
      <c r="D164" s="9">
        <v>72.540001000000004</v>
      </c>
      <c r="E164" s="9">
        <v>73.040001000000004</v>
      </c>
      <c r="F164" s="9">
        <v>18306700</v>
      </c>
      <c r="G164" s="9">
        <v>72.289871000000005</v>
      </c>
      <c r="H164" s="4">
        <f t="shared" si="136"/>
        <v>-1.6415791357037681E-3</v>
      </c>
      <c r="I164" s="11">
        <f t="shared" si="155"/>
        <v>0.12526582685148147</v>
      </c>
      <c r="J164" s="9">
        <f t="shared" si="137"/>
        <v>-0.12000299999999697</v>
      </c>
      <c r="K164" s="9">
        <f t="shared" si="138"/>
        <v>0</v>
      </c>
      <c r="L164" s="9">
        <f t="shared" si="139"/>
        <v>0.12000299999999697</v>
      </c>
      <c r="M164" s="9">
        <f t="shared" ref="M164:N164" si="177">AVERAGE(K151:K164)</f>
        <v>0.34857121428571453</v>
      </c>
      <c r="N164" s="9">
        <f t="shared" si="177"/>
        <v>0.12999992857142825</v>
      </c>
      <c r="O164" s="9">
        <f t="shared" si="157"/>
        <v>2.6813185062189677</v>
      </c>
      <c r="P164" s="9">
        <f t="shared" si="158"/>
        <v>72.835819603474448</v>
      </c>
      <c r="Q164" s="9">
        <f t="shared" si="135"/>
        <v>0.76999699999998938</v>
      </c>
      <c r="R164" s="9">
        <f t="shared" si="153"/>
        <v>0.91142814285714535</v>
      </c>
      <c r="S164" s="9">
        <f t="shared" si="150"/>
        <v>73.425834000000009</v>
      </c>
      <c r="T164" s="5">
        <v>72.00742276493429</v>
      </c>
      <c r="U164" s="5">
        <v>1.0104527858980532</v>
      </c>
      <c r="V164" s="5">
        <v>0.94065319694538774</v>
      </c>
      <c r="W164" s="5">
        <v>6.979958895266547E-2</v>
      </c>
    </row>
    <row r="165" spans="1:23" x14ac:dyDescent="0.35">
      <c r="A165" s="10">
        <v>42947</v>
      </c>
      <c r="B165" s="9">
        <v>73.300003000000004</v>
      </c>
      <c r="C165" s="9">
        <v>73.440002000000007</v>
      </c>
      <c r="D165" s="9">
        <v>72.410004000000001</v>
      </c>
      <c r="E165" s="9">
        <v>72.699996999999996</v>
      </c>
      <c r="F165" s="9">
        <v>23600100</v>
      </c>
      <c r="G165" s="9">
        <v>71.953354000000004</v>
      </c>
      <c r="H165" s="4">
        <f t="shared" si="136"/>
        <v>-4.6659745791829549E-3</v>
      </c>
      <c r="I165" s="11">
        <f t="shared" si="155"/>
        <v>0.12903901889456179</v>
      </c>
      <c r="J165" s="9">
        <f t="shared" si="137"/>
        <v>-0.34000400000000752</v>
      </c>
      <c r="K165" s="9">
        <f t="shared" si="138"/>
        <v>0</v>
      </c>
      <c r="L165" s="9">
        <f t="shared" si="139"/>
        <v>0.34000400000000752</v>
      </c>
      <c r="M165" s="9">
        <f t="shared" ref="M165:N165" si="178">AVERAGE(K152:K165)</f>
        <v>0.3478572857142857</v>
      </c>
      <c r="N165" s="9">
        <f t="shared" si="178"/>
        <v>0.15428592857142881</v>
      </c>
      <c r="O165" s="9">
        <f t="shared" si="157"/>
        <v>2.2546274241285742</v>
      </c>
      <c r="P165" s="9">
        <f t="shared" si="158"/>
        <v>69.274516874454534</v>
      </c>
      <c r="Q165" s="9">
        <f t="shared" si="135"/>
        <v>1.0299980000000062</v>
      </c>
      <c r="R165" s="9">
        <f t="shared" si="153"/>
        <v>0.91857085714285958</v>
      </c>
      <c r="S165" s="9">
        <f t="shared" si="150"/>
        <v>73.503333999999995</v>
      </c>
      <c r="T165" s="5">
        <v>72.058724560124347</v>
      </c>
      <c r="U165" s="5">
        <v>0.91024659827225207</v>
      </c>
      <c r="V165" s="5">
        <v>0.93457187721076074</v>
      </c>
      <c r="W165" s="5">
        <v>-2.4325278938508665E-2</v>
      </c>
    </row>
    <row r="166" spans="1:23" x14ac:dyDescent="0.35">
      <c r="A166" s="10">
        <v>42948</v>
      </c>
      <c r="B166" s="9">
        <v>73.099997999999999</v>
      </c>
      <c r="C166" s="9">
        <v>73.419998000000007</v>
      </c>
      <c r="D166" s="9">
        <v>72.489998</v>
      </c>
      <c r="E166" s="9">
        <v>72.580001999999993</v>
      </c>
      <c r="F166" s="9">
        <v>22132300</v>
      </c>
      <c r="G166" s="9">
        <v>71.834594999999993</v>
      </c>
      <c r="H166" s="4">
        <f t="shared" si="136"/>
        <v>-1.6518634256943343E-3</v>
      </c>
      <c r="I166" s="11">
        <f t="shared" si="155"/>
        <v>0.11364885281930122</v>
      </c>
      <c r="J166" s="9">
        <f t="shared" si="137"/>
        <v>-0.11999500000000296</v>
      </c>
      <c r="K166" s="9">
        <f t="shared" si="138"/>
        <v>0</v>
      </c>
      <c r="L166" s="9">
        <f t="shared" si="139"/>
        <v>0.11999500000000296</v>
      </c>
      <c r="M166" s="9">
        <f t="shared" ref="M166:N166" si="179">AVERAGE(K153:K166)</f>
        <v>0.26499985714285706</v>
      </c>
      <c r="N166" s="9">
        <f t="shared" si="179"/>
        <v>0.16285700000000045</v>
      </c>
      <c r="O166" s="9">
        <f t="shared" si="157"/>
        <v>1.6271935326259008</v>
      </c>
      <c r="P166" s="9">
        <f t="shared" si="158"/>
        <v>61.936568905889011</v>
      </c>
      <c r="Q166" s="9">
        <f t="shared" si="135"/>
        <v>0.93000000000000682</v>
      </c>
      <c r="R166" s="9">
        <f t="shared" si="153"/>
        <v>0.93285685714286004</v>
      </c>
      <c r="S166" s="9">
        <f t="shared" si="150"/>
        <v>73.486667583333329</v>
      </c>
      <c r="T166" s="5">
        <v>72.097337703818852</v>
      </c>
      <c r="U166" s="5">
        <v>0.81179204559364848</v>
      </c>
      <c r="V166" s="5">
        <v>0.91001591088733835</v>
      </c>
      <c r="W166" s="5">
        <v>-9.8223865293689872E-2</v>
      </c>
    </row>
    <row r="167" spans="1:23" x14ac:dyDescent="0.35">
      <c r="A167" s="10">
        <v>42949</v>
      </c>
      <c r="B167" s="9">
        <v>72.550003000000004</v>
      </c>
      <c r="C167" s="9">
        <v>72.559997999999993</v>
      </c>
      <c r="D167" s="9">
        <v>71.440002000000007</v>
      </c>
      <c r="E167" s="9">
        <v>72.260002</v>
      </c>
      <c r="F167" s="9">
        <v>26499200</v>
      </c>
      <c r="G167" s="9">
        <v>71.517882999999998</v>
      </c>
      <c r="H167" s="4">
        <f t="shared" si="136"/>
        <v>-4.4186542112453504E-3</v>
      </c>
      <c r="I167" s="11">
        <f t="shared" si="155"/>
        <v>0.11099333489840242</v>
      </c>
      <c r="J167" s="9">
        <f t="shared" si="137"/>
        <v>-0.31999999999999318</v>
      </c>
      <c r="K167" s="9">
        <f t="shared" si="138"/>
        <v>0</v>
      </c>
      <c r="L167" s="9">
        <f t="shared" si="139"/>
        <v>0.31999999999999318</v>
      </c>
      <c r="M167" s="9">
        <f t="shared" ref="M167:N167" si="180">AVERAGE(K154:K167)</f>
        <v>0.2207144999999997</v>
      </c>
      <c r="N167" s="9">
        <f t="shared" si="180"/>
        <v>0.1857141428571428</v>
      </c>
      <c r="O167" s="9">
        <f t="shared" si="157"/>
        <v>1.1884636065104652</v>
      </c>
      <c r="P167" s="9">
        <f t="shared" si="158"/>
        <v>54.305842828498598</v>
      </c>
      <c r="Q167" s="9">
        <f t="shared" si="135"/>
        <v>1.1199959999999862</v>
      </c>
      <c r="R167" s="9">
        <f t="shared" si="153"/>
        <v>0.96071350000000122</v>
      </c>
      <c r="S167" s="9">
        <f t="shared" si="150"/>
        <v>73.395834583333325</v>
      </c>
      <c r="T167" s="5">
        <v>72.109386910943385</v>
      </c>
      <c r="U167" s="5">
        <v>0.69987703086719932</v>
      </c>
      <c r="V167" s="5">
        <v>0.86798813488331061</v>
      </c>
      <c r="W167" s="5">
        <v>-0.16811110401611129</v>
      </c>
    </row>
    <row r="168" spans="1:23" x14ac:dyDescent="0.35">
      <c r="A168" s="10">
        <v>42950</v>
      </c>
      <c r="B168" s="9">
        <v>72.190002000000007</v>
      </c>
      <c r="C168" s="9">
        <v>72.440002000000007</v>
      </c>
      <c r="D168" s="9">
        <v>71.849997999999999</v>
      </c>
      <c r="E168" s="9">
        <v>72.150002000000001</v>
      </c>
      <c r="F168" s="9">
        <v>18214400</v>
      </c>
      <c r="G168" s="9">
        <v>71.409003999999996</v>
      </c>
      <c r="H168" s="4">
        <f t="shared" si="136"/>
        <v>-1.5235624779431915E-3</v>
      </c>
      <c r="I168" s="11">
        <f t="shared" si="155"/>
        <v>9.2402888283680512E-2</v>
      </c>
      <c r="J168" s="9">
        <f t="shared" si="137"/>
        <v>-0.10999999999999943</v>
      </c>
      <c r="K168" s="9">
        <f t="shared" si="138"/>
        <v>0</v>
      </c>
      <c r="L168" s="9">
        <f t="shared" si="139"/>
        <v>0.10999999999999943</v>
      </c>
      <c r="M168" s="9">
        <f t="shared" ref="M168:N168" si="181">AVERAGE(K155:K168)</f>
        <v>0.14857149999999969</v>
      </c>
      <c r="N168" s="9">
        <f t="shared" si="181"/>
        <v>0.19357128571428564</v>
      </c>
      <c r="O168" s="9">
        <f t="shared" si="157"/>
        <v>0.76752861072222067</v>
      </c>
      <c r="P168" s="9">
        <f t="shared" si="158"/>
        <v>43.4238295248078</v>
      </c>
      <c r="Q168" s="9">
        <f t="shared" si="135"/>
        <v>0.59000400000000752</v>
      </c>
      <c r="R168" s="9">
        <f t="shared" si="153"/>
        <v>0.9092853571428583</v>
      </c>
      <c r="S168" s="9">
        <f t="shared" si="150"/>
        <v>73.300001166666661</v>
      </c>
      <c r="T168" s="5">
        <v>72.112395436058691</v>
      </c>
      <c r="U168" s="5">
        <v>0.59544359162718763</v>
      </c>
      <c r="V168" s="5">
        <v>0.81347922623208613</v>
      </c>
      <c r="W168" s="5">
        <v>-0.2180356346048985</v>
      </c>
    </row>
    <row r="169" spans="1:23" x14ac:dyDescent="0.35">
      <c r="A169" s="10">
        <v>42951</v>
      </c>
      <c r="B169" s="9">
        <v>72.400002000000001</v>
      </c>
      <c r="C169" s="9">
        <v>73.040001000000004</v>
      </c>
      <c r="D169" s="9">
        <v>72.239998</v>
      </c>
      <c r="E169" s="9">
        <v>72.680000000000007</v>
      </c>
      <c r="F169" s="9">
        <v>22579000</v>
      </c>
      <c r="G169" s="9">
        <v>71.933563000000007</v>
      </c>
      <c r="H169" s="4">
        <f t="shared" si="136"/>
        <v>7.3189890845455083E-3</v>
      </c>
      <c r="I169" s="11">
        <f t="shared" si="155"/>
        <v>9.1569541359593373E-2</v>
      </c>
      <c r="J169" s="9">
        <f t="shared" si="137"/>
        <v>0.52999800000000619</v>
      </c>
      <c r="K169" s="9">
        <f t="shared" si="138"/>
        <v>0.52999800000000619</v>
      </c>
      <c r="L169" s="9">
        <f t="shared" si="139"/>
        <v>0</v>
      </c>
      <c r="M169" s="9">
        <f t="shared" ref="M169:N169" si="182">AVERAGE(K156:K169)</f>
        <v>0.14571428571428616</v>
      </c>
      <c r="N169" s="9">
        <f t="shared" si="182"/>
        <v>0.19357128571428564</v>
      </c>
      <c r="O169" s="9">
        <f t="shared" si="157"/>
        <v>0.75276808322368027</v>
      </c>
      <c r="P169" s="9">
        <f t="shared" si="158"/>
        <v>42.947386504162822</v>
      </c>
      <c r="Q169" s="9">
        <f t="shared" si="135"/>
        <v>0.80000300000000379</v>
      </c>
      <c r="R169" s="9">
        <f t="shared" si="153"/>
        <v>0.91428585714285859</v>
      </c>
      <c r="S169" s="9">
        <f t="shared" si="150"/>
        <v>73.201667750000013</v>
      </c>
      <c r="T169" s="5">
        <v>72.154440218572859</v>
      </c>
      <c r="U169" s="5">
        <v>0.54911588177672854</v>
      </c>
      <c r="V169" s="5">
        <v>0.76060655734101457</v>
      </c>
      <c r="W169" s="5">
        <v>-0.21149067556428602</v>
      </c>
    </row>
    <row r="170" spans="1:23" x14ac:dyDescent="0.35">
      <c r="A170" s="10">
        <v>42954</v>
      </c>
      <c r="B170" s="9">
        <v>72.800003000000004</v>
      </c>
      <c r="C170" s="9">
        <v>72.900002000000001</v>
      </c>
      <c r="D170" s="9">
        <v>72.260002</v>
      </c>
      <c r="E170" s="9">
        <v>72.400002000000001</v>
      </c>
      <c r="F170" s="9">
        <v>18705700</v>
      </c>
      <c r="G170" s="9">
        <v>71.656447999999997</v>
      </c>
      <c r="H170" s="4">
        <f t="shared" si="136"/>
        <v>-3.8598136752274492E-3</v>
      </c>
      <c r="I170" s="11">
        <f t="shared" si="155"/>
        <v>9.2574426329637596E-2</v>
      </c>
      <c r="J170" s="9">
        <f t="shared" si="137"/>
        <v>-0.27999800000000619</v>
      </c>
      <c r="K170" s="9">
        <f t="shared" si="138"/>
        <v>0</v>
      </c>
      <c r="L170" s="9">
        <f t="shared" si="139"/>
        <v>0.27999800000000619</v>
      </c>
      <c r="M170" s="9">
        <f t="shared" ref="M170:N170" si="183">AVERAGE(K157:K170)</f>
        <v>0.14571428571428616</v>
      </c>
      <c r="N170" s="9">
        <f t="shared" si="183"/>
        <v>0.2100000714285721</v>
      </c>
      <c r="O170" s="9">
        <f t="shared" si="157"/>
        <v>0.69387731500771588</v>
      </c>
      <c r="P170" s="9">
        <f t="shared" si="158"/>
        <v>40.963847196014619</v>
      </c>
      <c r="Q170" s="9">
        <f t="shared" si="135"/>
        <v>0.64000000000000057</v>
      </c>
      <c r="R170" s="9">
        <f t="shared" si="153"/>
        <v>0.90785764285714421</v>
      </c>
      <c r="S170" s="9">
        <f t="shared" si="150"/>
        <v>73.050001166666661</v>
      </c>
      <c r="T170" s="5">
        <v>72.172629980160053</v>
      </c>
      <c r="U170" s="5">
        <v>0.48422548936652277</v>
      </c>
      <c r="V170" s="5">
        <v>0.70533034374611625</v>
      </c>
      <c r="W170" s="5">
        <v>-0.22110485437959349</v>
      </c>
    </row>
    <row r="171" spans="1:23" x14ac:dyDescent="0.35">
      <c r="A171" s="10">
        <v>42955</v>
      </c>
      <c r="B171" s="9">
        <v>72.089995999999999</v>
      </c>
      <c r="C171" s="9">
        <v>73.129997000000003</v>
      </c>
      <c r="D171" s="9">
        <v>71.75</v>
      </c>
      <c r="E171" s="9">
        <v>72.790001000000004</v>
      </c>
      <c r="F171" s="9">
        <v>22044600</v>
      </c>
      <c r="G171" s="9">
        <v>72.042434999999998</v>
      </c>
      <c r="H171" s="4">
        <f t="shared" si="136"/>
        <v>5.3721771561373571E-3</v>
      </c>
      <c r="I171" s="11">
        <f t="shared" si="155"/>
        <v>8.9011916359083593E-2</v>
      </c>
      <c r="J171" s="9">
        <f t="shared" si="137"/>
        <v>0.38999900000000309</v>
      </c>
      <c r="K171" s="9">
        <f t="shared" si="138"/>
        <v>0.38999900000000309</v>
      </c>
      <c r="L171" s="9">
        <f t="shared" si="139"/>
        <v>0</v>
      </c>
      <c r="M171" s="9">
        <f t="shared" ref="M171:N171" si="184">AVERAGE(K158:K171)</f>
        <v>0.13357150000000115</v>
      </c>
      <c r="N171" s="9">
        <f t="shared" si="184"/>
        <v>0.2100000714285721</v>
      </c>
      <c r="O171" s="9">
        <f t="shared" si="157"/>
        <v>0.63605454555968177</v>
      </c>
      <c r="P171" s="9">
        <f t="shared" si="158"/>
        <v>38.8773435021442</v>
      </c>
      <c r="Q171" s="9">
        <f t="shared" si="135"/>
        <v>1.379997000000003</v>
      </c>
      <c r="R171" s="9">
        <f t="shared" si="153"/>
        <v>0.9642857142857153</v>
      </c>
      <c r="S171" s="9">
        <f t="shared" si="150"/>
        <v>72.966667833333318</v>
      </c>
      <c r="T171" s="5">
        <v>72.218361166814859</v>
      </c>
      <c r="U171" s="5">
        <v>0.45897823047685904</v>
      </c>
      <c r="V171" s="5">
        <v>0.65605992109226485</v>
      </c>
      <c r="W171" s="5">
        <v>-0.19708169061540581</v>
      </c>
    </row>
    <row r="172" spans="1:23" x14ac:dyDescent="0.35">
      <c r="A172" s="10">
        <v>42956</v>
      </c>
      <c r="B172" s="9">
        <v>72.25</v>
      </c>
      <c r="C172" s="9">
        <v>72.510002</v>
      </c>
      <c r="D172" s="9">
        <v>72.050003000000004</v>
      </c>
      <c r="E172" s="9">
        <v>72.470000999999996</v>
      </c>
      <c r="F172" s="9">
        <v>22213400</v>
      </c>
      <c r="G172" s="9">
        <v>71.725723000000002</v>
      </c>
      <c r="H172" s="4">
        <f t="shared" si="136"/>
        <v>-4.4058784188924548E-3</v>
      </c>
      <c r="I172" s="11">
        <f t="shared" si="155"/>
        <v>8.5718406712134904E-2</v>
      </c>
      <c r="J172" s="9">
        <f t="shared" si="137"/>
        <v>-0.32000000000000739</v>
      </c>
      <c r="K172" s="9">
        <f t="shared" si="138"/>
        <v>0</v>
      </c>
      <c r="L172" s="9">
        <f t="shared" si="139"/>
        <v>0.32000000000000739</v>
      </c>
      <c r="M172" s="9">
        <f t="shared" ref="M172:N172" si="185">AVERAGE(K159:K172)</f>
        <v>0.10785721428571549</v>
      </c>
      <c r="N172" s="9">
        <f t="shared" si="185"/>
        <v>0.23285721428571549</v>
      </c>
      <c r="O172" s="9">
        <f t="shared" si="157"/>
        <v>0.46319034871461973</v>
      </c>
      <c r="P172" s="9">
        <f t="shared" si="158"/>
        <v>31.656192177697335</v>
      </c>
      <c r="Q172" s="9">
        <f t="shared" si="135"/>
        <v>0.45999899999999627</v>
      </c>
      <c r="R172" s="9">
        <f t="shared" si="153"/>
        <v>0.92428535714285787</v>
      </c>
      <c r="S172" s="9">
        <f t="shared" si="150"/>
        <v>72.872501416666665</v>
      </c>
      <c r="T172" s="5">
        <v>72.237001154458198</v>
      </c>
      <c r="U172" s="5">
        <v>0.40844002786556644</v>
      </c>
      <c r="V172" s="5">
        <v>0.60653594244692521</v>
      </c>
      <c r="W172" s="5">
        <v>-0.19809591458135878</v>
      </c>
    </row>
    <row r="173" spans="1:23" x14ac:dyDescent="0.35">
      <c r="A173" s="10">
        <v>42957</v>
      </c>
      <c r="B173" s="9">
        <v>71.900002000000001</v>
      </c>
      <c r="C173" s="9">
        <v>72.190002000000007</v>
      </c>
      <c r="D173" s="9">
        <v>71.349997999999999</v>
      </c>
      <c r="E173" s="9">
        <v>71.410004000000001</v>
      </c>
      <c r="F173" s="9">
        <v>24734500</v>
      </c>
      <c r="G173" s="9">
        <v>70.676613000000003</v>
      </c>
      <c r="H173" s="4">
        <f t="shared" si="136"/>
        <v>-1.4734715884378712E-2</v>
      </c>
      <c r="I173" s="11">
        <f t="shared" si="155"/>
        <v>0.10100431649894621</v>
      </c>
      <c r="J173" s="9">
        <f t="shared" si="137"/>
        <v>-1.0599969999999956</v>
      </c>
      <c r="K173" s="9">
        <f t="shared" si="138"/>
        <v>0</v>
      </c>
      <c r="L173" s="9">
        <f t="shared" si="139"/>
        <v>1.0599969999999956</v>
      </c>
      <c r="M173" s="9">
        <f t="shared" ref="M173:N173" si="186">AVERAGE(K160:K173)</f>
        <v>0.10785721428571549</v>
      </c>
      <c r="N173" s="9">
        <f t="shared" si="186"/>
        <v>0.27785700000000141</v>
      </c>
      <c r="O173" s="9">
        <f t="shared" si="157"/>
        <v>0.38817526384332568</v>
      </c>
      <c r="P173" s="9">
        <f t="shared" si="158"/>
        <v>27.962986659812472</v>
      </c>
      <c r="Q173" s="9">
        <f t="shared" si="135"/>
        <v>0.84000400000000752</v>
      </c>
      <c r="R173" s="9">
        <f t="shared" si="153"/>
        <v>0.90428542857143002</v>
      </c>
      <c r="S173" s="9">
        <f t="shared" si="150"/>
        <v>72.640834916666662</v>
      </c>
      <c r="T173" s="5">
        <v>72.175742105979808</v>
      </c>
      <c r="U173" s="5">
        <v>0.2796318175249155</v>
      </c>
      <c r="V173" s="5">
        <v>0.54115511746252332</v>
      </c>
      <c r="W173" s="5">
        <v>-0.26152329993760781</v>
      </c>
    </row>
    <row r="174" spans="1:23" x14ac:dyDescent="0.35">
      <c r="A174" s="10">
        <v>42958</v>
      </c>
      <c r="B174" s="9">
        <v>71.610000999999997</v>
      </c>
      <c r="C174" s="9">
        <v>72.699996999999996</v>
      </c>
      <c r="D174" s="9">
        <v>71.279999000000004</v>
      </c>
      <c r="E174" s="9">
        <v>72.5</v>
      </c>
      <c r="F174" s="9">
        <v>21443700</v>
      </c>
      <c r="G174" s="9">
        <v>71.755409</v>
      </c>
      <c r="H174" s="4">
        <f t="shared" si="136"/>
        <v>1.5148512458322536E-2</v>
      </c>
      <c r="I174" s="11">
        <f t="shared" si="155"/>
        <v>0.12528232680270823</v>
      </c>
      <c r="J174" s="9">
        <f t="shared" si="137"/>
        <v>1.0899959999999993</v>
      </c>
      <c r="K174" s="9">
        <f t="shared" si="138"/>
        <v>1.0899959999999993</v>
      </c>
      <c r="L174" s="9">
        <f t="shared" si="139"/>
        <v>0</v>
      </c>
      <c r="M174" s="9">
        <f t="shared" ref="M174:N174" si="187">AVERAGE(K161:K174)</f>
        <v>0.18571407142857257</v>
      </c>
      <c r="N174" s="9">
        <f t="shared" si="187"/>
        <v>0.26428535714285822</v>
      </c>
      <c r="O174" s="9">
        <f t="shared" si="157"/>
        <v>0.7027028414903278</v>
      </c>
      <c r="P174" s="9">
        <f t="shared" si="158"/>
        <v>41.269846056947422</v>
      </c>
      <c r="Q174" s="9">
        <f t="shared" si="135"/>
        <v>1.4199979999999925</v>
      </c>
      <c r="R174" s="9">
        <f t="shared" si="153"/>
        <v>0.96142792857142978</v>
      </c>
      <c r="S174" s="9">
        <f t="shared" si="150"/>
        <v>72.511668</v>
      </c>
      <c r="T174" s="5">
        <v>72.199761209240563</v>
      </c>
      <c r="U174" s="5">
        <v>0.26247826449420586</v>
      </c>
      <c r="V174" s="5">
        <v>0.48541974686885986</v>
      </c>
      <c r="W174" s="5">
        <v>-0.222941482374654</v>
      </c>
    </row>
    <row r="175" spans="1:23" x14ac:dyDescent="0.35">
      <c r="A175" s="10">
        <v>42961</v>
      </c>
      <c r="B175" s="9">
        <v>73.059997999999993</v>
      </c>
      <c r="C175" s="9">
        <v>73.720000999999996</v>
      </c>
      <c r="D175" s="9">
        <v>72.949996999999996</v>
      </c>
      <c r="E175" s="9">
        <v>73.589995999999999</v>
      </c>
      <c r="F175" s="9">
        <v>20067300</v>
      </c>
      <c r="G175" s="9">
        <v>72.834213000000005</v>
      </c>
      <c r="H175" s="4">
        <f t="shared" si="136"/>
        <v>1.4922565039929482E-2</v>
      </c>
      <c r="I175" s="11">
        <f t="shared" si="155"/>
        <v>0.13783758919132272</v>
      </c>
      <c r="J175" s="9">
        <f t="shared" si="137"/>
        <v>1.0899959999999993</v>
      </c>
      <c r="K175" s="9">
        <f t="shared" si="138"/>
        <v>1.0899959999999993</v>
      </c>
      <c r="L175" s="9">
        <f t="shared" si="139"/>
        <v>0</v>
      </c>
      <c r="M175" s="9">
        <f t="shared" ref="M175:N175" si="188">AVERAGE(K162:K175)</f>
        <v>0.22142778571428628</v>
      </c>
      <c r="N175" s="9">
        <f t="shared" si="188"/>
        <v>0.26428535714285822</v>
      </c>
      <c r="O175" s="9">
        <f t="shared" si="157"/>
        <v>0.83783599707567047</v>
      </c>
      <c r="P175" s="9">
        <f t="shared" si="158"/>
        <v>45.588180795719488</v>
      </c>
      <c r="Q175" s="9">
        <f t="shared" si="135"/>
        <v>0.77000400000000013</v>
      </c>
      <c r="R175" s="9">
        <f t="shared" si="153"/>
        <v>0.95857121428571601</v>
      </c>
      <c r="S175" s="9">
        <f t="shared" si="150"/>
        <v>72.547500666666664</v>
      </c>
      <c r="T175" s="5">
        <v>72.302741564111628</v>
      </c>
      <c r="U175" s="5">
        <v>0.33299891366394263</v>
      </c>
      <c r="V175" s="5">
        <v>0.45493558022787645</v>
      </c>
      <c r="W175" s="5">
        <v>-0.12193666656393382</v>
      </c>
    </row>
    <row r="176" spans="1:23" x14ac:dyDescent="0.35">
      <c r="A176" s="10">
        <v>42962</v>
      </c>
      <c r="B176" s="9">
        <v>73.589995999999999</v>
      </c>
      <c r="C176" s="9">
        <v>73.589995999999999</v>
      </c>
      <c r="D176" s="9">
        <v>73.040001000000004</v>
      </c>
      <c r="E176" s="9">
        <v>73.220000999999996</v>
      </c>
      <c r="F176" s="9">
        <v>19181400</v>
      </c>
      <c r="G176" s="9">
        <v>72.854118</v>
      </c>
      <c r="H176" s="4">
        <f t="shared" si="136"/>
        <v>2.7325455631518561E-4</v>
      </c>
      <c r="I176" s="11">
        <f t="shared" si="155"/>
        <v>0.13774483543485883</v>
      </c>
      <c r="J176" s="9">
        <f t="shared" si="137"/>
        <v>-0.36999500000000296</v>
      </c>
      <c r="K176" s="9">
        <f t="shared" si="138"/>
        <v>0</v>
      </c>
      <c r="L176" s="9">
        <f t="shared" si="139"/>
        <v>0.36999500000000296</v>
      </c>
      <c r="M176" s="9">
        <f t="shared" ref="M176:N176" si="189">AVERAGE(K163:K176)</f>
        <v>0.22142778571428628</v>
      </c>
      <c r="N176" s="9">
        <f t="shared" si="189"/>
        <v>0.28071364285714395</v>
      </c>
      <c r="O176" s="9">
        <f t="shared" si="157"/>
        <v>0.78880307868389421</v>
      </c>
      <c r="P176" s="9">
        <f t="shared" si="158"/>
        <v>44.096697287901215</v>
      </c>
      <c r="Q176" s="9">
        <f t="shared" si="135"/>
        <v>0.54999499999999557</v>
      </c>
      <c r="R176" s="9">
        <f t="shared" si="153"/>
        <v>0.95714235714285778</v>
      </c>
      <c r="S176" s="9">
        <f t="shared" si="150"/>
        <v>72.562500666666665</v>
      </c>
      <c r="T176" s="5">
        <v>72.370686707510757</v>
      </c>
      <c r="U176" s="5">
        <v>0.35494000445318363</v>
      </c>
      <c r="V176" s="5">
        <v>0.43493646507293793</v>
      </c>
      <c r="W176" s="5">
        <v>-7.9996460619754295E-2</v>
      </c>
    </row>
    <row r="177" spans="1:23" x14ac:dyDescent="0.35">
      <c r="A177" s="10">
        <v>42963</v>
      </c>
      <c r="B177" s="9">
        <v>73.339995999999999</v>
      </c>
      <c r="C177" s="9">
        <v>74.099997999999999</v>
      </c>
      <c r="D177" s="9">
        <v>73.169998000000007</v>
      </c>
      <c r="E177" s="9">
        <v>73.650002000000001</v>
      </c>
      <c r="F177" s="9">
        <v>18150400</v>
      </c>
      <c r="G177" s="9">
        <v>73.281975000000003</v>
      </c>
      <c r="H177" s="4">
        <f t="shared" si="136"/>
        <v>5.8556132677879342E-3</v>
      </c>
      <c r="I177" s="11">
        <f t="shared" si="155"/>
        <v>0.12905124253720154</v>
      </c>
      <c r="J177" s="9">
        <f t="shared" si="137"/>
        <v>0.4300010000000043</v>
      </c>
      <c r="K177" s="9">
        <f t="shared" si="138"/>
        <v>0.4300010000000043</v>
      </c>
      <c r="L177" s="9">
        <f t="shared" si="139"/>
        <v>0</v>
      </c>
      <c r="M177" s="9">
        <f t="shared" ref="M177:N177" si="190">AVERAGE(K164:K177)</f>
        <v>0.2521421428571437</v>
      </c>
      <c r="N177" s="9">
        <f t="shared" si="190"/>
        <v>0.21714228571428659</v>
      </c>
      <c r="O177" s="9">
        <f t="shared" si="157"/>
        <v>1.1611839767999381</v>
      </c>
      <c r="P177" s="9">
        <f t="shared" si="158"/>
        <v>53.729066533211181</v>
      </c>
      <c r="Q177" s="9">
        <f t="shared" si="135"/>
        <v>0.92999999999999261</v>
      </c>
      <c r="R177" s="9">
        <f t="shared" si="153"/>
        <v>0.8735710714285706</v>
      </c>
      <c r="S177" s="9">
        <f t="shared" si="150"/>
        <v>72.641667749999996</v>
      </c>
      <c r="T177" s="5">
        <v>72.465450803250704</v>
      </c>
      <c r="U177" s="5">
        <v>0.40238749148801389</v>
      </c>
      <c r="V177" s="5">
        <v>0.42842667035595317</v>
      </c>
      <c r="W177" s="5">
        <v>-2.6039178867939272E-2</v>
      </c>
    </row>
    <row r="178" spans="1:23" x14ac:dyDescent="0.35">
      <c r="A178" s="10">
        <v>42964</v>
      </c>
      <c r="B178" s="9">
        <v>73.580001999999993</v>
      </c>
      <c r="C178" s="9">
        <v>73.870002999999997</v>
      </c>
      <c r="D178" s="9">
        <v>72.400002000000001</v>
      </c>
      <c r="E178" s="9">
        <v>72.400002000000001</v>
      </c>
      <c r="F178" s="9">
        <v>22977500</v>
      </c>
      <c r="G178" s="9">
        <v>72.038216000000006</v>
      </c>
      <c r="H178" s="4">
        <f t="shared" si="136"/>
        <v>-1.7117915440772759E-2</v>
      </c>
      <c r="I178" s="11">
        <f t="shared" si="155"/>
        <v>0.14988097883742024</v>
      </c>
      <c r="J178" s="9">
        <f t="shared" si="137"/>
        <v>-1.25</v>
      </c>
      <c r="K178" s="9">
        <f t="shared" si="138"/>
        <v>0</v>
      </c>
      <c r="L178" s="9">
        <f t="shared" si="139"/>
        <v>1.25</v>
      </c>
      <c r="M178" s="9">
        <f t="shared" ref="M178:N178" si="191">AVERAGE(K165:K178)</f>
        <v>0.2521421428571437</v>
      </c>
      <c r="N178" s="9">
        <f t="shared" si="191"/>
        <v>0.29785635714285824</v>
      </c>
      <c r="O178" s="9">
        <f t="shared" si="157"/>
        <v>0.84652261672632678</v>
      </c>
      <c r="P178" s="9">
        <f t="shared" si="158"/>
        <v>45.844151003528701</v>
      </c>
      <c r="Q178" s="9">
        <f t="shared" si="135"/>
        <v>1.4700009999999963</v>
      </c>
      <c r="R178" s="9">
        <f t="shared" si="153"/>
        <v>0.92357135714285676</v>
      </c>
      <c r="S178" s="9">
        <f t="shared" si="150"/>
        <v>72.62666775000001</v>
      </c>
      <c r="T178" s="5">
        <v>72.460602743750655</v>
      </c>
      <c r="U178" s="5">
        <v>0.33526073641287724</v>
      </c>
      <c r="V178" s="5">
        <v>0.40979348356733802</v>
      </c>
      <c r="W178" s="5">
        <v>-7.4532747154460788E-2</v>
      </c>
    </row>
    <row r="179" spans="1:23" x14ac:dyDescent="0.35">
      <c r="A179" s="10">
        <v>42965</v>
      </c>
      <c r="B179" s="9">
        <v>72.269997000000004</v>
      </c>
      <c r="C179" s="9">
        <v>72.839995999999999</v>
      </c>
      <c r="D179" s="9">
        <v>71.930000000000007</v>
      </c>
      <c r="E179" s="9">
        <v>72.489998</v>
      </c>
      <c r="F179" s="9">
        <v>18761500</v>
      </c>
      <c r="G179" s="9">
        <v>72.127762000000004</v>
      </c>
      <c r="H179" s="4">
        <f t="shared" si="136"/>
        <v>1.2422627412930021E-3</v>
      </c>
      <c r="I179" s="11">
        <f t="shared" si="155"/>
        <v>0.14859648992125449</v>
      </c>
      <c r="J179" s="9">
        <f t="shared" si="137"/>
        <v>8.9995999999999299E-2</v>
      </c>
      <c r="K179" s="9">
        <f t="shared" si="138"/>
        <v>8.9995999999999299E-2</v>
      </c>
      <c r="L179" s="9">
        <f t="shared" si="139"/>
        <v>0</v>
      </c>
      <c r="M179" s="9">
        <f t="shared" ref="M179:N179" si="192">AVERAGE(K166:K179)</f>
        <v>0.25857042857142937</v>
      </c>
      <c r="N179" s="9">
        <f t="shared" si="192"/>
        <v>0.27357035714285771</v>
      </c>
      <c r="O179" s="9">
        <f t="shared" si="157"/>
        <v>0.94516975915049373</v>
      </c>
      <c r="P179" s="9">
        <f t="shared" si="158"/>
        <v>48.590605252020467</v>
      </c>
      <c r="Q179" s="9">
        <f t="shared" si="135"/>
        <v>0.90999599999999248</v>
      </c>
      <c r="R179" s="9">
        <f t="shared" si="153"/>
        <v>0.91499978571428442</v>
      </c>
      <c r="S179" s="9">
        <f t="shared" si="150"/>
        <v>72.645834083333327</v>
      </c>
      <c r="T179" s="5">
        <v>72.462780170139496</v>
      </c>
      <c r="U179" s="5">
        <v>0.2860270823065747</v>
      </c>
      <c r="V179" s="5">
        <v>0.3850402033151854</v>
      </c>
      <c r="W179" s="5">
        <v>-9.9013121008610705E-2</v>
      </c>
    </row>
    <row r="180" spans="1:23" x14ac:dyDescent="0.35">
      <c r="A180" s="10">
        <v>42968</v>
      </c>
      <c r="B180" s="9">
        <v>72.470000999999996</v>
      </c>
      <c r="C180" s="9">
        <v>72.480002999999996</v>
      </c>
      <c r="D180" s="9">
        <v>71.699996999999996</v>
      </c>
      <c r="E180" s="9">
        <v>72.150002000000001</v>
      </c>
      <c r="F180" s="9">
        <v>17734800</v>
      </c>
      <c r="G180" s="9">
        <v>71.789467000000002</v>
      </c>
      <c r="H180" s="4">
        <f t="shared" si="136"/>
        <v>-4.7012525939678987E-3</v>
      </c>
      <c r="I180" s="11">
        <f t="shared" si="155"/>
        <v>0.14988003846056586</v>
      </c>
      <c r="J180" s="9">
        <f t="shared" si="137"/>
        <v>-0.3399959999999993</v>
      </c>
      <c r="K180" s="9">
        <f t="shared" si="138"/>
        <v>0</v>
      </c>
      <c r="L180" s="9">
        <f t="shared" si="139"/>
        <v>0.3399959999999993</v>
      </c>
      <c r="M180" s="9">
        <f t="shared" ref="M180:N180" si="193">AVERAGE(K167:K180)</f>
        <v>0.25857042857142937</v>
      </c>
      <c r="N180" s="9">
        <f t="shared" si="193"/>
        <v>0.28928471428571456</v>
      </c>
      <c r="O180" s="9">
        <f t="shared" si="157"/>
        <v>0.89382679347533733</v>
      </c>
      <c r="P180" s="9">
        <f t="shared" si="158"/>
        <v>47.196860692581453</v>
      </c>
      <c r="Q180" s="9">
        <f t="shared" si="135"/>
        <v>0.7800060000000002</v>
      </c>
      <c r="R180" s="9">
        <f t="shared" si="153"/>
        <v>0.90428592857142676</v>
      </c>
      <c r="S180" s="9">
        <f t="shared" si="150"/>
        <v>72.645834083333327</v>
      </c>
      <c r="T180" s="5">
        <v>72.439611416795827</v>
      </c>
      <c r="U180" s="5">
        <v>0.21707195065853568</v>
      </c>
      <c r="V180" s="5">
        <v>0.3514465527838555</v>
      </c>
      <c r="W180" s="5">
        <v>-0.13437460212531982</v>
      </c>
    </row>
    <row r="181" spans="1:23" x14ac:dyDescent="0.35">
      <c r="A181" s="10">
        <v>42969</v>
      </c>
      <c r="B181" s="9">
        <v>72.349997999999999</v>
      </c>
      <c r="C181" s="9">
        <v>73.239998</v>
      </c>
      <c r="D181" s="9">
        <v>72.349997999999999</v>
      </c>
      <c r="E181" s="9">
        <v>73.160004000000001</v>
      </c>
      <c r="F181" s="9">
        <v>14343700</v>
      </c>
      <c r="G181" s="9">
        <v>72.794417999999993</v>
      </c>
      <c r="H181" s="4">
        <f t="shared" si="136"/>
        <v>1.3901510310264882E-2</v>
      </c>
      <c r="I181" s="11">
        <f t="shared" si="155"/>
        <v>0.15937010855941236</v>
      </c>
      <c r="J181" s="9">
        <f t="shared" si="137"/>
        <v>1.0100020000000001</v>
      </c>
      <c r="K181" s="9">
        <f t="shared" si="138"/>
        <v>1.0100020000000001</v>
      </c>
      <c r="L181" s="9">
        <f t="shared" si="139"/>
        <v>0</v>
      </c>
      <c r="M181" s="9">
        <f t="shared" ref="M181:N181" si="194">AVERAGE(K168:K181)</f>
        <v>0.33071342857142938</v>
      </c>
      <c r="N181" s="9">
        <f t="shared" si="194"/>
        <v>0.26642757142857221</v>
      </c>
      <c r="O181" s="9">
        <f t="shared" si="157"/>
        <v>1.2412883051035575</v>
      </c>
      <c r="P181" s="9">
        <f t="shared" si="158"/>
        <v>55.38280382211714</v>
      </c>
      <c r="Q181" s="9">
        <f t="shared" si="135"/>
        <v>0.89000000000000057</v>
      </c>
      <c r="R181" s="9">
        <f t="shared" si="153"/>
        <v>0.88785764285714208</v>
      </c>
      <c r="S181" s="9">
        <f t="shared" si="150"/>
        <v>72.685834416666651</v>
      </c>
      <c r="T181" s="5">
        <v>72.492973830366509</v>
      </c>
      <c r="U181" s="5">
        <v>0.24114348055641699</v>
      </c>
      <c r="V181" s="5">
        <v>0.32938593833836782</v>
      </c>
      <c r="W181" s="5">
        <v>-8.8242457781950834E-2</v>
      </c>
    </row>
    <row r="182" spans="1:23" x14ac:dyDescent="0.35">
      <c r="A182" s="10">
        <v>42970</v>
      </c>
      <c r="B182" s="9">
        <v>72.959998999999996</v>
      </c>
      <c r="C182" s="9">
        <v>73.150002000000001</v>
      </c>
      <c r="D182" s="9">
        <v>72.529999000000004</v>
      </c>
      <c r="E182" s="9">
        <v>72.720000999999996</v>
      </c>
      <c r="F182" s="9">
        <v>13766500</v>
      </c>
      <c r="G182" s="9">
        <v>72.356621000000004</v>
      </c>
      <c r="H182" s="4">
        <f t="shared" si="136"/>
        <v>-6.0323140721752601E-3</v>
      </c>
      <c r="I182" s="11">
        <f t="shared" si="155"/>
        <v>0.1620245838257458</v>
      </c>
      <c r="J182" s="9">
        <f t="shared" si="137"/>
        <v>-0.44000300000000436</v>
      </c>
      <c r="K182" s="9">
        <f t="shared" si="138"/>
        <v>0</v>
      </c>
      <c r="L182" s="9">
        <f t="shared" si="139"/>
        <v>0.44000300000000436</v>
      </c>
      <c r="M182" s="9">
        <f t="shared" ref="M182:N182" si="195">AVERAGE(K169:K182)</f>
        <v>0.33071342857142938</v>
      </c>
      <c r="N182" s="9">
        <f t="shared" si="195"/>
        <v>0.2899992142857154</v>
      </c>
      <c r="O182" s="9">
        <f t="shared" si="157"/>
        <v>1.1403942227429664</v>
      </c>
      <c r="P182" s="9">
        <f t="shared" si="158"/>
        <v>53.279634687180383</v>
      </c>
      <c r="Q182" s="9">
        <f t="shared" si="135"/>
        <v>0.62000299999999697</v>
      </c>
      <c r="R182" s="9">
        <f t="shared" si="153"/>
        <v>0.89000042857142703</v>
      </c>
      <c r="S182" s="9">
        <f t="shared" si="150"/>
        <v>72.712500999999989</v>
      </c>
      <c r="T182" s="5">
        <v>72.509790657746763</v>
      </c>
      <c r="U182" s="5">
        <v>0.22215491303417423</v>
      </c>
      <c r="V182" s="5">
        <v>0.30793973327752916</v>
      </c>
      <c r="W182" s="5">
        <v>-8.5784820243354931E-2</v>
      </c>
    </row>
    <row r="183" spans="1:23" x14ac:dyDescent="0.35">
      <c r="A183" s="10">
        <v>42971</v>
      </c>
      <c r="B183" s="9">
        <v>72.739998</v>
      </c>
      <c r="C183" s="9">
        <v>72.860000999999997</v>
      </c>
      <c r="D183" s="9">
        <v>72.069999999999993</v>
      </c>
      <c r="E183" s="9">
        <v>72.690002000000007</v>
      </c>
      <c r="F183" s="9">
        <v>17098300</v>
      </c>
      <c r="G183" s="9">
        <v>72.326767000000004</v>
      </c>
      <c r="H183" s="4">
        <f t="shared" si="136"/>
        <v>-4.1268041668602717E-4</v>
      </c>
      <c r="I183" s="11">
        <f t="shared" si="155"/>
        <v>0.15942511517197733</v>
      </c>
      <c r="J183" s="9">
        <f t="shared" si="137"/>
        <v>-2.9998999999989451E-2</v>
      </c>
      <c r="K183" s="9">
        <f t="shared" si="138"/>
        <v>0</v>
      </c>
      <c r="L183" s="9">
        <f t="shared" si="139"/>
        <v>2.9998999999989451E-2</v>
      </c>
      <c r="M183" s="9">
        <f t="shared" ref="M183:N183" si="196">AVERAGE(K170:K183)</f>
        <v>0.29285642857142896</v>
      </c>
      <c r="N183" s="9">
        <f t="shared" si="196"/>
        <v>0.2921420000000004</v>
      </c>
      <c r="O183" s="9">
        <f t="shared" si="157"/>
        <v>1.0024454839476302</v>
      </c>
      <c r="P183" s="9">
        <f t="shared" si="158"/>
        <v>50.061062435088353</v>
      </c>
      <c r="Q183" s="9">
        <f t="shared" si="135"/>
        <v>0.79000100000000373</v>
      </c>
      <c r="R183" s="9">
        <f t="shared" si="153"/>
        <v>0.88928599999999847</v>
      </c>
      <c r="S183" s="9">
        <f t="shared" si="150"/>
        <v>72.704167749999996</v>
      </c>
      <c r="T183" s="5">
        <v>72.523139646061807</v>
      </c>
      <c r="U183" s="5">
        <v>0.2023530676759151</v>
      </c>
      <c r="V183" s="5">
        <v>0.28682240015720639</v>
      </c>
      <c r="W183" s="5">
        <v>-8.4469332481291293E-2</v>
      </c>
    </row>
    <row r="184" spans="1:23" x14ac:dyDescent="0.35">
      <c r="A184" s="10">
        <v>42972</v>
      </c>
      <c r="B184" s="9">
        <v>72.860000999999997</v>
      </c>
      <c r="C184" s="9">
        <v>73.349997999999999</v>
      </c>
      <c r="D184" s="9">
        <v>72.480002999999996</v>
      </c>
      <c r="E184" s="9">
        <v>72.819999999999993</v>
      </c>
      <c r="F184" s="9">
        <v>12794300</v>
      </c>
      <c r="G184" s="9">
        <v>72.456115999999994</v>
      </c>
      <c r="H184" s="4">
        <f t="shared" si="136"/>
        <v>1.786800093128116E-3</v>
      </c>
      <c r="I184" s="11">
        <f t="shared" si="155"/>
        <v>0.158303733453386</v>
      </c>
      <c r="J184" s="9">
        <f t="shared" si="137"/>
        <v>0.12999799999998629</v>
      </c>
      <c r="K184" s="9">
        <f t="shared" si="138"/>
        <v>0.12999799999998629</v>
      </c>
      <c r="L184" s="9">
        <f t="shared" si="139"/>
        <v>0</v>
      </c>
      <c r="M184" s="9">
        <f t="shared" ref="M184:N184" si="197">AVERAGE(K171:K184)</f>
        <v>0.30214199999999941</v>
      </c>
      <c r="N184" s="9">
        <f t="shared" si="197"/>
        <v>0.27214214285714278</v>
      </c>
      <c r="O184" s="9">
        <f t="shared" si="157"/>
        <v>1.1102359848713494</v>
      </c>
      <c r="P184" s="9">
        <f t="shared" si="158"/>
        <v>52.611935007782314</v>
      </c>
      <c r="Q184" s="9">
        <f t="shared" si="135"/>
        <v>0.86999500000000296</v>
      </c>
      <c r="R184" s="9">
        <f t="shared" si="153"/>
        <v>0.90571421428571297</v>
      </c>
      <c r="S184" s="9">
        <f t="shared" si="150"/>
        <v>72.733334333333332</v>
      </c>
      <c r="T184" s="5">
        <v>72.545129301909071</v>
      </c>
      <c r="U184" s="5">
        <v>0.19490299433054759</v>
      </c>
      <c r="V184" s="5">
        <v>0.26843851899187465</v>
      </c>
      <c r="W184" s="5">
        <v>-7.3535524661327067E-2</v>
      </c>
    </row>
    <row r="185" spans="1:23" x14ac:dyDescent="0.35">
      <c r="A185" s="10">
        <v>42975</v>
      </c>
      <c r="B185" s="9">
        <v>73.059997999999993</v>
      </c>
      <c r="C185" s="9">
        <v>73.089995999999999</v>
      </c>
      <c r="D185" s="9">
        <v>72.550003000000004</v>
      </c>
      <c r="E185" s="9">
        <v>72.830001999999993</v>
      </c>
      <c r="F185" s="9">
        <v>14569700</v>
      </c>
      <c r="G185" s="9">
        <v>72.466071999999997</v>
      </c>
      <c r="H185" s="4">
        <f t="shared" si="136"/>
        <v>1.3739787058240582E-4</v>
      </c>
      <c r="I185" s="11">
        <f t="shared" si="155"/>
        <v>0.15692013601096297</v>
      </c>
      <c r="J185" s="9">
        <f t="shared" si="137"/>
        <v>1.0002000000000066E-2</v>
      </c>
      <c r="K185" s="9">
        <f t="shared" si="138"/>
        <v>1.0002000000000066E-2</v>
      </c>
      <c r="L185" s="9">
        <f t="shared" si="139"/>
        <v>0</v>
      </c>
      <c r="M185" s="9">
        <f t="shared" ref="M185:N185" si="198">AVERAGE(K172:K185)</f>
        <v>0.27499935714285634</v>
      </c>
      <c r="N185" s="9">
        <f t="shared" si="198"/>
        <v>0.27214214285714278</v>
      </c>
      <c r="O185" s="9">
        <f t="shared" si="157"/>
        <v>1.0104989776876028</v>
      </c>
      <c r="P185" s="9">
        <f t="shared" si="158"/>
        <v>50.261103780805662</v>
      </c>
      <c r="Q185" s="9">
        <f t="shared" si="135"/>
        <v>0.5399929999999955</v>
      </c>
      <c r="R185" s="9">
        <f t="shared" si="153"/>
        <v>0.84571392857142669</v>
      </c>
      <c r="S185" s="9">
        <f t="shared" si="150"/>
        <v>72.851667500000005</v>
      </c>
      <c r="T185" s="5">
        <v>72.566230983249142</v>
      </c>
      <c r="U185" s="5">
        <v>0.18764280587669191</v>
      </c>
      <c r="V185" s="5">
        <v>0.25227937636883813</v>
      </c>
      <c r="W185" s="5">
        <v>-6.4636570492146217E-2</v>
      </c>
    </row>
    <row r="186" spans="1:23" x14ac:dyDescent="0.35">
      <c r="A186" s="10">
        <v>42976</v>
      </c>
      <c r="B186" s="9">
        <v>72.25</v>
      </c>
      <c r="C186" s="9">
        <v>73.160004000000001</v>
      </c>
      <c r="D186" s="9">
        <v>72.050003000000004</v>
      </c>
      <c r="E186" s="9">
        <v>73.050003000000004</v>
      </c>
      <c r="F186" s="9">
        <v>11478400</v>
      </c>
      <c r="G186" s="9">
        <v>72.684974999999994</v>
      </c>
      <c r="H186" s="4">
        <f t="shared" si="136"/>
        <v>3.0162120147358583E-3</v>
      </c>
      <c r="I186" s="11">
        <f t="shared" si="155"/>
        <v>0.15565091863726879</v>
      </c>
      <c r="J186" s="9">
        <f t="shared" si="137"/>
        <v>0.22000100000001055</v>
      </c>
      <c r="K186" s="9">
        <f t="shared" si="138"/>
        <v>0.22000100000001055</v>
      </c>
      <c r="L186" s="9">
        <f t="shared" si="139"/>
        <v>0</v>
      </c>
      <c r="M186" s="9">
        <f t="shared" ref="M186:N186" si="199">AVERAGE(K173:K186)</f>
        <v>0.29071371428571424</v>
      </c>
      <c r="N186" s="9">
        <f t="shared" si="199"/>
        <v>0.2492849999999994</v>
      </c>
      <c r="O186" s="9">
        <f t="shared" si="157"/>
        <v>1.1661901610033294</v>
      </c>
      <c r="P186" s="9">
        <f t="shared" si="158"/>
        <v>53.836001196828299</v>
      </c>
      <c r="Q186" s="9">
        <f t="shared" si="135"/>
        <v>1.1100009999999969</v>
      </c>
      <c r="R186" s="9">
        <f t="shared" si="153"/>
        <v>0.89214264285714096</v>
      </c>
      <c r="S186" s="9">
        <f t="shared" si="150"/>
        <v>72.897501083333339</v>
      </c>
      <c r="T186" s="5">
        <v>72.602065947452914</v>
      </c>
      <c r="U186" s="5">
        <v>0.19736618180741061</v>
      </c>
      <c r="V186" s="5">
        <v>0.24129673745655264</v>
      </c>
      <c r="W186" s="5">
        <v>-4.3930555649142028E-2</v>
      </c>
    </row>
    <row r="187" spans="1:23" x14ac:dyDescent="0.35">
      <c r="A187" s="10">
        <v>42977</v>
      </c>
      <c r="B187" s="9">
        <v>73.010002</v>
      </c>
      <c r="C187" s="9">
        <v>74.209998999999996</v>
      </c>
      <c r="D187" s="9">
        <v>72.830001999999993</v>
      </c>
      <c r="E187" s="9">
        <v>74.010002</v>
      </c>
      <c r="F187" s="9">
        <v>16897800</v>
      </c>
      <c r="G187" s="9">
        <v>73.640174999999999</v>
      </c>
      <c r="H187" s="4">
        <f t="shared" si="136"/>
        <v>1.3056040859600743E-2</v>
      </c>
      <c r="I187" s="11">
        <f t="shared" si="155"/>
        <v>0.1457089211830741</v>
      </c>
      <c r="J187" s="9">
        <f t="shared" si="137"/>
        <v>0.95999899999999627</v>
      </c>
      <c r="K187" s="9">
        <f t="shared" si="138"/>
        <v>0.95999899999999627</v>
      </c>
      <c r="L187" s="9">
        <f t="shared" si="139"/>
        <v>0</v>
      </c>
      <c r="M187" s="9">
        <f t="shared" ref="M187:N187" si="200">AVERAGE(K174:K187)</f>
        <v>0.35928507142857108</v>
      </c>
      <c r="N187" s="9">
        <f t="shared" si="200"/>
        <v>0.17357092857142828</v>
      </c>
      <c r="O187" s="9">
        <f t="shared" si="157"/>
        <v>2.0699611068838486</v>
      </c>
      <c r="P187" s="9">
        <f t="shared" si="158"/>
        <v>67.426297429056163</v>
      </c>
      <c r="Q187" s="9">
        <f t="shared" si="135"/>
        <v>1.379997000000003</v>
      </c>
      <c r="R187" s="9">
        <f t="shared" si="153"/>
        <v>0.93071357142856925</v>
      </c>
      <c r="S187" s="9">
        <f t="shared" si="150"/>
        <v>72.93250158333332</v>
      </c>
      <c r="T187" s="5">
        <v>72.706357506900844</v>
      </c>
      <c r="U187" s="5">
        <v>0.27931614093481016</v>
      </c>
      <c r="V187" s="5">
        <v>0.24890061815220416</v>
      </c>
      <c r="W187" s="5">
        <v>3.0415522782606008E-2</v>
      </c>
    </row>
    <row r="188" spans="1:23" x14ac:dyDescent="0.35">
      <c r="A188" s="10">
        <v>42978</v>
      </c>
      <c r="B188" s="9">
        <v>74.029999000000004</v>
      </c>
      <c r="C188" s="9">
        <v>74.959998999999996</v>
      </c>
      <c r="D188" s="9">
        <v>73.800003000000004</v>
      </c>
      <c r="E188" s="9">
        <v>74.769997000000004</v>
      </c>
      <c r="F188" s="9">
        <v>27652800</v>
      </c>
      <c r="G188" s="9">
        <v>74.396370000000005</v>
      </c>
      <c r="H188" s="4">
        <f t="shared" si="136"/>
        <v>1.0216417538270236E-2</v>
      </c>
      <c r="I188" s="11">
        <f t="shared" si="155"/>
        <v>0.13904448889460841</v>
      </c>
      <c r="J188" s="9">
        <f t="shared" si="137"/>
        <v>0.75999500000000353</v>
      </c>
      <c r="K188" s="9">
        <f t="shared" si="138"/>
        <v>0.75999500000000353</v>
      </c>
      <c r="L188" s="9">
        <f t="shared" si="139"/>
        <v>0</v>
      </c>
      <c r="M188" s="9">
        <f t="shared" ref="M188:N188" si="201">AVERAGE(K175:K188)</f>
        <v>0.33571357142857139</v>
      </c>
      <c r="N188" s="9">
        <f t="shared" si="201"/>
        <v>0.17357092857142828</v>
      </c>
      <c r="O188" s="9">
        <f t="shared" si="157"/>
        <v>1.934157835022573</v>
      </c>
      <c r="P188" s="9">
        <f t="shared" si="158"/>
        <v>65.918670493323788</v>
      </c>
      <c r="Q188" s="9">
        <f t="shared" si="135"/>
        <v>1.1599959999999925</v>
      </c>
      <c r="R188" s="9">
        <f t="shared" si="153"/>
        <v>0.91214199999999779</v>
      </c>
      <c r="S188" s="9">
        <f t="shared" si="150"/>
        <v>73.061667916666664</v>
      </c>
      <c r="T188" s="5">
        <v>72.859219691574864</v>
      </c>
      <c r="U188" s="5">
        <v>0.40096524120914978</v>
      </c>
      <c r="V188" s="5">
        <v>0.27931354276359333</v>
      </c>
      <c r="W188" s="5">
        <v>0.12165169844555646</v>
      </c>
    </row>
    <row r="189" spans="1:23" x14ac:dyDescent="0.35">
      <c r="A189" s="10">
        <v>42979</v>
      </c>
      <c r="B189" s="9">
        <v>74.709998999999996</v>
      </c>
      <c r="C189" s="9">
        <v>74.739998</v>
      </c>
      <c r="D189" s="9">
        <v>73.639999000000003</v>
      </c>
      <c r="E189" s="9">
        <v>73.940002000000007</v>
      </c>
      <c r="F189" s="9">
        <v>21736200</v>
      </c>
      <c r="G189" s="9">
        <v>73.570526000000001</v>
      </c>
      <c r="H189" s="4">
        <f t="shared" si="136"/>
        <v>-1.1162666754173309E-2</v>
      </c>
      <c r="I189" s="11">
        <f t="shared" si="155"/>
        <v>0.13820605966176422</v>
      </c>
      <c r="J189" s="9">
        <f t="shared" si="137"/>
        <v>-0.82999499999999671</v>
      </c>
      <c r="K189" s="9">
        <f t="shared" si="138"/>
        <v>0</v>
      </c>
      <c r="L189" s="9">
        <f t="shared" si="139"/>
        <v>0.82999499999999671</v>
      </c>
      <c r="M189" s="9">
        <f t="shared" ref="M189:N189" si="202">AVERAGE(K176:K189)</f>
        <v>0.25785671428571433</v>
      </c>
      <c r="N189" s="9">
        <f t="shared" si="202"/>
        <v>0.23285628571428521</v>
      </c>
      <c r="O189" s="9">
        <f t="shared" si="157"/>
        <v>1.1073641988866243</v>
      </c>
      <c r="P189" s="9">
        <f t="shared" si="158"/>
        <v>52.547357474881359</v>
      </c>
      <c r="Q189" s="9">
        <f t="shared" si="135"/>
        <v>1.0999989999999968</v>
      </c>
      <c r="R189" s="9">
        <f t="shared" si="153"/>
        <v>0.93571307142856897</v>
      </c>
      <c r="S189" s="9">
        <f t="shared" si="150"/>
        <v>73.085834583333323</v>
      </c>
      <c r="T189" s="5">
        <v>72.9392776403471</v>
      </c>
      <c r="U189" s="5">
        <v>0.42549453354706657</v>
      </c>
      <c r="V189" s="5">
        <v>0.30854974092028797</v>
      </c>
      <c r="W189" s="5">
        <v>0.11694479262677859</v>
      </c>
    </row>
    <row r="190" spans="1:23" x14ac:dyDescent="0.35">
      <c r="A190" s="10">
        <v>42983</v>
      </c>
      <c r="B190" s="9">
        <v>73.339995999999999</v>
      </c>
      <c r="C190" s="9">
        <v>73.889999000000003</v>
      </c>
      <c r="D190" s="9">
        <v>72.980002999999996</v>
      </c>
      <c r="E190" s="9">
        <v>73.610000999999997</v>
      </c>
      <c r="F190" s="9">
        <v>21556000</v>
      </c>
      <c r="G190" s="9">
        <v>73.242171999999997</v>
      </c>
      <c r="H190" s="4">
        <f t="shared" si="136"/>
        <v>-4.4731082797004537E-3</v>
      </c>
      <c r="I190" s="11">
        <f t="shared" si="155"/>
        <v>0.13995836838438491</v>
      </c>
      <c r="J190" s="9">
        <f t="shared" si="137"/>
        <v>-0.33000100000000998</v>
      </c>
      <c r="K190" s="9">
        <f t="shared" si="138"/>
        <v>0</v>
      </c>
      <c r="L190" s="9">
        <f t="shared" si="139"/>
        <v>0.33000100000000998</v>
      </c>
      <c r="M190" s="9">
        <f t="shared" ref="M190:N190" si="203">AVERAGE(K177:K190)</f>
        <v>0.25785671428571433</v>
      </c>
      <c r="N190" s="9">
        <f t="shared" si="203"/>
        <v>0.22999957142857141</v>
      </c>
      <c r="O190" s="9">
        <f t="shared" si="157"/>
        <v>1.1211182381085185</v>
      </c>
      <c r="P190" s="9">
        <f t="shared" si="158"/>
        <v>52.855056260713795</v>
      </c>
      <c r="Q190" s="9">
        <f t="shared" si="135"/>
        <v>0.90999600000000669</v>
      </c>
      <c r="R190" s="9">
        <f t="shared" si="153"/>
        <v>0.96142742857142693</v>
      </c>
      <c r="S190" s="9">
        <f t="shared" si="150"/>
        <v>73.186667833333331</v>
      </c>
      <c r="T190" s="5">
        <v>72.988960852173236</v>
      </c>
      <c r="U190" s="5">
        <v>0.41353883342952713</v>
      </c>
      <c r="V190" s="5">
        <v>0.32954755942213582</v>
      </c>
      <c r="W190" s="5">
        <v>8.3991274007391314E-2</v>
      </c>
    </row>
    <row r="191" spans="1:23" x14ac:dyDescent="0.35">
      <c r="A191" s="10">
        <v>42984</v>
      </c>
      <c r="B191" s="9">
        <v>73.739998</v>
      </c>
      <c r="C191" s="9">
        <v>74.040001000000004</v>
      </c>
      <c r="D191" s="9">
        <v>73.349997999999999</v>
      </c>
      <c r="E191" s="9">
        <v>73.400002000000001</v>
      </c>
      <c r="F191" s="9">
        <v>16535800</v>
      </c>
      <c r="G191" s="9">
        <v>73.033218000000005</v>
      </c>
      <c r="H191" s="4">
        <f t="shared" si="136"/>
        <v>-2.856996547826539E-3</v>
      </c>
      <c r="I191" s="11">
        <f t="shared" si="155"/>
        <v>0.13822073888261688</v>
      </c>
      <c r="J191" s="9">
        <f t="shared" si="137"/>
        <v>-0.20999899999999627</v>
      </c>
      <c r="K191" s="9">
        <f t="shared" si="138"/>
        <v>0</v>
      </c>
      <c r="L191" s="9">
        <f t="shared" si="139"/>
        <v>0.20999899999999627</v>
      </c>
      <c r="M191" s="9">
        <f t="shared" ref="M191:N191" si="204">AVERAGE(K178:K191)</f>
        <v>0.22714235714285685</v>
      </c>
      <c r="N191" s="9">
        <f t="shared" si="204"/>
        <v>0.24499949999999973</v>
      </c>
      <c r="O191" s="9">
        <f t="shared" si="157"/>
        <v>0.92711355387605732</v>
      </c>
      <c r="P191" s="9">
        <f t="shared" si="158"/>
        <v>48.108921864584886</v>
      </c>
      <c r="Q191" s="9">
        <f t="shared" si="135"/>
        <v>0.69000300000000436</v>
      </c>
      <c r="R191" s="9">
        <f t="shared" si="153"/>
        <v>0.94428478571428498</v>
      </c>
      <c r="S191" s="9">
        <f t="shared" si="150"/>
        <v>73.262501499999999</v>
      </c>
      <c r="T191" s="5">
        <v>73.019408344604855</v>
      </c>
      <c r="U191" s="5">
        <v>0.38270708167441114</v>
      </c>
      <c r="V191" s="5">
        <v>0.3401794638725909</v>
      </c>
      <c r="W191" s="5">
        <v>4.2527617801820239E-2</v>
      </c>
    </row>
    <row r="192" spans="1:23" x14ac:dyDescent="0.35">
      <c r="A192" s="10">
        <v>42985</v>
      </c>
      <c r="B192" s="9">
        <v>73.680000000000007</v>
      </c>
      <c r="C192" s="9">
        <v>74.599997999999999</v>
      </c>
      <c r="D192" s="9">
        <v>73.599997999999999</v>
      </c>
      <c r="E192" s="9">
        <v>74.339995999999999</v>
      </c>
      <c r="F192" s="9">
        <v>17471200</v>
      </c>
      <c r="G192" s="9">
        <v>73.968520999999996</v>
      </c>
      <c r="H192" s="4">
        <f t="shared" si="136"/>
        <v>1.272523206300062E-2</v>
      </c>
      <c r="I192" s="11">
        <f t="shared" si="155"/>
        <v>0.12494665341471102</v>
      </c>
      <c r="J192" s="9">
        <f t="shared" si="137"/>
        <v>0.93999399999999866</v>
      </c>
      <c r="K192" s="9">
        <f t="shared" si="138"/>
        <v>0.93999399999999866</v>
      </c>
      <c r="L192" s="9">
        <f t="shared" si="139"/>
        <v>0</v>
      </c>
      <c r="M192" s="9">
        <f t="shared" ref="M192:N192" si="205">AVERAGE(K179:K192)</f>
        <v>0.29428478571428535</v>
      </c>
      <c r="N192" s="9">
        <f t="shared" si="205"/>
        <v>0.15571378571428543</v>
      </c>
      <c r="O192" s="9">
        <f t="shared" si="157"/>
        <v>1.8899083620910719</v>
      </c>
      <c r="P192" s="9">
        <f t="shared" si="158"/>
        <v>65.396826656592566</v>
      </c>
      <c r="Q192" s="9">
        <f t="shared" si="135"/>
        <v>1</v>
      </c>
      <c r="R192" s="9">
        <f t="shared" si="153"/>
        <v>0.91071328571428523</v>
      </c>
      <c r="S192" s="9">
        <f t="shared" si="150"/>
        <v>73.445001000000005</v>
      </c>
      <c r="T192" s="5">
        <v>73.117229652411908</v>
      </c>
      <c r="U192" s="5">
        <v>0.42917509290131761</v>
      </c>
      <c r="V192" s="5">
        <v>0.35797858967833629</v>
      </c>
      <c r="W192" s="5">
        <v>7.1196503222981322E-2</v>
      </c>
    </row>
    <row r="193" spans="1:23" x14ac:dyDescent="0.35">
      <c r="A193" s="10">
        <v>42986</v>
      </c>
      <c r="B193" s="9">
        <v>74.330001999999993</v>
      </c>
      <c r="C193" s="9">
        <v>74.440002000000007</v>
      </c>
      <c r="D193" s="9">
        <v>73.839995999999999</v>
      </c>
      <c r="E193" s="9">
        <v>73.980002999999996</v>
      </c>
      <c r="F193" s="9">
        <v>14703800</v>
      </c>
      <c r="G193" s="9">
        <v>73.610320999999999</v>
      </c>
      <c r="H193" s="4">
        <f t="shared" si="136"/>
        <v>-4.8543639258324519E-3</v>
      </c>
      <c r="I193" s="11">
        <f t="shared" si="155"/>
        <v>0.12819327722663582</v>
      </c>
      <c r="J193" s="9">
        <f t="shared" si="137"/>
        <v>-0.35999300000000289</v>
      </c>
      <c r="K193" s="9">
        <f t="shared" si="138"/>
        <v>0</v>
      </c>
      <c r="L193" s="9">
        <f t="shared" si="139"/>
        <v>0.35999300000000289</v>
      </c>
      <c r="M193" s="9">
        <f t="shared" ref="M193:N193" si="206">AVERAGE(K180:K193)</f>
        <v>0.28785649999999968</v>
      </c>
      <c r="N193" s="9">
        <f t="shared" si="206"/>
        <v>0.18142757142857135</v>
      </c>
      <c r="O193" s="9">
        <f t="shared" si="157"/>
        <v>1.5866193750674205</v>
      </c>
      <c r="P193" s="9">
        <f t="shared" si="158"/>
        <v>61.339499362022103</v>
      </c>
      <c r="Q193" s="9">
        <f t="shared" si="135"/>
        <v>0.60000600000000759</v>
      </c>
      <c r="R193" s="9">
        <f t="shared" si="153"/>
        <v>0.88857114285714345</v>
      </c>
      <c r="S193" s="9">
        <f t="shared" si="150"/>
        <v>73.51333425</v>
      </c>
      <c r="T193" s="5">
        <v>73.181138789270278</v>
      </c>
      <c r="U193" s="5">
        <v>0.43197337984091178</v>
      </c>
      <c r="V193" s="5">
        <v>0.37277754771085136</v>
      </c>
      <c r="W193" s="5">
        <v>5.9195832130060411E-2</v>
      </c>
    </row>
    <row r="194" spans="1:23" x14ac:dyDescent="0.35">
      <c r="A194" s="10">
        <v>42989</v>
      </c>
      <c r="B194" s="9">
        <v>74.309997999999993</v>
      </c>
      <c r="C194" s="9">
        <v>74.940002000000007</v>
      </c>
      <c r="D194" s="9">
        <v>74.309997999999993</v>
      </c>
      <c r="E194" s="9">
        <v>74.760002</v>
      </c>
      <c r="F194" s="9">
        <v>17910400</v>
      </c>
      <c r="G194" s="9">
        <v>74.386429000000007</v>
      </c>
      <c r="H194" s="4">
        <f t="shared" si="136"/>
        <v>1.0488272405438905E-2</v>
      </c>
      <c r="I194" s="11">
        <f t="shared" si="155"/>
        <v>0.1302389116460663</v>
      </c>
      <c r="J194" s="9">
        <f t="shared" si="137"/>
        <v>0.77999900000000366</v>
      </c>
      <c r="K194" s="9">
        <f t="shared" si="138"/>
        <v>0.77999900000000366</v>
      </c>
      <c r="L194" s="9">
        <f t="shared" si="139"/>
        <v>0</v>
      </c>
      <c r="M194" s="9">
        <f t="shared" ref="M194:N194" si="207">AVERAGE(K181:K194)</f>
        <v>0.34357071428571423</v>
      </c>
      <c r="N194" s="9">
        <f t="shared" si="207"/>
        <v>0.15714214285714284</v>
      </c>
      <c r="O194" s="9">
        <f t="shared" si="157"/>
        <v>2.1863690289501316</v>
      </c>
      <c r="P194" s="9">
        <f t="shared" si="158"/>
        <v>68.616315595764888</v>
      </c>
      <c r="Q194" s="9">
        <f t="shared" si="135"/>
        <v>0.63000400000001378</v>
      </c>
      <c r="R194" s="9">
        <f t="shared" si="153"/>
        <v>0.87785671428571577</v>
      </c>
      <c r="S194" s="9">
        <f t="shared" si="150"/>
        <v>73.683334333333335</v>
      </c>
      <c r="T194" s="5">
        <v>73.298091619694702</v>
      </c>
      <c r="U194" s="5">
        <v>0.49146513878399389</v>
      </c>
      <c r="V194" s="5">
        <v>0.39651506592547986</v>
      </c>
      <c r="W194" s="5">
        <v>9.4950072858514034E-2</v>
      </c>
    </row>
    <row r="195" spans="1:23" x14ac:dyDescent="0.35">
      <c r="A195" s="10">
        <v>42990</v>
      </c>
      <c r="B195" s="9">
        <v>74.760002</v>
      </c>
      <c r="C195" s="9">
        <v>75.239998</v>
      </c>
      <c r="D195" s="9">
        <v>74.370002999999997</v>
      </c>
      <c r="E195" s="9">
        <v>74.680000000000007</v>
      </c>
      <c r="F195" s="9">
        <v>14394900</v>
      </c>
      <c r="G195" s="9">
        <v>74.306824000000006</v>
      </c>
      <c r="H195" s="4">
        <f t="shared" si="136"/>
        <v>-1.0707279045851737E-3</v>
      </c>
      <c r="I195" s="11">
        <f t="shared" si="155"/>
        <v>0.1200052686548547</v>
      </c>
      <c r="J195" s="9">
        <f t="shared" si="137"/>
        <v>-8.0001999999993245E-2</v>
      </c>
      <c r="K195" s="9">
        <f t="shared" si="138"/>
        <v>0</v>
      </c>
      <c r="L195" s="9">
        <f t="shared" si="139"/>
        <v>8.0001999999993245E-2</v>
      </c>
      <c r="M195" s="9">
        <f t="shared" ref="M195:N195" si="208">AVERAGE(K182:K195)</f>
        <v>0.27142771428571422</v>
      </c>
      <c r="N195" s="9">
        <f t="shared" si="208"/>
        <v>0.16285657142857093</v>
      </c>
      <c r="O195" s="9">
        <f t="shared" si="157"/>
        <v>1.6666672514640448</v>
      </c>
      <c r="P195" s="9">
        <f t="shared" si="158"/>
        <v>62.500008223711326</v>
      </c>
      <c r="Q195" s="9">
        <f t="shared" ref="Q195:Q252" si="209">ABS(C195-D195)</f>
        <v>0.86999500000000296</v>
      </c>
      <c r="R195" s="9">
        <f t="shared" si="153"/>
        <v>0.87642778571428737</v>
      </c>
      <c r="S195" s="9">
        <f t="shared" si="150"/>
        <v>73.849167500000007</v>
      </c>
      <c r="T195" s="5">
        <v>73.400455203421018</v>
      </c>
      <c r="U195" s="5">
        <v>0.52609282298402604</v>
      </c>
      <c r="V195" s="5">
        <v>0.42243061733718912</v>
      </c>
      <c r="W195" s="5">
        <v>0.10366220564683692</v>
      </c>
    </row>
    <row r="196" spans="1:23" x14ac:dyDescent="0.35">
      <c r="A196" s="10">
        <v>42991</v>
      </c>
      <c r="B196" s="9">
        <v>74.930000000000007</v>
      </c>
      <c r="C196" s="9">
        <v>75.230002999999996</v>
      </c>
      <c r="D196" s="9">
        <v>74.550003000000004</v>
      </c>
      <c r="E196" s="9">
        <v>75.209998999999996</v>
      </c>
      <c r="F196" s="9">
        <v>13380800</v>
      </c>
      <c r="G196" s="9">
        <v>74.834175000000002</v>
      </c>
      <c r="H196" s="4">
        <f t="shared" ref="H196:H252" si="210">LN(G196/G195)</f>
        <v>7.071874284484748E-3</v>
      </c>
      <c r="I196" s="11">
        <f t="shared" si="155"/>
        <v>0.11696729397601137</v>
      </c>
      <c r="J196" s="9">
        <f t="shared" ref="J196:J252" si="211">E196-E195</f>
        <v>0.52999899999998945</v>
      </c>
      <c r="K196" s="9">
        <f t="shared" ref="K196:K252" si="212">IF(J196&gt;0,J196,0)</f>
        <v>0.52999899999998945</v>
      </c>
      <c r="L196" s="9">
        <f t="shared" ref="L196:L252" si="213">IF(J196&lt;0,ABS(J196),0)</f>
        <v>0</v>
      </c>
      <c r="M196" s="9">
        <f t="shared" ref="M196:N196" si="214">AVERAGE(K183:K196)</f>
        <v>0.30928478571428492</v>
      </c>
      <c r="N196" s="9">
        <f t="shared" si="214"/>
        <v>0.1314277857142849</v>
      </c>
      <c r="O196" s="9">
        <f t="shared" si="157"/>
        <v>2.3532678727970739</v>
      </c>
      <c r="P196" s="9">
        <f t="shared" si="158"/>
        <v>70.178344291776895</v>
      </c>
      <c r="Q196" s="9">
        <f t="shared" si="209"/>
        <v>0.67999999999999261</v>
      </c>
      <c r="R196" s="9">
        <f t="shared" si="153"/>
        <v>0.88071328571428709</v>
      </c>
      <c r="S196" s="9">
        <f t="shared" si="150"/>
        <v>74.048334083333344</v>
      </c>
      <c r="T196" s="5">
        <v>73.534495484649099</v>
      </c>
      <c r="U196" s="5">
        <v>0.58950653769362305</v>
      </c>
      <c r="V196" s="5">
        <v>0.45584580140847597</v>
      </c>
      <c r="W196" s="5">
        <v>0.13366073628514707</v>
      </c>
    </row>
    <row r="197" spans="1:23" x14ac:dyDescent="0.35">
      <c r="A197" s="10">
        <v>42992</v>
      </c>
      <c r="B197" s="9">
        <v>75</v>
      </c>
      <c r="C197" s="9">
        <v>75.489998</v>
      </c>
      <c r="D197" s="9">
        <v>74.519997000000004</v>
      </c>
      <c r="E197" s="9">
        <v>74.769997000000004</v>
      </c>
      <c r="F197" s="9">
        <v>15733900</v>
      </c>
      <c r="G197" s="9">
        <v>74.396370000000005</v>
      </c>
      <c r="H197" s="4">
        <f t="shared" si="210"/>
        <v>-5.8675153408064371E-3</v>
      </c>
      <c r="I197" s="11">
        <f t="shared" si="155"/>
        <v>0.12170780402682296</v>
      </c>
      <c r="J197" s="9">
        <f t="shared" si="211"/>
        <v>-0.44000199999999268</v>
      </c>
      <c r="K197" s="9">
        <f t="shared" si="212"/>
        <v>0</v>
      </c>
      <c r="L197" s="9">
        <f t="shared" si="213"/>
        <v>0.44000199999999268</v>
      </c>
      <c r="M197" s="9">
        <f t="shared" ref="M197:N197" si="215">AVERAGE(K184:K197)</f>
        <v>0.30928478571428492</v>
      </c>
      <c r="N197" s="9">
        <f t="shared" si="215"/>
        <v>0.16071371428571371</v>
      </c>
      <c r="O197" s="9">
        <f t="shared" si="157"/>
        <v>1.92444550913959</v>
      </c>
      <c r="P197" s="9">
        <f t="shared" si="158"/>
        <v>65.805483573731792</v>
      </c>
      <c r="Q197" s="9">
        <f t="shared" si="209"/>
        <v>0.97000099999999634</v>
      </c>
      <c r="R197" s="9">
        <f t="shared" si="153"/>
        <v>0.89357042857142943</v>
      </c>
      <c r="S197" s="9">
        <f t="shared" si="150"/>
        <v>74.210000333333326</v>
      </c>
      <c r="T197" s="5">
        <v>73.626014115415842</v>
      </c>
      <c r="U197" s="5">
        <v>0.59737174964338635</v>
      </c>
      <c r="V197" s="5">
        <v>0.48415099105545806</v>
      </c>
      <c r="W197" s="5">
        <v>0.11322075858792829</v>
      </c>
    </row>
    <row r="198" spans="1:23" x14ac:dyDescent="0.35">
      <c r="A198" s="10">
        <v>42993</v>
      </c>
      <c r="B198" s="9">
        <v>74.830001999999993</v>
      </c>
      <c r="C198" s="9">
        <v>75.389999000000003</v>
      </c>
      <c r="D198" s="9">
        <v>74.069999999999993</v>
      </c>
      <c r="E198" s="9">
        <v>75.309997999999993</v>
      </c>
      <c r="F198" s="9">
        <v>38578400</v>
      </c>
      <c r="G198" s="9">
        <v>74.933670000000006</v>
      </c>
      <c r="H198" s="4">
        <f t="shared" si="210"/>
        <v>7.1961718977165915E-3</v>
      </c>
      <c r="I198" s="11">
        <f t="shared" si="155"/>
        <v>0.12365917924392721</v>
      </c>
      <c r="J198" s="9">
        <f t="shared" si="211"/>
        <v>0.54000099999998952</v>
      </c>
      <c r="K198" s="9">
        <f t="shared" si="212"/>
        <v>0.54000099999998952</v>
      </c>
      <c r="L198" s="9">
        <f t="shared" si="213"/>
        <v>0</v>
      </c>
      <c r="M198" s="9">
        <f t="shared" ref="M198:N198" si="216">AVERAGE(K185:K198)</f>
        <v>0.33857071428571367</v>
      </c>
      <c r="N198" s="9">
        <f t="shared" si="216"/>
        <v>0.16071371428571371</v>
      </c>
      <c r="O198" s="9">
        <f t="shared" si="157"/>
        <v>2.1066697126034262</v>
      </c>
      <c r="P198" s="9">
        <f t="shared" si="158"/>
        <v>67.811190357857896</v>
      </c>
      <c r="Q198" s="9">
        <f t="shared" si="209"/>
        <v>1.3199990000000099</v>
      </c>
      <c r="R198" s="9">
        <f t="shared" si="153"/>
        <v>0.9257135714285728</v>
      </c>
      <c r="S198" s="9">
        <f t="shared" si="150"/>
        <v>74.398333249999993</v>
      </c>
      <c r="T198" s="5">
        <v>73.750753662422085</v>
      </c>
      <c r="U198" s="5">
        <v>0.63980330032033805</v>
      </c>
      <c r="V198" s="5">
        <v>0.51528145290843408</v>
      </c>
      <c r="W198" s="5">
        <v>0.12452184741190397</v>
      </c>
    </row>
    <row r="199" spans="1:23" x14ac:dyDescent="0.35">
      <c r="A199" s="10">
        <v>42996</v>
      </c>
      <c r="B199" s="9">
        <v>75.230002999999996</v>
      </c>
      <c r="C199" s="9">
        <v>75.970000999999996</v>
      </c>
      <c r="D199" s="9">
        <v>75.040001000000004</v>
      </c>
      <c r="E199" s="9">
        <v>75.160004000000001</v>
      </c>
      <c r="F199" s="9">
        <v>23307000</v>
      </c>
      <c r="G199" s="9">
        <v>74.784430999999998</v>
      </c>
      <c r="H199" s="4">
        <f t="shared" si="210"/>
        <v>-1.9936006191863544E-3</v>
      </c>
      <c r="I199" s="11">
        <f t="shared" si="155"/>
        <v>0.12474131002822712</v>
      </c>
      <c r="J199" s="9">
        <f t="shared" si="211"/>
        <v>-0.14999399999999241</v>
      </c>
      <c r="K199" s="9">
        <f t="shared" si="212"/>
        <v>0</v>
      </c>
      <c r="L199" s="9">
        <f t="shared" si="213"/>
        <v>0.14999399999999241</v>
      </c>
      <c r="M199" s="9">
        <f t="shared" ref="M199:N199" si="217">AVERAGE(K186:K199)</f>
        <v>0.33785628571428511</v>
      </c>
      <c r="N199" s="9">
        <f t="shared" si="217"/>
        <v>0.17142757142857029</v>
      </c>
      <c r="O199" s="9">
        <f t="shared" si="157"/>
        <v>1.9708398298990173</v>
      </c>
      <c r="P199" s="9">
        <f t="shared" si="158"/>
        <v>66.339484547910104</v>
      </c>
      <c r="Q199" s="9">
        <f t="shared" si="209"/>
        <v>0.92999999999999261</v>
      </c>
      <c r="R199" s="9">
        <f t="shared" si="153"/>
        <v>0.95357121428571545</v>
      </c>
      <c r="S199" s="9">
        <f t="shared" si="150"/>
        <v>74.494166750000005</v>
      </c>
      <c r="T199" s="5">
        <v>73.855142576316752</v>
      </c>
      <c r="U199" s="5">
        <v>0.65379085369606571</v>
      </c>
      <c r="V199" s="5">
        <v>0.54298333306596036</v>
      </c>
      <c r="W199" s="5">
        <v>0.11080752063010535</v>
      </c>
    </row>
    <row r="200" spans="1:23" x14ac:dyDescent="0.35">
      <c r="A200" s="10">
        <v>42997</v>
      </c>
      <c r="B200" s="9">
        <v>75.209998999999996</v>
      </c>
      <c r="C200" s="9">
        <v>75.709998999999996</v>
      </c>
      <c r="D200" s="9">
        <v>75.010002</v>
      </c>
      <c r="E200" s="9">
        <v>75.440002000000007</v>
      </c>
      <c r="F200" s="9">
        <v>16093300</v>
      </c>
      <c r="G200" s="9">
        <v>75.063025999999994</v>
      </c>
      <c r="H200" s="4">
        <f t="shared" si="210"/>
        <v>3.7183857046956389E-3</v>
      </c>
      <c r="I200" s="11">
        <f t="shared" si="155"/>
        <v>0.12486050098285915</v>
      </c>
      <c r="J200" s="9">
        <f t="shared" si="211"/>
        <v>0.27999800000000619</v>
      </c>
      <c r="K200" s="9">
        <f t="shared" si="212"/>
        <v>0.27999800000000619</v>
      </c>
      <c r="L200" s="9">
        <f t="shared" si="213"/>
        <v>0</v>
      </c>
      <c r="M200" s="9">
        <f t="shared" ref="M200:N200" si="218">AVERAGE(K187:K200)</f>
        <v>0.34214178571428483</v>
      </c>
      <c r="N200" s="9">
        <f t="shared" si="218"/>
        <v>0.17142757142857029</v>
      </c>
      <c r="O200" s="9">
        <f t="shared" si="157"/>
        <v>1.9958387257259083</v>
      </c>
      <c r="P200" s="9">
        <f t="shared" si="158"/>
        <v>66.620366062672673</v>
      </c>
      <c r="Q200" s="9">
        <f t="shared" si="209"/>
        <v>0.69999699999999621</v>
      </c>
      <c r="R200" s="9">
        <f t="shared" si="153"/>
        <v>0.92428521428571542</v>
      </c>
      <c r="S200" s="9">
        <f t="shared" si="150"/>
        <v>74.550000499999996</v>
      </c>
      <c r="T200" s="5">
        <v>73.972539570663656</v>
      </c>
      <c r="U200" s="5">
        <v>0.67963517780873417</v>
      </c>
      <c r="V200" s="5">
        <v>0.57031370201451514</v>
      </c>
      <c r="W200" s="5">
        <v>0.10932147579421903</v>
      </c>
    </row>
    <row r="201" spans="1:23" x14ac:dyDescent="0.35">
      <c r="A201" s="10">
        <v>42998</v>
      </c>
      <c r="B201" s="9">
        <v>75.349997999999999</v>
      </c>
      <c r="C201" s="9">
        <v>75.550003000000004</v>
      </c>
      <c r="D201" s="9">
        <v>74.309997999999993</v>
      </c>
      <c r="E201" s="9">
        <v>74.940002000000007</v>
      </c>
      <c r="F201" s="9">
        <v>21587900</v>
      </c>
      <c r="G201" s="9">
        <v>74.565528999999998</v>
      </c>
      <c r="H201" s="4">
        <f t="shared" si="210"/>
        <v>-6.6497846385001171E-3</v>
      </c>
      <c r="I201" s="11">
        <f t="shared" si="155"/>
        <v>0.11984214871525697</v>
      </c>
      <c r="J201" s="9">
        <f t="shared" si="211"/>
        <v>-0.5</v>
      </c>
      <c r="K201" s="9">
        <f t="shared" si="212"/>
        <v>0</v>
      </c>
      <c r="L201" s="9">
        <f t="shared" si="213"/>
        <v>0.5</v>
      </c>
      <c r="M201" s="9">
        <f t="shared" ref="M201:N201" si="219">AVERAGE(K188:K201)</f>
        <v>0.27357042857142794</v>
      </c>
      <c r="N201" s="9">
        <f t="shared" si="219"/>
        <v>0.20714185714285602</v>
      </c>
      <c r="O201" s="9">
        <f t="shared" si="157"/>
        <v>1.3206912033368479</v>
      </c>
      <c r="P201" s="9">
        <f t="shared" si="158"/>
        <v>56.909389816183563</v>
      </c>
      <c r="Q201" s="9">
        <f t="shared" si="209"/>
        <v>1.2400050000000107</v>
      </c>
      <c r="R201" s="9">
        <f t="shared" si="153"/>
        <v>0.91428578571428731</v>
      </c>
      <c r="S201" s="9">
        <f t="shared" si="150"/>
        <v>74.633333833333339</v>
      </c>
      <c r="T201" s="5">
        <v>74.044203454318193</v>
      </c>
      <c r="U201" s="5">
        <v>0.65225240977383692</v>
      </c>
      <c r="V201" s="5">
        <v>0.58670144356637954</v>
      </c>
      <c r="W201" s="5">
        <v>6.5550966207457373E-2</v>
      </c>
    </row>
    <row r="202" spans="1:23" x14ac:dyDescent="0.35">
      <c r="A202" s="10">
        <v>42999</v>
      </c>
      <c r="B202" s="9">
        <v>75.110000999999997</v>
      </c>
      <c r="C202" s="9">
        <v>75.239998</v>
      </c>
      <c r="D202" s="9">
        <v>74.110000999999997</v>
      </c>
      <c r="E202" s="9">
        <v>74.209998999999996</v>
      </c>
      <c r="F202" s="9">
        <v>19186100</v>
      </c>
      <c r="G202" s="9">
        <v>73.839172000000005</v>
      </c>
      <c r="H202" s="4">
        <f t="shared" si="210"/>
        <v>-9.7889459736320156E-3</v>
      </c>
      <c r="I202" s="11">
        <f t="shared" si="155"/>
        <v>0.11972481495496055</v>
      </c>
      <c r="J202" s="9">
        <f t="shared" si="211"/>
        <v>-0.73000300000001062</v>
      </c>
      <c r="K202" s="9">
        <f t="shared" si="212"/>
        <v>0</v>
      </c>
      <c r="L202" s="9">
        <f t="shared" si="213"/>
        <v>0.73000300000001062</v>
      </c>
      <c r="M202" s="9">
        <f t="shared" ref="M202:N202" si="220">AVERAGE(K189:K202)</f>
        <v>0.21928507142857054</v>
      </c>
      <c r="N202" s="9">
        <f t="shared" si="220"/>
        <v>0.25928492857142821</v>
      </c>
      <c r="O202" s="9">
        <f t="shared" si="157"/>
        <v>0.84573011102788243</v>
      </c>
      <c r="P202" s="9">
        <f t="shared" si="158"/>
        <v>45.820897972829705</v>
      </c>
      <c r="Q202" s="9">
        <f t="shared" si="209"/>
        <v>1.129997000000003</v>
      </c>
      <c r="R202" s="9">
        <f t="shared" si="153"/>
        <v>0.91214300000000237</v>
      </c>
      <c r="S202" s="9">
        <f t="shared" si="150"/>
        <v>74.68333366666667</v>
      </c>
      <c r="T202" s="5">
        <v>74.056484605850187</v>
      </c>
      <c r="U202" s="5">
        <v>0.56513174068922467</v>
      </c>
      <c r="V202" s="5">
        <v>0.58238750299094855</v>
      </c>
      <c r="W202" s="5">
        <v>-1.7255762301723876E-2</v>
      </c>
    </row>
    <row r="203" spans="1:23" x14ac:dyDescent="0.35">
      <c r="A203" s="10">
        <v>43000</v>
      </c>
      <c r="B203" s="9">
        <v>73.989998</v>
      </c>
      <c r="C203" s="9">
        <v>74.510002</v>
      </c>
      <c r="D203" s="9">
        <v>73.849997999999999</v>
      </c>
      <c r="E203" s="9">
        <v>74.410004000000001</v>
      </c>
      <c r="F203" s="9">
        <v>14111400</v>
      </c>
      <c r="G203" s="9">
        <v>74.038177000000005</v>
      </c>
      <c r="H203" s="4">
        <f t="shared" si="210"/>
        <v>2.6914888788618844E-3</v>
      </c>
      <c r="I203" s="11">
        <f t="shared" si="155"/>
        <v>0.10991676578439172</v>
      </c>
      <c r="J203" s="9">
        <f t="shared" si="211"/>
        <v>0.20000500000000443</v>
      </c>
      <c r="K203" s="9">
        <f t="shared" si="212"/>
        <v>0.20000500000000443</v>
      </c>
      <c r="L203" s="9">
        <f t="shared" si="213"/>
        <v>0</v>
      </c>
      <c r="M203" s="9">
        <f t="shared" ref="M203:N203" si="221">AVERAGE(K190:K203)</f>
        <v>0.23357114285714228</v>
      </c>
      <c r="N203" s="9">
        <f t="shared" si="221"/>
        <v>0.1999995714285713</v>
      </c>
      <c r="O203" s="9">
        <f t="shared" si="157"/>
        <v>1.1678582168390339</v>
      </c>
      <c r="P203" s="9">
        <f t="shared" si="158"/>
        <v>53.871522028866551</v>
      </c>
      <c r="Q203" s="9">
        <f t="shared" si="209"/>
        <v>0.6600040000000007</v>
      </c>
      <c r="R203" s="9">
        <f t="shared" si="153"/>
        <v>0.88071478571428841</v>
      </c>
      <c r="S203" s="9">
        <f t="shared" si="150"/>
        <v>74.767500499999997</v>
      </c>
      <c r="T203" s="5">
        <v>74.082671227639068</v>
      </c>
      <c r="U203" s="5">
        <v>0.50638937327889266</v>
      </c>
      <c r="V203" s="5">
        <v>0.56718787704853746</v>
      </c>
      <c r="W203" s="5">
        <v>-6.0798503769644796E-2</v>
      </c>
    </row>
    <row r="204" spans="1:23" x14ac:dyDescent="0.35">
      <c r="A204" s="10">
        <v>43003</v>
      </c>
      <c r="B204" s="9">
        <v>74.089995999999999</v>
      </c>
      <c r="C204" s="9">
        <v>74.25</v>
      </c>
      <c r="D204" s="9">
        <v>72.919998000000007</v>
      </c>
      <c r="E204" s="9">
        <v>73.260002</v>
      </c>
      <c r="F204" s="9">
        <v>24149200</v>
      </c>
      <c r="G204" s="9">
        <v>72.893921000000006</v>
      </c>
      <c r="H204" s="4">
        <f t="shared" si="210"/>
        <v>-1.5575618241529483E-2</v>
      </c>
      <c r="I204" s="11">
        <f t="shared" si="155"/>
        <v>0.12814319717254399</v>
      </c>
      <c r="J204" s="9">
        <f t="shared" si="211"/>
        <v>-1.1500020000000006</v>
      </c>
      <c r="K204" s="9">
        <f t="shared" si="212"/>
        <v>0</v>
      </c>
      <c r="L204" s="9">
        <f t="shared" si="213"/>
        <v>1.1500020000000006</v>
      </c>
      <c r="M204" s="9">
        <f t="shared" ref="M204:N204" si="222">AVERAGE(K191:K204)</f>
        <v>0.23357114285714228</v>
      </c>
      <c r="N204" s="9">
        <f t="shared" si="222"/>
        <v>0.25857107142857061</v>
      </c>
      <c r="O204" s="9">
        <f t="shared" si="157"/>
        <v>0.90331505982743132</v>
      </c>
      <c r="P204" s="9">
        <f t="shared" si="158"/>
        <v>47.460091021889596</v>
      </c>
      <c r="Q204" s="9">
        <f t="shared" si="209"/>
        <v>1.3300019999999932</v>
      </c>
      <c r="R204" s="9">
        <f t="shared" si="153"/>
        <v>0.910715214285716</v>
      </c>
      <c r="S204" s="9">
        <f t="shared" si="150"/>
        <v>74.677501000000007</v>
      </c>
      <c r="T204" s="5">
        <v>74.021732766332462</v>
      </c>
      <c r="U204" s="5">
        <v>0.36285728059812072</v>
      </c>
      <c r="V204" s="5">
        <v>0.52632175775845413</v>
      </c>
      <c r="W204" s="5">
        <v>-0.16346447716033341</v>
      </c>
    </row>
    <row r="205" spans="1:23" x14ac:dyDescent="0.35">
      <c r="A205" s="10">
        <v>43004</v>
      </c>
      <c r="B205" s="9">
        <v>73.669998000000007</v>
      </c>
      <c r="C205" s="9">
        <v>73.809997999999993</v>
      </c>
      <c r="D205" s="9">
        <v>72.989998</v>
      </c>
      <c r="E205" s="9">
        <v>73.260002</v>
      </c>
      <c r="F205" s="9">
        <v>18019600</v>
      </c>
      <c r="G205" s="9">
        <v>72.893921000000006</v>
      </c>
      <c r="H205" s="4">
        <f t="shared" si="210"/>
        <v>0</v>
      </c>
      <c r="I205" s="11">
        <f t="shared" si="155"/>
        <v>0.127627817096051</v>
      </c>
      <c r="J205" s="9">
        <f t="shared" si="211"/>
        <v>0</v>
      </c>
      <c r="K205" s="9">
        <f t="shared" si="212"/>
        <v>0</v>
      </c>
      <c r="L205" s="9">
        <f t="shared" si="213"/>
        <v>0</v>
      </c>
      <c r="M205" s="9">
        <f t="shared" ref="M205:N205" si="223">AVERAGE(K192:K205)</f>
        <v>0.23357114285714228</v>
      </c>
      <c r="N205" s="9">
        <f t="shared" si="223"/>
        <v>0.24357114285714232</v>
      </c>
      <c r="O205" s="9">
        <f t="shared" si="157"/>
        <v>0.95894423336566936</v>
      </c>
      <c r="P205" s="9">
        <f t="shared" si="158"/>
        <v>48.952094553406639</v>
      </c>
      <c r="Q205" s="9">
        <f t="shared" si="209"/>
        <v>0.81999999999999318</v>
      </c>
      <c r="R205" s="9">
        <f t="shared" si="153"/>
        <v>0.92000071428571517</v>
      </c>
      <c r="S205" s="9">
        <f t="shared" ref="S205:S252" si="224">AVERAGE(E194:E205)</f>
        <v>74.617500916666671</v>
      </c>
      <c r="T205" s="5">
        <v>73.965308265122644</v>
      </c>
      <c r="U205" s="5">
        <v>0.24626823612631199</v>
      </c>
      <c r="V205" s="5">
        <v>0.47031105343202573</v>
      </c>
      <c r="W205" s="5">
        <v>-0.22404281730571374</v>
      </c>
    </row>
    <row r="206" spans="1:23" x14ac:dyDescent="0.35">
      <c r="A206" s="10">
        <v>43005</v>
      </c>
      <c r="B206" s="9">
        <v>73.550003000000004</v>
      </c>
      <c r="C206" s="9">
        <v>74.169998000000007</v>
      </c>
      <c r="D206" s="9">
        <v>73.169998000000007</v>
      </c>
      <c r="E206" s="9">
        <v>73.849997999999999</v>
      </c>
      <c r="F206" s="9">
        <v>19565100</v>
      </c>
      <c r="G206" s="9">
        <v>73.480971999999994</v>
      </c>
      <c r="H206" s="4">
        <f t="shared" si="210"/>
        <v>8.0212410141052119E-3</v>
      </c>
      <c r="I206" s="11">
        <f t="shared" si="155"/>
        <v>0.11975635290380306</v>
      </c>
      <c r="J206" s="9">
        <f t="shared" si="211"/>
        <v>0.5899959999999993</v>
      </c>
      <c r="K206" s="9">
        <f t="shared" si="212"/>
        <v>0.5899959999999993</v>
      </c>
      <c r="L206" s="9">
        <f t="shared" si="213"/>
        <v>0</v>
      </c>
      <c r="M206" s="9">
        <f t="shared" ref="M206:N206" si="225">AVERAGE(K193:K206)</f>
        <v>0.20857128571428518</v>
      </c>
      <c r="N206" s="9">
        <f t="shared" si="225"/>
        <v>0.24357114285714232</v>
      </c>
      <c r="O206" s="9">
        <f t="shared" si="157"/>
        <v>0.8563054032907953</v>
      </c>
      <c r="P206" s="9">
        <f t="shared" si="158"/>
        <v>46.129553993258121</v>
      </c>
      <c r="Q206" s="9">
        <f t="shared" si="209"/>
        <v>1</v>
      </c>
      <c r="R206" s="9">
        <f t="shared" si="153"/>
        <v>0.92000071428571517</v>
      </c>
      <c r="S206" s="9">
        <f t="shared" si="224"/>
        <v>74.541667250000003</v>
      </c>
      <c r="T206" s="5">
        <v>73.956766764002452</v>
      </c>
      <c r="U206" s="5">
        <v>0.19918227551589496</v>
      </c>
      <c r="V206" s="5">
        <v>0.41608529784879961</v>
      </c>
      <c r="W206" s="5">
        <v>-0.21690302233290465</v>
      </c>
    </row>
    <row r="207" spans="1:23" x14ac:dyDescent="0.35">
      <c r="A207" s="10">
        <v>43006</v>
      </c>
      <c r="B207" s="9">
        <v>73.540001000000004</v>
      </c>
      <c r="C207" s="9">
        <v>73.970000999999996</v>
      </c>
      <c r="D207" s="9">
        <v>73.309997999999993</v>
      </c>
      <c r="E207" s="9">
        <v>73.870002999999997</v>
      </c>
      <c r="F207" s="9">
        <v>10883800</v>
      </c>
      <c r="G207" s="9">
        <v>73.500870000000006</v>
      </c>
      <c r="H207" s="4">
        <f t="shared" si="210"/>
        <v>2.707545347209825E-4</v>
      </c>
      <c r="I207" s="11">
        <f t="shared" si="155"/>
        <v>0.11808343550266928</v>
      </c>
      <c r="J207" s="9">
        <f t="shared" si="211"/>
        <v>2.0004999999997608E-2</v>
      </c>
      <c r="K207" s="9">
        <f t="shared" si="212"/>
        <v>2.0004999999997608E-2</v>
      </c>
      <c r="L207" s="9">
        <f t="shared" si="213"/>
        <v>0</v>
      </c>
      <c r="M207" s="9">
        <f t="shared" ref="M207:N207" si="226">AVERAGE(K194:K207)</f>
        <v>0.21000021428571358</v>
      </c>
      <c r="N207" s="9">
        <f t="shared" si="226"/>
        <v>0.21785735714285639</v>
      </c>
      <c r="O207" s="9">
        <f t="shared" si="157"/>
        <v>0.96393446170380825</v>
      </c>
      <c r="P207" s="9">
        <f t="shared" si="158"/>
        <v>49.081803924737301</v>
      </c>
      <c r="Q207" s="9">
        <f t="shared" si="209"/>
        <v>0.66000300000000323</v>
      </c>
      <c r="R207" s="9">
        <f t="shared" ref="R207:R252" si="227">AVERAGE(Q194:Q207)</f>
        <v>0.92428621428571489</v>
      </c>
      <c r="S207" s="9">
        <f t="shared" si="224"/>
        <v>74.474167499999993</v>
      </c>
      <c r="T207" s="5">
        <v>73.950339818520789</v>
      </c>
      <c r="U207" s="5">
        <v>0.16161752261011486</v>
      </c>
      <c r="V207" s="5">
        <v>0.3651917428010627</v>
      </c>
      <c r="W207" s="5">
        <v>-0.20357422019094784</v>
      </c>
    </row>
    <row r="208" spans="1:23" x14ac:dyDescent="0.35">
      <c r="A208" s="10">
        <v>43007</v>
      </c>
      <c r="B208" s="9">
        <v>73.940002000000007</v>
      </c>
      <c r="C208" s="9">
        <v>74.540001000000004</v>
      </c>
      <c r="D208" s="9">
        <v>73.879997000000003</v>
      </c>
      <c r="E208" s="9">
        <v>74.489998</v>
      </c>
      <c r="F208" s="9">
        <v>17079100</v>
      </c>
      <c r="G208" s="9">
        <v>74.117767000000001</v>
      </c>
      <c r="H208" s="4">
        <f t="shared" si="210"/>
        <v>8.3580312585350633E-3</v>
      </c>
      <c r="I208" s="11">
        <f t="shared" si="155"/>
        <v>0.11467518933553439</v>
      </c>
      <c r="J208" s="9">
        <f t="shared" si="211"/>
        <v>0.61999500000000296</v>
      </c>
      <c r="K208" s="9">
        <f t="shared" si="212"/>
        <v>0.61999500000000296</v>
      </c>
      <c r="L208" s="9">
        <f t="shared" si="213"/>
        <v>0</v>
      </c>
      <c r="M208" s="9">
        <f t="shared" ref="M208:N208" si="228">AVERAGE(K195:K208)</f>
        <v>0.1985713571428564</v>
      </c>
      <c r="N208" s="9">
        <f t="shared" si="228"/>
        <v>0.21785735714285639</v>
      </c>
      <c r="O208" s="9">
        <f t="shared" si="157"/>
        <v>0.91147418543522718</v>
      </c>
      <c r="P208" s="9">
        <f t="shared" si="158"/>
        <v>47.68435756968865</v>
      </c>
      <c r="Q208" s="9">
        <f t="shared" si="209"/>
        <v>0.6600040000000007</v>
      </c>
      <c r="R208" s="9">
        <f t="shared" si="227"/>
        <v>0.92642907142857112</v>
      </c>
      <c r="S208" s="9">
        <f t="shared" si="224"/>
        <v>74.414167416666672</v>
      </c>
      <c r="T208" s="5">
        <v>73.990314498630369</v>
      </c>
      <c r="U208" s="5">
        <v>0.17980294386501328</v>
      </c>
      <c r="V208" s="5">
        <v>0.32811398301385286</v>
      </c>
      <c r="W208" s="5">
        <v>-0.14831103914883959</v>
      </c>
    </row>
    <row r="209" spans="1:23" x14ac:dyDescent="0.35">
      <c r="A209" s="10">
        <v>43010</v>
      </c>
      <c r="B209" s="9">
        <v>74.709998999999996</v>
      </c>
      <c r="C209" s="9">
        <v>75.010002</v>
      </c>
      <c r="D209" s="9">
        <v>74.300003000000004</v>
      </c>
      <c r="E209" s="9">
        <v>74.610000999999997</v>
      </c>
      <c r="F209" s="9">
        <v>15304800</v>
      </c>
      <c r="G209" s="9">
        <v>74.237174999999993</v>
      </c>
      <c r="H209" s="4">
        <f t="shared" si="210"/>
        <v>1.6097613490417397E-3</v>
      </c>
      <c r="I209" s="11">
        <f t="shared" ref="I209:I252" si="229">STDEV(H196:H209)*SQRT(252)</f>
        <v>0.11487086975485143</v>
      </c>
      <c r="J209" s="9">
        <f t="shared" si="211"/>
        <v>0.12000299999999697</v>
      </c>
      <c r="K209" s="9">
        <f t="shared" si="212"/>
        <v>0.12000299999999697</v>
      </c>
      <c r="L209" s="9">
        <f t="shared" si="213"/>
        <v>0</v>
      </c>
      <c r="M209" s="9">
        <f t="shared" ref="M209:N209" si="230">AVERAGE(K196:K209)</f>
        <v>0.20714299999999902</v>
      </c>
      <c r="N209" s="9">
        <f t="shared" si="230"/>
        <v>0.2121429285714283</v>
      </c>
      <c r="O209" s="9">
        <f t="shared" ref="O209:O252" si="231">M209/N209</f>
        <v>0.9764313210668919</v>
      </c>
      <c r="P209" s="9">
        <f t="shared" ref="P209:P252" si="232">IF(N209=0,100,100-(100/(1+O209)))</f>
        <v>49.403756693139599</v>
      </c>
      <c r="Q209" s="9">
        <f t="shared" si="209"/>
        <v>0.70999899999999627</v>
      </c>
      <c r="R209" s="9">
        <f t="shared" si="227"/>
        <v>0.91500078571428489</v>
      </c>
      <c r="S209" s="9">
        <f t="shared" si="224"/>
        <v>74.400834416666669</v>
      </c>
      <c r="T209" s="5">
        <v>74.036217202435523</v>
      </c>
      <c r="U209" s="5">
        <v>0.2015746335221138</v>
      </c>
      <c r="V209" s="5">
        <v>0.30280611311550509</v>
      </c>
      <c r="W209" s="5">
        <v>-0.10123147959339129</v>
      </c>
    </row>
    <row r="210" spans="1:23" x14ac:dyDescent="0.35">
      <c r="A210" s="10">
        <v>43011</v>
      </c>
      <c r="B210" s="9">
        <v>74.669998000000007</v>
      </c>
      <c r="C210" s="9">
        <v>74.879997000000003</v>
      </c>
      <c r="D210" s="9">
        <v>74.190002000000007</v>
      </c>
      <c r="E210" s="9">
        <v>74.260002</v>
      </c>
      <c r="F210" s="9">
        <v>12190400</v>
      </c>
      <c r="G210" s="9">
        <v>73.888924000000003</v>
      </c>
      <c r="H210" s="4">
        <f t="shared" si="210"/>
        <v>-4.7020969835164994E-3</v>
      </c>
      <c r="I210" s="11">
        <f t="shared" si="229"/>
        <v>0.11149858098831258</v>
      </c>
      <c r="J210" s="9">
        <f t="shared" si="211"/>
        <v>-0.34999899999999684</v>
      </c>
      <c r="K210" s="9">
        <f t="shared" si="212"/>
        <v>0</v>
      </c>
      <c r="L210" s="9">
        <f t="shared" si="213"/>
        <v>0.34999899999999684</v>
      </c>
      <c r="M210" s="9">
        <f t="shared" ref="M210:N210" si="233">AVERAGE(K197:K210)</f>
        <v>0.16928592857142835</v>
      </c>
      <c r="N210" s="9">
        <f t="shared" si="233"/>
        <v>0.23714285714285666</v>
      </c>
      <c r="O210" s="9">
        <f t="shared" si="231"/>
        <v>0.71385632530120535</v>
      </c>
      <c r="P210" s="9">
        <f t="shared" si="232"/>
        <v>41.652051853048249</v>
      </c>
      <c r="Q210" s="9">
        <f t="shared" si="209"/>
        <v>0.68999499999999614</v>
      </c>
      <c r="R210" s="9">
        <f t="shared" si="227"/>
        <v>0.91571471428571372</v>
      </c>
      <c r="S210" s="9">
        <f t="shared" si="224"/>
        <v>74.31333475000001</v>
      </c>
      <c r="T210" s="5">
        <v>74.052793854106966</v>
      </c>
      <c r="U210" s="5">
        <v>0.18841493016488187</v>
      </c>
      <c r="V210" s="5">
        <v>0.27992787652538043</v>
      </c>
      <c r="W210" s="5">
        <v>-9.1512946360498559E-2</v>
      </c>
    </row>
    <row r="211" spans="1:23" x14ac:dyDescent="0.35">
      <c r="A211" s="10">
        <v>43012</v>
      </c>
      <c r="B211" s="9">
        <v>74.089995999999999</v>
      </c>
      <c r="C211" s="9">
        <v>74.720000999999996</v>
      </c>
      <c r="D211" s="9">
        <v>73.709998999999996</v>
      </c>
      <c r="E211" s="9">
        <v>74.690002000000007</v>
      </c>
      <c r="F211" s="9">
        <v>13317700</v>
      </c>
      <c r="G211" s="9">
        <v>74.316772</v>
      </c>
      <c r="H211" s="4">
        <f t="shared" si="210"/>
        <v>5.7737212550316962E-3</v>
      </c>
      <c r="I211" s="11">
        <f t="shared" si="229"/>
        <v>0.11239625637038618</v>
      </c>
      <c r="J211" s="9">
        <f t="shared" si="211"/>
        <v>0.43000000000000682</v>
      </c>
      <c r="K211" s="9">
        <f t="shared" si="212"/>
        <v>0.43000000000000682</v>
      </c>
      <c r="L211" s="9">
        <f t="shared" si="213"/>
        <v>0</v>
      </c>
      <c r="M211" s="9">
        <f t="shared" ref="M211:N211" si="234">AVERAGE(K198:K211)</f>
        <v>0.20000021428571454</v>
      </c>
      <c r="N211" s="9">
        <f t="shared" si="234"/>
        <v>0.2057141428571429</v>
      </c>
      <c r="O211" s="9">
        <f t="shared" si="231"/>
        <v>0.97222393904440318</v>
      </c>
      <c r="P211" s="9">
        <f t="shared" si="232"/>
        <v>49.295818785947425</v>
      </c>
      <c r="Q211" s="9">
        <f t="shared" si="209"/>
        <v>1.0100020000000001</v>
      </c>
      <c r="R211" s="9">
        <f t="shared" si="227"/>
        <v>0.91857192857142833</v>
      </c>
      <c r="S211" s="9">
        <f t="shared" si="224"/>
        <v>74.27416791666667</v>
      </c>
      <c r="T211" s="5">
        <v>74.099994457506455</v>
      </c>
      <c r="U211" s="5">
        <v>0.21025943687742199</v>
      </c>
      <c r="V211" s="5">
        <v>0.26599418859578872</v>
      </c>
      <c r="W211" s="5">
        <v>-5.5734751718366726E-2</v>
      </c>
    </row>
    <row r="212" spans="1:23" x14ac:dyDescent="0.35">
      <c r="A212" s="10">
        <v>43013</v>
      </c>
      <c r="B212" s="9">
        <v>75.220000999999996</v>
      </c>
      <c r="C212" s="9">
        <v>76.120002999999997</v>
      </c>
      <c r="D212" s="9">
        <v>74.959998999999996</v>
      </c>
      <c r="E212" s="9">
        <v>75.970000999999996</v>
      </c>
      <c r="F212" s="9">
        <v>21195300</v>
      </c>
      <c r="G212" s="9">
        <v>75.590378000000001</v>
      </c>
      <c r="H212" s="4">
        <f t="shared" si="210"/>
        <v>1.6992340190521628E-2</v>
      </c>
      <c r="I212" s="11">
        <f t="shared" si="229"/>
        <v>0.13085243774497382</v>
      </c>
      <c r="J212" s="9">
        <f t="shared" si="211"/>
        <v>1.2799989999999895</v>
      </c>
      <c r="K212" s="9">
        <f t="shared" si="212"/>
        <v>1.2799989999999895</v>
      </c>
      <c r="L212" s="9">
        <f t="shared" si="213"/>
        <v>0</v>
      </c>
      <c r="M212" s="9">
        <f t="shared" ref="M212:N212" si="235">AVERAGE(K199:K212)</f>
        <v>0.25285721428571456</v>
      </c>
      <c r="N212" s="9">
        <f t="shared" si="235"/>
        <v>0.2057141428571429</v>
      </c>
      <c r="O212" s="9">
        <f t="shared" si="231"/>
        <v>1.2291678674776869</v>
      </c>
      <c r="P212" s="9">
        <f t="shared" si="232"/>
        <v>55.14021108102979</v>
      </c>
      <c r="Q212" s="9">
        <f t="shared" si="209"/>
        <v>1.1600040000000007</v>
      </c>
      <c r="R212" s="9">
        <f t="shared" si="227"/>
        <v>0.90714371428571339</v>
      </c>
      <c r="S212" s="9">
        <f t="shared" si="224"/>
        <v>74.318334500000006</v>
      </c>
      <c r="T212" s="5">
        <v>74.238513460654133</v>
      </c>
      <c r="U212" s="5">
        <v>0.32708614228607757</v>
      </c>
      <c r="V212" s="5">
        <v>0.27821257933384652</v>
      </c>
      <c r="W212" s="5">
        <v>4.8873562952231053E-2</v>
      </c>
    </row>
    <row r="213" spans="1:23" x14ac:dyDescent="0.35">
      <c r="A213" s="10">
        <v>43014</v>
      </c>
      <c r="B213" s="9">
        <v>75.669998000000007</v>
      </c>
      <c r="C213" s="9">
        <v>76.029999000000004</v>
      </c>
      <c r="D213" s="9">
        <v>75.540001000000004</v>
      </c>
      <c r="E213" s="9">
        <v>76</v>
      </c>
      <c r="F213" s="9">
        <v>13959800</v>
      </c>
      <c r="G213" s="9">
        <v>75.620223999999993</v>
      </c>
      <c r="H213" s="4">
        <f t="shared" si="210"/>
        <v>3.9476068467180522E-4</v>
      </c>
      <c r="I213" s="11">
        <f t="shared" si="229"/>
        <v>0.13031780017285766</v>
      </c>
      <c r="J213" s="9">
        <f t="shared" si="211"/>
        <v>2.9999000000003662E-2</v>
      </c>
      <c r="K213" s="9">
        <f t="shared" si="212"/>
        <v>2.9999000000003662E-2</v>
      </c>
      <c r="L213" s="9">
        <f t="shared" si="213"/>
        <v>0</v>
      </c>
      <c r="M213" s="9">
        <f t="shared" ref="M213:N213" si="236">AVERAGE(K200:K213)</f>
        <v>0.2550000000000005</v>
      </c>
      <c r="N213" s="9">
        <f t="shared" si="236"/>
        <v>0.19500028571428629</v>
      </c>
      <c r="O213" s="9">
        <f t="shared" si="231"/>
        <v>1.3076903916624285</v>
      </c>
      <c r="P213" s="9">
        <f t="shared" si="232"/>
        <v>56.666630687853512</v>
      </c>
      <c r="Q213" s="9">
        <f t="shared" si="209"/>
        <v>0.48999799999999993</v>
      </c>
      <c r="R213" s="9">
        <f t="shared" si="227"/>
        <v>0.87571499999999958</v>
      </c>
      <c r="S213" s="9">
        <f t="shared" si="224"/>
        <v>74.406667666666678</v>
      </c>
      <c r="T213" s="5">
        <v>74.368993945050121</v>
      </c>
      <c r="U213" s="5">
        <v>0.41728264205313792</v>
      </c>
      <c r="V213" s="5">
        <v>0.30602659187770481</v>
      </c>
      <c r="W213" s="5">
        <v>0.11125605017543311</v>
      </c>
    </row>
    <row r="214" spans="1:23" x14ac:dyDescent="0.35">
      <c r="A214" s="10">
        <v>43017</v>
      </c>
      <c r="B214" s="9">
        <v>75.970000999999996</v>
      </c>
      <c r="C214" s="9">
        <v>76.550003000000004</v>
      </c>
      <c r="D214" s="9">
        <v>75.860000999999997</v>
      </c>
      <c r="E214" s="9">
        <v>76.290001000000004</v>
      </c>
      <c r="F214" s="9">
        <v>11386500</v>
      </c>
      <c r="G214" s="9">
        <v>75.908775000000006</v>
      </c>
      <c r="H214" s="4">
        <f t="shared" si="210"/>
        <v>3.8085297294613981E-3</v>
      </c>
      <c r="I214" s="11">
        <f t="shared" si="229"/>
        <v>0.13035756972259877</v>
      </c>
      <c r="J214" s="9">
        <f t="shared" si="211"/>
        <v>0.29000100000000373</v>
      </c>
      <c r="K214" s="9">
        <f t="shared" si="212"/>
        <v>0.29000100000000373</v>
      </c>
      <c r="L214" s="9">
        <f t="shared" si="213"/>
        <v>0</v>
      </c>
      <c r="M214" s="9">
        <f t="shared" ref="M214:N214" si="237">AVERAGE(K201:K214)</f>
        <v>0.25571450000000034</v>
      </c>
      <c r="N214" s="9">
        <f t="shared" si="237"/>
        <v>0.19500028571428629</v>
      </c>
      <c r="O214" s="9">
        <f t="shared" si="231"/>
        <v>1.3113544888578896</v>
      </c>
      <c r="P214" s="9">
        <f t="shared" si="232"/>
        <v>56.735325333236517</v>
      </c>
      <c r="Q214" s="9">
        <f t="shared" si="209"/>
        <v>0.69000200000000689</v>
      </c>
      <c r="R214" s="9">
        <f t="shared" si="227"/>
        <v>0.87500107142857175</v>
      </c>
      <c r="S214" s="9">
        <f t="shared" si="224"/>
        <v>74.580001166666662</v>
      </c>
      <c r="T214" s="5">
        <v>74.511290763935293</v>
      </c>
      <c r="U214" s="5">
        <v>0.506328040536701</v>
      </c>
      <c r="V214" s="5">
        <v>0.34608688160950407</v>
      </c>
      <c r="W214" s="5">
        <v>0.16024115892719692</v>
      </c>
    </row>
    <row r="215" spans="1:23" x14ac:dyDescent="0.35">
      <c r="A215" s="10">
        <v>43018</v>
      </c>
      <c r="B215" s="9">
        <v>76.330001999999993</v>
      </c>
      <c r="C215" s="9">
        <v>76.629997000000003</v>
      </c>
      <c r="D215" s="9">
        <v>76.139999000000003</v>
      </c>
      <c r="E215" s="9">
        <v>76.290001000000004</v>
      </c>
      <c r="F215" s="9">
        <v>13944500</v>
      </c>
      <c r="G215" s="9">
        <v>75.908775000000006</v>
      </c>
      <c r="H215" s="4">
        <f t="shared" si="210"/>
        <v>0</v>
      </c>
      <c r="I215" s="11">
        <f t="shared" si="229"/>
        <v>0.12596970074785355</v>
      </c>
      <c r="J215" s="9">
        <f t="shared" si="211"/>
        <v>0</v>
      </c>
      <c r="K215" s="9">
        <f t="shared" si="212"/>
        <v>0</v>
      </c>
      <c r="L215" s="9">
        <f t="shared" si="213"/>
        <v>0</v>
      </c>
      <c r="M215" s="9">
        <f t="shared" ref="M215:N215" si="238">AVERAGE(K202:K215)</f>
        <v>0.25571450000000034</v>
      </c>
      <c r="N215" s="9">
        <f t="shared" si="238"/>
        <v>0.15928600000000057</v>
      </c>
      <c r="O215" s="9">
        <f t="shared" si="231"/>
        <v>1.6053796316060385</v>
      </c>
      <c r="P215" s="9">
        <f t="shared" si="232"/>
        <v>61.617877568822159</v>
      </c>
      <c r="Q215" s="9">
        <f t="shared" si="209"/>
        <v>0.48999799999999993</v>
      </c>
      <c r="R215" s="9">
        <f t="shared" si="227"/>
        <v>0.82142914285714241</v>
      </c>
      <c r="S215" s="9">
        <f t="shared" si="224"/>
        <v>74.736667583333329</v>
      </c>
      <c r="T215" s="5">
        <v>74.643047077717867</v>
      </c>
      <c r="U215" s="5">
        <v>0.57032283375843917</v>
      </c>
      <c r="V215" s="5">
        <v>0.39093407203929115</v>
      </c>
      <c r="W215" s="5">
        <v>0.17938876171914803</v>
      </c>
    </row>
    <row r="216" spans="1:23" x14ac:dyDescent="0.35">
      <c r="A216" s="10">
        <v>43019</v>
      </c>
      <c r="B216" s="9">
        <v>76.360000999999997</v>
      </c>
      <c r="C216" s="9">
        <v>76.459998999999996</v>
      </c>
      <c r="D216" s="9">
        <v>75.949996999999996</v>
      </c>
      <c r="E216" s="9">
        <v>76.419998000000007</v>
      </c>
      <c r="F216" s="9">
        <v>15388900</v>
      </c>
      <c r="G216" s="9">
        <v>76.038123999999996</v>
      </c>
      <c r="H216" s="4">
        <f t="shared" si="210"/>
        <v>1.7025557230394598E-3</v>
      </c>
      <c r="I216" s="11">
        <f t="shared" si="229"/>
        <v>0.11539518948237545</v>
      </c>
      <c r="J216" s="9">
        <f t="shared" si="211"/>
        <v>0.12999700000000303</v>
      </c>
      <c r="K216" s="9">
        <f t="shared" si="212"/>
        <v>0.12999700000000303</v>
      </c>
      <c r="L216" s="9">
        <f t="shared" si="213"/>
        <v>0</v>
      </c>
      <c r="M216" s="9">
        <f t="shared" ref="M216:N216" si="239">AVERAGE(K203:K216)</f>
        <v>0.26500000000000057</v>
      </c>
      <c r="N216" s="9">
        <f t="shared" si="239"/>
        <v>0.10714292857142839</v>
      </c>
      <c r="O216" s="9">
        <f t="shared" si="231"/>
        <v>2.4733316844455531</v>
      </c>
      <c r="P216" s="9">
        <f t="shared" si="232"/>
        <v>71.20919938403091</v>
      </c>
      <c r="Q216" s="9">
        <f t="shared" si="209"/>
        <v>0.51000200000000007</v>
      </c>
      <c r="R216" s="9">
        <f t="shared" si="227"/>
        <v>0.77714378571428511</v>
      </c>
      <c r="S216" s="9">
        <f t="shared" si="224"/>
        <v>75.000000583333332</v>
      </c>
      <c r="T216" s="5">
        <v>74.77467307196099</v>
      </c>
      <c r="U216" s="5">
        <v>0.62433193005742282</v>
      </c>
      <c r="V216" s="5">
        <v>0.43761364364291755</v>
      </c>
      <c r="W216" s="5">
        <v>0.18671828641450527</v>
      </c>
    </row>
    <row r="217" spans="1:23" x14ac:dyDescent="0.35">
      <c r="A217" s="10">
        <v>43020</v>
      </c>
      <c r="B217" s="9">
        <v>76.489998</v>
      </c>
      <c r="C217" s="9">
        <v>77.290001000000004</v>
      </c>
      <c r="D217" s="9">
        <v>76.370002999999997</v>
      </c>
      <c r="E217" s="9">
        <v>77.120002999999997</v>
      </c>
      <c r="F217" s="9">
        <v>16876500</v>
      </c>
      <c r="G217" s="9">
        <v>76.734634</v>
      </c>
      <c r="H217" s="4">
        <f t="shared" si="210"/>
        <v>9.1183118636422571E-3</v>
      </c>
      <c r="I217" s="11">
        <f t="shared" si="229"/>
        <v>0.11919677158466729</v>
      </c>
      <c r="J217" s="9">
        <f t="shared" si="211"/>
        <v>0.70000499999999022</v>
      </c>
      <c r="K217" s="9">
        <f t="shared" si="212"/>
        <v>0.70000499999999022</v>
      </c>
      <c r="L217" s="9">
        <f t="shared" si="213"/>
        <v>0</v>
      </c>
      <c r="M217" s="9">
        <f t="shared" ref="M217:N217" si="240">AVERAGE(K204:K217)</f>
        <v>0.30071428571428527</v>
      </c>
      <c r="N217" s="9">
        <f t="shared" si="240"/>
        <v>0.10714292857142839</v>
      </c>
      <c r="O217" s="9">
        <f t="shared" si="231"/>
        <v>2.8066647955568036</v>
      </c>
      <c r="P217" s="9">
        <f t="shared" si="232"/>
        <v>73.730284810808271</v>
      </c>
      <c r="Q217" s="9">
        <f t="shared" si="209"/>
        <v>0.91999800000000675</v>
      </c>
      <c r="R217" s="9">
        <f t="shared" si="227"/>
        <v>0.79571478571428556</v>
      </c>
      <c r="S217" s="9">
        <f t="shared" si="224"/>
        <v>75.321667333333323</v>
      </c>
      <c r="T217" s="5">
        <v>74.948401214778698</v>
      </c>
      <c r="U217" s="5">
        <v>0.71537271000610758</v>
      </c>
      <c r="V217" s="5">
        <v>0.49316545691555558</v>
      </c>
      <c r="W217" s="5">
        <v>0.222207253090552</v>
      </c>
    </row>
    <row r="218" spans="1:23" x14ac:dyDescent="0.35">
      <c r="A218" s="10">
        <v>43021</v>
      </c>
      <c r="B218" s="9">
        <v>77.589995999999999</v>
      </c>
      <c r="C218" s="9">
        <v>77.870002999999997</v>
      </c>
      <c r="D218" s="9">
        <v>77.290001000000004</v>
      </c>
      <c r="E218" s="9">
        <v>77.489998</v>
      </c>
      <c r="F218" s="9">
        <v>15335700</v>
      </c>
      <c r="G218" s="9">
        <v>77.102776000000006</v>
      </c>
      <c r="H218" s="4">
        <f t="shared" si="210"/>
        <v>4.7861271553199273E-3</v>
      </c>
      <c r="I218" s="11">
        <f t="shared" si="229"/>
        <v>8.5779230033344783E-2</v>
      </c>
      <c r="J218" s="9">
        <f t="shared" si="211"/>
        <v>0.36999500000000296</v>
      </c>
      <c r="K218" s="9">
        <f t="shared" si="212"/>
        <v>0.36999500000000296</v>
      </c>
      <c r="L218" s="9">
        <f t="shared" si="213"/>
        <v>0</v>
      </c>
      <c r="M218" s="9">
        <f t="shared" ref="M218:N218" si="241">AVERAGE(K205:K218)</f>
        <v>0.32714249999999978</v>
      </c>
      <c r="N218" s="9">
        <f t="shared" si="241"/>
        <v>2.4999928571428347E-2</v>
      </c>
      <c r="O218" s="9">
        <f t="shared" si="231"/>
        <v>13.085737387821217</v>
      </c>
      <c r="P218" s="9">
        <f t="shared" si="232"/>
        <v>92.900620163026616</v>
      </c>
      <c r="Q218" s="9">
        <f t="shared" si="209"/>
        <v>0.58000199999999325</v>
      </c>
      <c r="R218" s="9">
        <f t="shared" si="227"/>
        <v>0.74214335714285695</v>
      </c>
      <c r="S218" s="9">
        <f t="shared" si="224"/>
        <v>75.625000666666651</v>
      </c>
      <c r="T218" s="5">
        <v>75.136667643313601</v>
      </c>
      <c r="U218" s="5">
        <v>0.80806383150431316</v>
      </c>
      <c r="V218" s="5">
        <v>0.55614513183330705</v>
      </c>
      <c r="W218" s="5">
        <v>0.25191869967100611</v>
      </c>
    </row>
    <row r="219" spans="1:23" x14ac:dyDescent="0.35">
      <c r="A219" s="10">
        <v>43024</v>
      </c>
      <c r="B219" s="9">
        <v>77.419998000000007</v>
      </c>
      <c r="C219" s="9">
        <v>77.809997999999993</v>
      </c>
      <c r="D219" s="9">
        <v>77.349997999999999</v>
      </c>
      <c r="E219" s="9">
        <v>77.650002000000001</v>
      </c>
      <c r="F219" s="9">
        <v>12380100</v>
      </c>
      <c r="G219" s="9">
        <v>77.261985999999993</v>
      </c>
      <c r="H219" s="4">
        <f t="shared" si="210"/>
        <v>2.0627772088795495E-3</v>
      </c>
      <c r="I219" s="11">
        <f t="shared" si="229"/>
        <v>8.4344605010694962E-2</v>
      </c>
      <c r="J219" s="9">
        <f t="shared" si="211"/>
        <v>0.1600040000000007</v>
      </c>
      <c r="K219" s="9">
        <f t="shared" si="212"/>
        <v>0.1600040000000007</v>
      </c>
      <c r="L219" s="9">
        <f t="shared" si="213"/>
        <v>0</v>
      </c>
      <c r="M219" s="9">
        <f t="shared" ref="M219:N219" si="242">AVERAGE(K206:K219)</f>
        <v>0.33857135714285697</v>
      </c>
      <c r="N219" s="9">
        <f t="shared" si="242"/>
        <v>2.4999928571428347E-2</v>
      </c>
      <c r="O219" s="9">
        <f t="shared" si="231"/>
        <v>13.542892979694342</v>
      </c>
      <c r="P219" s="9">
        <f t="shared" si="232"/>
        <v>93.123789046675512</v>
      </c>
      <c r="Q219" s="9">
        <f t="shared" si="209"/>
        <v>0.45999999999999375</v>
      </c>
      <c r="R219" s="9">
        <f t="shared" si="227"/>
        <v>0.71642907142857126</v>
      </c>
      <c r="S219" s="9">
        <f t="shared" si="224"/>
        <v>75.940000583333315</v>
      </c>
      <c r="T219" s="5">
        <v>75.32284055862371</v>
      </c>
      <c r="U219" s="5">
        <v>0.8842402277606709</v>
      </c>
      <c r="V219" s="5">
        <v>0.62176415101877991</v>
      </c>
      <c r="W219" s="5">
        <v>0.262476076741891</v>
      </c>
    </row>
    <row r="220" spans="1:23" x14ac:dyDescent="0.35">
      <c r="A220" s="10">
        <v>43025</v>
      </c>
      <c r="B220" s="9">
        <v>77.470000999999996</v>
      </c>
      <c r="C220" s="9">
        <v>77.620002999999997</v>
      </c>
      <c r="D220" s="9">
        <v>77.25</v>
      </c>
      <c r="E220" s="9">
        <v>77.589995999999999</v>
      </c>
      <c r="F220" s="9">
        <v>16824000</v>
      </c>
      <c r="G220" s="9">
        <v>77.202278000000007</v>
      </c>
      <c r="H220" s="4">
        <f t="shared" si="210"/>
        <v>-7.7309795065406549E-4</v>
      </c>
      <c r="I220" s="11">
        <f t="shared" si="229"/>
        <v>8.478560409648174E-2</v>
      </c>
      <c r="J220" s="9">
        <f t="shared" si="211"/>
        <v>-6.0006000000001336E-2</v>
      </c>
      <c r="K220" s="9">
        <f t="shared" si="212"/>
        <v>0</v>
      </c>
      <c r="L220" s="9">
        <f t="shared" si="213"/>
        <v>6.0006000000001336E-2</v>
      </c>
      <c r="M220" s="9">
        <f t="shared" ref="M220:N220" si="243">AVERAGE(K207:K220)</f>
        <v>0.2964287857142856</v>
      </c>
      <c r="N220" s="9">
        <f t="shared" si="243"/>
        <v>2.9286071428571297E-2</v>
      </c>
      <c r="O220" s="9">
        <f t="shared" si="231"/>
        <v>10.121835099571998</v>
      </c>
      <c r="P220" s="9">
        <f t="shared" si="232"/>
        <v>91.008678054950821</v>
      </c>
      <c r="Q220" s="9">
        <f t="shared" si="209"/>
        <v>0.37000299999999697</v>
      </c>
      <c r="R220" s="9">
        <f t="shared" si="227"/>
        <v>0.67142928571428528</v>
      </c>
      <c r="S220" s="9">
        <f t="shared" si="224"/>
        <v>76.198333750000003</v>
      </c>
      <c r="T220" s="5">
        <v>75.490777998725662</v>
      </c>
      <c r="U220" s="5">
        <v>0.92905897436881446</v>
      </c>
      <c r="V220" s="5">
        <v>0.6832231156887868</v>
      </c>
      <c r="W220" s="5">
        <v>0.24583585868002766</v>
      </c>
    </row>
    <row r="221" spans="1:23" x14ac:dyDescent="0.35">
      <c r="A221" s="10">
        <v>43026</v>
      </c>
      <c r="B221" s="9">
        <v>77.669998000000007</v>
      </c>
      <c r="C221" s="9">
        <v>77.849997999999999</v>
      </c>
      <c r="D221" s="9">
        <v>77.370002999999997</v>
      </c>
      <c r="E221" s="9">
        <v>77.610000999999997</v>
      </c>
      <c r="F221" s="9">
        <v>13300700</v>
      </c>
      <c r="G221" s="9">
        <v>77.222183000000001</v>
      </c>
      <c r="H221" s="4">
        <f t="shared" si="210"/>
        <v>2.5779594736915416E-4</v>
      </c>
      <c r="I221" s="11">
        <f t="shared" si="229"/>
        <v>8.4795273940699883E-2</v>
      </c>
      <c r="J221" s="9">
        <f t="shared" si="211"/>
        <v>2.0004999999997608E-2</v>
      </c>
      <c r="K221" s="9">
        <f t="shared" si="212"/>
        <v>2.0004999999997608E-2</v>
      </c>
      <c r="L221" s="9">
        <f t="shared" si="213"/>
        <v>0</v>
      </c>
      <c r="M221" s="9">
        <f t="shared" ref="M221:N221" si="244">AVERAGE(K208:K221)</f>
        <v>0.2964287857142856</v>
      </c>
      <c r="N221" s="9">
        <f t="shared" si="244"/>
        <v>2.9286071428571297E-2</v>
      </c>
      <c r="O221" s="9">
        <f t="shared" si="231"/>
        <v>10.121835099571998</v>
      </c>
      <c r="P221" s="9">
        <f t="shared" si="232"/>
        <v>91.008678054950821</v>
      </c>
      <c r="Q221" s="9">
        <f t="shared" si="209"/>
        <v>0.47999500000000239</v>
      </c>
      <c r="R221" s="9">
        <f t="shared" si="227"/>
        <v>0.65857157142857103</v>
      </c>
      <c r="S221" s="9">
        <f t="shared" si="224"/>
        <v>76.448333750000003</v>
      </c>
      <c r="T221" s="5">
        <v>75.647757480301536</v>
      </c>
      <c r="U221" s="5">
        <v>0.95518165077841388</v>
      </c>
      <c r="V221" s="5">
        <v>0.73761482270671219</v>
      </c>
      <c r="W221" s="5">
        <v>0.21756682807170169</v>
      </c>
    </row>
    <row r="222" spans="1:23" x14ac:dyDescent="0.35">
      <c r="A222" s="10">
        <v>43027</v>
      </c>
      <c r="B222" s="9">
        <v>77.569999999999993</v>
      </c>
      <c r="C222" s="9">
        <v>77.930000000000007</v>
      </c>
      <c r="D222" s="9">
        <v>77.349997999999999</v>
      </c>
      <c r="E222" s="9">
        <v>77.910004000000001</v>
      </c>
      <c r="F222" s="9">
        <v>15092800</v>
      </c>
      <c r="G222" s="9">
        <v>77.520683000000005</v>
      </c>
      <c r="H222" s="4">
        <f t="shared" si="210"/>
        <v>3.8580178584377484E-3</v>
      </c>
      <c r="I222" s="11">
        <f t="shared" si="229"/>
        <v>8.1927117142875497E-2</v>
      </c>
      <c r="J222" s="9">
        <f t="shared" si="211"/>
        <v>0.30000300000000379</v>
      </c>
      <c r="K222" s="9">
        <f t="shared" si="212"/>
        <v>0.30000300000000379</v>
      </c>
      <c r="L222" s="9">
        <f t="shared" si="213"/>
        <v>0</v>
      </c>
      <c r="M222" s="9">
        <f t="shared" ref="M222:N222" si="245">AVERAGE(K209:K222)</f>
        <v>0.27357221428571421</v>
      </c>
      <c r="N222" s="9">
        <f t="shared" si="245"/>
        <v>2.9286071428571297E-2</v>
      </c>
      <c r="O222" s="9">
        <f t="shared" si="231"/>
        <v>9.3413763246790076</v>
      </c>
      <c r="P222" s="9">
        <f t="shared" si="232"/>
        <v>90.330107244878363</v>
      </c>
      <c r="Q222" s="9">
        <f t="shared" si="209"/>
        <v>0.58000200000000746</v>
      </c>
      <c r="R222" s="9">
        <f t="shared" si="227"/>
        <v>0.65285714285714291</v>
      </c>
      <c r="S222" s="9">
        <f t="shared" si="224"/>
        <v>76.752500583333344</v>
      </c>
      <c r="T222" s="5">
        <v>75.815331296575494</v>
      </c>
      <c r="U222" s="5">
        <v>0.98869473741522995</v>
      </c>
      <c r="V222" s="5">
        <v>0.78783080564841579</v>
      </c>
      <c r="W222" s="5">
        <v>0.20086393176681416</v>
      </c>
    </row>
    <row r="223" spans="1:23" x14ac:dyDescent="0.35">
      <c r="A223" s="10">
        <v>43028</v>
      </c>
      <c r="B223" s="9">
        <v>78.319999999999993</v>
      </c>
      <c r="C223" s="9">
        <v>78.970000999999996</v>
      </c>
      <c r="D223" s="9">
        <v>78.220000999999996</v>
      </c>
      <c r="E223" s="9">
        <v>78.809997999999993</v>
      </c>
      <c r="F223" s="9">
        <v>22866400</v>
      </c>
      <c r="G223" s="9">
        <v>78.416183000000004</v>
      </c>
      <c r="H223" s="4">
        <f t="shared" si="210"/>
        <v>1.1485543698662911E-2</v>
      </c>
      <c r="I223" s="11">
        <f t="shared" si="229"/>
        <v>8.8635766707562152E-2</v>
      </c>
      <c r="J223" s="9">
        <f t="shared" si="211"/>
        <v>0.89999399999999241</v>
      </c>
      <c r="K223" s="9">
        <f t="shared" si="212"/>
        <v>0.89999399999999241</v>
      </c>
      <c r="L223" s="9">
        <f t="shared" si="213"/>
        <v>0</v>
      </c>
      <c r="M223" s="9">
        <f t="shared" ref="M223:N223" si="246">AVERAGE(K210:K223)</f>
        <v>0.32928585714285674</v>
      </c>
      <c r="N223" s="9">
        <f t="shared" si="246"/>
        <v>2.9286071428571297E-2</v>
      </c>
      <c r="O223" s="9">
        <f t="shared" si="231"/>
        <v>11.243770197924453</v>
      </c>
      <c r="P223" s="9">
        <f t="shared" si="232"/>
        <v>91.832581109946688</v>
      </c>
      <c r="Q223" s="9">
        <f t="shared" si="209"/>
        <v>0.75</v>
      </c>
      <c r="R223" s="9">
        <f t="shared" si="227"/>
        <v>0.65571435714285742</v>
      </c>
      <c r="S223" s="9">
        <f t="shared" si="224"/>
        <v>77.095833583333331</v>
      </c>
      <c r="T223" s="5">
        <v>76.037158459792124</v>
      </c>
      <c r="U223" s="5">
        <v>1.075478645892332</v>
      </c>
      <c r="V223" s="5">
        <v>0.84536037369719907</v>
      </c>
      <c r="W223" s="5">
        <v>0.23011827219513292</v>
      </c>
    </row>
    <row r="224" spans="1:23" x14ac:dyDescent="0.35">
      <c r="A224" s="10">
        <v>43031</v>
      </c>
      <c r="B224" s="9">
        <v>78.989998</v>
      </c>
      <c r="C224" s="9">
        <v>79.339995999999999</v>
      </c>
      <c r="D224" s="9">
        <v>78.760002</v>
      </c>
      <c r="E224" s="9">
        <v>78.830001999999993</v>
      </c>
      <c r="F224" s="9">
        <v>20627200</v>
      </c>
      <c r="G224" s="9">
        <v>78.436088999999996</v>
      </c>
      <c r="H224" s="4">
        <f t="shared" si="210"/>
        <v>2.5381844780505416E-4</v>
      </c>
      <c r="I224" s="11">
        <f t="shared" si="229"/>
        <v>8.1506742906845966E-2</v>
      </c>
      <c r="J224" s="9">
        <f t="shared" si="211"/>
        <v>2.0004000000000133E-2</v>
      </c>
      <c r="K224" s="9">
        <f t="shared" si="212"/>
        <v>2.0004000000000133E-2</v>
      </c>
      <c r="L224" s="9">
        <f t="shared" si="213"/>
        <v>0</v>
      </c>
      <c r="M224" s="9">
        <f t="shared" ref="M224:N224" si="247">AVERAGE(K211:K224)</f>
        <v>0.33071471428571392</v>
      </c>
      <c r="N224" s="9">
        <f t="shared" si="247"/>
        <v>4.2861428571429527E-3</v>
      </c>
      <c r="O224" s="9">
        <f t="shared" si="231"/>
        <v>77.159050761588702</v>
      </c>
      <c r="P224" s="9">
        <f t="shared" si="232"/>
        <v>98.720557644628599</v>
      </c>
      <c r="Q224" s="9">
        <f t="shared" si="209"/>
        <v>0.57999399999999923</v>
      </c>
      <c r="R224" s="9">
        <f t="shared" si="227"/>
        <v>0.64785714285714335</v>
      </c>
      <c r="S224" s="9">
        <f t="shared" si="224"/>
        <v>77.334167000000008</v>
      </c>
      <c r="T224" s="5">
        <v>76.24403575906679</v>
      </c>
      <c r="U224" s="5">
        <v>1.1328113303585212</v>
      </c>
      <c r="V224" s="5">
        <v>0.90285056502946359</v>
      </c>
      <c r="W224" s="5">
        <v>0.22996076532905763</v>
      </c>
    </row>
    <row r="225" spans="1:23" x14ac:dyDescent="0.35">
      <c r="A225" s="10">
        <v>43032</v>
      </c>
      <c r="B225" s="9">
        <v>78.900002000000001</v>
      </c>
      <c r="C225" s="9">
        <v>79.199996999999996</v>
      </c>
      <c r="D225" s="9">
        <v>78.459998999999996</v>
      </c>
      <c r="E225" s="9">
        <v>78.860000999999997</v>
      </c>
      <c r="F225" s="9">
        <v>17517200</v>
      </c>
      <c r="G225" s="9">
        <v>78.465935000000002</v>
      </c>
      <c r="H225" s="4">
        <f t="shared" si="210"/>
        <v>3.8044124096168233E-4</v>
      </c>
      <c r="I225" s="11">
        <f t="shared" si="229"/>
        <v>8.2774557420956504E-2</v>
      </c>
      <c r="J225" s="9">
        <f t="shared" si="211"/>
        <v>2.9999000000003662E-2</v>
      </c>
      <c r="K225" s="9">
        <f t="shared" si="212"/>
        <v>2.9999000000003662E-2</v>
      </c>
      <c r="L225" s="9">
        <f t="shared" si="213"/>
        <v>0</v>
      </c>
      <c r="M225" s="9">
        <f t="shared" ref="M225:N225" si="248">AVERAGE(K212:K225)</f>
        <v>0.30214321428571367</v>
      </c>
      <c r="N225" s="9">
        <f t="shared" si="248"/>
        <v>4.2861428571429527E-3</v>
      </c>
      <c r="O225" s="9">
        <f t="shared" si="231"/>
        <v>70.493034029928623</v>
      </c>
      <c r="P225" s="9">
        <f t="shared" si="232"/>
        <v>98.601262327765554</v>
      </c>
      <c r="Q225" s="9">
        <f t="shared" si="209"/>
        <v>0.73999799999999993</v>
      </c>
      <c r="R225" s="9">
        <f t="shared" si="227"/>
        <v>0.62857114285714333</v>
      </c>
      <c r="S225" s="9">
        <f t="shared" si="224"/>
        <v>77.572500416666671</v>
      </c>
      <c r="T225" s="5">
        <v>76.437810962098879</v>
      </c>
      <c r="U225" s="5">
        <v>1.1672136520302274</v>
      </c>
      <c r="V225" s="5">
        <v>0.9557231824296164</v>
      </c>
      <c r="W225" s="5">
        <v>0.21149046960061102</v>
      </c>
    </row>
    <row r="226" spans="1:23" x14ac:dyDescent="0.35">
      <c r="A226" s="10">
        <v>43033</v>
      </c>
      <c r="B226" s="9">
        <v>78.580001999999993</v>
      </c>
      <c r="C226" s="9">
        <v>79.099997999999999</v>
      </c>
      <c r="D226" s="9">
        <v>78.010002</v>
      </c>
      <c r="E226" s="9">
        <v>78.629997000000003</v>
      </c>
      <c r="F226" s="9">
        <v>20410800</v>
      </c>
      <c r="G226" s="9">
        <v>78.237082999999998</v>
      </c>
      <c r="H226" s="4">
        <f t="shared" si="210"/>
        <v>-2.9208392489344431E-3</v>
      </c>
      <c r="I226" s="11">
        <f t="shared" si="229"/>
        <v>6.2182939097056272E-2</v>
      </c>
      <c r="J226" s="9">
        <f t="shared" si="211"/>
        <v>-0.23000399999999388</v>
      </c>
      <c r="K226" s="9">
        <f t="shared" si="212"/>
        <v>0</v>
      </c>
      <c r="L226" s="9">
        <f t="shared" si="213"/>
        <v>0.23000399999999388</v>
      </c>
      <c r="M226" s="9">
        <f t="shared" ref="M226:N226" si="249">AVERAGE(K213:K226)</f>
        <v>0.21071471428571442</v>
      </c>
      <c r="N226" s="9">
        <f t="shared" si="249"/>
        <v>2.0714999999999657E-2</v>
      </c>
      <c r="O226" s="9">
        <f t="shared" si="231"/>
        <v>10.172083721251166</v>
      </c>
      <c r="P226" s="9">
        <f t="shared" si="232"/>
        <v>91.049118275959273</v>
      </c>
      <c r="Q226" s="9">
        <f t="shared" si="209"/>
        <v>1.0899959999999993</v>
      </c>
      <c r="R226" s="9">
        <f t="shared" si="227"/>
        <v>0.62357057142857186</v>
      </c>
      <c r="S226" s="9">
        <f t="shared" si="224"/>
        <v>77.767500083333331</v>
      </c>
      <c r="T226" s="5">
        <v>76.600195113054525</v>
      </c>
      <c r="U226" s="5">
        <v>1.1625175604393263</v>
      </c>
      <c r="V226" s="5">
        <v>0.99708205803155836</v>
      </c>
      <c r="W226" s="5">
        <v>0.16543550240776794</v>
      </c>
    </row>
    <row r="227" spans="1:23" x14ac:dyDescent="0.35">
      <c r="A227" s="10">
        <v>43034</v>
      </c>
      <c r="B227" s="9">
        <v>79.199996999999996</v>
      </c>
      <c r="C227" s="9">
        <v>79.419998000000007</v>
      </c>
      <c r="D227" s="9">
        <v>78.75</v>
      </c>
      <c r="E227" s="9">
        <v>78.760002</v>
      </c>
      <c r="F227" s="9">
        <v>32120700</v>
      </c>
      <c r="G227" s="9">
        <v>78.366439999999997</v>
      </c>
      <c r="H227" s="4">
        <f t="shared" si="210"/>
        <v>1.6520321758049141E-3</v>
      </c>
      <c r="I227" s="11">
        <f t="shared" si="229"/>
        <v>6.160026084455212E-2</v>
      </c>
      <c r="J227" s="9">
        <f t="shared" si="211"/>
        <v>0.13000499999999704</v>
      </c>
      <c r="K227" s="9">
        <f t="shared" si="212"/>
        <v>0.13000499999999704</v>
      </c>
      <c r="L227" s="9">
        <f t="shared" si="213"/>
        <v>0</v>
      </c>
      <c r="M227" s="9">
        <f t="shared" ref="M227:N227" si="250">AVERAGE(K214:K227)</f>
        <v>0.21785799999999966</v>
      </c>
      <c r="N227" s="9">
        <f t="shared" si="250"/>
        <v>2.0714999999999657E-2</v>
      </c>
      <c r="O227" s="9">
        <f t="shared" si="231"/>
        <v>10.516920106203392</v>
      </c>
      <c r="P227" s="9">
        <f t="shared" si="232"/>
        <v>91.31712306086618</v>
      </c>
      <c r="Q227" s="9">
        <f t="shared" si="209"/>
        <v>0.66999800000000675</v>
      </c>
      <c r="R227" s="9">
        <f t="shared" si="227"/>
        <v>0.63642771428571521</v>
      </c>
      <c r="S227" s="9">
        <f t="shared" si="224"/>
        <v>77.97333350000001</v>
      </c>
      <c r="T227" s="5">
        <v>76.760180808383822</v>
      </c>
      <c r="U227" s="5">
        <v>1.1559609922648235</v>
      </c>
      <c r="V227" s="5">
        <v>1.0288578448782115</v>
      </c>
      <c r="W227" s="5">
        <v>0.12710314738661199</v>
      </c>
    </row>
    <row r="228" spans="1:23" x14ac:dyDescent="0.35">
      <c r="A228" s="10">
        <v>43035</v>
      </c>
      <c r="B228" s="9">
        <v>84.370002999999997</v>
      </c>
      <c r="C228" s="9">
        <v>86.199996999999996</v>
      </c>
      <c r="D228" s="9">
        <v>83.610000999999997</v>
      </c>
      <c r="E228" s="9">
        <v>83.809997999999993</v>
      </c>
      <c r="F228" s="9">
        <v>71066700</v>
      </c>
      <c r="G228" s="9">
        <v>83.391197000000005</v>
      </c>
      <c r="H228" s="4">
        <f t="shared" si="210"/>
        <v>6.2146977747477829E-2</v>
      </c>
      <c r="I228" s="11">
        <f t="shared" si="229"/>
        <v>0.26058840654546372</v>
      </c>
      <c r="J228" s="9">
        <f t="shared" si="211"/>
        <v>5.049995999999993</v>
      </c>
      <c r="K228" s="9">
        <f t="shared" si="212"/>
        <v>5.049995999999993</v>
      </c>
      <c r="L228" s="9">
        <f t="shared" si="213"/>
        <v>0</v>
      </c>
      <c r="M228" s="9">
        <f t="shared" ref="M228:N228" si="251">AVERAGE(K215:K228)</f>
        <v>0.55785764285714179</v>
      </c>
      <c r="N228" s="9">
        <f t="shared" si="251"/>
        <v>2.0714999999999657E-2</v>
      </c>
      <c r="O228" s="9">
        <f t="shared" si="231"/>
        <v>26.930129995517788</v>
      </c>
      <c r="P228" s="9">
        <f t="shared" si="232"/>
        <v>96.419637143971471</v>
      </c>
      <c r="Q228" s="9">
        <f t="shared" si="209"/>
        <v>2.5899959999999993</v>
      </c>
      <c r="R228" s="9">
        <f t="shared" si="227"/>
        <v>0.77214157142857176</v>
      </c>
      <c r="S228" s="9">
        <f t="shared" si="224"/>
        <v>78.589166833333337</v>
      </c>
      <c r="T228" s="5">
        <v>77.282389489244281</v>
      </c>
      <c r="U228" s="5">
        <v>1.5404994189968875</v>
      </c>
      <c r="V228" s="5">
        <v>1.1311861597019468</v>
      </c>
      <c r="W228" s="5">
        <v>0.40931325929494067</v>
      </c>
    </row>
    <row r="229" spans="1:23" x14ac:dyDescent="0.35">
      <c r="A229" s="10">
        <v>43038</v>
      </c>
      <c r="B229" s="9">
        <v>83.699996999999996</v>
      </c>
      <c r="C229" s="9">
        <v>84.330001999999993</v>
      </c>
      <c r="D229" s="9">
        <v>83.110000999999997</v>
      </c>
      <c r="E229" s="9">
        <v>83.889999000000003</v>
      </c>
      <c r="F229" s="9">
        <v>31756700</v>
      </c>
      <c r="G229" s="9">
        <v>83.470802000000006</v>
      </c>
      <c r="H229" s="4">
        <f t="shared" si="210"/>
        <v>9.5414182397845148E-4</v>
      </c>
      <c r="I229" s="11">
        <f t="shared" si="229"/>
        <v>0.26014285784157226</v>
      </c>
      <c r="J229" s="9">
        <f t="shared" si="211"/>
        <v>8.0001000000009981E-2</v>
      </c>
      <c r="K229" s="9">
        <f t="shared" si="212"/>
        <v>8.0001000000009981E-2</v>
      </c>
      <c r="L229" s="9">
        <f t="shared" si="213"/>
        <v>0</v>
      </c>
      <c r="M229" s="9">
        <f t="shared" ref="M229:N229" si="252">AVERAGE(K216:K229)</f>
        <v>0.56357199999999963</v>
      </c>
      <c r="N229" s="9">
        <f t="shared" si="252"/>
        <v>2.0714999999999657E-2</v>
      </c>
      <c r="O229" s="9">
        <f t="shared" si="231"/>
        <v>27.205986000483176</v>
      </c>
      <c r="P229" s="9">
        <f t="shared" si="232"/>
        <v>96.45465327826912</v>
      </c>
      <c r="Q229" s="9">
        <f t="shared" si="209"/>
        <v>1.2200009999999963</v>
      </c>
      <c r="R229" s="9">
        <f t="shared" si="227"/>
        <v>0.82428464285714298</v>
      </c>
      <c r="S229" s="9">
        <f t="shared" si="224"/>
        <v>79.153333166666656</v>
      </c>
      <c r="T229" s="5">
        <v>77.771842045596557</v>
      </c>
      <c r="U229" s="5">
        <v>1.8306022613767396</v>
      </c>
      <c r="V229" s="5">
        <v>1.2710693800369053</v>
      </c>
      <c r="W229" s="5">
        <v>0.55953288133983436</v>
      </c>
    </row>
    <row r="230" spans="1:23" x14ac:dyDescent="0.35">
      <c r="A230" s="10">
        <v>43039</v>
      </c>
      <c r="B230" s="9">
        <v>84.360000999999997</v>
      </c>
      <c r="C230" s="9">
        <v>84.360000999999997</v>
      </c>
      <c r="D230" s="9">
        <v>83.110000999999997</v>
      </c>
      <c r="E230" s="9">
        <v>83.18</v>
      </c>
      <c r="F230" s="9">
        <v>27086600</v>
      </c>
      <c r="G230" s="9">
        <v>82.764351000000005</v>
      </c>
      <c r="H230" s="4">
        <f t="shared" si="210"/>
        <v>-8.4994688564704636E-3</v>
      </c>
      <c r="I230" s="11">
        <f t="shared" si="229"/>
        <v>0.26750193357155705</v>
      </c>
      <c r="J230" s="9">
        <f t="shared" si="211"/>
        <v>-0.70999899999999627</v>
      </c>
      <c r="K230" s="9">
        <f t="shared" si="212"/>
        <v>0</v>
      </c>
      <c r="L230" s="9">
        <f t="shared" si="213"/>
        <v>0.70999899999999627</v>
      </c>
      <c r="M230" s="9">
        <f t="shared" ref="M230:N230" si="253">AVERAGE(K217:K230)</f>
        <v>0.55428649999999935</v>
      </c>
      <c r="N230" s="9">
        <f t="shared" si="253"/>
        <v>7.142921428571368E-2</v>
      </c>
      <c r="O230" s="9">
        <f t="shared" si="231"/>
        <v>7.7599411605296122</v>
      </c>
      <c r="P230" s="9">
        <f t="shared" si="232"/>
        <v>88.58439820913658</v>
      </c>
      <c r="Q230" s="9">
        <f t="shared" si="209"/>
        <v>1.25</v>
      </c>
      <c r="R230" s="9">
        <f t="shared" si="227"/>
        <v>0.87714164285714291</v>
      </c>
      <c r="S230" s="9">
        <f t="shared" si="224"/>
        <v>79.627499999999998</v>
      </c>
      <c r="T230" s="5">
        <v>78.172446338515343</v>
      </c>
      <c r="U230" s="5">
        <v>1.9803911520005215</v>
      </c>
      <c r="V230" s="5">
        <v>1.4129337344296284</v>
      </c>
      <c r="W230" s="5">
        <v>0.56745741757089307</v>
      </c>
    </row>
    <row r="231" spans="1:23" x14ac:dyDescent="0.35">
      <c r="A231" s="10">
        <v>43040</v>
      </c>
      <c r="B231" s="9">
        <v>83.68</v>
      </c>
      <c r="C231" s="9">
        <v>83.760002</v>
      </c>
      <c r="D231" s="9">
        <v>82.879997000000003</v>
      </c>
      <c r="E231" s="9">
        <v>83.18</v>
      </c>
      <c r="F231" s="9">
        <v>22307400</v>
      </c>
      <c r="G231" s="9">
        <v>82.764351000000005</v>
      </c>
      <c r="H231" s="4">
        <f t="shared" si="210"/>
        <v>0</v>
      </c>
      <c r="I231" s="11">
        <f t="shared" si="229"/>
        <v>0.26827368656035933</v>
      </c>
      <c r="J231" s="9">
        <f t="shared" si="211"/>
        <v>0</v>
      </c>
      <c r="K231" s="9">
        <f t="shared" si="212"/>
        <v>0</v>
      </c>
      <c r="L231" s="9">
        <f t="shared" si="213"/>
        <v>0</v>
      </c>
      <c r="M231" s="9">
        <f t="shared" ref="M231:N231" si="254">AVERAGE(K218:K231)</f>
        <v>0.5042861428571429</v>
      </c>
      <c r="N231" s="9">
        <f t="shared" si="254"/>
        <v>7.142921428571368E-2</v>
      </c>
      <c r="O231" s="9">
        <f t="shared" si="231"/>
        <v>7.0599424605179157</v>
      </c>
      <c r="P231" s="9">
        <f t="shared" si="232"/>
        <v>87.592963536668449</v>
      </c>
      <c r="Q231" s="9">
        <f t="shared" si="209"/>
        <v>0.88000499999999704</v>
      </c>
      <c r="R231" s="9">
        <f t="shared" si="227"/>
        <v>0.87428499999999942</v>
      </c>
      <c r="S231" s="9">
        <f t="shared" si="224"/>
        <v>80.088333166666658</v>
      </c>
      <c r="T231" s="5">
        <v>78.543376239366069</v>
      </c>
      <c r="U231" s="5">
        <v>2.0751785603011967</v>
      </c>
      <c r="V231" s="5">
        <v>1.5453826996039424</v>
      </c>
      <c r="W231" s="5">
        <v>0.52979586069725437</v>
      </c>
    </row>
    <row r="232" spans="1:23" x14ac:dyDescent="0.35">
      <c r="A232" s="10">
        <v>43041</v>
      </c>
      <c r="B232" s="9">
        <v>83.349997999999999</v>
      </c>
      <c r="C232" s="9">
        <v>84.459998999999996</v>
      </c>
      <c r="D232" s="9">
        <v>83.120002999999997</v>
      </c>
      <c r="E232" s="9">
        <v>84.050003000000004</v>
      </c>
      <c r="F232" s="9">
        <v>23992900</v>
      </c>
      <c r="G232" s="9">
        <v>83.630004999999997</v>
      </c>
      <c r="H232" s="4">
        <f t="shared" si="210"/>
        <v>1.0404941978091879E-2</v>
      </c>
      <c r="I232" s="11">
        <f t="shared" si="229"/>
        <v>0.26908109791259183</v>
      </c>
      <c r="J232" s="9">
        <f t="shared" si="211"/>
        <v>0.87000299999999697</v>
      </c>
      <c r="K232" s="9">
        <f t="shared" si="212"/>
        <v>0.87000299999999697</v>
      </c>
      <c r="L232" s="9">
        <f t="shared" si="213"/>
        <v>0</v>
      </c>
      <c r="M232" s="9">
        <f t="shared" ref="M232:N232" si="255">AVERAGE(K219:K232)</f>
        <v>0.54000099999999962</v>
      </c>
      <c r="N232" s="9">
        <f t="shared" si="255"/>
        <v>7.142921428571368E-2</v>
      </c>
      <c r="O232" s="9">
        <f t="shared" si="231"/>
        <v>7.5599459604864148</v>
      </c>
      <c r="P232" s="9">
        <f t="shared" si="232"/>
        <v>88.317683258561416</v>
      </c>
      <c r="Q232" s="9">
        <f t="shared" si="209"/>
        <v>1.3399959999999993</v>
      </c>
      <c r="R232" s="9">
        <f t="shared" si="227"/>
        <v>0.92857028571428557</v>
      </c>
      <c r="S232" s="9">
        <f t="shared" si="224"/>
        <v>80.626667083333345</v>
      </c>
      <c r="T232" s="5">
        <v>78.951274517931552</v>
      </c>
      <c r="U232" s="5">
        <v>2.1951953894792098</v>
      </c>
      <c r="V232" s="5">
        <v>1.6753452375789959</v>
      </c>
      <c r="W232" s="5">
        <v>0.51985015190021389</v>
      </c>
    </row>
    <row r="233" spans="1:23" x14ac:dyDescent="0.35">
      <c r="A233" s="10">
        <v>43042</v>
      </c>
      <c r="B233" s="9">
        <v>84.080001999999993</v>
      </c>
      <c r="C233" s="9">
        <v>84.540001000000004</v>
      </c>
      <c r="D233" s="9">
        <v>83.400002000000001</v>
      </c>
      <c r="E233" s="9">
        <v>84.139999000000003</v>
      </c>
      <c r="F233" s="9">
        <v>17633500</v>
      </c>
      <c r="G233" s="9">
        <v>83.719550999999996</v>
      </c>
      <c r="H233" s="4">
        <f t="shared" si="210"/>
        <v>1.070167267681277E-3</v>
      </c>
      <c r="I233" s="11">
        <f t="shared" si="229"/>
        <v>0.26938144721814422</v>
      </c>
      <c r="J233" s="9">
        <f t="shared" si="211"/>
        <v>8.9995999999999299E-2</v>
      </c>
      <c r="K233" s="9">
        <f t="shared" si="212"/>
        <v>8.9995999999999299E-2</v>
      </c>
      <c r="L233" s="9">
        <f t="shared" si="213"/>
        <v>0</v>
      </c>
      <c r="M233" s="9">
        <f t="shared" ref="M233:N233" si="256">AVERAGE(K220:K233)</f>
        <v>0.53500042857142815</v>
      </c>
      <c r="N233" s="9">
        <f t="shared" si="256"/>
        <v>7.142921428571368E-2</v>
      </c>
      <c r="O233" s="9">
        <f t="shared" si="231"/>
        <v>7.4899385905527431</v>
      </c>
      <c r="P233" s="9">
        <f t="shared" si="232"/>
        <v>88.221351787953338</v>
      </c>
      <c r="Q233" s="9">
        <f t="shared" si="209"/>
        <v>1.1399990000000031</v>
      </c>
      <c r="R233" s="9">
        <f t="shared" si="227"/>
        <v>0.97714164285714333</v>
      </c>
      <c r="S233" s="9">
        <f t="shared" si="224"/>
        <v>81.170833583333334</v>
      </c>
      <c r="T233" s="5">
        <v>79.335624479566249</v>
      </c>
      <c r="U233" s="5">
        <v>2.271388365165933</v>
      </c>
      <c r="V233" s="5">
        <v>1.7945538630963833</v>
      </c>
      <c r="W233" s="5">
        <v>0.47683450206954969</v>
      </c>
    </row>
    <row r="234" spans="1:23" x14ac:dyDescent="0.35">
      <c r="A234" s="10">
        <v>43045</v>
      </c>
      <c r="B234" s="9">
        <v>84.199996999999996</v>
      </c>
      <c r="C234" s="9">
        <v>84.699996999999996</v>
      </c>
      <c r="D234" s="9">
        <v>84.080001999999993</v>
      </c>
      <c r="E234" s="9">
        <v>84.470000999999996</v>
      </c>
      <c r="F234" s="9">
        <v>19860900</v>
      </c>
      <c r="G234" s="9">
        <v>84.047905</v>
      </c>
      <c r="H234" s="4">
        <f t="shared" si="210"/>
        <v>3.9143994562038046E-3</v>
      </c>
      <c r="I234" s="11">
        <f t="shared" si="229"/>
        <v>0.26791678554051934</v>
      </c>
      <c r="J234" s="9">
        <f t="shared" si="211"/>
        <v>0.33000199999999325</v>
      </c>
      <c r="K234" s="9">
        <f t="shared" si="212"/>
        <v>0.33000199999999325</v>
      </c>
      <c r="L234" s="9">
        <f t="shared" si="213"/>
        <v>0</v>
      </c>
      <c r="M234" s="9">
        <f t="shared" ref="M234:N234" si="257">AVERAGE(K221:K234)</f>
        <v>0.55857199999999907</v>
      </c>
      <c r="N234" s="9">
        <f t="shared" si="257"/>
        <v>6.7143071428570719E-2</v>
      </c>
      <c r="O234" s="9">
        <f t="shared" si="231"/>
        <v>8.3191308963908295</v>
      </c>
      <c r="P234" s="9">
        <f t="shared" si="232"/>
        <v>89.26938562063458</v>
      </c>
      <c r="Q234" s="9">
        <f t="shared" si="209"/>
        <v>0.61999500000000296</v>
      </c>
      <c r="R234" s="9">
        <f t="shared" si="227"/>
        <v>0.99499821428571522</v>
      </c>
      <c r="S234" s="9">
        <f t="shared" si="224"/>
        <v>81.717500000000015</v>
      </c>
      <c r="T234" s="5">
        <v>79.715948666265035</v>
      </c>
      <c r="U234" s="5">
        <v>2.3315238946621974</v>
      </c>
      <c r="V234" s="5">
        <v>1.9019478694095462</v>
      </c>
      <c r="W234" s="5">
        <v>0.42957602525265126</v>
      </c>
    </row>
    <row r="235" spans="1:23" x14ac:dyDescent="0.35">
      <c r="A235" s="10">
        <v>43046</v>
      </c>
      <c r="B235" s="9">
        <v>84.769997000000004</v>
      </c>
      <c r="C235" s="9">
        <v>84.900002000000001</v>
      </c>
      <c r="D235" s="9">
        <v>83.93</v>
      </c>
      <c r="E235" s="9">
        <v>84.269997000000004</v>
      </c>
      <c r="F235" s="9">
        <v>17939700</v>
      </c>
      <c r="G235" s="9">
        <v>83.8489</v>
      </c>
      <c r="H235" s="4">
        <f t="shared" si="210"/>
        <v>-2.3705643855894101E-3</v>
      </c>
      <c r="I235" s="11">
        <f t="shared" si="229"/>
        <v>0.26925054013802951</v>
      </c>
      <c r="J235" s="9">
        <f t="shared" si="211"/>
        <v>-0.20000399999999274</v>
      </c>
      <c r="K235" s="9">
        <f t="shared" si="212"/>
        <v>0</v>
      </c>
      <c r="L235" s="9">
        <f t="shared" si="213"/>
        <v>0.20000399999999274</v>
      </c>
      <c r="M235" s="9">
        <f t="shared" ref="M235:N235" si="258">AVERAGE(K222:K235)</f>
        <v>0.55714307142857067</v>
      </c>
      <c r="N235" s="9">
        <f t="shared" si="258"/>
        <v>8.1429071428570213E-2</v>
      </c>
      <c r="O235" s="9">
        <f t="shared" si="231"/>
        <v>6.8420658820516946</v>
      </c>
      <c r="P235" s="9">
        <f t="shared" si="232"/>
        <v>87.248258111568262</v>
      </c>
      <c r="Q235" s="9">
        <f t="shared" si="209"/>
        <v>0.97000199999999381</v>
      </c>
      <c r="R235" s="9">
        <f t="shared" si="227"/>
        <v>1.0299987142857145</v>
      </c>
      <c r="S235" s="9">
        <f t="shared" si="224"/>
        <v>82.172499916666666</v>
      </c>
      <c r="T235" s="5">
        <v>80.053285579875038</v>
      </c>
      <c r="U235" s="5">
        <v>2.3361138178326257</v>
      </c>
      <c r="V235" s="5">
        <v>1.9887810590941621</v>
      </c>
      <c r="W235" s="5">
        <v>0.34733275873846359</v>
      </c>
    </row>
    <row r="236" spans="1:23" x14ac:dyDescent="0.35">
      <c r="A236" s="10">
        <v>43047</v>
      </c>
      <c r="B236" s="9">
        <v>84.139999000000003</v>
      </c>
      <c r="C236" s="9">
        <v>84.610000999999997</v>
      </c>
      <c r="D236" s="9">
        <v>83.830001999999993</v>
      </c>
      <c r="E236" s="9">
        <v>84.559997999999993</v>
      </c>
      <c r="F236" s="9">
        <v>18034200</v>
      </c>
      <c r="G236" s="9">
        <v>84.137450999999999</v>
      </c>
      <c r="H236" s="4">
        <f t="shared" si="210"/>
        <v>3.4354134377431768E-3</v>
      </c>
      <c r="I236" s="11">
        <f t="shared" si="229"/>
        <v>0.2693180416611417</v>
      </c>
      <c r="J236" s="9">
        <f t="shared" si="211"/>
        <v>0.29000099999998952</v>
      </c>
      <c r="K236" s="9">
        <f t="shared" si="212"/>
        <v>0.29000099999998952</v>
      </c>
      <c r="L236" s="9">
        <f t="shared" si="213"/>
        <v>0</v>
      </c>
      <c r="M236" s="9">
        <f t="shared" ref="M236:N236" si="259">AVERAGE(K223:K236)</f>
        <v>0.55642864285714111</v>
      </c>
      <c r="N236" s="9">
        <f t="shared" si="259"/>
        <v>8.1429071428570213E-2</v>
      </c>
      <c r="O236" s="9">
        <f t="shared" si="231"/>
        <v>6.8332922517143242</v>
      </c>
      <c r="P236" s="9">
        <f t="shared" si="232"/>
        <v>87.233975602261637</v>
      </c>
      <c r="Q236" s="9">
        <f t="shared" si="209"/>
        <v>0.77999900000000366</v>
      </c>
      <c r="R236" s="9">
        <f t="shared" si="227"/>
        <v>1.0442842142857143</v>
      </c>
      <c r="S236" s="9">
        <f t="shared" si="224"/>
        <v>82.64999958333334</v>
      </c>
      <c r="T236" s="5">
        <v>80.387116129513913</v>
      </c>
      <c r="U236" s="5">
        <v>2.3362215147002701</v>
      </c>
      <c r="V236" s="5">
        <v>2.0582691502153838</v>
      </c>
      <c r="W236" s="5">
        <v>0.27795236448488625</v>
      </c>
    </row>
    <row r="237" spans="1:23" x14ac:dyDescent="0.35">
      <c r="A237" s="10">
        <v>43048</v>
      </c>
      <c r="B237" s="9">
        <v>84.110000999999997</v>
      </c>
      <c r="C237" s="9">
        <v>84.269997000000004</v>
      </c>
      <c r="D237" s="9">
        <v>82.900002000000001</v>
      </c>
      <c r="E237" s="9">
        <v>84.089995999999999</v>
      </c>
      <c r="F237" s="9">
        <v>21178400</v>
      </c>
      <c r="G237" s="9">
        <v>83.669799999999995</v>
      </c>
      <c r="H237" s="4">
        <f t="shared" si="210"/>
        <v>-5.5736829949930471E-3</v>
      </c>
      <c r="I237" s="11">
        <f t="shared" si="229"/>
        <v>0.27210963115552672</v>
      </c>
      <c r="J237" s="9">
        <f t="shared" si="211"/>
        <v>-0.47000199999999381</v>
      </c>
      <c r="K237" s="9">
        <f t="shared" si="212"/>
        <v>0</v>
      </c>
      <c r="L237" s="9">
        <f t="shared" si="213"/>
        <v>0.47000199999999381</v>
      </c>
      <c r="M237" s="9">
        <f t="shared" ref="M237:N237" si="260">AVERAGE(K224:K237)</f>
        <v>0.4921433571428559</v>
      </c>
      <c r="N237" s="9">
        <f t="shared" si="260"/>
        <v>0.11500064285714119</v>
      </c>
      <c r="O237" s="9">
        <f t="shared" si="231"/>
        <v>4.2794835308374566</v>
      </c>
      <c r="P237" s="9">
        <f t="shared" si="232"/>
        <v>81.058753301170441</v>
      </c>
      <c r="Q237" s="9">
        <f t="shared" si="209"/>
        <v>1.369995000000003</v>
      </c>
      <c r="R237" s="9">
        <f t="shared" si="227"/>
        <v>1.0885695714285717</v>
      </c>
      <c r="S237" s="9">
        <f t="shared" si="224"/>
        <v>83.085832499999995</v>
      </c>
      <c r="T237" s="5">
        <v>80.661403527327707</v>
      </c>
      <c r="U237" s="5">
        <v>2.2721892485458284</v>
      </c>
      <c r="V237" s="5">
        <v>2.1010531698814727</v>
      </c>
      <c r="W237" s="5">
        <v>0.17113607866435565</v>
      </c>
    </row>
    <row r="238" spans="1:23" x14ac:dyDescent="0.35">
      <c r="A238" s="10">
        <v>43049</v>
      </c>
      <c r="B238" s="9">
        <v>83.790001000000004</v>
      </c>
      <c r="C238" s="9">
        <v>84.099997999999999</v>
      </c>
      <c r="D238" s="9">
        <v>83.230002999999996</v>
      </c>
      <c r="E238" s="9">
        <v>83.870002999999997</v>
      </c>
      <c r="F238" s="9">
        <v>19397800</v>
      </c>
      <c r="G238" s="9">
        <v>83.450905000000006</v>
      </c>
      <c r="H238" s="4">
        <f t="shared" si="210"/>
        <v>-2.6196050953407714E-3</v>
      </c>
      <c r="I238" s="11">
        <f t="shared" si="229"/>
        <v>0.2732764150067728</v>
      </c>
      <c r="J238" s="9">
        <f t="shared" si="211"/>
        <v>-0.21999300000000233</v>
      </c>
      <c r="K238" s="9">
        <f t="shared" si="212"/>
        <v>0</v>
      </c>
      <c r="L238" s="9">
        <f t="shared" si="213"/>
        <v>0.21999300000000233</v>
      </c>
      <c r="M238" s="9">
        <f t="shared" ref="M238:N238" si="261">AVERAGE(K225:K238)</f>
        <v>0.49071449999999878</v>
      </c>
      <c r="N238" s="9">
        <f t="shared" si="261"/>
        <v>0.13071442857142707</v>
      </c>
      <c r="O238" s="9">
        <f t="shared" si="231"/>
        <v>3.7540958971629879</v>
      </c>
      <c r="P238" s="9">
        <f t="shared" si="232"/>
        <v>78.965506341663172</v>
      </c>
      <c r="Q238" s="9">
        <f t="shared" si="209"/>
        <v>0.86999500000000296</v>
      </c>
      <c r="R238" s="9">
        <f t="shared" si="227"/>
        <v>1.1092839285714291</v>
      </c>
      <c r="S238" s="9">
        <f t="shared" si="224"/>
        <v>83.522499666666661</v>
      </c>
      <c r="T238" s="5">
        <v>80.899077562340466</v>
      </c>
      <c r="U238" s="5">
        <v>2.1785783249371349</v>
      </c>
      <c r="V238" s="5">
        <v>2.1165582008926052</v>
      </c>
      <c r="W238" s="5">
        <v>6.2020124044529723E-2</v>
      </c>
    </row>
    <row r="239" spans="1:23" x14ac:dyDescent="0.35">
      <c r="A239" s="10">
        <v>43052</v>
      </c>
      <c r="B239" s="9">
        <v>83.660004000000001</v>
      </c>
      <c r="C239" s="9">
        <v>83.940002000000007</v>
      </c>
      <c r="D239" s="9">
        <v>83.459998999999996</v>
      </c>
      <c r="E239" s="9">
        <v>83.93</v>
      </c>
      <c r="F239" s="9">
        <v>14196900</v>
      </c>
      <c r="G239" s="9">
        <v>83.510597000000004</v>
      </c>
      <c r="H239" s="4">
        <f t="shared" si="210"/>
        <v>7.1503911773951421E-4</v>
      </c>
      <c r="I239" s="11">
        <f t="shared" si="229"/>
        <v>0.27318405005760155</v>
      </c>
      <c r="J239" s="9">
        <f t="shared" si="211"/>
        <v>5.9997000000009848E-2</v>
      </c>
      <c r="K239" s="9">
        <f t="shared" si="212"/>
        <v>5.9997000000009848E-2</v>
      </c>
      <c r="L239" s="9">
        <f t="shared" si="213"/>
        <v>0</v>
      </c>
      <c r="M239" s="9">
        <f t="shared" ref="M239:N239" si="262">AVERAGE(K226:K239)</f>
        <v>0.4928572142857135</v>
      </c>
      <c r="N239" s="9">
        <f t="shared" si="262"/>
        <v>0.13071442857142707</v>
      </c>
      <c r="O239" s="9">
        <f t="shared" si="231"/>
        <v>3.7704882289746506</v>
      </c>
      <c r="P239" s="9">
        <f t="shared" si="232"/>
        <v>79.037784981288269</v>
      </c>
      <c r="Q239" s="9">
        <f t="shared" si="209"/>
        <v>0.48000300000001062</v>
      </c>
      <c r="R239" s="9">
        <f t="shared" si="227"/>
        <v>1.0907128571428584</v>
      </c>
      <c r="S239" s="9">
        <f t="shared" si="224"/>
        <v>83.953332833333334</v>
      </c>
      <c r="T239" s="5">
        <v>81.123590335500424</v>
      </c>
      <c r="U239" s="5">
        <v>2.0851954152729348</v>
      </c>
      <c r="V239" s="5">
        <v>2.1102856437686714</v>
      </c>
      <c r="W239" s="5">
        <v>-2.5090228495736611E-2</v>
      </c>
    </row>
    <row r="240" spans="1:23" x14ac:dyDescent="0.35">
      <c r="A240" s="10">
        <v>43053</v>
      </c>
      <c r="B240" s="9">
        <v>83.5</v>
      </c>
      <c r="C240" s="9">
        <v>84.099997999999999</v>
      </c>
      <c r="D240" s="9">
        <v>82.980002999999996</v>
      </c>
      <c r="E240" s="9">
        <v>84.050003000000004</v>
      </c>
      <c r="F240" s="9">
        <v>18801300</v>
      </c>
      <c r="G240" s="9">
        <v>83.630004999999997</v>
      </c>
      <c r="H240" s="4">
        <f t="shared" si="210"/>
        <v>1.4288331965552994E-3</v>
      </c>
      <c r="I240" s="11">
        <f t="shared" si="229"/>
        <v>0.27152716437075858</v>
      </c>
      <c r="J240" s="9">
        <f t="shared" si="211"/>
        <v>0.12000299999999697</v>
      </c>
      <c r="K240" s="9">
        <f t="shared" si="212"/>
        <v>0.12000299999999697</v>
      </c>
      <c r="L240" s="9">
        <f t="shared" si="213"/>
        <v>0</v>
      </c>
      <c r="M240" s="9">
        <f t="shared" ref="M240:N240" si="263">AVERAGE(K227:K240)</f>
        <v>0.50142885714285612</v>
      </c>
      <c r="N240" s="9">
        <f t="shared" si="263"/>
        <v>0.11428557142857036</v>
      </c>
      <c r="O240" s="9">
        <f t="shared" si="231"/>
        <v>4.3875079843850129</v>
      </c>
      <c r="P240" s="9">
        <f t="shared" si="232"/>
        <v>81.438542589665403</v>
      </c>
      <c r="Q240" s="9">
        <f t="shared" si="209"/>
        <v>1.119995000000003</v>
      </c>
      <c r="R240" s="9">
        <f t="shared" si="227"/>
        <v>1.0928556428571443</v>
      </c>
      <c r="S240" s="9">
        <f t="shared" si="224"/>
        <v>83.973333249999996</v>
      </c>
      <c r="T240" s="5">
        <v>81.340361643981879</v>
      </c>
      <c r="U240" s="5">
        <v>1.9978421451340438</v>
      </c>
      <c r="V240" s="5">
        <v>2.0877969440417461</v>
      </c>
      <c r="W240" s="5">
        <v>-8.9954798907702305E-2</v>
      </c>
    </row>
    <row r="241" spans="1:23" x14ac:dyDescent="0.35">
      <c r="A241" s="10">
        <v>43054</v>
      </c>
      <c r="B241" s="9">
        <v>83.470000999999996</v>
      </c>
      <c r="C241" s="9">
        <v>83.690002000000007</v>
      </c>
      <c r="D241" s="9">
        <v>82.690002000000007</v>
      </c>
      <c r="E241" s="9">
        <v>82.980002999999996</v>
      </c>
      <c r="F241" s="9">
        <v>19383100</v>
      </c>
      <c r="G241" s="9">
        <v>82.980002999999996</v>
      </c>
      <c r="H241" s="4">
        <f t="shared" si="210"/>
        <v>-7.8027161225791859E-3</v>
      </c>
      <c r="I241" s="11">
        <f t="shared" si="229"/>
        <v>0.27654255609537343</v>
      </c>
      <c r="J241" s="9">
        <f t="shared" si="211"/>
        <v>-1.0700000000000074</v>
      </c>
      <c r="K241" s="9">
        <f t="shared" si="212"/>
        <v>0</v>
      </c>
      <c r="L241" s="9">
        <f t="shared" si="213"/>
        <v>1.0700000000000074</v>
      </c>
      <c r="M241" s="9">
        <f t="shared" ref="M241:N241" si="264">AVERAGE(K228:K241)</f>
        <v>0.49214278571428494</v>
      </c>
      <c r="N241" s="9">
        <f t="shared" si="264"/>
        <v>0.19071414285714233</v>
      </c>
      <c r="O241" s="9">
        <f t="shared" si="231"/>
        <v>2.5805259030156606</v>
      </c>
      <c r="P241" s="9">
        <f t="shared" si="232"/>
        <v>72.071141863329061</v>
      </c>
      <c r="Q241" s="9">
        <f t="shared" si="209"/>
        <v>1</v>
      </c>
      <c r="R241" s="9">
        <f t="shared" si="227"/>
        <v>1.1164272142857155</v>
      </c>
      <c r="S241" s="9">
        <f t="shared" si="224"/>
        <v>83.897500249999993</v>
      </c>
      <c r="T241" s="5">
        <v>81.461816559242479</v>
      </c>
      <c r="U241" s="5">
        <v>1.8212794161632928</v>
      </c>
      <c r="V241" s="5">
        <v>2.0344934384660558</v>
      </c>
      <c r="W241" s="5">
        <v>-0.21321402230276298</v>
      </c>
    </row>
    <row r="242" spans="1:23" x14ac:dyDescent="0.35">
      <c r="A242" s="10">
        <v>43055</v>
      </c>
      <c r="B242" s="9">
        <v>83.099997999999999</v>
      </c>
      <c r="C242" s="9">
        <v>83.419998000000007</v>
      </c>
      <c r="D242" s="9">
        <v>82.940002000000007</v>
      </c>
      <c r="E242" s="9">
        <v>83.199996999999996</v>
      </c>
      <c r="F242" s="9">
        <v>20962800</v>
      </c>
      <c r="G242" s="9">
        <v>83.199996999999996</v>
      </c>
      <c r="H242" s="4">
        <f t="shared" si="210"/>
        <v>2.6476607114588901E-3</v>
      </c>
      <c r="I242" s="11">
        <f t="shared" si="229"/>
        <v>7.9164780400028723E-2</v>
      </c>
      <c r="J242" s="9">
        <f t="shared" si="211"/>
        <v>0.2199939999999998</v>
      </c>
      <c r="K242" s="9">
        <f t="shared" si="212"/>
        <v>0.2199939999999998</v>
      </c>
      <c r="L242" s="9">
        <f t="shared" si="213"/>
        <v>0</v>
      </c>
      <c r="M242" s="9">
        <f t="shared" ref="M242:N242" si="265">AVERAGE(K229:K242)</f>
        <v>0.14714264285714254</v>
      </c>
      <c r="N242" s="9">
        <f t="shared" si="265"/>
        <v>0.19071414285714233</v>
      </c>
      <c r="O242" s="9">
        <f t="shared" si="231"/>
        <v>0.77153503485770447</v>
      </c>
      <c r="P242" s="9">
        <f t="shared" si="232"/>
        <v>43.551779653044044</v>
      </c>
      <c r="Q242" s="9">
        <f t="shared" si="209"/>
        <v>0.47999599999999987</v>
      </c>
      <c r="R242" s="9">
        <f t="shared" si="227"/>
        <v>0.96571292857142965</v>
      </c>
      <c r="S242" s="9">
        <f t="shared" si="224"/>
        <v>83.899166666666687</v>
      </c>
      <c r="T242" s="5">
        <v>81.590570665965259</v>
      </c>
      <c r="U242" s="5">
        <v>1.6797408516857786</v>
      </c>
      <c r="V242" s="5">
        <v>1.9635429211100006</v>
      </c>
      <c r="W242" s="5">
        <v>-0.28380206942422204</v>
      </c>
    </row>
    <row r="243" spans="1:23" x14ac:dyDescent="0.35">
      <c r="A243" s="10">
        <v>43056</v>
      </c>
      <c r="B243" s="9">
        <v>83.120002999999997</v>
      </c>
      <c r="C243" s="9">
        <v>83.120002999999997</v>
      </c>
      <c r="D243" s="9">
        <v>82.239998</v>
      </c>
      <c r="E243" s="9">
        <v>82.400002000000001</v>
      </c>
      <c r="F243" s="9">
        <v>22079000</v>
      </c>
      <c r="G243" s="9">
        <v>82.400002000000001</v>
      </c>
      <c r="H243" s="4">
        <f t="shared" si="210"/>
        <v>-9.6618505821995677E-3</v>
      </c>
      <c r="I243" s="11">
        <f t="shared" si="229"/>
        <v>8.8518180420649697E-2</v>
      </c>
      <c r="J243" s="9">
        <f t="shared" si="211"/>
        <v>-0.79999499999999557</v>
      </c>
      <c r="K243" s="9">
        <f t="shared" si="212"/>
        <v>0</v>
      </c>
      <c r="L243" s="9">
        <f t="shared" si="213"/>
        <v>0.79999499999999557</v>
      </c>
      <c r="M243" s="9">
        <f t="shared" ref="M243:N243" si="266">AVERAGE(K230:K243)</f>
        <v>0.1414282857142847</v>
      </c>
      <c r="N243" s="9">
        <f t="shared" si="266"/>
        <v>0.24785664285714201</v>
      </c>
      <c r="O243" s="9">
        <f t="shared" si="231"/>
        <v>0.57060518565887386</v>
      </c>
      <c r="P243" s="9">
        <f t="shared" si="232"/>
        <v>36.330275162023177</v>
      </c>
      <c r="Q243" s="9">
        <f t="shared" si="209"/>
        <v>0.88000499999999704</v>
      </c>
      <c r="R243" s="9">
        <f t="shared" si="227"/>
        <v>0.94142750000000119</v>
      </c>
      <c r="S243" s="9">
        <f t="shared" si="224"/>
        <v>83.834166833333342</v>
      </c>
      <c r="T243" s="5">
        <v>81.650528542560423</v>
      </c>
      <c r="U243" s="5">
        <v>1.4858892031443105</v>
      </c>
      <c r="V243" s="5">
        <v>1.8680121775168628</v>
      </c>
      <c r="W243" s="5">
        <v>-0.38212297437255227</v>
      </c>
    </row>
    <row r="244" spans="1:23" x14ac:dyDescent="0.35">
      <c r="A244" s="10">
        <v>43059</v>
      </c>
      <c r="B244" s="9">
        <v>82.400002000000001</v>
      </c>
      <c r="C244" s="9">
        <v>82.589995999999999</v>
      </c>
      <c r="D244" s="9">
        <v>82.25</v>
      </c>
      <c r="E244" s="9">
        <v>82.529999000000004</v>
      </c>
      <c r="F244" s="9">
        <v>16315000</v>
      </c>
      <c r="G244" s="9">
        <v>82.529999000000004</v>
      </c>
      <c r="H244" s="4">
        <f t="shared" si="210"/>
        <v>1.5763903005164208E-3</v>
      </c>
      <c r="I244" s="11">
        <f t="shared" si="229"/>
        <v>8.1871638542562117E-2</v>
      </c>
      <c r="J244" s="9">
        <f t="shared" si="211"/>
        <v>0.12999700000000303</v>
      </c>
      <c r="K244" s="9">
        <f t="shared" si="212"/>
        <v>0.12999700000000303</v>
      </c>
      <c r="L244" s="9">
        <f t="shared" si="213"/>
        <v>0</v>
      </c>
      <c r="M244" s="9">
        <f t="shared" ref="M244:N244" si="267">AVERAGE(K231:K244)</f>
        <v>0.1507137857142849</v>
      </c>
      <c r="N244" s="9">
        <f t="shared" si="267"/>
        <v>0.197142428571428</v>
      </c>
      <c r="O244" s="9">
        <f t="shared" si="231"/>
        <v>0.7644918793301706</v>
      </c>
      <c r="P244" s="9">
        <f t="shared" si="232"/>
        <v>43.326460625048831</v>
      </c>
      <c r="Q244" s="9">
        <f t="shared" si="209"/>
        <v>0.3399959999999993</v>
      </c>
      <c r="R244" s="9">
        <f t="shared" si="227"/>
        <v>0.87642721428571535</v>
      </c>
      <c r="S244" s="9">
        <f t="shared" si="224"/>
        <v>83.70749983333333</v>
      </c>
      <c r="T244" s="5">
        <v>81.71567450237076</v>
      </c>
      <c r="U244" s="5">
        <v>1.3274480516870995</v>
      </c>
      <c r="V244" s="5">
        <v>1.7598993523509101</v>
      </c>
      <c r="W244" s="5">
        <v>-0.43245130066381066</v>
      </c>
    </row>
    <row r="245" spans="1:23" x14ac:dyDescent="0.35">
      <c r="A245" s="10">
        <v>43060</v>
      </c>
      <c r="B245" s="9">
        <v>82.739998</v>
      </c>
      <c r="C245" s="9">
        <v>83.839995999999999</v>
      </c>
      <c r="D245" s="9">
        <v>82.739998</v>
      </c>
      <c r="E245" s="9">
        <v>83.720000999999996</v>
      </c>
      <c r="F245" s="9">
        <v>21237500</v>
      </c>
      <c r="G245" s="9">
        <v>83.720000999999996</v>
      </c>
      <c r="H245" s="4">
        <f t="shared" si="210"/>
        <v>1.4316058034589197E-2</v>
      </c>
      <c r="I245" s="11">
        <f t="shared" si="229"/>
        <v>0.10249132318336822</v>
      </c>
      <c r="J245" s="9">
        <f t="shared" si="211"/>
        <v>1.1900019999999927</v>
      </c>
      <c r="K245" s="9">
        <f t="shared" si="212"/>
        <v>1.1900019999999927</v>
      </c>
      <c r="L245" s="9">
        <f t="shared" si="213"/>
        <v>0</v>
      </c>
      <c r="M245" s="9">
        <f t="shared" ref="M245:N245" si="268">AVERAGE(K232:K245)</f>
        <v>0.23571392857142723</v>
      </c>
      <c r="N245" s="9">
        <f t="shared" si="268"/>
        <v>0.197142428571428</v>
      </c>
      <c r="O245" s="9">
        <f t="shared" si="231"/>
        <v>1.1956529615644058</v>
      </c>
      <c r="P245" s="9">
        <f t="shared" si="232"/>
        <v>54.45546188285153</v>
      </c>
      <c r="Q245" s="9">
        <f t="shared" si="209"/>
        <v>1.0999979999999994</v>
      </c>
      <c r="R245" s="9">
        <f t="shared" si="227"/>
        <v>0.89214100000000129</v>
      </c>
      <c r="S245" s="9">
        <f t="shared" si="224"/>
        <v>83.672499999999999</v>
      </c>
      <c r="T245" s="5">
        <v>81.86414313182479</v>
      </c>
      <c r="U245" s="5">
        <v>1.2831145677626239</v>
      </c>
      <c r="V245" s="5">
        <v>1.664542395433253</v>
      </c>
      <c r="W245" s="5">
        <v>-0.3814278276706291</v>
      </c>
    </row>
    <row r="246" spans="1:23" x14ac:dyDescent="0.35">
      <c r="A246" s="10">
        <v>43061</v>
      </c>
      <c r="B246" s="9">
        <v>83.830001999999993</v>
      </c>
      <c r="C246" s="9">
        <v>83.900002000000001</v>
      </c>
      <c r="D246" s="9">
        <v>83.040001000000004</v>
      </c>
      <c r="E246" s="9">
        <v>83.110000999999997</v>
      </c>
      <c r="F246" s="9">
        <v>20553100</v>
      </c>
      <c r="G246" s="9">
        <v>83.110000999999997</v>
      </c>
      <c r="H246" s="4">
        <f t="shared" si="210"/>
        <v>-7.3128659251947385E-3</v>
      </c>
      <c r="I246" s="11">
        <f t="shared" si="229"/>
        <v>9.7832080206020661E-2</v>
      </c>
      <c r="J246" s="9">
        <f t="shared" si="211"/>
        <v>-0.60999999999999943</v>
      </c>
      <c r="K246" s="9">
        <f t="shared" si="212"/>
        <v>0</v>
      </c>
      <c r="L246" s="9">
        <f t="shared" si="213"/>
        <v>0.60999999999999943</v>
      </c>
      <c r="M246" s="9">
        <f t="shared" ref="M246:N246" si="269">AVERAGE(K233:K246)</f>
        <v>0.17357085714285603</v>
      </c>
      <c r="N246" s="9">
        <f t="shared" si="269"/>
        <v>0.24071385714285651</v>
      </c>
      <c r="O246" s="9">
        <f t="shared" si="231"/>
        <v>0.72106715917001363</v>
      </c>
      <c r="P246" s="9">
        <f t="shared" si="232"/>
        <v>41.896514922622138</v>
      </c>
      <c r="Q246" s="9">
        <f t="shared" si="209"/>
        <v>0.86000099999999691</v>
      </c>
      <c r="R246" s="9">
        <f t="shared" si="227"/>
        <v>0.857855642857144</v>
      </c>
      <c r="S246" s="9">
        <f t="shared" si="224"/>
        <v>83.559166666666655</v>
      </c>
      <c r="T246" s="5">
        <v>81.956428899837775</v>
      </c>
      <c r="U246" s="5">
        <v>1.185096999813112</v>
      </c>
      <c r="V246" s="5">
        <v>1.5686533163092249</v>
      </c>
      <c r="W246" s="5">
        <v>-0.38355631649611288</v>
      </c>
    </row>
    <row r="247" spans="1:23" x14ac:dyDescent="0.35">
      <c r="A247" s="10">
        <v>43063</v>
      </c>
      <c r="B247" s="9">
        <v>83.010002</v>
      </c>
      <c r="C247" s="9">
        <v>83.43</v>
      </c>
      <c r="D247" s="9">
        <v>82.779999000000004</v>
      </c>
      <c r="E247" s="9">
        <v>83.260002</v>
      </c>
      <c r="F247" s="9">
        <v>7425600</v>
      </c>
      <c r="G247" s="9">
        <v>83.260002</v>
      </c>
      <c r="H247" s="4">
        <f t="shared" si="210"/>
        <v>1.8032221907864517E-3</v>
      </c>
      <c r="I247" s="11">
        <f t="shared" si="229"/>
        <v>9.8101296893874645E-2</v>
      </c>
      <c r="J247" s="9">
        <f t="shared" si="211"/>
        <v>0.15000100000000316</v>
      </c>
      <c r="K247" s="9">
        <f t="shared" si="212"/>
        <v>0.15000100000000316</v>
      </c>
      <c r="L247" s="9">
        <f t="shared" si="213"/>
        <v>0</v>
      </c>
      <c r="M247" s="9">
        <f t="shared" ref="M247:N247" si="270">AVERAGE(K234:K247)</f>
        <v>0.17785692857142774</v>
      </c>
      <c r="N247" s="9">
        <f t="shared" si="270"/>
        <v>0.24071385714285651</v>
      </c>
      <c r="O247" s="9">
        <f t="shared" si="231"/>
        <v>0.73887282885369965</v>
      </c>
      <c r="P247" s="9">
        <f t="shared" si="232"/>
        <v>42.491481642207248</v>
      </c>
      <c r="Q247" s="9">
        <f t="shared" si="209"/>
        <v>0.65000100000000316</v>
      </c>
      <c r="R247" s="9">
        <f t="shared" si="227"/>
        <v>0.82285578571428686</v>
      </c>
      <c r="S247" s="9">
        <f t="shared" si="224"/>
        <v>83.475000416666674</v>
      </c>
      <c r="T247" s="5">
        <v>82.052989870220159</v>
      </c>
      <c r="U247" s="5">
        <v>1.1067631217921416</v>
      </c>
      <c r="V247" s="5">
        <v>1.4762752774058083</v>
      </c>
      <c r="W247" s="5">
        <v>-0.36951215561366668</v>
      </c>
    </row>
    <row r="248" spans="1:23" x14ac:dyDescent="0.35">
      <c r="A248" s="10">
        <v>43066</v>
      </c>
      <c r="B248" s="9">
        <v>83.309997999999993</v>
      </c>
      <c r="C248" s="9">
        <v>83.980002999999996</v>
      </c>
      <c r="D248" s="9">
        <v>83.300003000000004</v>
      </c>
      <c r="E248" s="9">
        <v>83.870002999999997</v>
      </c>
      <c r="F248" s="9">
        <v>18265200</v>
      </c>
      <c r="G248" s="9">
        <v>83.870002999999997</v>
      </c>
      <c r="H248" s="4">
        <f t="shared" si="210"/>
        <v>7.2997509779952141E-3</v>
      </c>
      <c r="I248" s="11">
        <f t="shared" si="229"/>
        <v>0.10195838322079098</v>
      </c>
      <c r="J248" s="9">
        <f t="shared" si="211"/>
        <v>0.61000099999999691</v>
      </c>
      <c r="K248" s="9">
        <f t="shared" si="212"/>
        <v>0.61000099999999691</v>
      </c>
      <c r="L248" s="9">
        <f t="shared" si="213"/>
        <v>0</v>
      </c>
      <c r="M248" s="9">
        <f t="shared" ref="M248:N248" si="271">AVERAGE(K235:K248)</f>
        <v>0.19785685714285656</v>
      </c>
      <c r="N248" s="9">
        <f t="shared" si="271"/>
        <v>0.24071385714285651</v>
      </c>
      <c r="O248" s="9">
        <f t="shared" si="231"/>
        <v>0.82195873345768544</v>
      </c>
      <c r="P248" s="9">
        <f t="shared" si="232"/>
        <v>45.114014843672379</v>
      </c>
      <c r="Q248" s="9">
        <f t="shared" si="209"/>
        <v>0.67999999999999261</v>
      </c>
      <c r="R248" s="9">
        <f t="shared" si="227"/>
        <v>0.82714185714285748</v>
      </c>
      <c r="S248" s="9">
        <f t="shared" si="224"/>
        <v>83.417500833333335</v>
      </c>
      <c r="T248" s="5">
        <v>82.18758343538903</v>
      </c>
      <c r="U248" s="5">
        <v>1.0814387886213837</v>
      </c>
      <c r="V248" s="5">
        <v>1.3973079796489234</v>
      </c>
      <c r="W248" s="5">
        <v>-0.31586919102753974</v>
      </c>
    </row>
    <row r="249" spans="1:23" x14ac:dyDescent="0.35">
      <c r="A249" s="10">
        <v>43067</v>
      </c>
      <c r="B249" s="9">
        <v>84.07</v>
      </c>
      <c r="C249" s="9">
        <v>85.059997999999993</v>
      </c>
      <c r="D249" s="9">
        <v>84.019997000000004</v>
      </c>
      <c r="E249" s="9">
        <v>84.879997000000003</v>
      </c>
      <c r="F249" s="9">
        <v>21926000</v>
      </c>
      <c r="G249" s="9">
        <v>84.879997000000003</v>
      </c>
      <c r="H249" s="4">
        <f t="shared" si="210"/>
        <v>1.1970442195749026E-2</v>
      </c>
      <c r="I249" s="11">
        <f t="shared" si="229"/>
        <v>0.11341786674587741</v>
      </c>
      <c r="J249" s="9">
        <f t="shared" si="211"/>
        <v>1.0099940000000061</v>
      </c>
      <c r="K249" s="9">
        <f t="shared" si="212"/>
        <v>1.0099940000000061</v>
      </c>
      <c r="L249" s="9">
        <f t="shared" si="213"/>
        <v>0</v>
      </c>
      <c r="M249" s="9">
        <f t="shared" ref="M249:N249" si="272">AVERAGE(K236:K249)</f>
        <v>0.26999928571428555</v>
      </c>
      <c r="N249" s="9">
        <f t="shared" si="272"/>
        <v>0.22642785714285704</v>
      </c>
      <c r="O249" s="9">
        <f t="shared" si="231"/>
        <v>1.1924296291155492</v>
      </c>
      <c r="P249" s="9">
        <f t="shared" si="232"/>
        <v>54.388501837415355</v>
      </c>
      <c r="Q249" s="9">
        <f t="shared" si="209"/>
        <v>1.0400009999999895</v>
      </c>
      <c r="R249" s="9">
        <f t="shared" si="227"/>
        <v>0.83214178571428576</v>
      </c>
      <c r="S249" s="9">
        <f t="shared" si="224"/>
        <v>83.483334249999999</v>
      </c>
      <c r="T249" s="5">
        <v>82.387021477212073</v>
      </c>
      <c r="U249" s="5">
        <v>1.1298430200275078</v>
      </c>
      <c r="V249" s="5">
        <v>1.3438149877246404</v>
      </c>
      <c r="W249" s="5">
        <v>-0.21397196769713256</v>
      </c>
    </row>
    <row r="250" spans="1:23" x14ac:dyDescent="0.35">
      <c r="A250" s="10">
        <v>43068</v>
      </c>
      <c r="B250" s="9">
        <v>84.709998999999996</v>
      </c>
      <c r="C250" s="9">
        <v>84.919998000000007</v>
      </c>
      <c r="D250" s="9">
        <v>83.18</v>
      </c>
      <c r="E250" s="9">
        <v>83.339995999999999</v>
      </c>
      <c r="F250" s="9">
        <v>27381100</v>
      </c>
      <c r="G250" s="9">
        <v>83.339995999999999</v>
      </c>
      <c r="H250" s="4">
        <f t="shared" si="210"/>
        <v>-1.8309880963566082E-2</v>
      </c>
      <c r="I250" s="11">
        <f t="shared" si="229"/>
        <v>0.13861753284187237</v>
      </c>
      <c r="J250" s="9">
        <f t="shared" si="211"/>
        <v>-1.5400010000000037</v>
      </c>
      <c r="K250" s="9">
        <f t="shared" si="212"/>
        <v>0</v>
      </c>
      <c r="L250" s="9">
        <f t="shared" si="213"/>
        <v>1.5400010000000037</v>
      </c>
      <c r="M250" s="9">
        <f t="shared" ref="M250:N250" si="273">AVERAGE(K237:K250)</f>
        <v>0.24928492857142917</v>
      </c>
      <c r="N250" s="9">
        <f t="shared" si="273"/>
        <v>0.33642792857142872</v>
      </c>
      <c r="O250" s="9">
        <f t="shared" si="231"/>
        <v>0.74097572585595317</v>
      </c>
      <c r="P250" s="9">
        <f t="shared" si="232"/>
        <v>42.560945270598275</v>
      </c>
      <c r="Q250" s="9">
        <f t="shared" si="209"/>
        <v>1.7399979999999999</v>
      </c>
      <c r="R250" s="9">
        <f t="shared" si="227"/>
        <v>0.90071314285714266</v>
      </c>
      <c r="S250" s="9">
        <f t="shared" si="224"/>
        <v>83.439167000000012</v>
      </c>
      <c r="T250" s="5">
        <v>82.457612182603768</v>
      </c>
      <c r="U250" s="5">
        <v>1.0320417765989589</v>
      </c>
      <c r="V250" s="5">
        <v>1.2814603454995042</v>
      </c>
      <c r="W250" s="5">
        <v>-0.24941856890054526</v>
      </c>
    </row>
    <row r="251" spans="1:23" x14ac:dyDescent="0.35">
      <c r="A251" s="10">
        <v>43069</v>
      </c>
      <c r="B251" s="9">
        <v>83.510002</v>
      </c>
      <c r="C251" s="9">
        <v>84.519997000000004</v>
      </c>
      <c r="D251" s="9">
        <v>83.339995999999999</v>
      </c>
      <c r="E251" s="9">
        <v>84.169998000000007</v>
      </c>
      <c r="F251" s="9">
        <v>33054600</v>
      </c>
      <c r="G251" s="9">
        <v>84.169998000000007</v>
      </c>
      <c r="H251" s="4">
        <f t="shared" si="210"/>
        <v>9.9099614639035095E-3</v>
      </c>
      <c r="I251" s="11">
        <f t="shared" si="229"/>
        <v>0.14350161064246877</v>
      </c>
      <c r="J251" s="9">
        <f t="shared" si="211"/>
        <v>0.83000200000000746</v>
      </c>
      <c r="K251" s="9">
        <f t="shared" si="212"/>
        <v>0.83000200000000746</v>
      </c>
      <c r="L251" s="9">
        <f t="shared" si="213"/>
        <v>0</v>
      </c>
      <c r="M251" s="9">
        <f t="shared" ref="M251:N251" si="274">AVERAGE(K238:K251)</f>
        <v>0.30857078571428687</v>
      </c>
      <c r="N251" s="9">
        <f t="shared" si="274"/>
        <v>0.30285635714285775</v>
      </c>
      <c r="O251" s="9">
        <f t="shared" si="231"/>
        <v>1.0188684451775718</v>
      </c>
      <c r="P251" s="9">
        <f t="shared" si="232"/>
        <v>50.467302493697453</v>
      </c>
      <c r="Q251" s="9">
        <f t="shared" si="209"/>
        <v>1.1800010000000043</v>
      </c>
      <c r="R251" s="9">
        <f t="shared" si="227"/>
        <v>0.88714214285714277</v>
      </c>
      <c r="S251" s="9">
        <f t="shared" si="224"/>
        <v>83.459166833333327</v>
      </c>
      <c r="T251" s="5">
        <v>82.58445557648497</v>
      </c>
      <c r="U251" s="5">
        <v>1.0098666966865721</v>
      </c>
      <c r="V251" s="5">
        <v>1.2271416157369177</v>
      </c>
      <c r="W251" s="5">
        <v>-0.21727491905034557</v>
      </c>
    </row>
    <row r="252" spans="1:23" x14ac:dyDescent="0.35">
      <c r="A252" s="10">
        <v>43070</v>
      </c>
      <c r="B252" s="9">
        <v>83.599997999999999</v>
      </c>
      <c r="C252" s="9">
        <v>84.809997999999993</v>
      </c>
      <c r="D252" s="9">
        <v>83.220000999999996</v>
      </c>
      <c r="E252" s="9">
        <v>84.260002</v>
      </c>
      <c r="F252" s="9">
        <v>29287900</v>
      </c>
      <c r="G252" s="9">
        <v>84.260002</v>
      </c>
      <c r="H252" s="4">
        <f t="shared" si="210"/>
        <v>1.0687408248758407E-3</v>
      </c>
      <c r="I252" s="11">
        <f t="shared" si="229"/>
        <v>0.14283597051211086</v>
      </c>
      <c r="J252" s="9">
        <f t="shared" si="211"/>
        <v>9.0003999999993312E-2</v>
      </c>
      <c r="K252" s="9">
        <f t="shared" si="212"/>
        <v>9.0003999999993312E-2</v>
      </c>
      <c r="L252" s="9">
        <f t="shared" si="213"/>
        <v>0</v>
      </c>
      <c r="M252" s="9">
        <f t="shared" ref="M252:N252" si="275">AVERAGE(K239:K252)</f>
        <v>0.31499964285714349</v>
      </c>
      <c r="N252" s="9">
        <f t="shared" si="275"/>
        <v>0.28714257142857186</v>
      </c>
      <c r="O252" s="9">
        <f t="shared" si="231"/>
        <v>1.0970147731490285</v>
      </c>
      <c r="P252" s="9">
        <f t="shared" si="232"/>
        <v>52.313163798158278</v>
      </c>
      <c r="Q252" s="9">
        <f t="shared" si="209"/>
        <v>1.5899969999999968</v>
      </c>
      <c r="R252" s="9">
        <f t="shared" si="227"/>
        <v>0.9385708571428566</v>
      </c>
      <c r="S252" s="9">
        <f t="shared" si="224"/>
        <v>83.476666750000007</v>
      </c>
      <c r="T252" s="5">
        <v>82.70857012637498</v>
      </c>
      <c r="U252" s="5">
        <v>0.98816441246248132</v>
      </c>
      <c r="V252" s="5">
        <v>1.1793461750820304</v>
      </c>
      <c r="W252" s="5">
        <v>-0.19118176261954911</v>
      </c>
    </row>
    <row r="253" spans="1:23" x14ac:dyDescent="0.35">
      <c r="K253" s="9"/>
      <c r="L253" s="9"/>
      <c r="R253" s="9"/>
    </row>
    <row r="254" spans="1:23" x14ac:dyDescent="0.35">
      <c r="K254" s="9"/>
      <c r="L254" s="9"/>
      <c r="R254" s="9"/>
    </row>
    <row r="255" spans="1:23" x14ac:dyDescent="0.35">
      <c r="K255" s="9"/>
      <c r="L255" s="9"/>
      <c r="R255" s="9"/>
    </row>
    <row r="256" spans="1:23" x14ac:dyDescent="0.35">
      <c r="K256" s="9"/>
      <c r="L256" s="9"/>
      <c r="R256" s="9"/>
    </row>
    <row r="257" spans="11:18" x14ac:dyDescent="0.35">
      <c r="K257" s="9"/>
      <c r="L257" s="9"/>
      <c r="R257" s="9"/>
    </row>
    <row r="258" spans="11:18" x14ac:dyDescent="0.35">
      <c r="K258" s="9"/>
      <c r="L258" s="9"/>
      <c r="R258" s="9"/>
    </row>
    <row r="259" spans="11:18" x14ac:dyDescent="0.35">
      <c r="K259" s="9"/>
      <c r="L259" s="9"/>
      <c r="R259" s="9"/>
    </row>
    <row r="260" spans="11:18" x14ac:dyDescent="0.35">
      <c r="K260" s="9"/>
      <c r="L260" s="9"/>
      <c r="R260" s="9"/>
    </row>
    <row r="261" spans="11:18" x14ac:dyDescent="0.35">
      <c r="K261" s="9"/>
      <c r="L261" s="9"/>
    </row>
    <row r="262" spans="11:18" x14ac:dyDescent="0.35">
      <c r="K262" s="9"/>
      <c r="L262" s="9"/>
    </row>
    <row r="263" spans="11:18" x14ac:dyDescent="0.35">
      <c r="K263" s="9"/>
      <c r="L263" s="9"/>
    </row>
    <row r="264" spans="11:18" x14ac:dyDescent="0.35">
      <c r="K264" s="9"/>
      <c r="L264" s="9"/>
    </row>
    <row r="265" spans="11:18" x14ac:dyDescent="0.35">
      <c r="K265" s="9"/>
      <c r="L265" s="9"/>
    </row>
    <row r="266" spans="11:18" x14ac:dyDescent="0.35">
      <c r="K266" s="9"/>
      <c r="L266" s="9"/>
    </row>
    <row r="267" spans="11:18" x14ac:dyDescent="0.35">
      <c r="K267" s="9"/>
      <c r="L267" s="9"/>
    </row>
    <row r="268" spans="11:18" x14ac:dyDescent="0.35">
      <c r="K268" s="9"/>
      <c r="L268" s="9"/>
    </row>
    <row r="269" spans="11:18" x14ac:dyDescent="0.35">
      <c r="K269" s="9"/>
      <c r="L269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AK308"/>
  <sheetViews>
    <sheetView tabSelected="1" topLeftCell="B1" zoomScale="40" zoomScaleNormal="40" workbookViewId="0">
      <selection activeCell="AR43" sqref="AQ38:AR43"/>
    </sheetView>
  </sheetViews>
  <sheetFormatPr defaultRowHeight="14.5" x14ac:dyDescent="0.35"/>
  <cols>
    <col min="1" max="1" width="11.54296875" customWidth="1"/>
    <col min="9" max="9" width="9" customWidth="1"/>
    <col min="22" max="22" width="8.7265625" customWidth="1"/>
    <col min="24" max="24" width="11.81640625" customWidth="1"/>
  </cols>
  <sheetData>
    <row r="1" spans="1:37" x14ac:dyDescent="0.35">
      <c r="B1" s="3" t="s">
        <v>0</v>
      </c>
      <c r="C1" s="12" t="s">
        <v>28</v>
      </c>
      <c r="D1" t="s">
        <v>27</v>
      </c>
      <c r="V1" s="3" t="s">
        <v>0</v>
      </c>
      <c r="X1" t="s">
        <v>7</v>
      </c>
      <c r="Y1" s="9" t="s">
        <v>39</v>
      </c>
      <c r="Z1" s="9" t="s">
        <v>10</v>
      </c>
      <c r="AA1" s="9" t="s">
        <v>11</v>
      </c>
      <c r="AB1" s="9" t="s">
        <v>12</v>
      </c>
      <c r="AC1" s="9" t="s">
        <v>13</v>
      </c>
      <c r="AD1" s="9" t="s">
        <v>14</v>
      </c>
      <c r="AE1" s="9" t="s">
        <v>15</v>
      </c>
      <c r="AF1" s="9" t="s">
        <v>16</v>
      </c>
      <c r="AG1" s="9" t="s">
        <v>19</v>
      </c>
      <c r="AH1" s="9" t="s">
        <v>20</v>
      </c>
      <c r="AI1" s="9" t="s">
        <v>21</v>
      </c>
      <c r="AJ1" s="9" t="s">
        <v>22</v>
      </c>
      <c r="AK1" s="9" t="s">
        <v>23</v>
      </c>
    </row>
    <row r="2" spans="1:37" x14ac:dyDescent="0.35">
      <c r="A2" s="1">
        <v>41660</v>
      </c>
      <c r="B2" s="2">
        <v>94.51</v>
      </c>
      <c r="C2" s="12">
        <f>SUM($V$2:V2)</f>
        <v>94.51</v>
      </c>
      <c r="D2" s="13">
        <f>SUM(V2)/SUM($V$2:$V$262)</f>
        <v>4.0462776685802745E-3</v>
      </c>
      <c r="E2" s="12"/>
      <c r="V2" s="2">
        <v>94.51</v>
      </c>
      <c r="X2" s="1">
        <v>41660</v>
      </c>
      <c r="Y2" s="2">
        <v>94.51</v>
      </c>
      <c r="Z2" s="9"/>
      <c r="AA2" s="9"/>
      <c r="AB2" s="9"/>
      <c r="AC2" s="9"/>
      <c r="AD2" s="9"/>
      <c r="AE2" s="9"/>
      <c r="AF2" s="9"/>
      <c r="AG2" s="9"/>
      <c r="AH2" s="9"/>
      <c r="AI2" s="9"/>
      <c r="AJ2" s="9"/>
      <c r="AK2" s="9"/>
    </row>
    <row r="3" spans="1:37" x14ac:dyDescent="0.35">
      <c r="A3" s="1">
        <v>41661</v>
      </c>
      <c r="B3" s="2">
        <v>96.35</v>
      </c>
      <c r="C3" s="12">
        <f>SUM($V$2:V3)</f>
        <v>190.86</v>
      </c>
      <c r="D3" s="13">
        <f>SUM(V3)/SUM($V$2:$V$262)</f>
        <v>4.1250539981770116E-3</v>
      </c>
      <c r="E3" s="12"/>
      <c r="V3" s="2">
        <v>96.35</v>
      </c>
      <c r="X3" s="1">
        <v>41661</v>
      </c>
      <c r="Y3" s="2">
        <v>96.35</v>
      </c>
      <c r="Z3" s="9">
        <f t="shared" ref="Z3:Z66" si="0">Y3-Y2</f>
        <v>1.8399999999999892</v>
      </c>
      <c r="AA3" s="9">
        <f>IF(Z3&gt;0,Z3,0)</f>
        <v>1.8399999999999892</v>
      </c>
      <c r="AB3" s="9">
        <f>IF(Z3&lt;0,ABS(Z3),0)</f>
        <v>0</v>
      </c>
      <c r="AC3" s="9"/>
      <c r="AD3" s="9"/>
      <c r="AE3" s="9"/>
      <c r="AF3" s="9"/>
      <c r="AG3" s="9"/>
      <c r="AH3" s="9"/>
      <c r="AI3" s="9"/>
      <c r="AJ3" s="9"/>
      <c r="AK3" s="9"/>
    </row>
    <row r="4" spans="1:37" x14ac:dyDescent="0.35">
      <c r="A4" s="1">
        <v>41662</v>
      </c>
      <c r="B4" s="2">
        <v>97.23</v>
      </c>
      <c r="C4" s="12">
        <f>SUM($V$2:V4)</f>
        <v>288.09000000000003</v>
      </c>
      <c r="D4" s="13">
        <f>SUM(V4)/SUM($V$2:$V$262)</f>
        <v>4.1627296340711042E-3</v>
      </c>
      <c r="E4" s="12"/>
      <c r="V4" s="2">
        <v>97.23</v>
      </c>
      <c r="X4" s="1">
        <v>41662</v>
      </c>
      <c r="Y4" s="2">
        <v>97.23</v>
      </c>
      <c r="Z4" s="9">
        <f t="shared" si="0"/>
        <v>0.88000000000000966</v>
      </c>
      <c r="AA4" s="9">
        <f t="shared" ref="AA4:AA67" si="1">IF(Z4&gt;0,Z4,0)</f>
        <v>0.88000000000000966</v>
      </c>
      <c r="AB4" s="9">
        <f t="shared" ref="AB4:AB67" si="2">IF(Z4&lt;0,ABS(Z4),0)</f>
        <v>0</v>
      </c>
      <c r="AC4" s="9"/>
      <c r="AD4" s="9"/>
      <c r="AE4" s="9"/>
      <c r="AF4" s="9"/>
      <c r="AG4" s="9"/>
      <c r="AH4" s="9"/>
      <c r="AI4" s="9"/>
      <c r="AJ4" s="9"/>
      <c r="AK4" s="9"/>
    </row>
    <row r="5" spans="1:37" x14ac:dyDescent="0.35">
      <c r="A5" s="1">
        <v>41663</v>
      </c>
      <c r="B5" s="2">
        <v>96.66</v>
      </c>
      <c r="C5" s="12">
        <f>SUM($V$2:V5)</f>
        <v>384.75</v>
      </c>
      <c r="D5" s="13">
        <f>SUM(V5)/SUM($V$2:$V$262)</f>
        <v>4.1383260971851578E-3</v>
      </c>
      <c r="E5" s="12"/>
      <c r="F5" t="s">
        <v>24</v>
      </c>
      <c r="G5">
        <f>MIN(B2:B262)</f>
        <v>44.08</v>
      </c>
      <c r="V5" s="2">
        <v>96.66</v>
      </c>
      <c r="X5" s="1">
        <v>41663</v>
      </c>
      <c r="Y5" s="2">
        <v>96.66</v>
      </c>
      <c r="Z5" s="9">
        <f t="shared" si="0"/>
        <v>-0.57000000000000739</v>
      </c>
      <c r="AA5" s="9">
        <f t="shared" si="1"/>
        <v>0</v>
      </c>
      <c r="AB5" s="9">
        <f t="shared" si="2"/>
        <v>0.57000000000000739</v>
      </c>
      <c r="AC5" s="9"/>
      <c r="AD5" s="9"/>
      <c r="AE5" s="9"/>
      <c r="AF5" s="9"/>
      <c r="AG5" s="9"/>
      <c r="AH5" s="9"/>
      <c r="AI5" s="9"/>
      <c r="AJ5" s="9"/>
      <c r="AK5" s="9"/>
    </row>
    <row r="6" spans="1:37" x14ac:dyDescent="0.35">
      <c r="A6" s="1">
        <v>41666</v>
      </c>
      <c r="B6" s="2">
        <v>95.82</v>
      </c>
      <c r="C6" s="12">
        <f>SUM($V$2:V6)</f>
        <v>480.57</v>
      </c>
      <c r="D6" s="13">
        <f>SUM(V6)/SUM($V$2:$V$262)</f>
        <v>4.1023629901953433E-3</v>
      </c>
      <c r="E6" s="12"/>
      <c r="F6" t="s">
        <v>25</v>
      </c>
      <c r="G6">
        <f>MAX(B2:B262)</f>
        <v>107.95</v>
      </c>
      <c r="V6" s="2">
        <v>95.82</v>
      </c>
      <c r="X6" s="1">
        <v>41666</v>
      </c>
      <c r="Y6" s="2">
        <v>95.82</v>
      </c>
      <c r="Z6" s="9">
        <f t="shared" si="0"/>
        <v>-0.84000000000000341</v>
      </c>
      <c r="AA6" s="9">
        <f t="shared" si="1"/>
        <v>0</v>
      </c>
      <c r="AB6" s="9">
        <f t="shared" si="2"/>
        <v>0.84000000000000341</v>
      </c>
      <c r="AC6" s="9"/>
      <c r="AD6" s="9"/>
      <c r="AE6" s="9"/>
      <c r="AF6" s="9"/>
      <c r="AG6" s="9"/>
      <c r="AH6" s="9"/>
      <c r="AI6" s="9"/>
      <c r="AJ6" s="9"/>
      <c r="AK6" s="9"/>
    </row>
    <row r="7" spans="1:37" x14ac:dyDescent="0.35">
      <c r="A7" s="1">
        <v>41667</v>
      </c>
      <c r="B7" s="2">
        <v>97.49</v>
      </c>
      <c r="C7" s="12">
        <f>SUM($V$2:V7)</f>
        <v>578.05999999999995</v>
      </c>
      <c r="D7" s="13">
        <f>SUM(V7)/SUM($V$2:$V$262)</f>
        <v>4.1738610719489044E-3</v>
      </c>
      <c r="E7" s="12"/>
      <c r="F7" t="s">
        <v>26</v>
      </c>
      <c r="G7">
        <f>AVERAGE(B2:B262)</f>
        <v>89.491455938697328</v>
      </c>
      <c r="V7" s="2">
        <v>97.49</v>
      </c>
      <c r="X7" s="1">
        <v>41667</v>
      </c>
      <c r="Y7" s="2">
        <v>97.49</v>
      </c>
      <c r="Z7" s="9">
        <f t="shared" si="0"/>
        <v>1.6700000000000017</v>
      </c>
      <c r="AA7" s="9">
        <f t="shared" si="1"/>
        <v>1.6700000000000017</v>
      </c>
      <c r="AB7" s="9">
        <f t="shared" si="2"/>
        <v>0</v>
      </c>
      <c r="AC7" s="9"/>
      <c r="AD7" s="9"/>
      <c r="AE7" s="9"/>
      <c r="AF7" s="9"/>
      <c r="AG7" s="9"/>
      <c r="AH7" s="9"/>
      <c r="AI7" s="9"/>
      <c r="AJ7" s="9"/>
      <c r="AK7" s="9"/>
    </row>
    <row r="8" spans="1:37" x14ac:dyDescent="0.35">
      <c r="A8" s="1">
        <v>41668</v>
      </c>
      <c r="B8" s="2">
        <v>97.34</v>
      </c>
      <c r="C8" s="12">
        <f>SUM($V$2:V8)</f>
        <v>675.4</v>
      </c>
      <c r="D8" s="13">
        <f>SUM(V8)/SUM($V$2:$V$262)</f>
        <v>4.1674390885578661E-3</v>
      </c>
      <c r="E8" s="12"/>
      <c r="V8" s="2">
        <v>97.34</v>
      </c>
      <c r="X8" s="1">
        <v>41668</v>
      </c>
      <c r="Y8" s="2">
        <v>97.34</v>
      </c>
      <c r="Z8" s="9">
        <f t="shared" si="0"/>
        <v>-0.14999999999999147</v>
      </c>
      <c r="AA8" s="9">
        <f t="shared" si="1"/>
        <v>0</v>
      </c>
      <c r="AB8" s="9">
        <f t="shared" si="2"/>
        <v>0.14999999999999147</v>
      </c>
      <c r="AC8" s="9"/>
      <c r="AD8" s="9"/>
      <c r="AE8" s="9"/>
      <c r="AF8" s="9"/>
      <c r="AG8" s="9"/>
      <c r="AH8" s="9"/>
      <c r="AI8" s="9"/>
      <c r="AJ8" s="9"/>
      <c r="AK8" s="9"/>
    </row>
    <row r="9" spans="1:37" x14ac:dyDescent="0.35">
      <c r="A9" s="1">
        <v>41669</v>
      </c>
      <c r="B9" s="2">
        <v>98.25</v>
      </c>
      <c r="C9" s="12">
        <f>SUM($V$2:V9)</f>
        <v>773.65</v>
      </c>
      <c r="D9" s="13">
        <f>SUM(V9)/SUM($V$2:$V$262)</f>
        <v>4.2063991211301653E-3</v>
      </c>
      <c r="E9" s="12"/>
      <c r="V9" s="2">
        <v>98.25</v>
      </c>
      <c r="X9" s="1">
        <v>41669</v>
      </c>
      <c r="Y9" s="2">
        <v>98.25</v>
      </c>
      <c r="Z9" s="9">
        <f t="shared" si="0"/>
        <v>0.90999999999999659</v>
      </c>
      <c r="AA9" s="9">
        <f t="shared" si="1"/>
        <v>0.90999999999999659</v>
      </c>
      <c r="AB9" s="9">
        <f t="shared" si="2"/>
        <v>0</v>
      </c>
      <c r="AC9" s="9"/>
      <c r="AD9" s="9"/>
      <c r="AE9" s="9"/>
      <c r="AF9" s="9"/>
      <c r="AG9" s="9"/>
      <c r="AH9" s="9"/>
      <c r="AI9" s="9"/>
      <c r="AJ9" s="9"/>
      <c r="AK9" s="9"/>
    </row>
    <row r="10" spans="1:37" x14ac:dyDescent="0.35">
      <c r="A10" s="1">
        <v>41670</v>
      </c>
      <c r="B10" s="2">
        <v>97.55</v>
      </c>
      <c r="C10" s="12">
        <f>SUM($V$2:V10)</f>
        <v>871.19999999999993</v>
      </c>
      <c r="D10" s="13">
        <f>SUM(V10)/SUM($V$2:$V$262)</f>
        <v>4.1764298653053193E-3</v>
      </c>
      <c r="E10" s="12"/>
      <c r="V10" s="2">
        <v>97.55</v>
      </c>
      <c r="X10" s="1">
        <v>41670</v>
      </c>
      <c r="Y10" s="2">
        <v>97.55</v>
      </c>
      <c r="Z10" s="9">
        <f t="shared" si="0"/>
        <v>-0.70000000000000284</v>
      </c>
      <c r="AA10" s="9">
        <f t="shared" si="1"/>
        <v>0</v>
      </c>
      <c r="AB10" s="9">
        <f t="shared" si="2"/>
        <v>0.70000000000000284</v>
      </c>
      <c r="AC10" s="9"/>
      <c r="AD10" s="9"/>
      <c r="AE10" s="9"/>
      <c r="AF10" s="9"/>
      <c r="AG10" s="9"/>
      <c r="AH10" s="9"/>
      <c r="AI10" s="9"/>
      <c r="AJ10" s="9"/>
      <c r="AK10" s="9"/>
    </row>
    <row r="11" spans="1:37" x14ac:dyDescent="0.35">
      <c r="A11" s="1">
        <v>41673</v>
      </c>
      <c r="B11" s="2">
        <v>96.44</v>
      </c>
      <c r="C11" s="12">
        <f>SUM($V$2:V11)</f>
        <v>967.63999999999987</v>
      </c>
      <c r="D11" s="13">
        <f>SUM(V11)/SUM($V$2:$V$262)</f>
        <v>4.1289071882116349E-3</v>
      </c>
      <c r="E11" s="12"/>
      <c r="V11" s="2">
        <v>96.44</v>
      </c>
      <c r="X11" s="1">
        <v>41673</v>
      </c>
      <c r="Y11" s="2">
        <v>96.44</v>
      </c>
      <c r="Z11" s="9">
        <f t="shared" si="0"/>
        <v>-1.1099999999999994</v>
      </c>
      <c r="AA11" s="9">
        <f t="shared" si="1"/>
        <v>0</v>
      </c>
      <c r="AB11" s="9">
        <f t="shared" si="2"/>
        <v>1.1099999999999994</v>
      </c>
      <c r="AC11" s="9"/>
      <c r="AD11" s="9"/>
      <c r="AE11" s="9"/>
      <c r="AF11" s="9"/>
      <c r="AG11" s="9"/>
      <c r="AH11" s="9"/>
      <c r="AI11" s="9"/>
      <c r="AJ11" s="9"/>
      <c r="AK11" s="9"/>
    </row>
    <row r="12" spans="1:37" x14ac:dyDescent="0.35">
      <c r="A12" s="1">
        <v>41674</v>
      </c>
      <c r="B12" s="2">
        <v>97.24</v>
      </c>
      <c r="C12" s="12">
        <f>SUM($V$2:V12)</f>
        <v>1064.8799999999999</v>
      </c>
      <c r="D12" s="13">
        <f>SUM(V12)/SUM($V$2:$V$262)</f>
        <v>4.1631577662971731E-3</v>
      </c>
      <c r="E12" s="12"/>
      <c r="V12" s="2">
        <v>97.24</v>
      </c>
      <c r="X12" s="1">
        <v>41674</v>
      </c>
      <c r="Y12" s="2">
        <v>97.24</v>
      </c>
      <c r="Z12" s="9">
        <f t="shared" si="0"/>
        <v>0.79999999999999716</v>
      </c>
      <c r="AA12" s="9">
        <f t="shared" si="1"/>
        <v>0.79999999999999716</v>
      </c>
      <c r="AB12" s="9">
        <f t="shared" si="2"/>
        <v>0</v>
      </c>
      <c r="AC12" s="9"/>
      <c r="AD12" s="9"/>
      <c r="AE12" s="9"/>
      <c r="AF12" s="9"/>
      <c r="AG12" s="9"/>
      <c r="AH12" s="9"/>
      <c r="AI12" s="9"/>
      <c r="AJ12" s="9"/>
      <c r="AK12" s="9"/>
    </row>
    <row r="13" spans="1:37" x14ac:dyDescent="0.35">
      <c r="A13" s="1">
        <v>41675</v>
      </c>
      <c r="B13" s="2">
        <v>97.4</v>
      </c>
      <c r="C13" s="12">
        <f>SUM($V$2:V13)</f>
        <v>1162.28</v>
      </c>
      <c r="D13" s="13">
        <f>SUM(V13)/SUM($V$2:$V$262)</f>
        <v>4.1700078819142811E-3</v>
      </c>
      <c r="E13" s="12"/>
      <c r="V13" s="2">
        <v>97.4</v>
      </c>
      <c r="X13" s="1">
        <v>41675</v>
      </c>
      <c r="Y13" s="2">
        <v>97.4</v>
      </c>
      <c r="Z13" s="9">
        <f t="shared" si="0"/>
        <v>0.1600000000000108</v>
      </c>
      <c r="AA13" s="9">
        <f t="shared" si="1"/>
        <v>0.1600000000000108</v>
      </c>
      <c r="AB13" s="9">
        <f t="shared" si="2"/>
        <v>0</v>
      </c>
      <c r="AC13" s="9"/>
      <c r="AD13" s="9"/>
      <c r="AE13" s="9"/>
      <c r="AF13" s="9"/>
      <c r="AG13" s="9"/>
      <c r="AH13" s="9"/>
      <c r="AI13" s="9"/>
      <c r="AJ13" s="9"/>
      <c r="AK13" s="9"/>
    </row>
    <row r="14" spans="1:37" x14ac:dyDescent="0.35">
      <c r="A14" s="1">
        <v>41676</v>
      </c>
      <c r="B14" s="2">
        <v>97.84</v>
      </c>
      <c r="C14" s="12">
        <f>SUM($V$2:V14)</f>
        <v>1260.1199999999999</v>
      </c>
      <c r="D14" s="13">
        <f>SUM(V14)/SUM($V$2:$V$262)</f>
        <v>4.1888456998613278E-3</v>
      </c>
      <c r="E14" s="12"/>
      <c r="V14" s="2">
        <v>97.84</v>
      </c>
      <c r="X14" s="1">
        <v>41676</v>
      </c>
      <c r="Y14" s="2">
        <v>97.84</v>
      </c>
      <c r="Z14" s="9">
        <f t="shared" si="0"/>
        <v>0.43999999999999773</v>
      </c>
      <c r="AA14" s="9">
        <f t="shared" si="1"/>
        <v>0.43999999999999773</v>
      </c>
      <c r="AB14" s="9">
        <f t="shared" si="2"/>
        <v>0</v>
      </c>
      <c r="AC14" s="9"/>
      <c r="AD14" s="9"/>
      <c r="AE14" s="9"/>
      <c r="AF14" s="9"/>
      <c r="AG14" s="9"/>
      <c r="AH14" s="9"/>
      <c r="AI14" s="9"/>
      <c r="AJ14" s="9"/>
      <c r="AK14" s="9"/>
    </row>
    <row r="15" spans="1:37" x14ac:dyDescent="0.35">
      <c r="A15" s="1">
        <v>41677</v>
      </c>
      <c r="B15" s="2">
        <v>99.98</v>
      </c>
      <c r="C15" s="12">
        <f>SUM($V$2:V15)</f>
        <v>1360.1</v>
      </c>
      <c r="D15" s="13">
        <f>SUM(V15)/SUM($V$2:$V$262)</f>
        <v>4.2804659962401423E-3</v>
      </c>
      <c r="E15" s="12"/>
      <c r="V15" s="2">
        <v>99.98</v>
      </c>
      <c r="X15" s="1">
        <v>41677</v>
      </c>
      <c r="Y15" s="2">
        <v>99.98</v>
      </c>
      <c r="Z15" s="9">
        <f t="shared" si="0"/>
        <v>2.1400000000000006</v>
      </c>
      <c r="AA15" s="9">
        <f t="shared" si="1"/>
        <v>2.1400000000000006</v>
      </c>
      <c r="AB15" s="9">
        <f t="shared" si="2"/>
        <v>0</v>
      </c>
      <c r="AC15" s="9"/>
      <c r="AD15" s="9"/>
      <c r="AE15" s="9"/>
      <c r="AF15" s="9"/>
      <c r="AG15" s="9"/>
      <c r="AH15" s="9"/>
      <c r="AI15" s="9"/>
      <c r="AJ15" s="9"/>
      <c r="AK15" s="9"/>
    </row>
    <row r="16" spans="1:37" x14ac:dyDescent="0.35">
      <c r="A16" s="1">
        <v>41680</v>
      </c>
      <c r="B16" s="2">
        <v>100.12</v>
      </c>
      <c r="C16" s="12">
        <f>SUM($V$2:V16)</f>
        <v>1460.2199999999998</v>
      </c>
      <c r="D16" s="13">
        <f>SUM(V16)/SUM($V$2:$V$262)</f>
        <v>4.2864598474051116E-3</v>
      </c>
      <c r="E16" s="12"/>
      <c r="V16" s="2">
        <v>100.12</v>
      </c>
      <c r="X16" s="1">
        <v>41680</v>
      </c>
      <c r="Y16" s="2">
        <v>100.12</v>
      </c>
      <c r="Z16" s="9">
        <f t="shared" si="0"/>
        <v>0.14000000000000057</v>
      </c>
      <c r="AA16" s="9">
        <f t="shared" si="1"/>
        <v>0.14000000000000057</v>
      </c>
      <c r="AB16" s="9">
        <f t="shared" si="2"/>
        <v>0</v>
      </c>
      <c r="AC16" s="9">
        <f>AVERAGE(AA3:AA16)</f>
        <v>0.64142857142857168</v>
      </c>
      <c r="AD16" s="9">
        <f>AVERAGE(AB3:AB16)</f>
        <v>0.24071428571428605</v>
      </c>
      <c r="AE16" s="9">
        <f>AC16/AD16</f>
        <v>2.6646884272997005</v>
      </c>
      <c r="AF16" s="9">
        <f>IF(AD16=0,100,100-(100/(1+AE16)))</f>
        <v>72.712550607287426</v>
      </c>
      <c r="AG16" s="9">
        <f t="shared" ref="AG16:AG79" si="3">AVERAGE(Y5:Y16)</f>
        <v>97.677500000000009</v>
      </c>
      <c r="AH16" s="9"/>
      <c r="AI16" s="9"/>
      <c r="AJ16" s="9"/>
      <c r="AK16" s="9"/>
    </row>
    <row r="17" spans="1:37" x14ac:dyDescent="0.35">
      <c r="A17" s="1">
        <v>41681</v>
      </c>
      <c r="B17" s="2">
        <v>99.96</v>
      </c>
      <c r="C17" s="12">
        <f>SUM($V$2:V17)</f>
        <v>1560.1799999999998</v>
      </c>
      <c r="D17" s="13">
        <f>SUM(V17)/SUM($V$2:$V$262)</f>
        <v>4.2796097317880036E-3</v>
      </c>
      <c r="E17" s="12"/>
      <c r="V17" s="2">
        <v>99.96</v>
      </c>
      <c r="X17" s="1">
        <v>41681</v>
      </c>
      <c r="Y17" s="2">
        <v>99.96</v>
      </c>
      <c r="Z17" s="9">
        <f t="shared" si="0"/>
        <v>-0.1600000000000108</v>
      </c>
      <c r="AA17" s="9">
        <f t="shared" si="1"/>
        <v>0</v>
      </c>
      <c r="AB17" s="9">
        <f t="shared" si="2"/>
        <v>0.1600000000000108</v>
      </c>
      <c r="AC17" s="9">
        <f t="shared" ref="AC17:AD32" si="4">AVERAGE(AA4:AA17)</f>
        <v>0.51000000000000101</v>
      </c>
      <c r="AD17" s="9">
        <f t="shared" si="4"/>
        <v>0.25214285714285822</v>
      </c>
      <c r="AE17" s="9">
        <f t="shared" ref="AE17:AE80" si="5">AC17/AD17</f>
        <v>2.0226628895184091</v>
      </c>
      <c r="AF17" s="9">
        <f t="shared" ref="AF17:AF80" si="6">IF(AD17=0,100,100-(100/(1+AE17)))</f>
        <v>66.916588566073045</v>
      </c>
      <c r="AG17" s="9">
        <f t="shared" si="3"/>
        <v>97.952500000000001</v>
      </c>
      <c r="AH17" s="9"/>
      <c r="AI17" s="9"/>
      <c r="AJ17" s="9"/>
      <c r="AK17" s="9"/>
    </row>
    <row r="18" spans="1:37" x14ac:dyDescent="0.35">
      <c r="A18" s="1">
        <v>41682</v>
      </c>
      <c r="B18" s="2">
        <v>100.38</v>
      </c>
      <c r="C18" s="12">
        <f>SUM($V$2:V18)</f>
        <v>1660.56</v>
      </c>
      <c r="D18" s="13">
        <f>SUM(V18)/SUM($V$2:$V$262)</f>
        <v>4.2975912852829109E-3</v>
      </c>
      <c r="E18" s="12"/>
      <c r="V18" s="2">
        <v>100.38</v>
      </c>
      <c r="X18" s="1">
        <v>41682</v>
      </c>
      <c r="Y18" s="2">
        <v>100.38</v>
      </c>
      <c r="Z18" s="9">
        <f t="shared" si="0"/>
        <v>0.42000000000000171</v>
      </c>
      <c r="AA18" s="9">
        <f t="shared" si="1"/>
        <v>0.42000000000000171</v>
      </c>
      <c r="AB18" s="9">
        <f t="shared" si="2"/>
        <v>0</v>
      </c>
      <c r="AC18" s="9">
        <f t="shared" si="4"/>
        <v>0.47714285714285765</v>
      </c>
      <c r="AD18" s="9">
        <f t="shared" si="4"/>
        <v>0.25214285714285822</v>
      </c>
      <c r="AE18" s="9">
        <f t="shared" si="5"/>
        <v>1.8923512747875293</v>
      </c>
      <c r="AF18" s="9">
        <f t="shared" si="6"/>
        <v>65.426052889324126</v>
      </c>
      <c r="AG18" s="9">
        <f t="shared" si="3"/>
        <v>98.332499999999982</v>
      </c>
      <c r="AH18" s="9"/>
      <c r="AI18" s="9"/>
      <c r="AJ18" s="9"/>
      <c r="AK18" s="9"/>
    </row>
    <row r="19" spans="1:37" x14ac:dyDescent="0.35">
      <c r="A19" s="1">
        <v>41683</v>
      </c>
      <c r="B19" s="2">
        <v>100.27</v>
      </c>
      <c r="C19" s="12">
        <f>SUM($V$2:V19)</f>
        <v>1760.83</v>
      </c>
      <c r="D19" s="13">
        <f>SUM(V19)/SUM($V$2:$V$262)</f>
        <v>4.2928818307961499E-3</v>
      </c>
      <c r="E19" s="12"/>
      <c r="V19" s="2">
        <v>100.27</v>
      </c>
      <c r="X19" s="1">
        <v>41683</v>
      </c>
      <c r="Y19" s="2">
        <v>100.27</v>
      </c>
      <c r="Z19" s="9">
        <f t="shared" si="0"/>
        <v>-0.10999999999999943</v>
      </c>
      <c r="AA19" s="9">
        <f t="shared" si="1"/>
        <v>0</v>
      </c>
      <c r="AB19" s="9">
        <f t="shared" si="2"/>
        <v>0.10999999999999943</v>
      </c>
      <c r="AC19" s="9">
        <f t="shared" si="4"/>
        <v>0.47714285714285765</v>
      </c>
      <c r="AD19" s="9">
        <f t="shared" si="4"/>
        <v>0.21928571428571481</v>
      </c>
      <c r="AE19" s="9">
        <f t="shared" si="5"/>
        <v>2.1758957654723097</v>
      </c>
      <c r="AF19" s="9">
        <f t="shared" si="6"/>
        <v>68.512820512820483</v>
      </c>
      <c r="AG19" s="9">
        <f t="shared" si="3"/>
        <v>98.564166666666665</v>
      </c>
      <c r="AH19" s="9"/>
      <c r="AI19" s="9"/>
      <c r="AJ19" s="9"/>
      <c r="AK19" s="9"/>
    </row>
    <row r="20" spans="1:37" x14ac:dyDescent="0.35">
      <c r="A20" s="1">
        <v>41684</v>
      </c>
      <c r="B20" s="2">
        <v>100.31</v>
      </c>
      <c r="C20" s="12">
        <f>SUM($V$2:V20)</f>
        <v>1861.1399999999999</v>
      </c>
      <c r="D20" s="13">
        <f>SUM(V20)/SUM($V$2:$V$262)</f>
        <v>4.2945943597004271E-3</v>
      </c>
      <c r="E20" s="12"/>
      <c r="V20" s="2">
        <v>100.31</v>
      </c>
      <c r="X20" s="1">
        <v>41684</v>
      </c>
      <c r="Y20" s="2">
        <v>100.31</v>
      </c>
      <c r="Z20" s="9">
        <f t="shared" si="0"/>
        <v>4.0000000000006253E-2</v>
      </c>
      <c r="AA20" s="9">
        <f t="shared" si="1"/>
        <v>4.0000000000006253E-2</v>
      </c>
      <c r="AB20" s="9">
        <f t="shared" si="2"/>
        <v>0</v>
      </c>
      <c r="AC20" s="9">
        <f t="shared" si="4"/>
        <v>0.48000000000000093</v>
      </c>
      <c r="AD20" s="9">
        <f t="shared" si="4"/>
        <v>0.15928571428571456</v>
      </c>
      <c r="AE20" s="9">
        <f t="shared" si="5"/>
        <v>3.013452914798207</v>
      </c>
      <c r="AF20" s="9">
        <f t="shared" si="6"/>
        <v>75.083798882681577</v>
      </c>
      <c r="AG20" s="9">
        <f t="shared" si="3"/>
        <v>98.811666666666667</v>
      </c>
      <c r="AH20" s="9"/>
      <c r="AI20" s="9"/>
      <c r="AJ20" s="9"/>
      <c r="AK20" s="9"/>
    </row>
    <row r="21" spans="1:37" x14ac:dyDescent="0.35">
      <c r="A21" s="1">
        <v>41688</v>
      </c>
      <c r="B21" s="2">
        <v>102.54</v>
      </c>
      <c r="C21" s="12">
        <f>SUM($V$2:V21)</f>
        <v>1963.6799999999998</v>
      </c>
      <c r="D21" s="13">
        <f>SUM(V21)/SUM($V$2:$V$262)</f>
        <v>4.3900678461138648E-3</v>
      </c>
      <c r="E21" s="12"/>
      <c r="V21" s="2">
        <v>102.54</v>
      </c>
      <c r="X21" s="1">
        <v>41688</v>
      </c>
      <c r="Y21" s="2">
        <v>102.54</v>
      </c>
      <c r="Z21" s="9">
        <f t="shared" si="0"/>
        <v>2.230000000000004</v>
      </c>
      <c r="AA21" s="9">
        <f t="shared" si="1"/>
        <v>2.230000000000004</v>
      </c>
      <c r="AB21" s="9">
        <f t="shared" si="2"/>
        <v>0</v>
      </c>
      <c r="AC21" s="9">
        <f t="shared" si="4"/>
        <v>0.52000000000000113</v>
      </c>
      <c r="AD21" s="9">
        <f t="shared" si="4"/>
        <v>0.15928571428571456</v>
      </c>
      <c r="AE21" s="9">
        <f t="shared" si="5"/>
        <v>3.2645739910313916</v>
      </c>
      <c r="AF21" s="9">
        <f t="shared" si="6"/>
        <v>76.550998948475296</v>
      </c>
      <c r="AG21" s="9">
        <f t="shared" si="3"/>
        <v>99.169166666666669</v>
      </c>
      <c r="AH21" s="9"/>
      <c r="AI21" s="9"/>
      <c r="AJ21" s="9"/>
      <c r="AK21" s="9"/>
    </row>
    <row r="22" spans="1:37" x14ac:dyDescent="0.35">
      <c r="A22" s="1">
        <v>41689</v>
      </c>
      <c r="B22" s="2">
        <v>103.46</v>
      </c>
      <c r="C22" s="12">
        <f>SUM($V$2:V22)</f>
        <v>2067.14</v>
      </c>
      <c r="D22" s="13">
        <f>SUM(V22)/SUM($V$2:$V$262)</f>
        <v>4.4294560109122329E-3</v>
      </c>
      <c r="E22" s="12"/>
      <c r="V22" s="2">
        <v>103.46</v>
      </c>
      <c r="X22" s="1">
        <v>41689</v>
      </c>
      <c r="Y22" s="2">
        <v>103.46</v>
      </c>
      <c r="Z22" s="9">
        <f t="shared" si="0"/>
        <v>0.91999999999998749</v>
      </c>
      <c r="AA22" s="9">
        <f t="shared" si="1"/>
        <v>0.91999999999998749</v>
      </c>
      <c r="AB22" s="9">
        <f t="shared" si="2"/>
        <v>0</v>
      </c>
      <c r="AC22" s="9">
        <f t="shared" si="4"/>
        <v>0.58571428571428596</v>
      </c>
      <c r="AD22" s="9">
        <f t="shared" si="4"/>
        <v>0.14857142857142946</v>
      </c>
      <c r="AE22" s="9">
        <f t="shared" si="5"/>
        <v>3.9423076923076703</v>
      </c>
      <c r="AF22" s="9">
        <f t="shared" si="6"/>
        <v>79.766536964980446</v>
      </c>
      <c r="AG22" s="9">
        <f t="shared" si="3"/>
        <v>99.661666666666676</v>
      </c>
      <c r="AH22" s="9"/>
      <c r="AI22" s="9"/>
      <c r="AJ22" s="9"/>
      <c r="AK22" s="9"/>
    </row>
    <row r="23" spans="1:37" x14ac:dyDescent="0.35">
      <c r="A23" s="1">
        <v>41690</v>
      </c>
      <c r="B23" s="2">
        <v>103.2</v>
      </c>
      <c r="C23" s="12">
        <f>SUM($V$2:V23)</f>
        <v>2170.3399999999997</v>
      </c>
      <c r="D23" s="13">
        <f>SUM(V23)/SUM($V$2:$V$262)</f>
        <v>4.4183245730344337E-3</v>
      </c>
      <c r="E23" s="12"/>
      <c r="V23" s="2">
        <v>103.2</v>
      </c>
      <c r="X23" s="1">
        <v>41690</v>
      </c>
      <c r="Y23" s="2">
        <v>103.2</v>
      </c>
      <c r="Z23" s="9">
        <f t="shared" si="0"/>
        <v>-0.25999999999999091</v>
      </c>
      <c r="AA23" s="9">
        <f t="shared" si="1"/>
        <v>0</v>
      </c>
      <c r="AB23" s="9">
        <f t="shared" si="2"/>
        <v>0.25999999999999091</v>
      </c>
      <c r="AC23" s="9">
        <f t="shared" si="4"/>
        <v>0.52071428571428613</v>
      </c>
      <c r="AD23" s="9">
        <f t="shared" si="4"/>
        <v>0.1671428571428574</v>
      </c>
      <c r="AE23" s="9">
        <f t="shared" si="5"/>
        <v>3.1153846153846132</v>
      </c>
      <c r="AF23" s="9">
        <f t="shared" si="6"/>
        <v>75.700934579439235</v>
      </c>
      <c r="AG23" s="9">
        <f t="shared" si="3"/>
        <v>100.22500000000001</v>
      </c>
      <c r="AH23" s="9"/>
      <c r="AI23" s="9"/>
      <c r="AJ23" s="9"/>
      <c r="AK23" s="9"/>
    </row>
    <row r="24" spans="1:37" x14ac:dyDescent="0.35">
      <c r="A24" s="1">
        <v>41691</v>
      </c>
      <c r="B24" s="2">
        <v>102.53</v>
      </c>
      <c r="C24" s="12">
        <f>SUM($V$2:V24)</f>
        <v>2272.87</v>
      </c>
      <c r="D24" s="13">
        <f>SUM(V24)/SUM($V$2:$V$262)</f>
        <v>4.3896397138877951E-3</v>
      </c>
      <c r="E24" s="12"/>
      <c r="V24" s="2">
        <v>102.53</v>
      </c>
      <c r="X24" s="1">
        <v>41691</v>
      </c>
      <c r="Y24" s="2">
        <v>102.53</v>
      </c>
      <c r="Z24" s="9">
        <f t="shared" si="0"/>
        <v>-0.67000000000000171</v>
      </c>
      <c r="AA24" s="9">
        <f t="shared" si="1"/>
        <v>0</v>
      </c>
      <c r="AB24" s="9">
        <f t="shared" si="2"/>
        <v>0.67000000000000171</v>
      </c>
      <c r="AC24" s="9">
        <f t="shared" si="4"/>
        <v>0.52071428571428613</v>
      </c>
      <c r="AD24" s="9">
        <f t="shared" si="4"/>
        <v>0.16500000000000017</v>
      </c>
      <c r="AE24" s="9">
        <f t="shared" si="5"/>
        <v>3.155844155844155</v>
      </c>
      <c r="AF24" s="9">
        <f t="shared" si="6"/>
        <v>75.9375</v>
      </c>
      <c r="AG24" s="9">
        <f t="shared" si="3"/>
        <v>100.66583333333334</v>
      </c>
      <c r="AH24" s="9"/>
      <c r="AI24" s="9"/>
      <c r="AJ24" s="9"/>
      <c r="AK24" s="9"/>
    </row>
    <row r="25" spans="1:37" x14ac:dyDescent="0.35">
      <c r="A25" s="1">
        <v>41694</v>
      </c>
      <c r="B25" s="2">
        <v>103.17</v>
      </c>
      <c r="C25" s="12">
        <f>SUM($V$2:V25)</f>
        <v>2376.04</v>
      </c>
      <c r="D25" s="13">
        <f>SUM(V25)/SUM($V$2:$V$262)</f>
        <v>4.4170401763562262E-3</v>
      </c>
      <c r="E25" s="12"/>
      <c r="V25" s="2">
        <v>103.17</v>
      </c>
      <c r="X25" s="1">
        <v>41694</v>
      </c>
      <c r="Y25" s="2">
        <v>103.17</v>
      </c>
      <c r="Z25" s="9">
        <f t="shared" si="0"/>
        <v>0.64000000000000057</v>
      </c>
      <c r="AA25" s="9">
        <f t="shared" si="1"/>
        <v>0.64000000000000057</v>
      </c>
      <c r="AB25" s="9">
        <f t="shared" si="2"/>
        <v>0</v>
      </c>
      <c r="AC25" s="9">
        <f t="shared" si="4"/>
        <v>0.56642857142857195</v>
      </c>
      <c r="AD25" s="9">
        <f t="shared" si="4"/>
        <v>8.5714285714285923E-2</v>
      </c>
      <c r="AE25" s="9">
        <f t="shared" si="5"/>
        <v>6.6083333333333236</v>
      </c>
      <c r="AF25" s="9">
        <f t="shared" si="6"/>
        <v>86.85651697699889</v>
      </c>
      <c r="AG25" s="9">
        <f t="shared" si="3"/>
        <v>101.14666666666666</v>
      </c>
      <c r="AH25" s="9"/>
      <c r="AI25" s="9"/>
      <c r="AJ25" s="9"/>
      <c r="AK25" s="9"/>
    </row>
    <row r="26" spans="1:37" x14ac:dyDescent="0.35">
      <c r="A26" s="1">
        <v>41695</v>
      </c>
      <c r="B26" s="2">
        <v>102.2</v>
      </c>
      <c r="C26" s="12">
        <f>SUM($V$2:V26)</f>
        <v>2478.2399999999998</v>
      </c>
      <c r="D26" s="13">
        <f>SUM(V26)/SUM($V$2:$V$262)</f>
        <v>4.3755113504275111E-3</v>
      </c>
      <c r="E26" s="12"/>
      <c r="V26" s="2">
        <v>102.2</v>
      </c>
      <c r="X26" s="1">
        <v>41695</v>
      </c>
      <c r="Y26" s="2">
        <v>102.2</v>
      </c>
      <c r="Z26" s="9">
        <f t="shared" si="0"/>
        <v>-0.96999999999999886</v>
      </c>
      <c r="AA26" s="9">
        <f t="shared" si="1"/>
        <v>0</v>
      </c>
      <c r="AB26" s="9">
        <f t="shared" si="2"/>
        <v>0.96999999999999886</v>
      </c>
      <c r="AC26" s="9">
        <f t="shared" si="4"/>
        <v>0.50928571428571501</v>
      </c>
      <c r="AD26" s="9">
        <f t="shared" si="4"/>
        <v>0.15500000000000011</v>
      </c>
      <c r="AE26" s="9">
        <f t="shared" si="5"/>
        <v>3.2857142857142883</v>
      </c>
      <c r="AF26" s="9">
        <f t="shared" si="6"/>
        <v>76.666666666666686</v>
      </c>
      <c r="AG26" s="9">
        <f t="shared" si="3"/>
        <v>101.51</v>
      </c>
      <c r="AH26" s="9">
        <f>AVERAGE(Y1:Y26)</f>
        <v>99.129599999999996</v>
      </c>
      <c r="AI26" s="9">
        <f>AG26 - AH26</f>
        <v>2.3804000000000087</v>
      </c>
      <c r="AJ26" s="9">
        <f>AI26*(2/(9+1)) + AJ25 * (1-(2/(9+1)))</f>
        <v>0.47608000000000178</v>
      </c>
      <c r="AK26" s="9">
        <f>AI26*(2/(9+1)) + AJ25 * (1-(2/(9+1)))</f>
        <v>0.47608000000000178</v>
      </c>
    </row>
    <row r="27" spans="1:37" x14ac:dyDescent="0.35">
      <c r="A27" s="1">
        <v>41696</v>
      </c>
      <c r="B27" s="2">
        <v>102.93</v>
      </c>
      <c r="C27" s="12">
        <f>SUM($V$2:V27)</f>
        <v>2581.1699999999996</v>
      </c>
      <c r="D27" s="13">
        <f>SUM(V27)/SUM($V$2:$V$262)</f>
        <v>4.4067650029305646E-3</v>
      </c>
      <c r="E27" s="12"/>
      <c r="V27" s="2">
        <v>102.93</v>
      </c>
      <c r="X27" s="1">
        <v>41696</v>
      </c>
      <c r="Y27" s="2">
        <v>102.93</v>
      </c>
      <c r="Z27" s="9">
        <f t="shared" si="0"/>
        <v>0.73000000000000398</v>
      </c>
      <c r="AA27" s="9">
        <f t="shared" si="1"/>
        <v>0.73000000000000398</v>
      </c>
      <c r="AB27" s="9">
        <f t="shared" si="2"/>
        <v>0</v>
      </c>
      <c r="AC27" s="9">
        <f t="shared" si="4"/>
        <v>0.55000000000000016</v>
      </c>
      <c r="AD27" s="9">
        <f t="shared" si="4"/>
        <v>0.15500000000000011</v>
      </c>
      <c r="AE27" s="9">
        <f t="shared" si="5"/>
        <v>3.5483870967741922</v>
      </c>
      <c r="AF27" s="9">
        <f t="shared" si="6"/>
        <v>78.01418439716312</v>
      </c>
      <c r="AG27" s="9">
        <f t="shared" si="3"/>
        <v>101.75583333333333</v>
      </c>
      <c r="AH27" s="9">
        <v>62.480769230769219</v>
      </c>
      <c r="AI27" s="9">
        <v>0.21485716445715042</v>
      </c>
      <c r="AJ27" s="9">
        <v>6.7505901225144674E-2</v>
      </c>
      <c r="AK27" s="9">
        <v>0.14735126323200576</v>
      </c>
    </row>
    <row r="28" spans="1:37" x14ac:dyDescent="0.35">
      <c r="A28" s="1">
        <v>41697</v>
      </c>
      <c r="B28" s="2">
        <v>102.68</v>
      </c>
      <c r="C28" s="12">
        <f>SUM($V$2:V28)</f>
        <v>2683.8499999999995</v>
      </c>
      <c r="D28" s="13">
        <f>SUM(V28)/SUM($V$2:$V$262)</f>
        <v>4.3960616972788342E-3</v>
      </c>
      <c r="E28" s="12"/>
      <c r="V28" s="2">
        <v>102.68</v>
      </c>
      <c r="X28" s="1">
        <v>41697</v>
      </c>
      <c r="Y28" s="2">
        <v>102.68</v>
      </c>
      <c r="Z28" s="9">
        <f t="shared" si="0"/>
        <v>-0.25</v>
      </c>
      <c r="AA28" s="9">
        <f t="shared" si="1"/>
        <v>0</v>
      </c>
      <c r="AB28" s="9">
        <f t="shared" si="2"/>
        <v>0.25</v>
      </c>
      <c r="AC28" s="9">
        <f t="shared" si="4"/>
        <v>0.51857142857142891</v>
      </c>
      <c r="AD28" s="9">
        <f t="shared" si="4"/>
        <v>0.17285714285714299</v>
      </c>
      <c r="AE28" s="9">
        <f t="shared" si="5"/>
        <v>2.9999999999999996</v>
      </c>
      <c r="AF28" s="9">
        <f t="shared" si="6"/>
        <v>75</v>
      </c>
      <c r="AG28" s="9">
        <f t="shared" si="3"/>
        <v>101.96916666666668</v>
      </c>
      <c r="AH28" s="9">
        <v>62.490341954415946</v>
      </c>
      <c r="AI28" s="9">
        <v>0.19211130308328705</v>
      </c>
      <c r="AJ28" s="9">
        <v>9.242698159677315E-2</v>
      </c>
      <c r="AK28" s="9">
        <v>9.9684321486513905E-2</v>
      </c>
    </row>
    <row r="29" spans="1:37" x14ac:dyDescent="0.35">
      <c r="A29" s="1">
        <v>41698</v>
      </c>
      <c r="B29" s="2">
        <v>102.88</v>
      </c>
      <c r="C29" s="12">
        <f>SUM($V$2:V29)</f>
        <v>2786.7299999999996</v>
      </c>
      <c r="D29" s="13">
        <f>SUM(V29)/SUM($V$2:$V$262)</f>
        <v>4.4046243418002177E-3</v>
      </c>
      <c r="E29" s="12"/>
      <c r="V29" s="2">
        <v>102.88</v>
      </c>
      <c r="X29" s="1">
        <v>41698</v>
      </c>
      <c r="Y29" s="2">
        <v>102.88</v>
      </c>
      <c r="Z29" s="9">
        <f t="shared" si="0"/>
        <v>0.19999999999998863</v>
      </c>
      <c r="AA29" s="9">
        <f t="shared" si="1"/>
        <v>0.19999999999998863</v>
      </c>
      <c r="AB29" s="9">
        <f t="shared" si="2"/>
        <v>0</v>
      </c>
      <c r="AC29" s="9">
        <f t="shared" si="4"/>
        <v>0.3799999999999995</v>
      </c>
      <c r="AD29" s="9">
        <f t="shared" si="4"/>
        <v>0.17285714285714299</v>
      </c>
      <c r="AE29" s="9">
        <f t="shared" si="5"/>
        <v>2.1983471074380119</v>
      </c>
      <c r="AF29" s="9">
        <f t="shared" si="6"/>
        <v>68.733850129198913</v>
      </c>
      <c r="AG29" s="9">
        <f t="shared" si="3"/>
        <v>102.21250000000002</v>
      </c>
      <c r="AH29" s="9">
        <v>62.505872254088843</v>
      </c>
      <c r="AI29" s="9">
        <v>0.17928065610281863</v>
      </c>
      <c r="AJ29" s="9">
        <v>0.10979771649798226</v>
      </c>
      <c r="AK29" s="9">
        <v>6.9482939604836369E-2</v>
      </c>
    </row>
    <row r="30" spans="1:37" x14ac:dyDescent="0.35">
      <c r="A30" s="1">
        <v>41701</v>
      </c>
      <c r="B30" s="2">
        <v>105.34</v>
      </c>
      <c r="C30" s="12">
        <f>SUM($V$2:V30)</f>
        <v>2892.0699999999997</v>
      </c>
      <c r="D30" s="13">
        <f>SUM(V30)/SUM($V$2:$V$262)</f>
        <v>4.5099448694132481E-3</v>
      </c>
      <c r="E30" s="12"/>
      <c r="V30" s="2">
        <v>105.34</v>
      </c>
      <c r="X30" s="1">
        <v>41701</v>
      </c>
      <c r="Y30" s="2">
        <v>105.34</v>
      </c>
      <c r="Z30" s="9">
        <f t="shared" si="0"/>
        <v>2.460000000000008</v>
      </c>
      <c r="AA30" s="9">
        <f t="shared" si="1"/>
        <v>2.460000000000008</v>
      </c>
      <c r="AB30" s="9">
        <f t="shared" si="2"/>
        <v>0</v>
      </c>
      <c r="AC30" s="9">
        <f t="shared" si="4"/>
        <v>0.54571428571428571</v>
      </c>
      <c r="AD30" s="9">
        <f t="shared" si="4"/>
        <v>0.17285714285714299</v>
      </c>
      <c r="AE30" s="9">
        <f t="shared" si="5"/>
        <v>3.1570247933884272</v>
      </c>
      <c r="AF30" s="9">
        <f t="shared" si="6"/>
        <v>75.944333996023843</v>
      </c>
      <c r="AG30" s="9">
        <f t="shared" si="3"/>
        <v>102.62583333333333</v>
      </c>
      <c r="AH30" s="9">
        <v>62.507659420452633</v>
      </c>
      <c r="AI30" s="9">
        <v>0.15362365740185169</v>
      </c>
      <c r="AJ30" s="9">
        <v>0.11856290467875616</v>
      </c>
      <c r="AK30" s="9">
        <v>3.5060752723095528E-2</v>
      </c>
    </row>
    <row r="31" spans="1:37" x14ac:dyDescent="0.35">
      <c r="A31" s="1">
        <v>41702</v>
      </c>
      <c r="B31" s="2">
        <v>103.64</v>
      </c>
      <c r="C31" s="12">
        <f>SUM($V$2:V31)</f>
        <v>2995.7099999999996</v>
      </c>
      <c r="D31" s="13">
        <f>SUM(V31)/SUM($V$2:$V$262)</f>
        <v>4.4371623909814795E-3</v>
      </c>
      <c r="E31" s="12"/>
      <c r="V31" s="2">
        <v>103.64</v>
      </c>
      <c r="X31" s="1">
        <v>41702</v>
      </c>
      <c r="Y31" s="2">
        <v>103.64</v>
      </c>
      <c r="Z31" s="9">
        <f t="shared" si="0"/>
        <v>-1.7000000000000028</v>
      </c>
      <c r="AA31" s="9">
        <f t="shared" si="1"/>
        <v>0</v>
      </c>
      <c r="AB31" s="9">
        <f t="shared" si="2"/>
        <v>1.7000000000000028</v>
      </c>
      <c r="AC31" s="9">
        <f t="shared" si="4"/>
        <v>0.54571428571428571</v>
      </c>
      <c r="AD31" s="9">
        <f t="shared" si="4"/>
        <v>0.28285714285714242</v>
      </c>
      <c r="AE31" s="9">
        <f t="shared" si="5"/>
        <v>1.9292929292929322</v>
      </c>
      <c r="AF31" s="9">
        <f t="shared" si="6"/>
        <v>65.862068965517267</v>
      </c>
      <c r="AG31" s="9">
        <f t="shared" si="3"/>
        <v>102.90666666666668</v>
      </c>
      <c r="AH31" s="9">
        <v>62.507092055974667</v>
      </c>
      <c r="AI31" s="9">
        <v>0.12937824067144277</v>
      </c>
      <c r="AJ31" s="9">
        <v>0.12072597187729349</v>
      </c>
      <c r="AK31" s="9">
        <v>8.6522687941492787E-3</v>
      </c>
    </row>
    <row r="32" spans="1:37" x14ac:dyDescent="0.35">
      <c r="A32" s="1">
        <v>41703</v>
      </c>
      <c r="B32" s="2">
        <v>101.75</v>
      </c>
      <c r="C32" s="12">
        <f>SUM($V$2:V32)</f>
        <v>3097.4599999999996</v>
      </c>
      <c r="D32" s="13">
        <f>SUM(V32)/SUM($V$2:$V$262)</f>
        <v>4.3562454002543955E-3</v>
      </c>
      <c r="E32" s="12"/>
      <c r="V32" s="2">
        <v>101.75</v>
      </c>
      <c r="X32" s="1">
        <v>41703</v>
      </c>
      <c r="Y32" s="2">
        <v>101.75</v>
      </c>
      <c r="Z32" s="9">
        <f t="shared" si="0"/>
        <v>-1.8900000000000006</v>
      </c>
      <c r="AA32" s="9">
        <f t="shared" si="1"/>
        <v>0</v>
      </c>
      <c r="AB32" s="9">
        <f t="shared" si="2"/>
        <v>1.8900000000000006</v>
      </c>
      <c r="AC32" s="9">
        <f t="shared" si="4"/>
        <v>0.51571428571428568</v>
      </c>
      <c r="AD32" s="9">
        <f t="shared" si="4"/>
        <v>0.41785714285714243</v>
      </c>
      <c r="AE32" s="9">
        <f t="shared" si="5"/>
        <v>1.2341880341880354</v>
      </c>
      <c r="AF32" s="9">
        <f t="shared" si="6"/>
        <v>55.241009946442254</v>
      </c>
      <c r="AG32" s="9">
        <f t="shared" si="3"/>
        <v>103.02666666666669</v>
      </c>
      <c r="AH32" s="9">
        <v>62.491751829606173</v>
      </c>
      <c r="AI32" s="9">
        <v>9.2953652171303247E-2</v>
      </c>
      <c r="AJ32" s="9">
        <v>0.11517150793609546</v>
      </c>
      <c r="AK32" s="9">
        <v>-2.221785576479221E-2</v>
      </c>
    </row>
    <row r="33" spans="1:37" x14ac:dyDescent="0.35">
      <c r="A33" s="1">
        <v>41704</v>
      </c>
      <c r="B33" s="2">
        <v>101.82</v>
      </c>
      <c r="C33" s="12">
        <f>SUM($V$2:V33)</f>
        <v>3199.2799999999997</v>
      </c>
      <c r="D33" s="13">
        <f>SUM(V33)/SUM($V$2:$V$262)</f>
        <v>4.3592423258368793E-3</v>
      </c>
      <c r="E33" s="12"/>
      <c r="V33" s="2">
        <v>101.82</v>
      </c>
      <c r="X33" s="1">
        <v>41704</v>
      </c>
      <c r="Y33" s="2">
        <v>101.82</v>
      </c>
      <c r="Z33" s="9">
        <f t="shared" si="0"/>
        <v>6.9999999999993179E-2</v>
      </c>
      <c r="AA33" s="9">
        <f t="shared" si="1"/>
        <v>6.9999999999993179E-2</v>
      </c>
      <c r="AB33" s="9">
        <f t="shared" si="2"/>
        <v>0</v>
      </c>
      <c r="AC33" s="9">
        <f t="shared" ref="AC33:AD48" si="7">AVERAGE(AA20:AA33)</f>
        <v>0.52071428571428513</v>
      </c>
      <c r="AD33" s="9">
        <f t="shared" si="7"/>
        <v>0.40999999999999964</v>
      </c>
      <c r="AE33" s="9">
        <f t="shared" si="5"/>
        <v>1.2700348432055746</v>
      </c>
      <c r="AF33" s="9">
        <f t="shared" si="6"/>
        <v>55.94781273983115</v>
      </c>
      <c r="AG33" s="9">
        <f t="shared" si="3"/>
        <v>102.96666666666668</v>
      </c>
      <c r="AH33" s="9">
        <v>62.510140731116827</v>
      </c>
      <c r="AI33" s="9">
        <v>9.8456522694881698E-2</v>
      </c>
      <c r="AJ33" s="9">
        <v>0.11182851088785271</v>
      </c>
      <c r="AK33" s="9">
        <v>-1.3371988192971015E-2</v>
      </c>
    </row>
    <row r="34" spans="1:37" x14ac:dyDescent="0.35">
      <c r="A34" s="1">
        <v>41705</v>
      </c>
      <c r="B34" s="2">
        <v>102.82</v>
      </c>
      <c r="C34" s="12">
        <f>SUM($V$2:V34)</f>
        <v>3302.1</v>
      </c>
      <c r="D34" s="13">
        <f>SUM(V34)/SUM($V$2:$V$262)</f>
        <v>4.4020555484438027E-3</v>
      </c>
      <c r="E34" s="12"/>
      <c r="V34" s="2">
        <v>102.82</v>
      </c>
      <c r="X34" s="1">
        <v>41705</v>
      </c>
      <c r="Y34" s="2">
        <v>102.82</v>
      </c>
      <c r="Z34" s="9">
        <f t="shared" si="0"/>
        <v>1</v>
      </c>
      <c r="AA34" s="9">
        <f t="shared" si="1"/>
        <v>1</v>
      </c>
      <c r="AB34" s="9">
        <f t="shared" si="2"/>
        <v>0</v>
      </c>
      <c r="AC34" s="9">
        <f t="shared" si="7"/>
        <v>0.5892857142857133</v>
      </c>
      <c r="AD34" s="9">
        <f t="shared" si="7"/>
        <v>0.40999999999999964</v>
      </c>
      <c r="AE34" s="9">
        <f t="shared" si="5"/>
        <v>1.4372822299651558</v>
      </c>
      <c r="AF34" s="9">
        <f t="shared" si="6"/>
        <v>58.970693352394555</v>
      </c>
      <c r="AG34" s="9">
        <f t="shared" si="3"/>
        <v>102.91333333333334</v>
      </c>
      <c r="AH34" s="9">
        <v>62.543463565848917</v>
      </c>
      <c r="AI34" s="9">
        <v>0.11919549506868066</v>
      </c>
      <c r="AJ34" s="9">
        <v>0.1133019077240183</v>
      </c>
      <c r="AK34" s="9">
        <v>5.8935873446623599E-3</v>
      </c>
    </row>
    <row r="35" spans="1:37" x14ac:dyDescent="0.35">
      <c r="A35" s="1">
        <v>41708</v>
      </c>
      <c r="B35" s="2">
        <v>101.39</v>
      </c>
      <c r="C35" s="12">
        <f>SUM($V$2:V35)</f>
        <v>3403.49</v>
      </c>
      <c r="D35" s="13">
        <f>SUM(V35)/SUM($V$2:$V$262)</f>
        <v>4.3408326401159032E-3</v>
      </c>
      <c r="E35" s="12"/>
      <c r="V35" s="2">
        <v>101.39</v>
      </c>
      <c r="X35" s="1">
        <v>41708</v>
      </c>
      <c r="Y35" s="2">
        <v>101.39</v>
      </c>
      <c r="Z35" s="9">
        <f t="shared" si="0"/>
        <v>-1.4299999999999926</v>
      </c>
      <c r="AA35" s="9">
        <f t="shared" si="1"/>
        <v>0</v>
      </c>
      <c r="AB35" s="9">
        <f t="shared" si="2"/>
        <v>1.4299999999999926</v>
      </c>
      <c r="AC35" s="9">
        <f t="shared" si="7"/>
        <v>0.42999999999999872</v>
      </c>
      <c r="AD35" s="9">
        <f t="shared" si="7"/>
        <v>0.51214285714285623</v>
      </c>
      <c r="AE35" s="9">
        <f t="shared" si="5"/>
        <v>0.83960948396094737</v>
      </c>
      <c r="AF35" s="9">
        <f t="shared" si="6"/>
        <v>45.640636846095497</v>
      </c>
      <c r="AG35" s="9">
        <f t="shared" si="3"/>
        <v>102.7625</v>
      </c>
      <c r="AH35" s="9">
        <v>62.615799598008259</v>
      </c>
      <c r="AI35" s="9">
        <v>0.17875806892201496</v>
      </c>
      <c r="AJ35" s="9">
        <v>0.12639313996361765</v>
      </c>
      <c r="AK35" s="9">
        <v>5.2364928958397311E-2</v>
      </c>
    </row>
    <row r="36" spans="1:37" x14ac:dyDescent="0.35">
      <c r="A36" s="1">
        <v>41709</v>
      </c>
      <c r="B36" s="2">
        <v>100.29</v>
      </c>
      <c r="C36" s="12">
        <f>SUM($V$2:V36)</f>
        <v>3503.7799999999997</v>
      </c>
      <c r="D36" s="13">
        <f>SUM(V36)/SUM($V$2:$V$262)</f>
        <v>4.2937380952482885E-3</v>
      </c>
      <c r="E36" s="12"/>
      <c r="V36" s="2">
        <v>100.29</v>
      </c>
      <c r="X36" s="1">
        <v>41709</v>
      </c>
      <c r="Y36" s="2">
        <v>100.29</v>
      </c>
      <c r="Z36" s="9">
        <f t="shared" si="0"/>
        <v>-1.0999999999999943</v>
      </c>
      <c r="AA36" s="9">
        <f t="shared" si="1"/>
        <v>0</v>
      </c>
      <c r="AB36" s="9">
        <f t="shared" si="2"/>
        <v>1.0999999999999943</v>
      </c>
      <c r="AC36" s="9">
        <f t="shared" si="7"/>
        <v>0.36428571428571388</v>
      </c>
      <c r="AD36" s="9">
        <f t="shared" si="7"/>
        <v>0.59071428571428442</v>
      </c>
      <c r="AE36" s="9">
        <f t="shared" si="5"/>
        <v>0.61668681983071405</v>
      </c>
      <c r="AF36" s="9">
        <f t="shared" si="6"/>
        <v>38.145100972326127</v>
      </c>
      <c r="AG36" s="9">
        <f t="shared" si="3"/>
        <v>102.57583333333334</v>
      </c>
      <c r="AH36" s="9">
        <v>62.694629257415059</v>
      </c>
      <c r="AI36" s="9">
        <v>0.23615030691055949</v>
      </c>
      <c r="AJ36" s="9">
        <v>0.14834457335300602</v>
      </c>
      <c r="AK36" s="9">
        <v>8.7805733557553473E-2</v>
      </c>
    </row>
    <row r="37" spans="1:37" x14ac:dyDescent="0.35">
      <c r="A37" s="1">
        <v>41710</v>
      </c>
      <c r="B37" s="2">
        <v>98.29</v>
      </c>
      <c r="C37" s="12">
        <f>SUM($V$2:V37)</f>
        <v>3602.0699999999997</v>
      </c>
      <c r="D37" s="13">
        <f>SUM(V37)/SUM($V$2:$V$262)</f>
        <v>4.2081116500344426E-3</v>
      </c>
      <c r="E37" s="12"/>
      <c r="V37" s="2">
        <v>98.29</v>
      </c>
      <c r="X37" s="1">
        <v>41710</v>
      </c>
      <c r="Y37" s="2">
        <v>98.29</v>
      </c>
      <c r="Z37" s="9">
        <f t="shared" si="0"/>
        <v>-2</v>
      </c>
      <c r="AA37" s="9">
        <f t="shared" si="1"/>
        <v>0</v>
      </c>
      <c r="AB37" s="9">
        <f t="shared" si="2"/>
        <v>2</v>
      </c>
      <c r="AC37" s="9">
        <f t="shared" si="7"/>
        <v>0.36428571428571388</v>
      </c>
      <c r="AD37" s="9">
        <f t="shared" si="7"/>
        <v>0.7149999999999993</v>
      </c>
      <c r="AE37" s="9">
        <f t="shared" si="5"/>
        <v>0.50949050949050945</v>
      </c>
      <c r="AF37" s="9">
        <f t="shared" si="6"/>
        <v>33.752481800132358</v>
      </c>
      <c r="AG37" s="9">
        <f t="shared" si="3"/>
        <v>102.16916666666667</v>
      </c>
      <c r="AH37" s="9">
        <v>62.811323164273205</v>
      </c>
      <c r="AI37" s="9">
        <v>0.32548985169462696</v>
      </c>
      <c r="AJ37" s="9">
        <v>0.18377362902133021</v>
      </c>
      <c r="AK37" s="9">
        <v>0.14171622267329675</v>
      </c>
    </row>
    <row r="38" spans="1:37" x14ac:dyDescent="0.35">
      <c r="A38" s="1">
        <v>41711</v>
      </c>
      <c r="B38" s="2">
        <v>98.57</v>
      </c>
      <c r="C38" s="12">
        <f>SUM($V$2:V38)</f>
        <v>3700.64</v>
      </c>
      <c r="D38" s="13">
        <f>SUM(V38)/SUM($V$2:$V$262)</f>
        <v>4.2200993523643805E-3</v>
      </c>
      <c r="E38" s="12"/>
      <c r="V38" s="2">
        <v>98.57</v>
      </c>
      <c r="X38" s="1">
        <v>41711</v>
      </c>
      <c r="Y38" s="2">
        <v>98.57</v>
      </c>
      <c r="Z38" s="9">
        <f t="shared" si="0"/>
        <v>0.27999999999998693</v>
      </c>
      <c r="AA38" s="9">
        <f t="shared" si="1"/>
        <v>0.27999999999998693</v>
      </c>
      <c r="AB38" s="9">
        <f t="shared" si="2"/>
        <v>0</v>
      </c>
      <c r="AC38" s="9">
        <f t="shared" si="7"/>
        <v>0.38428571428571295</v>
      </c>
      <c r="AD38" s="9">
        <f t="shared" si="7"/>
        <v>0.66714285714285637</v>
      </c>
      <c r="AE38" s="9">
        <f t="shared" si="5"/>
        <v>0.5760171306209837</v>
      </c>
      <c r="AF38" s="9">
        <f t="shared" si="6"/>
        <v>36.548913043478201</v>
      </c>
      <c r="AG38" s="9">
        <f t="shared" si="3"/>
        <v>101.86666666666666</v>
      </c>
      <c r="AH38" s="9">
        <v>63.031225078030744</v>
      </c>
      <c r="AI38" s="9">
        <v>0.51223193548050006</v>
      </c>
      <c r="AJ38" s="9">
        <v>0.2494652903131642</v>
      </c>
      <c r="AK38" s="9">
        <v>0.26276664516733583</v>
      </c>
    </row>
    <row r="39" spans="1:37" x14ac:dyDescent="0.35">
      <c r="A39" s="1">
        <v>41712</v>
      </c>
      <c r="B39" s="2">
        <v>99.23</v>
      </c>
      <c r="C39" s="12">
        <f>SUM($V$2:V39)</f>
        <v>3799.87</v>
      </c>
      <c r="D39" s="13">
        <f>SUM(V39)/SUM($V$2:$V$262)</f>
        <v>4.2483560792849501E-3</v>
      </c>
      <c r="E39" s="12"/>
      <c r="V39" s="2">
        <v>99.23</v>
      </c>
      <c r="X39" s="1">
        <v>41712</v>
      </c>
      <c r="Y39" s="2">
        <v>99.23</v>
      </c>
      <c r="Z39" s="9">
        <f t="shared" si="0"/>
        <v>0.6600000000000108</v>
      </c>
      <c r="AA39" s="9">
        <f t="shared" si="1"/>
        <v>0.6600000000000108</v>
      </c>
      <c r="AB39" s="9">
        <f t="shared" si="2"/>
        <v>0</v>
      </c>
      <c r="AC39" s="9">
        <f t="shared" si="7"/>
        <v>0.38571428571428512</v>
      </c>
      <c r="AD39" s="9">
        <f t="shared" si="7"/>
        <v>0.66714285714285637</v>
      </c>
      <c r="AE39" s="9">
        <f t="shared" si="5"/>
        <v>0.57815845824411116</v>
      </c>
      <c r="AF39" s="9">
        <f t="shared" si="6"/>
        <v>36.635006784260511</v>
      </c>
      <c r="AG39" s="9">
        <f t="shared" si="3"/>
        <v>101.55833333333332</v>
      </c>
      <c r="AH39" s="9">
        <v>63.186689664843286</v>
      </c>
      <c r="AI39" s="9">
        <v>0.60085042351238371</v>
      </c>
      <c r="AJ39" s="9">
        <v>0.31974231695300814</v>
      </c>
      <c r="AK39" s="9">
        <v>0.28110810655937557</v>
      </c>
    </row>
    <row r="40" spans="1:37" x14ac:dyDescent="0.35">
      <c r="A40" s="1">
        <v>41715</v>
      </c>
      <c r="B40" s="2">
        <v>98.43</v>
      </c>
      <c r="C40" s="12">
        <f>SUM($V$2:V40)</f>
        <v>3898.2999999999997</v>
      </c>
      <c r="D40" s="13">
        <f>SUM(V40)/SUM($V$2:$V$262)</f>
        <v>4.2141055011994119E-3</v>
      </c>
      <c r="E40" s="12"/>
      <c r="V40" s="2">
        <v>98.43</v>
      </c>
      <c r="X40" s="1">
        <v>41715</v>
      </c>
      <c r="Y40" s="2">
        <v>98.43</v>
      </c>
      <c r="Z40" s="9">
        <f t="shared" si="0"/>
        <v>-0.79999999999999716</v>
      </c>
      <c r="AA40" s="9">
        <f t="shared" si="1"/>
        <v>0</v>
      </c>
      <c r="AB40" s="9">
        <f t="shared" si="2"/>
        <v>0.79999999999999716</v>
      </c>
      <c r="AC40" s="9">
        <f t="shared" si="7"/>
        <v>0.38571428571428512</v>
      </c>
      <c r="AD40" s="9">
        <f t="shared" si="7"/>
        <v>0.65499999999999914</v>
      </c>
      <c r="AE40" s="9">
        <f t="shared" si="5"/>
        <v>0.58887677208287881</v>
      </c>
      <c r="AF40" s="9">
        <f t="shared" si="6"/>
        <v>37.062457103637612</v>
      </c>
      <c r="AG40" s="9">
        <f t="shared" si="3"/>
        <v>101.20416666666667</v>
      </c>
      <c r="AH40" s="9">
        <v>63.295083171151191</v>
      </c>
      <c r="AI40" s="9">
        <v>0.62514336514976776</v>
      </c>
      <c r="AJ40" s="9">
        <v>0.38082252659236004</v>
      </c>
      <c r="AK40" s="9">
        <v>0.24432083855740772</v>
      </c>
    </row>
    <row r="41" spans="1:37" x14ac:dyDescent="0.35">
      <c r="A41" s="1">
        <v>41716</v>
      </c>
      <c r="B41" s="2">
        <v>100.08</v>
      </c>
      <c r="C41" s="12">
        <f>SUM($V$2:V41)</f>
        <v>3998.3799999999997</v>
      </c>
      <c r="D41" s="13">
        <f>SUM(V41)/SUM($V$2:$V$262)</f>
        <v>4.2847473185008344E-3</v>
      </c>
      <c r="E41" s="12"/>
      <c r="V41" s="2">
        <v>100.08</v>
      </c>
      <c r="X41" s="1">
        <v>41716</v>
      </c>
      <c r="Y41" s="2">
        <v>100.08</v>
      </c>
      <c r="Z41" s="9">
        <f t="shared" si="0"/>
        <v>1.6499999999999915</v>
      </c>
      <c r="AA41" s="9">
        <f t="shared" si="1"/>
        <v>1.6499999999999915</v>
      </c>
      <c r="AB41" s="9">
        <f t="shared" si="2"/>
        <v>0</v>
      </c>
      <c r="AC41" s="9">
        <f t="shared" si="7"/>
        <v>0.4514285714285699</v>
      </c>
      <c r="AD41" s="9">
        <f t="shared" si="7"/>
        <v>0.65499999999999914</v>
      </c>
      <c r="AE41" s="9">
        <f t="shared" si="5"/>
        <v>0.68920392584514578</v>
      </c>
      <c r="AF41" s="9">
        <f t="shared" si="6"/>
        <v>40.800516462233652</v>
      </c>
      <c r="AG41" s="9">
        <f t="shared" si="3"/>
        <v>100.97083333333332</v>
      </c>
      <c r="AH41" s="9">
        <v>63.316188269584437</v>
      </c>
      <c r="AI41" s="9">
        <v>0.55169603036252823</v>
      </c>
      <c r="AJ41" s="9">
        <v>0.41499722734639372</v>
      </c>
      <c r="AK41" s="9">
        <v>0.13669880301613452</v>
      </c>
    </row>
    <row r="42" spans="1:37" x14ac:dyDescent="0.35">
      <c r="A42" s="1">
        <v>41717</v>
      </c>
      <c r="B42" s="2">
        <v>100.71</v>
      </c>
      <c r="C42" s="12">
        <f>SUM($V$2:V42)</f>
        <v>4099.0899999999992</v>
      </c>
      <c r="D42" s="13">
        <f>SUM(V42)/SUM($V$2:$V$262)</f>
        <v>4.3117196487431958E-3</v>
      </c>
      <c r="E42" s="12"/>
      <c r="V42" s="2">
        <v>100.71</v>
      </c>
      <c r="X42" s="1">
        <v>41717</v>
      </c>
      <c r="Y42" s="2">
        <v>100.71</v>
      </c>
      <c r="Z42" s="9">
        <f t="shared" si="0"/>
        <v>0.62999999999999545</v>
      </c>
      <c r="AA42" s="9">
        <f t="shared" si="1"/>
        <v>0.62999999999999545</v>
      </c>
      <c r="AB42" s="9">
        <f t="shared" si="2"/>
        <v>0</v>
      </c>
      <c r="AC42" s="9">
        <f t="shared" si="7"/>
        <v>0.49642857142856961</v>
      </c>
      <c r="AD42" s="9">
        <f t="shared" si="7"/>
        <v>0.63714285714285623</v>
      </c>
      <c r="AE42" s="9">
        <f t="shared" si="5"/>
        <v>0.77914798206277858</v>
      </c>
      <c r="AF42" s="9">
        <f t="shared" si="6"/>
        <v>43.793320730938831</v>
      </c>
      <c r="AG42" s="9">
        <f t="shared" si="3"/>
        <v>100.58499999999999</v>
      </c>
      <c r="AH42" s="9">
        <v>63.305359360726328</v>
      </c>
      <c r="AI42" s="9">
        <v>0.45515781615186768</v>
      </c>
      <c r="AJ42" s="9">
        <v>0.42302934510748852</v>
      </c>
      <c r="AK42" s="9">
        <v>3.2128471044379159E-2</v>
      </c>
    </row>
    <row r="43" spans="1:37" x14ac:dyDescent="0.35">
      <c r="A43" s="1">
        <v>41718</v>
      </c>
      <c r="B43" s="2">
        <v>99.68</v>
      </c>
      <c r="C43" s="12">
        <f>SUM($V$2:V43)</f>
        <v>4198.7699999999995</v>
      </c>
      <c r="D43" s="13">
        <f>SUM(V43)/SUM($V$2:$V$262)</f>
        <v>4.2676220294580658E-3</v>
      </c>
      <c r="E43" s="12"/>
      <c r="V43" s="2">
        <v>99.68</v>
      </c>
      <c r="X43" s="1">
        <v>41718</v>
      </c>
      <c r="Y43" s="2">
        <v>99.68</v>
      </c>
      <c r="Z43" s="9">
        <f t="shared" si="0"/>
        <v>-1.0299999999999869</v>
      </c>
      <c r="AA43" s="9">
        <f t="shared" si="1"/>
        <v>0</v>
      </c>
      <c r="AB43" s="9">
        <f t="shared" si="2"/>
        <v>1.0299999999999869</v>
      </c>
      <c r="AC43" s="9">
        <f t="shared" si="7"/>
        <v>0.48214285714285615</v>
      </c>
      <c r="AD43" s="9">
        <f t="shared" si="7"/>
        <v>0.71071428571428386</v>
      </c>
      <c r="AE43" s="9">
        <f t="shared" si="5"/>
        <v>0.67839195979899536</v>
      </c>
      <c r="AF43" s="9">
        <f t="shared" si="6"/>
        <v>40.419161676646723</v>
      </c>
      <c r="AG43" s="9">
        <f t="shared" si="3"/>
        <v>100.25500000000001</v>
      </c>
      <c r="AH43" s="9">
        <v>63.333110519191045</v>
      </c>
      <c r="AI43" s="9">
        <v>0.41501939970589063</v>
      </c>
      <c r="AJ43" s="9">
        <v>0.42142735602716896</v>
      </c>
      <c r="AK43" s="9">
        <v>-6.4079563212783297E-3</v>
      </c>
    </row>
    <row r="44" spans="1:37" x14ac:dyDescent="0.35">
      <c r="A44" s="1">
        <v>41719</v>
      </c>
      <c r="B44" s="2">
        <v>99.97</v>
      </c>
      <c r="C44" s="12">
        <f>SUM($V$2:V44)</f>
        <v>4298.74</v>
      </c>
      <c r="D44" s="13">
        <f>SUM(V44)/SUM($V$2:$V$262)</f>
        <v>4.2800378640140725E-3</v>
      </c>
      <c r="E44" s="12"/>
      <c r="V44" s="2">
        <v>99.97</v>
      </c>
      <c r="X44" s="1">
        <v>41719</v>
      </c>
      <c r="Y44" s="2">
        <v>99.97</v>
      </c>
      <c r="Z44" s="9">
        <f t="shared" si="0"/>
        <v>0.28999999999999204</v>
      </c>
      <c r="AA44" s="9">
        <f t="shared" si="1"/>
        <v>0.28999999999999204</v>
      </c>
      <c r="AB44" s="9">
        <f t="shared" si="2"/>
        <v>0</v>
      </c>
      <c r="AC44" s="9">
        <f t="shared" si="7"/>
        <v>0.32714285714285501</v>
      </c>
      <c r="AD44" s="9">
        <f t="shared" si="7"/>
        <v>0.71071428571428386</v>
      </c>
      <c r="AE44" s="9">
        <f t="shared" si="5"/>
        <v>0.46030150753768667</v>
      </c>
      <c r="AF44" s="9">
        <f t="shared" si="6"/>
        <v>31.520991052993722</v>
      </c>
      <c r="AG44" s="9">
        <f t="shared" si="3"/>
        <v>100.10666666666668</v>
      </c>
      <c r="AH44" s="9">
        <v>63.355842999250967</v>
      </c>
      <c r="AI44" s="9">
        <v>0.37565139366182621</v>
      </c>
      <c r="AJ44" s="9">
        <v>0.41227216355410046</v>
      </c>
      <c r="AK44" s="9">
        <v>-3.6620769892274252E-2</v>
      </c>
    </row>
    <row r="45" spans="1:37" x14ac:dyDescent="0.35">
      <c r="A45" s="1">
        <v>41722</v>
      </c>
      <c r="B45" s="2">
        <v>100.05</v>
      </c>
      <c r="C45" s="12">
        <f>SUM($V$2:V45)</f>
        <v>4398.79</v>
      </c>
      <c r="D45" s="13">
        <f>SUM(V45)/SUM($V$2:$V$262)</f>
        <v>4.2834629218226269E-3</v>
      </c>
      <c r="E45" s="12"/>
      <c r="V45" s="2">
        <v>100.05</v>
      </c>
      <c r="X45" s="1">
        <v>41722</v>
      </c>
      <c r="Y45" s="2">
        <v>100.05</v>
      </c>
      <c r="Z45" s="9">
        <f t="shared" si="0"/>
        <v>7.9999999999998295E-2</v>
      </c>
      <c r="AA45" s="9">
        <f t="shared" si="1"/>
        <v>7.9999999999998295E-2</v>
      </c>
      <c r="AB45" s="9">
        <f t="shared" si="2"/>
        <v>0</v>
      </c>
      <c r="AC45" s="9">
        <f t="shared" si="7"/>
        <v>0.33285714285714058</v>
      </c>
      <c r="AD45" s="9">
        <f t="shared" si="7"/>
        <v>0.5892857142857123</v>
      </c>
      <c r="AE45" s="9">
        <f t="shared" si="5"/>
        <v>0.56484848484848282</v>
      </c>
      <c r="AF45" s="9">
        <f t="shared" si="6"/>
        <v>36.096049573973573</v>
      </c>
      <c r="AG45" s="9">
        <f t="shared" si="3"/>
        <v>99.959166666666661</v>
      </c>
      <c r="AH45" s="9">
        <v>63.361336110417561</v>
      </c>
      <c r="AI45" s="9">
        <v>0.32377452973941701</v>
      </c>
      <c r="AJ45" s="9">
        <v>0.39457263679116378</v>
      </c>
      <c r="AK45" s="9">
        <v>-7.0798107051746773E-2</v>
      </c>
    </row>
    <row r="46" spans="1:37" x14ac:dyDescent="0.35">
      <c r="A46" s="1">
        <v>41723</v>
      </c>
      <c r="B46" s="2">
        <v>99.66</v>
      </c>
      <c r="C46" s="12">
        <f>SUM($V$2:V46)</f>
        <v>4498.45</v>
      </c>
      <c r="D46" s="13">
        <f>SUM(V46)/SUM($V$2:$V$262)</f>
        <v>4.2667657650059263E-3</v>
      </c>
      <c r="E46" s="12"/>
      <c r="V46" s="2">
        <v>99.66</v>
      </c>
      <c r="X46" s="1">
        <v>41723</v>
      </c>
      <c r="Y46" s="2">
        <v>99.66</v>
      </c>
      <c r="Z46" s="9">
        <f t="shared" si="0"/>
        <v>-0.39000000000000057</v>
      </c>
      <c r="AA46" s="9">
        <f t="shared" si="1"/>
        <v>0</v>
      </c>
      <c r="AB46" s="9">
        <f t="shared" si="2"/>
        <v>0.39000000000000057</v>
      </c>
      <c r="AC46" s="9">
        <f t="shared" si="7"/>
        <v>0.33285714285714058</v>
      </c>
      <c r="AD46" s="9">
        <f t="shared" si="7"/>
        <v>0.4821428571428551</v>
      </c>
      <c r="AE46" s="9">
        <f t="shared" si="5"/>
        <v>0.69037037037036852</v>
      </c>
      <c r="AF46" s="9">
        <f t="shared" si="6"/>
        <v>40.841367221735254</v>
      </c>
      <c r="AG46" s="9">
        <f t="shared" si="3"/>
        <v>99.69583333333334</v>
      </c>
      <c r="AH46" s="9">
        <v>63.35975565779404</v>
      </c>
      <c r="AI46" s="9">
        <v>0.27226103772340338</v>
      </c>
      <c r="AJ46" s="9">
        <v>0.37011031697761171</v>
      </c>
      <c r="AK46" s="9">
        <v>-9.7849279254208332E-2</v>
      </c>
    </row>
    <row r="47" spans="1:37" x14ac:dyDescent="0.35">
      <c r="A47" s="1">
        <v>41724</v>
      </c>
      <c r="B47" s="2">
        <v>100.61</v>
      </c>
      <c r="C47" s="12">
        <f>SUM($V$2:V47)</f>
        <v>4599.0599999999995</v>
      </c>
      <c r="D47" s="13">
        <f>SUM(V47)/SUM($V$2:$V$262)</f>
        <v>4.3074383264825036E-3</v>
      </c>
      <c r="E47" s="12"/>
      <c r="V47" s="2">
        <v>100.61</v>
      </c>
      <c r="X47" s="1">
        <v>41724</v>
      </c>
      <c r="Y47" s="2">
        <v>100.61</v>
      </c>
      <c r="Z47" s="9">
        <f t="shared" si="0"/>
        <v>0.95000000000000284</v>
      </c>
      <c r="AA47" s="9">
        <f t="shared" si="1"/>
        <v>0.95000000000000284</v>
      </c>
      <c r="AB47" s="9">
        <f t="shared" si="2"/>
        <v>0</v>
      </c>
      <c r="AC47" s="9">
        <f t="shared" si="7"/>
        <v>0.39571428571428413</v>
      </c>
      <c r="AD47" s="9">
        <f t="shared" si="7"/>
        <v>0.4821428571428551</v>
      </c>
      <c r="AE47" s="9">
        <f t="shared" si="5"/>
        <v>0.82074074074074099</v>
      </c>
      <c r="AF47" s="9">
        <f t="shared" si="6"/>
        <v>45.077298616761603</v>
      </c>
      <c r="AG47" s="9">
        <f t="shared" si="3"/>
        <v>99.630833333333328</v>
      </c>
      <c r="AH47" s="9">
        <v>63.411625460920405</v>
      </c>
      <c r="AI47" s="9">
        <v>0.28623451220974516</v>
      </c>
      <c r="AJ47" s="9">
        <v>0.35333515602403842</v>
      </c>
      <c r="AK47" s="9">
        <v>-6.7100643814293259E-2</v>
      </c>
    </row>
    <row r="48" spans="1:37" x14ac:dyDescent="0.35">
      <c r="A48" s="1">
        <v>41725</v>
      </c>
      <c r="B48" s="2">
        <v>101.25</v>
      </c>
      <c r="C48" s="12">
        <f>SUM($V$2:V48)</f>
        <v>4700.3099999999995</v>
      </c>
      <c r="D48" s="13">
        <f>SUM(V48)/SUM($V$2:$V$262)</f>
        <v>4.3348387889509338E-3</v>
      </c>
      <c r="E48" s="12"/>
      <c r="V48" s="2">
        <v>101.25</v>
      </c>
      <c r="X48" s="1">
        <v>41725</v>
      </c>
      <c r="Y48" s="2">
        <v>101.25</v>
      </c>
      <c r="Z48" s="9">
        <f t="shared" si="0"/>
        <v>0.64000000000000057</v>
      </c>
      <c r="AA48" s="9">
        <f t="shared" si="1"/>
        <v>0.64000000000000057</v>
      </c>
      <c r="AB48" s="9">
        <f t="shared" si="2"/>
        <v>0</v>
      </c>
      <c r="AC48" s="9">
        <f t="shared" si="7"/>
        <v>0.36999999999999844</v>
      </c>
      <c r="AD48" s="9">
        <f t="shared" si="7"/>
        <v>0.4821428571428551</v>
      </c>
      <c r="AE48" s="9">
        <f t="shared" si="5"/>
        <v>0.76740740740740743</v>
      </c>
      <c r="AF48" s="9">
        <f t="shared" si="6"/>
        <v>43.419949706621956</v>
      </c>
      <c r="AG48" s="9">
        <f t="shared" si="3"/>
        <v>99.710833333333326</v>
      </c>
      <c r="AH48" s="9">
        <v>63.455208760111489</v>
      </c>
      <c r="AI48" s="9">
        <v>0.28913429407555924</v>
      </c>
      <c r="AJ48" s="9">
        <v>0.34049498363434261</v>
      </c>
      <c r="AK48" s="9">
        <v>-5.1360689558783368E-2</v>
      </c>
    </row>
    <row r="49" spans="1:37" x14ac:dyDescent="0.35">
      <c r="A49" s="1">
        <v>41726</v>
      </c>
      <c r="B49" s="2">
        <v>101.73</v>
      </c>
      <c r="C49" s="12">
        <f>SUM($V$2:V49)</f>
        <v>4802.0399999999991</v>
      </c>
      <c r="D49" s="13">
        <f>SUM(V49)/SUM($V$2:$V$262)</f>
        <v>4.3553891358022569E-3</v>
      </c>
      <c r="E49" s="12"/>
      <c r="V49" s="2">
        <v>101.73</v>
      </c>
      <c r="X49" s="1">
        <v>41726</v>
      </c>
      <c r="Y49" s="2">
        <v>101.73</v>
      </c>
      <c r="Z49" s="9">
        <f t="shared" si="0"/>
        <v>0.48000000000000398</v>
      </c>
      <c r="AA49" s="9">
        <f t="shared" si="1"/>
        <v>0.48000000000000398</v>
      </c>
      <c r="AB49" s="9">
        <f t="shared" si="2"/>
        <v>0</v>
      </c>
      <c r="AC49" s="9">
        <f t="shared" ref="AC49:AD64" si="8">AVERAGE(AA36:AA49)</f>
        <v>0.40428571428571303</v>
      </c>
      <c r="AD49" s="9">
        <f t="shared" si="8"/>
        <v>0.37999999999999851</v>
      </c>
      <c r="AE49" s="9">
        <f t="shared" si="5"/>
        <v>1.063909774436091</v>
      </c>
      <c r="AF49" s="9">
        <f t="shared" si="6"/>
        <v>51.548269581056488</v>
      </c>
      <c r="AG49" s="9">
        <f t="shared" si="3"/>
        <v>99.997500000000002</v>
      </c>
      <c r="AH49" s="9">
        <v>63.548897074177304</v>
      </c>
      <c r="AI49" s="9">
        <v>0.34554720244250348</v>
      </c>
      <c r="AJ49" s="9">
        <v>0.34150542739597478</v>
      </c>
      <c r="AK49" s="9">
        <v>4.041775046528695E-3</v>
      </c>
    </row>
    <row r="50" spans="1:37" x14ac:dyDescent="0.35">
      <c r="A50" s="1">
        <v>41729</v>
      </c>
      <c r="B50" s="2">
        <v>101.57</v>
      </c>
      <c r="C50" s="12">
        <f>SUM($V$2:V50)</f>
        <v>4903.6099999999988</v>
      </c>
      <c r="D50" s="13">
        <f>SUM(V50)/SUM($V$2:$V$262)</f>
        <v>4.3485390201851489E-3</v>
      </c>
      <c r="E50" s="12"/>
      <c r="V50" s="2">
        <v>101.57</v>
      </c>
      <c r="X50" s="1">
        <v>41729</v>
      </c>
      <c r="Y50" s="2">
        <v>101.57</v>
      </c>
      <c r="Z50" s="9">
        <f t="shared" si="0"/>
        <v>-0.1600000000000108</v>
      </c>
      <c r="AA50" s="9">
        <f t="shared" si="1"/>
        <v>0</v>
      </c>
      <c r="AB50" s="9">
        <f t="shared" si="2"/>
        <v>0.1600000000000108</v>
      </c>
      <c r="AC50" s="9">
        <f t="shared" si="8"/>
        <v>0.40428571428571303</v>
      </c>
      <c r="AD50" s="9">
        <f t="shared" si="8"/>
        <v>0.31285714285714256</v>
      </c>
      <c r="AE50" s="9">
        <f t="shared" si="5"/>
        <v>1.2922374429223717</v>
      </c>
      <c r="AF50" s="9">
        <f t="shared" si="6"/>
        <v>56.374501992031824</v>
      </c>
      <c r="AG50" s="9">
        <f t="shared" si="3"/>
        <v>100.24749999999999</v>
      </c>
      <c r="AH50" s="9">
        <v>63.624534327941952</v>
      </c>
      <c r="AI50" s="9">
        <v>0.37384159842865472</v>
      </c>
      <c r="AJ50" s="9">
        <v>0.34797266160251078</v>
      </c>
      <c r="AK50" s="9">
        <v>2.586893682614394E-2</v>
      </c>
    </row>
    <row r="51" spans="1:37" x14ac:dyDescent="0.35">
      <c r="A51" s="1">
        <v>41730</v>
      </c>
      <c r="B51" s="2">
        <v>99.69</v>
      </c>
      <c r="C51" s="12">
        <f>SUM($V$2:V51)</f>
        <v>5003.2999999999984</v>
      </c>
      <c r="D51" s="13">
        <f>SUM(V51)/SUM($V$2:$V$262)</f>
        <v>4.2680501616841346E-3</v>
      </c>
      <c r="E51" s="12"/>
      <c r="V51" s="2">
        <v>99.69</v>
      </c>
      <c r="X51" s="1">
        <v>41730</v>
      </c>
      <c r="Y51" s="2">
        <v>99.69</v>
      </c>
      <c r="Z51" s="9">
        <f t="shared" si="0"/>
        <v>-1.8799999999999955</v>
      </c>
      <c r="AA51" s="9">
        <f t="shared" si="1"/>
        <v>0</v>
      </c>
      <c r="AB51" s="9">
        <f t="shared" si="2"/>
        <v>1.8799999999999955</v>
      </c>
      <c r="AC51" s="9">
        <f t="shared" si="8"/>
        <v>0.40428571428571303</v>
      </c>
      <c r="AD51" s="9">
        <f t="shared" si="8"/>
        <v>0.30428571428571366</v>
      </c>
      <c r="AE51" s="9">
        <f t="shared" si="5"/>
        <v>1.3286384976525807</v>
      </c>
      <c r="AF51" s="9">
        <f t="shared" si="6"/>
        <v>57.056451612903196</v>
      </c>
      <c r="AG51" s="9">
        <f t="shared" si="3"/>
        <v>100.28583333333334</v>
      </c>
      <c r="AH51" s="9">
        <v>63.691605785131436</v>
      </c>
      <c r="AI51" s="9">
        <v>0.38855830641292499</v>
      </c>
      <c r="AJ51" s="9">
        <v>0.35608979056459361</v>
      </c>
      <c r="AK51" s="9">
        <v>3.2468515848331381E-2</v>
      </c>
    </row>
    <row r="52" spans="1:37" x14ac:dyDescent="0.35">
      <c r="A52" s="1">
        <v>41731</v>
      </c>
      <c r="B52" s="2">
        <v>99.6</v>
      </c>
      <c r="C52" s="12">
        <f>SUM($V$2:V52)</f>
        <v>5102.8999999999987</v>
      </c>
      <c r="D52" s="13">
        <f>SUM(V52)/SUM($V$2:$V$262)</f>
        <v>4.2641969716495113E-3</v>
      </c>
      <c r="E52" s="12"/>
      <c r="V52" s="2">
        <v>99.6</v>
      </c>
      <c r="X52" s="1">
        <v>41731</v>
      </c>
      <c r="Y52" s="2">
        <v>99.6</v>
      </c>
      <c r="Z52" s="9">
        <f t="shared" si="0"/>
        <v>-9.0000000000003411E-2</v>
      </c>
      <c r="AA52" s="9">
        <f t="shared" si="1"/>
        <v>0</v>
      </c>
      <c r="AB52" s="9">
        <f t="shared" si="2"/>
        <v>9.0000000000003411E-2</v>
      </c>
      <c r="AC52" s="9">
        <f t="shared" si="8"/>
        <v>0.38428571428571395</v>
      </c>
      <c r="AD52" s="9">
        <f t="shared" si="8"/>
        <v>0.31071428571428533</v>
      </c>
      <c r="AE52" s="9">
        <f t="shared" si="5"/>
        <v>1.2367816091954027</v>
      </c>
      <c r="AF52" s="9">
        <f t="shared" si="6"/>
        <v>55.292908530318613</v>
      </c>
      <c r="AG52" s="9">
        <f t="shared" si="3"/>
        <v>100.38333333333334</v>
      </c>
      <c r="AH52" s="9">
        <v>63.752968097343924</v>
      </c>
      <c r="AI52" s="9">
        <v>0.39486259550130853</v>
      </c>
      <c r="AJ52" s="9">
        <v>0.36384435155193662</v>
      </c>
      <c r="AK52" s="9">
        <v>3.1018243949371915E-2</v>
      </c>
    </row>
    <row r="53" spans="1:37" x14ac:dyDescent="0.35">
      <c r="A53" s="1">
        <v>41732</v>
      </c>
      <c r="B53" s="2">
        <v>100.29</v>
      </c>
      <c r="C53" s="12">
        <f>SUM($V$2:V53)</f>
        <v>5203.1899999999987</v>
      </c>
      <c r="D53" s="13">
        <f>SUM(V53)/SUM($V$2:$V$262)</f>
        <v>4.2937380952482885E-3</v>
      </c>
      <c r="E53" s="12"/>
      <c r="V53" s="2">
        <v>100.29</v>
      </c>
      <c r="X53" s="1">
        <v>41732</v>
      </c>
      <c r="Y53" s="2">
        <v>100.29</v>
      </c>
      <c r="Z53" s="9">
        <f t="shared" si="0"/>
        <v>0.69000000000001194</v>
      </c>
      <c r="AA53" s="9">
        <f t="shared" si="1"/>
        <v>0.69000000000001194</v>
      </c>
      <c r="AB53" s="9">
        <f t="shared" si="2"/>
        <v>0</v>
      </c>
      <c r="AC53" s="9">
        <f t="shared" si="8"/>
        <v>0.38642857142857118</v>
      </c>
      <c r="AD53" s="9">
        <f t="shared" si="8"/>
        <v>0.31071428571428533</v>
      </c>
      <c r="AE53" s="9">
        <f t="shared" si="5"/>
        <v>1.2436781609195409</v>
      </c>
      <c r="AF53" s="9">
        <f t="shared" si="6"/>
        <v>55.430327868852473</v>
      </c>
      <c r="AG53" s="9">
        <f t="shared" si="3"/>
        <v>100.40083333333332</v>
      </c>
      <c r="AH53" s="9">
        <v>63.81719290494808</v>
      </c>
      <c r="AI53" s="9">
        <v>0.40327968130558389</v>
      </c>
      <c r="AJ53" s="9">
        <v>0.37173141750266608</v>
      </c>
      <c r="AK53" s="9">
        <v>3.1548263802917809E-2</v>
      </c>
    </row>
    <row r="54" spans="1:37" x14ac:dyDescent="0.35">
      <c r="A54" s="1">
        <v>41733</v>
      </c>
      <c r="B54" s="2">
        <v>101.16</v>
      </c>
      <c r="C54" s="12">
        <f>SUM($V$2:V54)</f>
        <v>5304.3499999999985</v>
      </c>
      <c r="D54" s="13">
        <f>SUM(V54)/SUM($V$2:$V$262)</f>
        <v>4.3309855989163105E-3</v>
      </c>
      <c r="E54" s="12"/>
      <c r="V54" s="2">
        <v>101.16</v>
      </c>
      <c r="X54" s="1">
        <v>41733</v>
      </c>
      <c r="Y54" s="2">
        <v>101.16</v>
      </c>
      <c r="Z54" s="9">
        <f t="shared" si="0"/>
        <v>0.86999999999999034</v>
      </c>
      <c r="AA54" s="9">
        <f t="shared" si="1"/>
        <v>0.86999999999999034</v>
      </c>
      <c r="AB54" s="9">
        <f t="shared" si="2"/>
        <v>0</v>
      </c>
      <c r="AC54" s="9">
        <f t="shared" si="8"/>
        <v>0.44857142857142762</v>
      </c>
      <c r="AD54" s="9">
        <f t="shared" si="8"/>
        <v>0.25357142857142839</v>
      </c>
      <c r="AE54" s="9">
        <f t="shared" si="5"/>
        <v>1.7690140845070397</v>
      </c>
      <c r="AF54" s="9">
        <f t="shared" si="6"/>
        <v>63.886063072227842</v>
      </c>
      <c r="AG54" s="9">
        <f t="shared" si="3"/>
        <v>100.43833333333335</v>
      </c>
      <c r="AH54" s="9">
        <v>63.86703031939637</v>
      </c>
      <c r="AI54" s="9">
        <v>0.39490771512596012</v>
      </c>
      <c r="AJ54" s="9">
        <v>0.37636667702732496</v>
      </c>
      <c r="AK54" s="9">
        <v>1.8541038098635165E-2</v>
      </c>
    </row>
    <row r="55" spans="1:37" x14ac:dyDescent="0.35">
      <c r="A55" s="1">
        <v>41736</v>
      </c>
      <c r="B55" s="2">
        <v>100.43</v>
      </c>
      <c r="C55" s="12">
        <f>SUM($V$2:V55)</f>
        <v>5404.7799999999988</v>
      </c>
      <c r="D55" s="13">
        <f>SUM(V55)/SUM($V$2:$V$262)</f>
        <v>4.2997319464132579E-3</v>
      </c>
      <c r="E55" s="12"/>
      <c r="V55" s="2">
        <v>100.43</v>
      </c>
      <c r="X55" s="1">
        <v>41736</v>
      </c>
      <c r="Y55" s="2">
        <v>100.43</v>
      </c>
      <c r="Z55" s="9">
        <f t="shared" si="0"/>
        <v>-0.72999999999998977</v>
      </c>
      <c r="AA55" s="9">
        <f t="shared" si="1"/>
        <v>0</v>
      </c>
      <c r="AB55" s="9">
        <f t="shared" si="2"/>
        <v>0.72999999999998977</v>
      </c>
      <c r="AC55" s="9">
        <f t="shared" si="8"/>
        <v>0.33071428571428541</v>
      </c>
      <c r="AD55" s="9">
        <f t="shared" si="8"/>
        <v>0.30571428571428477</v>
      </c>
      <c r="AE55" s="9">
        <f t="shared" si="5"/>
        <v>1.0817757009345819</v>
      </c>
      <c r="AF55" s="9">
        <f t="shared" si="6"/>
        <v>51.964085297418684</v>
      </c>
      <c r="AG55" s="9">
        <f t="shared" si="3"/>
        <v>100.50083333333333</v>
      </c>
      <c r="AH55" s="9">
        <v>63.903546666107744</v>
      </c>
      <c r="AI55" s="9">
        <v>0.37347797848806863</v>
      </c>
      <c r="AJ55" s="9">
        <v>0.37578893731947371</v>
      </c>
      <c r="AK55" s="9">
        <v>-2.3109588314050855E-3</v>
      </c>
    </row>
    <row r="56" spans="1:37" x14ac:dyDescent="0.35">
      <c r="A56" s="1">
        <v>41737</v>
      </c>
      <c r="B56" s="2">
        <v>102.57</v>
      </c>
      <c r="C56" s="12">
        <f>SUM($V$2:V56)</f>
        <v>5507.3499999999985</v>
      </c>
      <c r="D56" s="13">
        <f>SUM(V56)/SUM($V$2:$V$262)</f>
        <v>4.3913522427920714E-3</v>
      </c>
      <c r="E56" s="12"/>
      <c r="V56" s="2">
        <v>102.57</v>
      </c>
      <c r="X56" s="1">
        <v>41737</v>
      </c>
      <c r="Y56" s="2">
        <v>102.57</v>
      </c>
      <c r="Z56" s="9">
        <f t="shared" si="0"/>
        <v>2.1399999999999864</v>
      </c>
      <c r="AA56" s="9">
        <f t="shared" si="1"/>
        <v>2.1399999999999864</v>
      </c>
      <c r="AB56" s="9">
        <f t="shared" si="2"/>
        <v>0</v>
      </c>
      <c r="AC56" s="9">
        <f t="shared" si="8"/>
        <v>0.43857142857142761</v>
      </c>
      <c r="AD56" s="9">
        <f t="shared" si="8"/>
        <v>0.30571428571428477</v>
      </c>
      <c r="AE56" s="9">
        <f t="shared" si="5"/>
        <v>1.4345794392523377</v>
      </c>
      <c r="AF56" s="9">
        <f t="shared" si="6"/>
        <v>58.925143953934764</v>
      </c>
      <c r="AG56" s="9">
        <f t="shared" si="3"/>
        <v>100.71749999999999</v>
      </c>
      <c r="AH56" s="9">
        <v>63.956617505655316</v>
      </c>
      <c r="AI56" s="9">
        <v>0.3731730397719133</v>
      </c>
      <c r="AJ56" s="9">
        <v>0.37526575780996163</v>
      </c>
      <c r="AK56" s="9">
        <v>-2.0927180380483357E-3</v>
      </c>
    </row>
    <row r="57" spans="1:37" x14ac:dyDescent="0.35">
      <c r="A57" s="1">
        <v>41738</v>
      </c>
      <c r="B57" s="2">
        <v>103.55</v>
      </c>
      <c r="C57" s="12">
        <f>SUM($V$2:V57)</f>
        <v>5610.8999999999987</v>
      </c>
      <c r="D57" s="13">
        <f>SUM(V57)/SUM($V$2:$V$262)</f>
        <v>4.4333092009468562E-3</v>
      </c>
      <c r="E57" s="12"/>
      <c r="V57" s="2">
        <v>103.55</v>
      </c>
      <c r="X57" s="1">
        <v>41738</v>
      </c>
      <c r="Y57" s="2">
        <v>103.55</v>
      </c>
      <c r="Z57" s="9">
        <f t="shared" si="0"/>
        <v>0.98000000000000398</v>
      </c>
      <c r="AA57" s="9">
        <f t="shared" si="1"/>
        <v>0.98000000000000398</v>
      </c>
      <c r="AB57" s="9">
        <f t="shared" si="2"/>
        <v>0</v>
      </c>
      <c r="AC57" s="9">
        <f t="shared" si="8"/>
        <v>0.5085714285714279</v>
      </c>
      <c r="AD57" s="9">
        <f t="shared" si="8"/>
        <v>0.23214285714285715</v>
      </c>
      <c r="AE57" s="9">
        <f t="shared" si="5"/>
        <v>2.1907692307692277</v>
      </c>
      <c r="AF57" s="9">
        <f t="shared" si="6"/>
        <v>68.659594985535165</v>
      </c>
      <c r="AG57" s="9">
        <f t="shared" si="3"/>
        <v>101.00916666666666</v>
      </c>
      <c r="AH57" s="9">
        <v>64.00575717190307</v>
      </c>
      <c r="AI57" s="9">
        <v>0.36868144345842779</v>
      </c>
      <c r="AJ57" s="9">
        <v>0.37394889493965489</v>
      </c>
      <c r="AK57" s="9">
        <v>-5.2674514812270923E-3</v>
      </c>
    </row>
    <row r="58" spans="1:37" x14ac:dyDescent="0.35">
      <c r="A58" s="1">
        <v>41739</v>
      </c>
      <c r="B58" s="2">
        <v>103.37</v>
      </c>
      <c r="C58" s="12">
        <f>SUM($V$2:V58)</f>
        <v>5714.2699999999986</v>
      </c>
      <c r="D58" s="13">
        <f>SUM(V58)/SUM($V$2:$V$262)</f>
        <v>4.4256028208776105E-3</v>
      </c>
      <c r="E58" s="12"/>
      <c r="V58" s="2">
        <v>103.37</v>
      </c>
      <c r="X58" s="1">
        <v>41739</v>
      </c>
      <c r="Y58" s="2">
        <v>103.37</v>
      </c>
      <c r="Z58" s="9">
        <f t="shared" si="0"/>
        <v>-0.17999999999999261</v>
      </c>
      <c r="AA58" s="9">
        <f t="shared" si="1"/>
        <v>0</v>
      </c>
      <c r="AB58" s="9">
        <f t="shared" si="2"/>
        <v>0.17999999999999261</v>
      </c>
      <c r="AC58" s="9">
        <f t="shared" si="8"/>
        <v>0.48785714285714271</v>
      </c>
      <c r="AD58" s="9">
        <f t="shared" si="8"/>
        <v>0.24499999999999947</v>
      </c>
      <c r="AE58" s="9">
        <f t="shared" si="5"/>
        <v>1.9912536443148725</v>
      </c>
      <c r="AF58" s="9">
        <f t="shared" si="6"/>
        <v>66.56920077972714</v>
      </c>
      <c r="AG58" s="9">
        <f t="shared" si="3"/>
        <v>101.31833333333331</v>
      </c>
      <c r="AH58" s="9">
        <v>64.022367973984316</v>
      </c>
      <c r="AI58" s="9">
        <v>0.32984977747541677</v>
      </c>
      <c r="AJ58" s="9">
        <v>0.36512907144680729</v>
      </c>
      <c r="AK58" s="9">
        <v>-3.5279293971390513E-2</v>
      </c>
    </row>
    <row r="59" spans="1:37" x14ac:dyDescent="0.35">
      <c r="A59" s="1">
        <v>41740</v>
      </c>
      <c r="B59" s="2">
        <v>103.68</v>
      </c>
      <c r="C59" s="12">
        <f>SUM($V$2:V59)</f>
        <v>5817.9499999999989</v>
      </c>
      <c r="D59" s="13">
        <f>SUM(V59)/SUM($V$2:$V$262)</f>
        <v>4.4388749198857567E-3</v>
      </c>
      <c r="E59" s="12"/>
      <c r="V59" s="2">
        <v>103.68</v>
      </c>
      <c r="X59" s="1">
        <v>41740</v>
      </c>
      <c r="Y59" s="2">
        <v>103.68</v>
      </c>
      <c r="Z59" s="9">
        <f t="shared" si="0"/>
        <v>0.31000000000000227</v>
      </c>
      <c r="AA59" s="9">
        <f t="shared" si="1"/>
        <v>0.31000000000000227</v>
      </c>
      <c r="AB59" s="9">
        <f t="shared" si="2"/>
        <v>0</v>
      </c>
      <c r="AC59" s="9">
        <f t="shared" si="8"/>
        <v>0.50428571428571445</v>
      </c>
      <c r="AD59" s="9">
        <f t="shared" si="8"/>
        <v>0.24499999999999947</v>
      </c>
      <c r="AE59" s="9">
        <f t="shared" si="5"/>
        <v>2.0583090379008797</v>
      </c>
      <c r="AF59" s="9">
        <f t="shared" si="6"/>
        <v>67.302192564347052</v>
      </c>
      <c r="AG59" s="9">
        <f t="shared" si="3"/>
        <v>101.57416666666667</v>
      </c>
      <c r="AH59" s="9">
        <v>64.019229605541028</v>
      </c>
      <c r="AI59" s="9">
        <v>0.27572387646335983</v>
      </c>
      <c r="AJ59" s="9">
        <v>0.34724803245011782</v>
      </c>
      <c r="AK59" s="9">
        <v>-7.1524155986757987E-2</v>
      </c>
    </row>
    <row r="60" spans="1:37" x14ac:dyDescent="0.35">
      <c r="A60" s="1">
        <v>41743</v>
      </c>
      <c r="B60" s="2">
        <v>104.05</v>
      </c>
      <c r="C60" s="12">
        <f>SUM($V$2:V60)</f>
        <v>5921.9999999999991</v>
      </c>
      <c r="D60" s="13">
        <f>SUM(V60)/SUM($V$2:$V$262)</f>
        <v>4.4547158122503179E-3</v>
      </c>
      <c r="E60" s="12"/>
      <c r="V60" s="2">
        <v>104.05</v>
      </c>
      <c r="X60" s="1">
        <v>41743</v>
      </c>
      <c r="Y60" s="2">
        <v>104.05</v>
      </c>
      <c r="Z60" s="9">
        <f t="shared" si="0"/>
        <v>0.36999999999999034</v>
      </c>
      <c r="AA60" s="9">
        <f t="shared" si="1"/>
        <v>0.36999999999999034</v>
      </c>
      <c r="AB60" s="9">
        <f t="shared" si="2"/>
        <v>0</v>
      </c>
      <c r="AC60" s="9">
        <f t="shared" si="8"/>
        <v>0.53071428571428514</v>
      </c>
      <c r="AD60" s="9">
        <f t="shared" si="8"/>
        <v>0.21714285714285658</v>
      </c>
      <c r="AE60" s="9">
        <f t="shared" si="5"/>
        <v>2.4440789473684248</v>
      </c>
      <c r="AF60" s="9">
        <f t="shared" si="6"/>
        <v>70.964660936007675</v>
      </c>
      <c r="AG60" s="9">
        <f t="shared" si="3"/>
        <v>101.80749999999999</v>
      </c>
      <c r="AH60" s="9">
        <v>64.087434968093547</v>
      </c>
      <c r="AI60" s="9">
        <v>0.30675674744863102</v>
      </c>
      <c r="AJ60" s="9">
        <v>0.33914977544982045</v>
      </c>
      <c r="AK60" s="9">
        <v>-3.2393028001189428E-2</v>
      </c>
    </row>
    <row r="61" spans="1:37" x14ac:dyDescent="0.35">
      <c r="A61" s="1">
        <v>41744</v>
      </c>
      <c r="B61" s="2">
        <v>103.7</v>
      </c>
      <c r="C61" s="12">
        <f>SUM($V$2:V61)</f>
        <v>6025.6999999999989</v>
      </c>
      <c r="D61" s="13">
        <f>SUM(V61)/SUM($V$2:$V$262)</f>
        <v>4.4397311843378954E-3</v>
      </c>
      <c r="E61" s="12"/>
      <c r="V61" s="2">
        <v>103.7</v>
      </c>
      <c r="X61" s="1">
        <v>41744</v>
      </c>
      <c r="Y61" s="2">
        <v>103.7</v>
      </c>
      <c r="Z61" s="9">
        <f t="shared" si="0"/>
        <v>-0.34999999999999432</v>
      </c>
      <c r="AA61" s="9">
        <f t="shared" si="1"/>
        <v>0</v>
      </c>
      <c r="AB61" s="9">
        <f t="shared" si="2"/>
        <v>0.34999999999999432</v>
      </c>
      <c r="AC61" s="9">
        <f t="shared" si="8"/>
        <v>0.46285714285714213</v>
      </c>
      <c r="AD61" s="9">
        <f t="shared" si="8"/>
        <v>0.24214285714285616</v>
      </c>
      <c r="AE61" s="9">
        <f t="shared" si="5"/>
        <v>1.9115044247787658</v>
      </c>
      <c r="AF61" s="9">
        <f t="shared" si="6"/>
        <v>65.653495440729529</v>
      </c>
      <c r="AG61" s="9">
        <f t="shared" si="3"/>
        <v>101.97166666666665</v>
      </c>
      <c r="AH61" s="9">
        <v>64.08169919267921</v>
      </c>
      <c r="AI61" s="9">
        <v>0.25338641277956242</v>
      </c>
      <c r="AJ61" s="9">
        <v>0.32199710291576883</v>
      </c>
      <c r="AK61" s="9">
        <v>-6.8610690136206409E-2</v>
      </c>
    </row>
    <row r="62" spans="1:37" x14ac:dyDescent="0.35">
      <c r="A62" s="1">
        <v>41745</v>
      </c>
      <c r="B62" s="2">
        <v>103.71</v>
      </c>
      <c r="C62" s="12">
        <f>SUM($V$2:V62)</f>
        <v>6129.4099999999989</v>
      </c>
      <c r="D62" s="13">
        <f>SUM(V62)/SUM($V$2:$V$262)</f>
        <v>4.4401593165639642E-3</v>
      </c>
      <c r="E62" s="12"/>
      <c r="V62" s="2">
        <v>103.71</v>
      </c>
      <c r="X62" s="1">
        <v>41745</v>
      </c>
      <c r="Y62" s="2">
        <v>103.71</v>
      </c>
      <c r="Z62" s="9">
        <f t="shared" si="0"/>
        <v>9.9999999999909051E-3</v>
      </c>
      <c r="AA62" s="9">
        <f t="shared" si="1"/>
        <v>9.9999999999909051E-3</v>
      </c>
      <c r="AB62" s="9">
        <f t="shared" si="2"/>
        <v>0</v>
      </c>
      <c r="AC62" s="9">
        <f t="shared" si="8"/>
        <v>0.41785714285714143</v>
      </c>
      <c r="AD62" s="9">
        <f t="shared" si="8"/>
        <v>0.24214285714285616</v>
      </c>
      <c r="AE62" s="9">
        <f t="shared" si="5"/>
        <v>1.7256637168141604</v>
      </c>
      <c r="AF62" s="9">
        <f t="shared" si="6"/>
        <v>63.311688311688329</v>
      </c>
      <c r="AG62" s="9">
        <f t="shared" si="3"/>
        <v>102.14999999999999</v>
      </c>
      <c r="AH62" s="9">
        <v>64.094165919147414</v>
      </c>
      <c r="AI62" s="9">
        <v>0.22782959316384677</v>
      </c>
      <c r="AJ62" s="9">
        <v>0.30316360096538447</v>
      </c>
      <c r="AK62" s="9">
        <v>-7.5334007801537706E-2</v>
      </c>
    </row>
    <row r="63" spans="1:37" x14ac:dyDescent="0.35">
      <c r="A63" s="1">
        <v>41746</v>
      </c>
      <c r="B63" s="2">
        <v>104.33</v>
      </c>
      <c r="C63" s="12">
        <f>SUM($V$2:V63)</f>
        <v>6233.7399999999989</v>
      </c>
      <c r="D63" s="13">
        <f>SUM(V63)/SUM($V$2:$V$262)</f>
        <v>4.4667035145802558E-3</v>
      </c>
      <c r="E63" s="12"/>
      <c r="V63" s="2">
        <v>104.33</v>
      </c>
      <c r="X63" s="1">
        <v>41746</v>
      </c>
      <c r="Y63" s="2">
        <v>104.33</v>
      </c>
      <c r="Z63" s="9">
        <f t="shared" si="0"/>
        <v>0.62000000000000455</v>
      </c>
      <c r="AA63" s="9">
        <f t="shared" si="1"/>
        <v>0.62000000000000455</v>
      </c>
      <c r="AB63" s="9">
        <f t="shared" si="2"/>
        <v>0</v>
      </c>
      <c r="AC63" s="9">
        <f t="shared" si="8"/>
        <v>0.42785714285714149</v>
      </c>
      <c r="AD63" s="9">
        <f t="shared" si="8"/>
        <v>0.24214285714285616</v>
      </c>
      <c r="AE63" s="9">
        <f t="shared" si="5"/>
        <v>1.7669616519174056</v>
      </c>
      <c r="AF63" s="9">
        <f t="shared" si="6"/>
        <v>63.859275053304927</v>
      </c>
      <c r="AG63" s="9">
        <f t="shared" si="3"/>
        <v>102.53666666666665</v>
      </c>
      <c r="AH63" s="9">
        <v>64.107190443655014</v>
      </c>
      <c r="AI63" s="9">
        <v>0.20680529753143162</v>
      </c>
      <c r="AJ63" s="9">
        <v>0.28389194027859388</v>
      </c>
      <c r="AK63" s="9">
        <v>-7.708664274716226E-2</v>
      </c>
    </row>
    <row r="64" spans="1:37" x14ac:dyDescent="0.35">
      <c r="A64" s="1">
        <v>41750</v>
      </c>
      <c r="B64" s="2">
        <v>104.35</v>
      </c>
      <c r="C64" s="12">
        <f>SUM($V$2:V64)</f>
        <v>6338.0899999999992</v>
      </c>
      <c r="D64" s="13">
        <f>SUM(V64)/SUM($V$2:$V$262)</f>
        <v>4.4675597790323944E-3</v>
      </c>
      <c r="E64" s="12"/>
      <c r="V64" s="2">
        <v>104.35</v>
      </c>
      <c r="X64" s="1">
        <v>41750</v>
      </c>
      <c r="Y64" s="2">
        <v>104.35</v>
      </c>
      <c r="Z64" s="9">
        <f t="shared" si="0"/>
        <v>1.9999999999996021E-2</v>
      </c>
      <c r="AA64" s="9">
        <f t="shared" si="1"/>
        <v>1.9999999999996021E-2</v>
      </c>
      <c r="AB64" s="9">
        <f t="shared" si="2"/>
        <v>0</v>
      </c>
      <c r="AC64" s="9">
        <f t="shared" si="8"/>
        <v>0.42928571428571261</v>
      </c>
      <c r="AD64" s="9">
        <f t="shared" si="8"/>
        <v>0.23071428571428396</v>
      </c>
      <c r="AE64" s="9">
        <f t="shared" si="5"/>
        <v>1.8606811145510904</v>
      </c>
      <c r="AF64" s="9">
        <f t="shared" si="6"/>
        <v>65.043290043290128</v>
      </c>
      <c r="AG64" s="9">
        <f t="shared" si="3"/>
        <v>102.93249999999999</v>
      </c>
      <c r="AH64" s="9">
        <v>64.128880188569468</v>
      </c>
      <c r="AI64" s="9">
        <v>0.19834728474214103</v>
      </c>
      <c r="AJ64" s="9">
        <v>0.26678300917130332</v>
      </c>
      <c r="AK64" s="9">
        <v>-6.8435724429162292E-2</v>
      </c>
    </row>
    <row r="65" spans="1:37" x14ac:dyDescent="0.35">
      <c r="A65" s="1">
        <v>41751</v>
      </c>
      <c r="B65" s="2">
        <v>101.69</v>
      </c>
      <c r="C65" s="12">
        <f>SUM($V$2:V65)</f>
        <v>6439.7799999999988</v>
      </c>
      <c r="D65" s="13">
        <f>SUM(V65)/SUM($V$2:$V$262)</f>
        <v>4.3536766068979797E-3</v>
      </c>
      <c r="E65" s="12"/>
      <c r="V65" s="2">
        <v>101.69</v>
      </c>
      <c r="X65" s="1">
        <v>41751</v>
      </c>
      <c r="Y65" s="2">
        <v>101.69</v>
      </c>
      <c r="Z65" s="9">
        <f t="shared" si="0"/>
        <v>-2.6599999999999966</v>
      </c>
      <c r="AA65" s="9">
        <f t="shared" si="1"/>
        <v>0</v>
      </c>
      <c r="AB65" s="9">
        <f t="shared" si="2"/>
        <v>2.6599999999999966</v>
      </c>
      <c r="AC65" s="9">
        <f t="shared" ref="AC65:AD80" si="9">AVERAGE(AA52:AA65)</f>
        <v>0.42928571428571261</v>
      </c>
      <c r="AD65" s="9">
        <f t="shared" si="9"/>
        <v>0.28642857142856976</v>
      </c>
      <c r="AE65" s="9">
        <f t="shared" si="5"/>
        <v>1.4987531172069855</v>
      </c>
      <c r="AF65" s="9">
        <f t="shared" si="6"/>
        <v>59.980039920159726</v>
      </c>
      <c r="AG65" s="9">
        <f t="shared" si="3"/>
        <v>103.04916666666666</v>
      </c>
      <c r="AH65" s="9">
        <v>64.192666693119875</v>
      </c>
      <c r="AI65" s="9">
        <v>0.23652547660533685</v>
      </c>
      <c r="AJ65" s="9">
        <v>0.26073150265811001</v>
      </c>
      <c r="AK65" s="9">
        <v>-2.4206026052773166E-2</v>
      </c>
    </row>
    <row r="66" spans="1:37" x14ac:dyDescent="0.35">
      <c r="A66" s="1">
        <v>41752</v>
      </c>
      <c r="B66" s="2">
        <v>101.47</v>
      </c>
      <c r="C66" s="12">
        <f>SUM($V$2:V66)</f>
        <v>6541.2499999999991</v>
      </c>
      <c r="D66" s="13">
        <f>SUM(V66)/SUM($V$2:$V$262)</f>
        <v>4.3442576979244567E-3</v>
      </c>
      <c r="E66" s="12"/>
      <c r="V66" s="2">
        <v>101.47</v>
      </c>
      <c r="X66" s="1">
        <v>41752</v>
      </c>
      <c r="Y66" s="2">
        <v>101.47</v>
      </c>
      <c r="Z66" s="9">
        <f t="shared" si="0"/>
        <v>-0.21999999999999886</v>
      </c>
      <c r="AA66" s="9">
        <f t="shared" si="1"/>
        <v>0</v>
      </c>
      <c r="AB66" s="9">
        <f t="shared" si="2"/>
        <v>0.21999999999999886</v>
      </c>
      <c r="AC66" s="9">
        <f t="shared" si="9"/>
        <v>0.42928571428571261</v>
      </c>
      <c r="AD66" s="9">
        <f t="shared" si="9"/>
        <v>0.29571428571428371</v>
      </c>
      <c r="AE66" s="9">
        <f t="shared" si="5"/>
        <v>1.4516908212560429</v>
      </c>
      <c r="AF66" s="9">
        <f t="shared" si="6"/>
        <v>59.211822660098591</v>
      </c>
      <c r="AG66" s="9">
        <f t="shared" si="3"/>
        <v>103.075</v>
      </c>
      <c r="AH66" s="9">
        <v>64.232469382518403</v>
      </c>
      <c r="AI66" s="9">
        <v>0.24300137647985309</v>
      </c>
      <c r="AJ66" s="9">
        <v>0.25718547742245862</v>
      </c>
      <c r="AK66" s="9">
        <v>-1.4184100942605526E-2</v>
      </c>
    </row>
    <row r="67" spans="1:37" x14ac:dyDescent="0.35">
      <c r="A67" s="1">
        <v>41753</v>
      </c>
      <c r="B67" s="2">
        <v>102.2</v>
      </c>
      <c r="C67" s="12">
        <f>SUM($V$2:V67)</f>
        <v>6643.4499999999989</v>
      </c>
      <c r="D67" s="13">
        <f>SUM(V67)/SUM($V$2:$V$262)</f>
        <v>4.3755113504275111E-3</v>
      </c>
      <c r="E67" s="12"/>
      <c r="V67" s="2">
        <v>102.2</v>
      </c>
      <c r="X67" s="1">
        <v>41753</v>
      </c>
      <c r="Y67" s="2">
        <v>102.2</v>
      </c>
      <c r="Z67" s="9">
        <f t="shared" ref="Z67:Z130" si="10">Y67-Y66</f>
        <v>0.73000000000000398</v>
      </c>
      <c r="AA67" s="9">
        <f t="shared" si="1"/>
        <v>0.73000000000000398</v>
      </c>
      <c r="AB67" s="9">
        <f t="shared" si="2"/>
        <v>0</v>
      </c>
      <c r="AC67" s="9">
        <f t="shared" si="9"/>
        <v>0.43214285714285489</v>
      </c>
      <c r="AD67" s="9">
        <f t="shared" si="9"/>
        <v>0.29571428571428371</v>
      </c>
      <c r="AE67" s="9">
        <f t="shared" si="5"/>
        <v>1.4613526570048332</v>
      </c>
      <c r="AF67" s="9">
        <f t="shared" si="6"/>
        <v>59.371933267909753</v>
      </c>
      <c r="AG67" s="9">
        <f t="shared" si="3"/>
        <v>103.22250000000003</v>
      </c>
      <c r="AH67" s="9">
        <v>64.28413831714667</v>
      </c>
      <c r="AI67" s="9">
        <v>0.26126001739031324</v>
      </c>
      <c r="AJ67" s="9">
        <v>0.25800038541602954</v>
      </c>
      <c r="AK67" s="9">
        <v>3.2596319742836943E-3</v>
      </c>
    </row>
    <row r="68" spans="1:37" x14ac:dyDescent="0.35">
      <c r="A68" s="1">
        <v>41754</v>
      </c>
      <c r="B68" s="2">
        <v>100.85</v>
      </c>
      <c r="C68" s="12">
        <f>SUM($V$2:V68)</f>
        <v>6744.2999999999993</v>
      </c>
      <c r="D68" s="13">
        <f>SUM(V68)/SUM($V$2:$V$262)</f>
        <v>4.3177134999081643E-3</v>
      </c>
      <c r="E68" s="12"/>
      <c r="V68" s="2">
        <v>100.85</v>
      </c>
      <c r="X68" s="1">
        <v>41754</v>
      </c>
      <c r="Y68" s="2">
        <v>100.85</v>
      </c>
      <c r="Z68" s="9">
        <f t="shared" si="10"/>
        <v>-1.3500000000000085</v>
      </c>
      <c r="AA68" s="9">
        <f t="shared" ref="AA68:AA131" si="11">IF(Z68&gt;0,Z68,0)</f>
        <v>0</v>
      </c>
      <c r="AB68" s="9">
        <f t="shared" ref="AB68:AB131" si="12">IF(Z68&lt;0,ABS(Z68),0)</f>
        <v>1.3500000000000085</v>
      </c>
      <c r="AC68" s="9">
        <f t="shared" si="9"/>
        <v>0.36999999999999844</v>
      </c>
      <c r="AD68" s="9">
        <f t="shared" si="9"/>
        <v>0.39214285714285574</v>
      </c>
      <c r="AE68" s="9">
        <f t="shared" si="5"/>
        <v>0.94353369763205774</v>
      </c>
      <c r="AF68" s="9">
        <f t="shared" si="6"/>
        <v>48.547328959700081</v>
      </c>
      <c r="AG68" s="9">
        <f t="shared" si="3"/>
        <v>103.07916666666667</v>
      </c>
      <c r="AH68" s="9">
        <v>64.315683552913583</v>
      </c>
      <c r="AI68" s="9">
        <v>0.25503796092540654</v>
      </c>
      <c r="AJ68" s="9">
        <v>0.25740790051790496</v>
      </c>
      <c r="AK68" s="9">
        <v>-2.3699395924984268E-3</v>
      </c>
    </row>
    <row r="69" spans="1:37" x14ac:dyDescent="0.35">
      <c r="A69" s="1">
        <v>41757</v>
      </c>
      <c r="B69" s="2">
        <v>101.13</v>
      </c>
      <c r="C69" s="12">
        <f>SUM($V$2:V69)</f>
        <v>6845.4299999999994</v>
      </c>
      <c r="D69" s="13">
        <f>SUM(V69)/SUM($V$2:$V$262)</f>
        <v>4.329701202238103E-3</v>
      </c>
      <c r="E69" s="12"/>
      <c r="V69" s="2">
        <v>101.13</v>
      </c>
      <c r="X69" s="1">
        <v>41757</v>
      </c>
      <c r="Y69" s="2">
        <v>101.13</v>
      </c>
      <c r="Z69" s="9">
        <f t="shared" si="10"/>
        <v>0.28000000000000114</v>
      </c>
      <c r="AA69" s="9">
        <f t="shared" si="11"/>
        <v>0.28000000000000114</v>
      </c>
      <c r="AB69" s="9">
        <f t="shared" si="12"/>
        <v>0</v>
      </c>
      <c r="AC69" s="9">
        <f t="shared" si="9"/>
        <v>0.38999999999999851</v>
      </c>
      <c r="AD69" s="9">
        <f t="shared" si="9"/>
        <v>0.33999999999999936</v>
      </c>
      <c r="AE69" s="9">
        <f t="shared" si="5"/>
        <v>1.1470588235294095</v>
      </c>
      <c r="AF69" s="9">
        <f t="shared" si="6"/>
        <v>53.424657534246528</v>
      </c>
      <c r="AG69" s="9">
        <f t="shared" si="3"/>
        <v>102.87750000000001</v>
      </c>
      <c r="AH69" s="9">
        <v>64.322670252697762</v>
      </c>
      <c r="AI69" s="9">
        <v>0.22332548978138789</v>
      </c>
      <c r="AJ69" s="9">
        <v>0.25059141837060156</v>
      </c>
      <c r="AK69" s="9">
        <v>-2.7265928589213673E-2</v>
      </c>
    </row>
    <row r="70" spans="1:37" x14ac:dyDescent="0.35">
      <c r="A70" s="1">
        <v>41758</v>
      </c>
      <c r="B70" s="2">
        <v>101.56</v>
      </c>
      <c r="C70" s="12">
        <f>SUM($V$2:V70)</f>
        <v>6946.99</v>
      </c>
      <c r="D70" s="13">
        <f>SUM(V70)/SUM($V$2:$V$262)</f>
        <v>4.34811088795908E-3</v>
      </c>
      <c r="E70" s="12"/>
      <c r="V70" s="2">
        <v>101.56</v>
      </c>
      <c r="X70" s="1">
        <v>41758</v>
      </c>
      <c r="Y70" s="2">
        <v>101.56</v>
      </c>
      <c r="Z70" s="9">
        <f t="shared" si="10"/>
        <v>0.43000000000000682</v>
      </c>
      <c r="AA70" s="9">
        <f t="shared" si="11"/>
        <v>0.43000000000000682</v>
      </c>
      <c r="AB70" s="9">
        <f t="shared" si="12"/>
        <v>0</v>
      </c>
      <c r="AC70" s="9">
        <f t="shared" si="9"/>
        <v>0.26785714285714285</v>
      </c>
      <c r="AD70" s="9">
        <f t="shared" si="9"/>
        <v>0.33999999999999936</v>
      </c>
      <c r="AE70" s="9">
        <f t="shared" si="5"/>
        <v>0.78781512605042159</v>
      </c>
      <c r="AF70" s="9">
        <f t="shared" si="6"/>
        <v>44.065804935370195</v>
      </c>
      <c r="AG70" s="9">
        <f t="shared" si="3"/>
        <v>102.72666666666665</v>
      </c>
      <c r="AH70" s="9">
        <v>64.354324308053478</v>
      </c>
      <c r="AI70" s="9">
        <v>0.22305670481350148</v>
      </c>
      <c r="AJ70" s="9">
        <v>0.24508447565918157</v>
      </c>
      <c r="AK70" s="9">
        <v>-2.2027770845680084E-2</v>
      </c>
    </row>
    <row r="71" spans="1:37" x14ac:dyDescent="0.35">
      <c r="A71" s="1">
        <v>41759</v>
      </c>
      <c r="B71" s="2">
        <v>100.07</v>
      </c>
      <c r="C71" s="12">
        <f>SUM($V$2:V71)</f>
        <v>7047.0599999999995</v>
      </c>
      <c r="D71" s="13">
        <f>SUM(V71)/SUM($V$2:$V$262)</f>
        <v>4.2843191862747647E-3</v>
      </c>
      <c r="E71" s="12"/>
      <c r="V71" s="2">
        <v>100.07</v>
      </c>
      <c r="X71" s="1">
        <v>41759</v>
      </c>
      <c r="Y71" s="2">
        <v>100.07</v>
      </c>
      <c r="Z71" s="9">
        <f t="shared" si="10"/>
        <v>-1.4900000000000091</v>
      </c>
      <c r="AA71" s="9">
        <f t="shared" si="11"/>
        <v>0</v>
      </c>
      <c r="AB71" s="9">
        <f t="shared" si="12"/>
        <v>1.4900000000000091</v>
      </c>
      <c r="AC71" s="9">
        <f t="shared" si="9"/>
        <v>0.19785714285714256</v>
      </c>
      <c r="AD71" s="9">
        <f t="shared" si="9"/>
        <v>0.44642857142857145</v>
      </c>
      <c r="AE71" s="9">
        <f t="shared" si="5"/>
        <v>0.44319999999999932</v>
      </c>
      <c r="AF71" s="9">
        <f t="shared" si="6"/>
        <v>30.709534368070919</v>
      </c>
      <c r="AG71" s="9">
        <f t="shared" si="3"/>
        <v>102.42583333333333</v>
      </c>
      <c r="AH71" s="9">
        <v>64.375485396345809</v>
      </c>
      <c r="AI71" s="9">
        <v>0.21152915300316977</v>
      </c>
      <c r="AJ71" s="9">
        <v>0.23837341112797922</v>
      </c>
      <c r="AK71" s="9">
        <v>-2.684425812480945E-2</v>
      </c>
    </row>
    <row r="72" spans="1:37" x14ac:dyDescent="0.35">
      <c r="A72" s="1">
        <v>41760</v>
      </c>
      <c r="B72" s="2">
        <v>99.69</v>
      </c>
      <c r="C72" s="12">
        <f>SUM($V$2:V72)</f>
        <v>7146.7499999999991</v>
      </c>
      <c r="D72" s="13">
        <f>SUM(V72)/SUM($V$2:$V$262)</f>
        <v>4.2680501616841346E-3</v>
      </c>
      <c r="E72" s="12"/>
      <c r="V72" s="2">
        <v>99.69</v>
      </c>
      <c r="X72" s="1">
        <v>41760</v>
      </c>
      <c r="Y72" s="2">
        <v>99.69</v>
      </c>
      <c r="Z72" s="9">
        <f t="shared" si="10"/>
        <v>-0.37999999999999545</v>
      </c>
      <c r="AA72" s="9">
        <f t="shared" si="11"/>
        <v>0</v>
      </c>
      <c r="AB72" s="9">
        <f t="shared" si="12"/>
        <v>0.37999999999999545</v>
      </c>
      <c r="AC72" s="9">
        <f t="shared" si="9"/>
        <v>0.19785714285714256</v>
      </c>
      <c r="AD72" s="9">
        <f t="shared" si="9"/>
        <v>0.46071428571428591</v>
      </c>
      <c r="AE72" s="9">
        <f t="shared" si="5"/>
        <v>0.42945736434108445</v>
      </c>
      <c r="AF72" s="9">
        <f t="shared" si="6"/>
        <v>30.043383947939219</v>
      </c>
      <c r="AG72" s="9">
        <f t="shared" si="3"/>
        <v>102.0625</v>
      </c>
      <c r="AH72" s="9">
        <v>64.412116329949825</v>
      </c>
      <c r="AI72" s="9">
        <v>0.21843490411470157</v>
      </c>
      <c r="AJ72" s="9">
        <v>0.23438570972532369</v>
      </c>
      <c r="AK72" s="9">
        <v>-1.5950805610622121E-2</v>
      </c>
    </row>
    <row r="73" spans="1:37" x14ac:dyDescent="0.35">
      <c r="A73" s="1">
        <v>41761</v>
      </c>
      <c r="B73" s="2">
        <v>100.09</v>
      </c>
      <c r="C73" s="12">
        <f>SUM($V$2:V73)</f>
        <v>7246.8399999999992</v>
      </c>
      <c r="D73" s="13">
        <f>SUM(V73)/SUM($V$2:$V$262)</f>
        <v>4.2851754507269033E-3</v>
      </c>
      <c r="E73" s="12"/>
      <c r="V73" s="2">
        <v>100.09</v>
      </c>
      <c r="X73" s="1">
        <v>41761</v>
      </c>
      <c r="Y73" s="2">
        <v>100.09</v>
      </c>
      <c r="Z73" s="9">
        <f t="shared" si="10"/>
        <v>0.40000000000000568</v>
      </c>
      <c r="AA73" s="9">
        <f t="shared" si="11"/>
        <v>0.40000000000000568</v>
      </c>
      <c r="AB73" s="9">
        <f t="shared" si="12"/>
        <v>0</v>
      </c>
      <c r="AC73" s="9">
        <f t="shared" si="9"/>
        <v>0.20428571428571424</v>
      </c>
      <c r="AD73" s="9">
        <f t="shared" si="9"/>
        <v>0.46071428571428591</v>
      </c>
      <c r="AE73" s="9">
        <f t="shared" si="5"/>
        <v>0.44341085271317798</v>
      </c>
      <c r="AF73" s="9">
        <f t="shared" si="6"/>
        <v>30.719656283566039</v>
      </c>
      <c r="AG73" s="9">
        <f t="shared" si="3"/>
        <v>101.76166666666666</v>
      </c>
      <c r="AH73" s="9">
        <v>64.450478083286882</v>
      </c>
      <c r="AI73" s="9">
        <v>0.22614219169079774</v>
      </c>
      <c r="AJ73" s="9">
        <v>0.23273700611841852</v>
      </c>
      <c r="AK73" s="9">
        <v>-6.5948144276207765E-3</v>
      </c>
    </row>
    <row r="74" spans="1:37" x14ac:dyDescent="0.35">
      <c r="A74" s="1">
        <v>41764</v>
      </c>
      <c r="B74" s="2">
        <v>99.74</v>
      </c>
      <c r="C74" s="12">
        <f>SUM($V$2:V74)</f>
        <v>7346.579999999999</v>
      </c>
      <c r="D74" s="13">
        <f>SUM(V74)/SUM($V$2:$V$262)</f>
        <v>4.2701908228144807E-3</v>
      </c>
      <c r="E74" s="12"/>
      <c r="V74" s="2">
        <v>99.74</v>
      </c>
      <c r="X74" s="1">
        <v>41764</v>
      </c>
      <c r="Y74" s="2">
        <v>99.74</v>
      </c>
      <c r="Z74" s="9">
        <f t="shared" si="10"/>
        <v>-0.35000000000000853</v>
      </c>
      <c r="AA74" s="9">
        <f t="shared" si="11"/>
        <v>0</v>
      </c>
      <c r="AB74" s="9">
        <f t="shared" si="12"/>
        <v>0.35000000000000853</v>
      </c>
      <c r="AC74" s="9">
        <f t="shared" si="9"/>
        <v>0.17785714285714352</v>
      </c>
      <c r="AD74" s="9">
        <f t="shared" si="9"/>
        <v>0.48571428571428654</v>
      </c>
      <c r="AE74" s="9">
        <f t="shared" si="5"/>
        <v>0.36617647058823605</v>
      </c>
      <c r="AF74" s="9">
        <f t="shared" si="6"/>
        <v>26.803013993541484</v>
      </c>
      <c r="AG74" s="9">
        <f t="shared" si="3"/>
        <v>101.43083333333334</v>
      </c>
      <c r="AH74" s="9">
        <v>64.432664817858225</v>
      </c>
      <c r="AI74" s="9">
        <v>0.17216756866135086</v>
      </c>
      <c r="AJ74" s="9">
        <v>0.22062311862700501</v>
      </c>
      <c r="AK74" s="9">
        <v>-4.8455549965654154E-2</v>
      </c>
    </row>
    <row r="75" spans="1:37" x14ac:dyDescent="0.35">
      <c r="A75" s="1">
        <v>41765</v>
      </c>
      <c r="B75" s="2">
        <v>99.81</v>
      </c>
      <c r="C75" s="12">
        <f>SUM($V$2:V75)</f>
        <v>7446.3899999999994</v>
      </c>
      <c r="D75" s="13">
        <f>SUM(V75)/SUM($V$2:$V$262)</f>
        <v>4.2731877483969654E-3</v>
      </c>
      <c r="E75" s="12"/>
      <c r="V75" s="2">
        <v>99.81</v>
      </c>
      <c r="X75" s="1">
        <v>41765</v>
      </c>
      <c r="Y75" s="2">
        <v>99.81</v>
      </c>
      <c r="Z75" s="9">
        <f t="shared" si="10"/>
        <v>7.000000000000739E-2</v>
      </c>
      <c r="AA75" s="9">
        <f t="shared" si="11"/>
        <v>7.000000000000739E-2</v>
      </c>
      <c r="AB75" s="9">
        <f t="shared" si="12"/>
        <v>0</v>
      </c>
      <c r="AC75" s="9">
        <f t="shared" si="9"/>
        <v>0.18285714285714402</v>
      </c>
      <c r="AD75" s="9">
        <f t="shared" si="9"/>
        <v>0.46071428571428691</v>
      </c>
      <c r="AE75" s="9">
        <f t="shared" si="5"/>
        <v>0.39689922480620304</v>
      </c>
      <c r="AF75" s="9">
        <f t="shared" si="6"/>
        <v>28.412874583795855</v>
      </c>
      <c r="AG75" s="9">
        <f t="shared" si="3"/>
        <v>101.05416666666666</v>
      </c>
      <c r="AH75" s="9">
        <v>64.476911794313168</v>
      </c>
      <c r="AI75" s="9">
        <v>0.19333084043415738</v>
      </c>
      <c r="AJ75" s="9">
        <v>0.21516466298843551</v>
      </c>
      <c r="AK75" s="9">
        <v>-2.1833822554278126E-2</v>
      </c>
    </row>
    <row r="76" spans="1:37" x14ac:dyDescent="0.35">
      <c r="A76" s="1">
        <v>41766</v>
      </c>
      <c r="B76" s="2">
        <v>101.06</v>
      </c>
      <c r="C76" s="12">
        <f>SUM($V$2:V76)</f>
        <v>7547.45</v>
      </c>
      <c r="D76" s="13">
        <f>SUM(V76)/SUM($V$2:$V$262)</f>
        <v>4.3267042766556183E-3</v>
      </c>
      <c r="E76" s="12"/>
      <c r="V76" s="2">
        <v>101.06</v>
      </c>
      <c r="X76" s="1">
        <v>41766</v>
      </c>
      <c r="Y76" s="2">
        <v>101.06</v>
      </c>
      <c r="Z76" s="9">
        <f t="shared" si="10"/>
        <v>1.25</v>
      </c>
      <c r="AA76" s="9">
        <f t="shared" si="11"/>
        <v>1.25</v>
      </c>
      <c r="AB76" s="9">
        <f t="shared" si="12"/>
        <v>0</v>
      </c>
      <c r="AC76" s="9">
        <f t="shared" si="9"/>
        <v>0.27142857142857324</v>
      </c>
      <c r="AD76" s="9">
        <f t="shared" si="9"/>
        <v>0.46071428571428691</v>
      </c>
      <c r="AE76" s="9">
        <f t="shared" si="5"/>
        <v>0.58914728682170781</v>
      </c>
      <c r="AF76" s="9">
        <f t="shared" si="6"/>
        <v>37.073170731707414</v>
      </c>
      <c r="AG76" s="9">
        <f t="shared" si="3"/>
        <v>100.78000000000002</v>
      </c>
      <c r="AH76" s="9">
        <v>64.506029661401072</v>
      </c>
      <c r="AI76" s="9">
        <v>0.19494533723127461</v>
      </c>
      <c r="AJ76" s="9">
        <v>0.21112079783700333</v>
      </c>
      <c r="AK76" s="9">
        <v>-1.617546060572872E-2</v>
      </c>
    </row>
    <row r="77" spans="1:37" x14ac:dyDescent="0.35">
      <c r="A77" s="1">
        <v>41767</v>
      </c>
      <c r="B77" s="2">
        <v>100.52</v>
      </c>
      <c r="C77" s="12">
        <f>SUM($V$2:V77)</f>
        <v>7647.97</v>
      </c>
      <c r="D77" s="13">
        <f>SUM(V77)/SUM($V$2:$V$262)</f>
        <v>4.3035851364478803E-3</v>
      </c>
      <c r="E77" s="12"/>
      <c r="V77" s="2">
        <v>100.52</v>
      </c>
      <c r="X77" s="1">
        <v>41767</v>
      </c>
      <c r="Y77" s="2">
        <v>100.52</v>
      </c>
      <c r="Z77" s="9">
        <f t="shared" si="10"/>
        <v>-0.54000000000000625</v>
      </c>
      <c r="AA77" s="9">
        <f t="shared" si="11"/>
        <v>0</v>
      </c>
      <c r="AB77" s="9">
        <f t="shared" si="12"/>
        <v>0.54000000000000625</v>
      </c>
      <c r="AC77" s="9">
        <f t="shared" si="9"/>
        <v>0.22714285714285865</v>
      </c>
      <c r="AD77" s="9">
        <f t="shared" si="9"/>
        <v>0.49928571428571594</v>
      </c>
      <c r="AE77" s="9">
        <f t="shared" si="5"/>
        <v>0.45493562231759804</v>
      </c>
      <c r="AF77" s="9">
        <f t="shared" si="6"/>
        <v>31.268436578171162</v>
      </c>
      <c r="AG77" s="9">
        <f t="shared" si="3"/>
        <v>100.6825</v>
      </c>
      <c r="AH77" s="9">
        <v>64.54113879759359</v>
      </c>
      <c r="AI77" s="9">
        <v>0.20276358586454535</v>
      </c>
      <c r="AJ77" s="9">
        <v>0.20944935544251173</v>
      </c>
      <c r="AK77" s="9">
        <v>-6.6857695779663773E-3</v>
      </c>
    </row>
    <row r="78" spans="1:37" x14ac:dyDescent="0.35">
      <c r="A78" s="1">
        <v>41768</v>
      </c>
      <c r="B78" s="2">
        <v>100.32</v>
      </c>
      <c r="C78" s="12">
        <f>SUM($V$2:V78)</f>
        <v>7748.29</v>
      </c>
      <c r="D78" s="13">
        <f>SUM(V78)/SUM($V$2:$V$262)</f>
        <v>4.2950224919264951E-3</v>
      </c>
      <c r="E78" s="12"/>
      <c r="V78" s="2">
        <v>100.32</v>
      </c>
      <c r="X78" s="1">
        <v>41768</v>
      </c>
      <c r="Y78" s="2">
        <v>100.32</v>
      </c>
      <c r="Z78" s="9">
        <f t="shared" si="10"/>
        <v>-0.20000000000000284</v>
      </c>
      <c r="AA78" s="9">
        <f t="shared" si="11"/>
        <v>0</v>
      </c>
      <c r="AB78" s="9">
        <f t="shared" si="12"/>
        <v>0.20000000000000284</v>
      </c>
      <c r="AC78" s="9">
        <f t="shared" si="9"/>
        <v>0.2257142857142875</v>
      </c>
      <c r="AD78" s="9">
        <f t="shared" si="9"/>
        <v>0.51357142857143046</v>
      </c>
      <c r="AE78" s="9">
        <f t="shared" si="5"/>
        <v>0.43949930458970982</v>
      </c>
      <c r="AF78" s="9">
        <f t="shared" si="6"/>
        <v>30.531400966183668</v>
      </c>
      <c r="AG78" s="9">
        <f t="shared" si="3"/>
        <v>100.58666666666666</v>
      </c>
      <c r="AH78" s="9">
        <v>64.582535775549616</v>
      </c>
      <c r="AI78" s="9">
        <v>0.21615054891495333</v>
      </c>
      <c r="AJ78" s="9">
        <v>0.21078959413700005</v>
      </c>
      <c r="AK78" s="9">
        <v>5.3609547779532862E-3</v>
      </c>
    </row>
    <row r="79" spans="1:37" x14ac:dyDescent="0.35">
      <c r="A79" s="1">
        <v>41771</v>
      </c>
      <c r="B79" s="2">
        <v>100.89</v>
      </c>
      <c r="C79" s="12">
        <f>SUM($V$2:V79)</f>
        <v>7849.18</v>
      </c>
      <c r="D79" s="13">
        <f>SUM(V79)/SUM($V$2:$V$262)</f>
        <v>4.3194260288124415E-3</v>
      </c>
      <c r="E79" s="12"/>
      <c r="V79" s="2">
        <v>100.89</v>
      </c>
      <c r="X79" s="1">
        <v>41771</v>
      </c>
      <c r="Y79" s="2">
        <v>100.89</v>
      </c>
      <c r="Z79" s="9">
        <f t="shared" si="10"/>
        <v>0.57000000000000739</v>
      </c>
      <c r="AA79" s="9">
        <f t="shared" si="11"/>
        <v>0.57000000000000739</v>
      </c>
      <c r="AB79" s="9">
        <f t="shared" si="12"/>
        <v>0</v>
      </c>
      <c r="AC79" s="9">
        <f t="shared" si="9"/>
        <v>0.26642857142857373</v>
      </c>
      <c r="AD79" s="9">
        <f t="shared" si="9"/>
        <v>0.32357142857143067</v>
      </c>
      <c r="AE79" s="9">
        <f t="shared" si="5"/>
        <v>0.82339955849889801</v>
      </c>
      <c r="AF79" s="9">
        <f t="shared" si="6"/>
        <v>45.157384987893515</v>
      </c>
      <c r="AG79" s="9">
        <f t="shared" si="3"/>
        <v>100.47750000000001</v>
      </c>
      <c r="AH79" s="9">
        <v>64.634940606990384</v>
      </c>
      <c r="AI79" s="9">
        <v>0.23933259063348089</v>
      </c>
      <c r="AJ79" s="9">
        <v>0.21649819343629623</v>
      </c>
      <c r="AK79" s="9">
        <v>2.2834397197184664E-2</v>
      </c>
    </row>
    <row r="80" spans="1:37" x14ac:dyDescent="0.35">
      <c r="A80" s="1">
        <v>41772</v>
      </c>
      <c r="B80" s="2">
        <v>102.01</v>
      </c>
      <c r="C80" s="12">
        <f>SUM($V$2:V80)</f>
        <v>7951.1900000000005</v>
      </c>
      <c r="D80" s="13">
        <f>SUM(V80)/SUM($V$2:$V$262)</f>
        <v>4.3673768381321957E-3</v>
      </c>
      <c r="E80" s="12"/>
      <c r="V80" s="2">
        <v>102.01</v>
      </c>
      <c r="X80" s="1">
        <v>41772</v>
      </c>
      <c r="Y80" s="2">
        <v>102.01</v>
      </c>
      <c r="Z80" s="9">
        <f t="shared" si="10"/>
        <v>1.1200000000000045</v>
      </c>
      <c r="AA80" s="9">
        <f t="shared" si="11"/>
        <v>1.1200000000000045</v>
      </c>
      <c r="AB80" s="9">
        <f t="shared" si="12"/>
        <v>0</v>
      </c>
      <c r="AC80" s="9">
        <f t="shared" si="9"/>
        <v>0.34642857142857408</v>
      </c>
      <c r="AD80" s="9">
        <f t="shared" si="9"/>
        <v>0.30785714285714505</v>
      </c>
      <c r="AE80" s="9">
        <f t="shared" si="5"/>
        <v>1.1252900232018568</v>
      </c>
      <c r="AF80" s="9">
        <f t="shared" si="6"/>
        <v>52.947598253275125</v>
      </c>
      <c r="AG80" s="9">
        <f t="shared" ref="AG80:AG143" si="13">AVERAGE(Y69:Y80)</f>
        <v>100.57416666666666</v>
      </c>
      <c r="AH80" s="9">
        <v>64.696796932398499</v>
      </c>
      <c r="AI80" s="9">
        <v>0.26912669636014641</v>
      </c>
      <c r="AJ80" s="9">
        <v>0.22702389402106629</v>
      </c>
      <c r="AK80" s="9">
        <v>4.210280233908012E-2</v>
      </c>
    </row>
    <row r="81" spans="1:37" x14ac:dyDescent="0.35">
      <c r="A81" s="1">
        <v>41773</v>
      </c>
      <c r="B81" s="2">
        <v>102.63</v>
      </c>
      <c r="C81" s="12">
        <f>SUM($V$2:V81)</f>
        <v>8053.8200000000006</v>
      </c>
      <c r="D81" s="13">
        <f>SUM(V81)/SUM($V$2:$V$262)</f>
        <v>4.3939210361484873E-3</v>
      </c>
      <c r="E81" s="12"/>
      <c r="V81" s="2">
        <v>102.63</v>
      </c>
      <c r="X81" s="1">
        <v>41773</v>
      </c>
      <c r="Y81" s="2">
        <v>102.63</v>
      </c>
      <c r="Z81" s="9">
        <f t="shared" si="10"/>
        <v>0.61999999999999034</v>
      </c>
      <c r="AA81" s="9">
        <f t="shared" si="11"/>
        <v>0.61999999999999034</v>
      </c>
      <c r="AB81" s="9">
        <f t="shared" si="12"/>
        <v>0</v>
      </c>
      <c r="AC81" s="9">
        <f t="shared" ref="AC81:AD96" si="14">AVERAGE(AA68:AA81)</f>
        <v>0.33857142857143024</v>
      </c>
      <c r="AD81" s="9">
        <f t="shared" si="14"/>
        <v>0.30785714285714505</v>
      </c>
      <c r="AE81" s="9">
        <f t="shared" ref="AE81:AE144" si="15">AC81/AD81</f>
        <v>1.0997679814385126</v>
      </c>
      <c r="AF81" s="9">
        <f t="shared" ref="AF81:AF144" si="16">IF(AD81=0,100,100-(100/(1+AE81)))</f>
        <v>52.375690607734754</v>
      </c>
      <c r="AG81" s="9">
        <f t="shared" si="13"/>
        <v>100.69916666666666</v>
      </c>
      <c r="AH81" s="9">
        <v>64.77184893740602</v>
      </c>
      <c r="AI81" s="9">
        <v>0.30854782538975201</v>
      </c>
      <c r="AJ81" s="9">
        <v>0.24332868029480342</v>
      </c>
      <c r="AK81" s="9">
        <v>6.5219145094948583E-2</v>
      </c>
    </row>
    <row r="82" spans="1:37" x14ac:dyDescent="0.35">
      <c r="A82" s="1">
        <v>41774</v>
      </c>
      <c r="B82" s="2">
        <v>101.74</v>
      </c>
      <c r="C82" s="12">
        <f>SUM($V$2:V82)</f>
        <v>8155.56</v>
      </c>
      <c r="D82" s="13">
        <f>SUM(V82)/SUM($V$2:$V$262)</f>
        <v>4.3558172680283258E-3</v>
      </c>
      <c r="E82" s="12"/>
      <c r="V82" s="2">
        <v>101.74</v>
      </c>
      <c r="X82" s="1">
        <v>41774</v>
      </c>
      <c r="Y82" s="2">
        <v>101.74</v>
      </c>
      <c r="Z82" s="9">
        <f t="shared" si="10"/>
        <v>-0.89000000000000057</v>
      </c>
      <c r="AA82" s="9">
        <f t="shared" si="11"/>
        <v>0</v>
      </c>
      <c r="AB82" s="9">
        <f t="shared" si="12"/>
        <v>0.89000000000000057</v>
      </c>
      <c r="AC82" s="9">
        <f t="shared" si="14"/>
        <v>0.33857142857143024</v>
      </c>
      <c r="AD82" s="9">
        <f t="shared" si="14"/>
        <v>0.27500000000000163</v>
      </c>
      <c r="AE82" s="9">
        <f t="shared" si="15"/>
        <v>1.23116883116883</v>
      </c>
      <c r="AF82" s="9">
        <f t="shared" si="16"/>
        <v>55.180442374854458</v>
      </c>
      <c r="AG82" s="9">
        <f t="shared" si="13"/>
        <v>100.71416666666666</v>
      </c>
      <c r="AH82" s="9">
        <v>64.852452793894471</v>
      </c>
      <c r="AI82" s="9">
        <v>0.34788308231733822</v>
      </c>
      <c r="AJ82" s="9">
        <v>0.26423956069931037</v>
      </c>
      <c r="AK82" s="9">
        <v>8.364352161802785E-2</v>
      </c>
    </row>
    <row r="83" spans="1:37" x14ac:dyDescent="0.35">
      <c r="A83" s="1">
        <v>41775</v>
      </c>
      <c r="B83" s="2">
        <v>102.31</v>
      </c>
      <c r="C83" s="12">
        <f>SUM($V$2:V83)</f>
        <v>8257.8700000000008</v>
      </c>
      <c r="D83" s="13">
        <f>SUM(V83)/SUM($V$2:$V$262)</f>
        <v>4.3802208049142722E-3</v>
      </c>
      <c r="E83" s="12"/>
      <c r="V83" s="2">
        <v>102.31</v>
      </c>
      <c r="X83" s="1">
        <v>41775</v>
      </c>
      <c r="Y83" s="2">
        <v>102.31</v>
      </c>
      <c r="Z83" s="9">
        <f t="shared" si="10"/>
        <v>0.57000000000000739</v>
      </c>
      <c r="AA83" s="9">
        <f t="shared" si="11"/>
        <v>0.57000000000000739</v>
      </c>
      <c r="AB83" s="9">
        <f t="shared" si="12"/>
        <v>0</v>
      </c>
      <c r="AC83" s="9">
        <f t="shared" si="14"/>
        <v>0.35928571428571637</v>
      </c>
      <c r="AD83" s="9">
        <f t="shared" si="14"/>
        <v>0.27500000000000163</v>
      </c>
      <c r="AE83" s="9">
        <f t="shared" si="15"/>
        <v>1.3064935064935064</v>
      </c>
      <c r="AF83" s="9">
        <f t="shared" si="16"/>
        <v>56.644144144144143</v>
      </c>
      <c r="AG83" s="9">
        <f t="shared" si="13"/>
        <v>100.90083333333332</v>
      </c>
      <c r="AH83" s="9">
        <v>64.904123179531922</v>
      </c>
      <c r="AI83" s="9">
        <v>0.35000763880114505</v>
      </c>
      <c r="AJ83" s="9">
        <v>0.28139317631967731</v>
      </c>
      <c r="AK83" s="9">
        <v>6.8614462481467742E-2</v>
      </c>
    </row>
    <row r="84" spans="1:37" x14ac:dyDescent="0.35">
      <c r="A84" s="1">
        <v>41778</v>
      </c>
      <c r="B84" s="2">
        <v>102.95</v>
      </c>
      <c r="C84" s="12">
        <f>SUM($V$2:V84)</f>
        <v>8360.8200000000015</v>
      </c>
      <c r="D84" s="13">
        <f>SUM(V84)/SUM($V$2:$V$262)</f>
        <v>4.4076212673827032E-3</v>
      </c>
      <c r="E84" s="12"/>
      <c r="V84" s="2">
        <v>102.95</v>
      </c>
      <c r="X84" s="1">
        <v>41778</v>
      </c>
      <c r="Y84" s="2">
        <v>102.95</v>
      </c>
      <c r="Z84" s="9">
        <f t="shared" si="10"/>
        <v>0.64000000000000057</v>
      </c>
      <c r="AA84" s="9">
        <f t="shared" si="11"/>
        <v>0.64000000000000057</v>
      </c>
      <c r="AB84" s="9">
        <f t="shared" si="12"/>
        <v>0</v>
      </c>
      <c r="AC84" s="9">
        <f t="shared" si="14"/>
        <v>0.37428571428571594</v>
      </c>
      <c r="AD84" s="9">
        <f t="shared" si="14"/>
        <v>0.27500000000000163</v>
      </c>
      <c r="AE84" s="9">
        <f t="shared" si="15"/>
        <v>1.361038961038959</v>
      </c>
      <c r="AF84" s="9">
        <f t="shared" si="16"/>
        <v>57.645764576457616</v>
      </c>
      <c r="AG84" s="9">
        <f t="shared" si="13"/>
        <v>101.1725</v>
      </c>
      <c r="AH84" s="9">
        <v>64.965299462529558</v>
      </c>
      <c r="AI84" s="9">
        <v>0.36204246067534029</v>
      </c>
      <c r="AJ84" s="9">
        <v>0.29752303319080992</v>
      </c>
      <c r="AK84" s="9">
        <v>6.4519427484530378E-2</v>
      </c>
    </row>
    <row r="85" spans="1:37" x14ac:dyDescent="0.35">
      <c r="A85" s="1">
        <v>41779</v>
      </c>
      <c r="B85" s="2">
        <v>102.8</v>
      </c>
      <c r="C85" s="12">
        <f>SUM($V$2:V85)</f>
        <v>8463.6200000000008</v>
      </c>
      <c r="D85" s="13">
        <f>SUM(V85)/SUM($V$2:$V$262)</f>
        <v>4.4011992839916641E-3</v>
      </c>
      <c r="E85" s="12"/>
      <c r="V85" s="2">
        <v>102.8</v>
      </c>
      <c r="X85" s="1">
        <v>41779</v>
      </c>
      <c r="Y85" s="2">
        <v>102.8</v>
      </c>
      <c r="Z85" s="9">
        <f t="shared" si="10"/>
        <v>-0.15000000000000568</v>
      </c>
      <c r="AA85" s="9">
        <f t="shared" si="11"/>
        <v>0</v>
      </c>
      <c r="AB85" s="9">
        <f t="shared" si="12"/>
        <v>0.15000000000000568</v>
      </c>
      <c r="AC85" s="9">
        <f t="shared" si="14"/>
        <v>0.37428571428571594</v>
      </c>
      <c r="AD85" s="9">
        <f t="shared" si="14"/>
        <v>0.17928571428571566</v>
      </c>
      <c r="AE85" s="9">
        <f t="shared" si="15"/>
        <v>2.0876494023904315</v>
      </c>
      <c r="AF85" s="9">
        <f t="shared" si="16"/>
        <v>67.612903225806377</v>
      </c>
      <c r="AG85" s="9">
        <f t="shared" si="13"/>
        <v>101.39833333333333</v>
      </c>
      <c r="AH85" s="9">
        <v>65.009351206045892</v>
      </c>
      <c r="AI85" s="9">
        <v>0.35378395974287002</v>
      </c>
      <c r="AJ85" s="9">
        <v>0.30877521850122192</v>
      </c>
      <c r="AK85" s="9">
        <v>4.5008741241648109E-2</v>
      </c>
    </row>
    <row r="86" spans="1:37" x14ac:dyDescent="0.35">
      <c r="A86" s="1">
        <v>41780</v>
      </c>
      <c r="B86" s="2">
        <v>104.31</v>
      </c>
      <c r="C86" s="12">
        <f>SUM($V$2:V86)</f>
        <v>8567.93</v>
      </c>
      <c r="D86" s="13">
        <f>SUM(V86)/SUM($V$2:$V$262)</f>
        <v>4.4658472501281181E-3</v>
      </c>
      <c r="E86" s="12"/>
      <c r="V86" s="2">
        <v>104.31</v>
      </c>
      <c r="X86" s="1">
        <v>41780</v>
      </c>
      <c r="Y86" s="2">
        <v>104.31</v>
      </c>
      <c r="Z86" s="9">
        <f t="shared" si="10"/>
        <v>1.5100000000000051</v>
      </c>
      <c r="AA86" s="9">
        <f t="shared" si="11"/>
        <v>1.5100000000000051</v>
      </c>
      <c r="AB86" s="9">
        <f t="shared" si="12"/>
        <v>0</v>
      </c>
      <c r="AC86" s="9">
        <f t="shared" si="14"/>
        <v>0.48214285714285915</v>
      </c>
      <c r="AD86" s="9">
        <f t="shared" si="14"/>
        <v>0.15214285714285886</v>
      </c>
      <c r="AE86" s="9">
        <f t="shared" si="15"/>
        <v>3.1690140845070198</v>
      </c>
      <c r="AF86" s="9">
        <f t="shared" si="16"/>
        <v>76.013513513513388</v>
      </c>
      <c r="AG86" s="9">
        <f t="shared" si="13"/>
        <v>101.77916666666665</v>
      </c>
      <c r="AH86" s="9">
        <v>65.062732820412862</v>
      </c>
      <c r="AI86" s="9">
        <v>0.35684355063916939</v>
      </c>
      <c r="AJ86" s="9">
        <v>0.31838888492881146</v>
      </c>
      <c r="AK86" s="9">
        <v>3.8454665710357938E-2</v>
      </c>
    </row>
    <row r="87" spans="1:37" x14ac:dyDescent="0.35">
      <c r="A87" s="1">
        <v>41781</v>
      </c>
      <c r="B87" s="2">
        <v>104.03</v>
      </c>
      <c r="C87" s="12">
        <f>SUM($V$2:V87)</f>
        <v>8671.9600000000009</v>
      </c>
      <c r="D87" s="13">
        <f>SUM(V87)/SUM($V$2:$V$262)</f>
        <v>4.4538595477981793E-3</v>
      </c>
      <c r="E87" s="12"/>
      <c r="V87" s="2">
        <v>104.03</v>
      </c>
      <c r="X87" s="1">
        <v>41781</v>
      </c>
      <c r="Y87" s="2">
        <v>104.03</v>
      </c>
      <c r="Z87" s="9">
        <f t="shared" si="10"/>
        <v>-0.28000000000000114</v>
      </c>
      <c r="AA87" s="9">
        <f t="shared" si="11"/>
        <v>0</v>
      </c>
      <c r="AB87" s="9">
        <f t="shared" si="12"/>
        <v>0.28000000000000114</v>
      </c>
      <c r="AC87" s="9">
        <f t="shared" si="14"/>
        <v>0.45357142857143018</v>
      </c>
      <c r="AD87" s="9">
        <f t="shared" si="14"/>
        <v>0.17214285714285893</v>
      </c>
      <c r="AE87" s="9">
        <f t="shared" si="15"/>
        <v>2.6348547717842146</v>
      </c>
      <c r="AF87" s="9">
        <f t="shared" si="16"/>
        <v>72.488584474885712</v>
      </c>
      <c r="AG87" s="9">
        <f t="shared" si="13"/>
        <v>102.13083333333333</v>
      </c>
      <c r="AH87" s="9">
        <v>65.108456315197103</v>
      </c>
      <c r="AI87" s="9">
        <v>0.35118522953924014</v>
      </c>
      <c r="AJ87" s="9">
        <v>0.3249481538508972</v>
      </c>
      <c r="AK87" s="9">
        <v>2.6237075688342937E-2</v>
      </c>
    </row>
    <row r="88" spans="1:37" x14ac:dyDescent="0.35">
      <c r="A88" s="1">
        <v>41782</v>
      </c>
      <c r="B88" s="2">
        <v>105.01</v>
      </c>
      <c r="C88" s="12">
        <f>SUM($V$2:V88)</f>
        <v>8776.9700000000012</v>
      </c>
      <c r="D88" s="13">
        <f>SUM(V88)/SUM($V$2:$V$262)</f>
        <v>4.4958165059529641E-3</v>
      </c>
      <c r="E88" s="12"/>
      <c r="V88" s="2">
        <v>105.01</v>
      </c>
      <c r="X88" s="1">
        <v>41782</v>
      </c>
      <c r="Y88" s="2">
        <v>105.01</v>
      </c>
      <c r="Z88" s="9">
        <f t="shared" si="10"/>
        <v>0.98000000000000398</v>
      </c>
      <c r="AA88" s="9">
        <f t="shared" si="11"/>
        <v>0.98000000000000398</v>
      </c>
      <c r="AB88" s="9">
        <f t="shared" si="12"/>
        <v>0</v>
      </c>
      <c r="AC88" s="9">
        <f t="shared" si="14"/>
        <v>0.52357142857143046</v>
      </c>
      <c r="AD88" s="9">
        <f t="shared" si="14"/>
        <v>0.14714285714285832</v>
      </c>
      <c r="AE88" s="9">
        <f t="shared" si="15"/>
        <v>3.5582524271844505</v>
      </c>
      <c r="AF88" s="9">
        <f t="shared" si="16"/>
        <v>78.06176783812559</v>
      </c>
      <c r="AG88" s="9">
        <f t="shared" si="13"/>
        <v>102.45999999999998</v>
      </c>
      <c r="AH88" s="9">
        <v>65.13968169925657</v>
      </c>
      <c r="AI88" s="9">
        <v>0.33078406936648719</v>
      </c>
      <c r="AJ88" s="9">
        <v>0.32611533695401518</v>
      </c>
      <c r="AK88" s="9">
        <v>4.6687324124720098E-3</v>
      </c>
    </row>
    <row r="89" spans="1:37" x14ac:dyDescent="0.35">
      <c r="A89" s="1">
        <v>41786</v>
      </c>
      <c r="B89" s="2">
        <v>104.78</v>
      </c>
      <c r="C89" s="12">
        <f>SUM($V$2:V89)</f>
        <v>8881.7500000000018</v>
      </c>
      <c r="D89" s="13">
        <f>SUM(V89)/SUM($V$2:$V$262)</f>
        <v>4.4859694647533714E-3</v>
      </c>
      <c r="E89" s="12"/>
      <c r="V89" s="2">
        <v>104.78</v>
      </c>
      <c r="X89" s="1">
        <v>41786</v>
      </c>
      <c r="Y89" s="2">
        <v>104.78</v>
      </c>
      <c r="Z89" s="9">
        <f t="shared" si="10"/>
        <v>-0.23000000000000398</v>
      </c>
      <c r="AA89" s="9">
        <f t="shared" si="11"/>
        <v>0</v>
      </c>
      <c r="AB89" s="9">
        <f t="shared" si="12"/>
        <v>0.23000000000000398</v>
      </c>
      <c r="AC89" s="9">
        <f t="shared" si="14"/>
        <v>0.5185714285714299</v>
      </c>
      <c r="AD89" s="9">
        <f t="shared" si="14"/>
        <v>0.16357142857143003</v>
      </c>
      <c r="AE89" s="9">
        <f t="shared" si="15"/>
        <v>3.1703056768558748</v>
      </c>
      <c r="AF89" s="9">
        <f t="shared" si="16"/>
        <v>76.020942408376854</v>
      </c>
      <c r="AG89" s="9">
        <f t="shared" si="13"/>
        <v>102.815</v>
      </c>
      <c r="AH89" s="9">
        <v>65.164890684496825</v>
      </c>
      <c r="AI89" s="9">
        <v>0.30704235049191198</v>
      </c>
      <c r="AJ89" s="9">
        <v>0.32230073966159456</v>
      </c>
      <c r="AK89" s="9">
        <v>-1.5258389169682585E-2</v>
      </c>
    </row>
    <row r="90" spans="1:37" x14ac:dyDescent="0.35">
      <c r="A90" s="1">
        <v>41787</v>
      </c>
      <c r="B90" s="2">
        <v>103.37</v>
      </c>
      <c r="C90" s="12">
        <f>SUM($V$2:V90)</f>
        <v>8985.1200000000026</v>
      </c>
      <c r="D90" s="13">
        <f>SUM(V90)/SUM($V$2:$V$262)</f>
        <v>4.4256028208776105E-3</v>
      </c>
      <c r="E90" s="12"/>
      <c r="V90" s="2">
        <v>103.37</v>
      </c>
      <c r="X90" s="1">
        <v>41787</v>
      </c>
      <c r="Y90" s="2">
        <v>103.37</v>
      </c>
      <c r="Z90" s="9">
        <f t="shared" si="10"/>
        <v>-1.4099999999999966</v>
      </c>
      <c r="AA90" s="9">
        <f t="shared" si="11"/>
        <v>0</v>
      </c>
      <c r="AB90" s="9">
        <f t="shared" si="12"/>
        <v>1.4099999999999966</v>
      </c>
      <c r="AC90" s="9">
        <f t="shared" si="14"/>
        <v>0.42928571428571566</v>
      </c>
      <c r="AD90" s="9">
        <f t="shared" si="14"/>
        <v>0.26428571428571551</v>
      </c>
      <c r="AE90" s="9">
        <f t="shared" si="15"/>
        <v>1.6243243243243219</v>
      </c>
      <c r="AF90" s="9">
        <f t="shared" si="16"/>
        <v>61.894953656024676</v>
      </c>
      <c r="AG90" s="9">
        <f t="shared" si="13"/>
        <v>103.06916666666666</v>
      </c>
      <c r="AH90" s="9">
        <v>65.169713818978536</v>
      </c>
      <c r="AI90" s="9">
        <v>0.26499921062732312</v>
      </c>
      <c r="AJ90" s="9">
        <v>0.31084043385474025</v>
      </c>
      <c r="AK90" s="9">
        <v>-4.5841223227417127E-2</v>
      </c>
    </row>
    <row r="91" spans="1:37" x14ac:dyDescent="0.35">
      <c r="A91" s="1">
        <v>41788</v>
      </c>
      <c r="B91" s="2">
        <v>104.26</v>
      </c>
      <c r="C91" s="12">
        <f>SUM($V$2:V91)</f>
        <v>9089.3800000000028</v>
      </c>
      <c r="D91" s="13">
        <f>SUM(V91)/SUM($V$2:$V$262)</f>
        <v>4.463706588997772E-3</v>
      </c>
      <c r="E91" s="12"/>
      <c r="V91" s="2">
        <v>104.26</v>
      </c>
      <c r="X91" s="1">
        <v>41788</v>
      </c>
      <c r="Y91" s="2">
        <v>104.26</v>
      </c>
      <c r="Z91" s="9">
        <f t="shared" si="10"/>
        <v>0.89000000000000057</v>
      </c>
      <c r="AA91" s="9">
        <f t="shared" si="11"/>
        <v>0.89000000000000057</v>
      </c>
      <c r="AB91" s="9">
        <f t="shared" si="12"/>
        <v>0</v>
      </c>
      <c r="AC91" s="9">
        <f t="shared" si="14"/>
        <v>0.49285714285714427</v>
      </c>
      <c r="AD91" s="9">
        <f t="shared" si="14"/>
        <v>0.22571428571428648</v>
      </c>
      <c r="AE91" s="9">
        <f t="shared" si="15"/>
        <v>2.1835443037974671</v>
      </c>
      <c r="AF91" s="9">
        <f t="shared" si="16"/>
        <v>68.588469184890641</v>
      </c>
      <c r="AG91" s="9">
        <f t="shared" si="13"/>
        <v>103.35000000000001</v>
      </c>
      <c r="AH91" s="9">
        <v>65.153438499054204</v>
      </c>
      <c r="AI91" s="9">
        <v>0.20670283368922071</v>
      </c>
      <c r="AJ91" s="9">
        <v>0.29001291382163635</v>
      </c>
      <c r="AK91" s="9">
        <v>-8.3310080132415643E-2</v>
      </c>
    </row>
    <row r="92" spans="1:37" x14ac:dyDescent="0.35">
      <c r="A92" s="1">
        <v>41789</v>
      </c>
      <c r="B92" s="2">
        <v>103.4</v>
      </c>
      <c r="C92" s="12">
        <f>SUM($V$2:V92)</f>
        <v>9192.7800000000025</v>
      </c>
      <c r="D92" s="13">
        <f>SUM(V92)/SUM($V$2:$V$262)</f>
        <v>4.426887217555818E-3</v>
      </c>
      <c r="E92" s="12"/>
      <c r="V92" s="2">
        <v>103.4</v>
      </c>
      <c r="X92" s="1">
        <v>41789</v>
      </c>
      <c r="Y92" s="2">
        <v>103.4</v>
      </c>
      <c r="Z92" s="9">
        <f t="shared" si="10"/>
        <v>-0.85999999999999943</v>
      </c>
      <c r="AA92" s="9">
        <f t="shared" si="11"/>
        <v>0</v>
      </c>
      <c r="AB92" s="9">
        <f t="shared" si="12"/>
        <v>0.85999999999999943</v>
      </c>
      <c r="AC92" s="9">
        <f t="shared" si="14"/>
        <v>0.49285714285714427</v>
      </c>
      <c r="AD92" s="9">
        <f t="shared" si="14"/>
        <v>0.27285714285714341</v>
      </c>
      <c r="AE92" s="9">
        <f t="shared" si="15"/>
        <v>1.8062827225130906</v>
      </c>
      <c r="AF92" s="9">
        <f t="shared" si="16"/>
        <v>64.365671641791067</v>
      </c>
      <c r="AG92" s="9">
        <f t="shared" si="13"/>
        <v>103.46583333333332</v>
      </c>
      <c r="AH92" s="9">
        <v>65.177628462087227</v>
      </c>
      <c r="AI92" s="9">
        <v>0.20095312715720581</v>
      </c>
      <c r="AJ92" s="9">
        <v>0.27220095648875026</v>
      </c>
      <c r="AK92" s="9">
        <v>-7.1247829331544443E-2</v>
      </c>
    </row>
    <row r="93" spans="1:37" x14ac:dyDescent="0.35">
      <c r="A93" s="1">
        <v>41792</v>
      </c>
      <c r="B93" s="2">
        <v>103.07</v>
      </c>
      <c r="C93" s="12">
        <f>SUM($V$2:V93)</f>
        <v>9295.8500000000022</v>
      </c>
      <c r="D93" s="13">
        <f>SUM(V93)/SUM($V$2:$V$262)</f>
        <v>4.4127588540955331E-3</v>
      </c>
      <c r="E93" s="12"/>
      <c r="V93" s="2">
        <v>103.07</v>
      </c>
      <c r="X93" s="1">
        <v>41792</v>
      </c>
      <c r="Y93" s="2">
        <v>103.07</v>
      </c>
      <c r="Z93" s="9">
        <f t="shared" si="10"/>
        <v>-0.33000000000001251</v>
      </c>
      <c r="AA93" s="9">
        <f t="shared" si="11"/>
        <v>0</v>
      </c>
      <c r="AB93" s="9">
        <f t="shared" si="12"/>
        <v>0.33000000000001251</v>
      </c>
      <c r="AC93" s="9">
        <f t="shared" si="14"/>
        <v>0.45214285714285801</v>
      </c>
      <c r="AD93" s="9">
        <f t="shared" si="14"/>
        <v>0.29642857142857287</v>
      </c>
      <c r="AE93" s="9">
        <f t="shared" si="15"/>
        <v>1.5253012048192727</v>
      </c>
      <c r="AF93" s="9">
        <f t="shared" si="16"/>
        <v>60.400763358778555</v>
      </c>
      <c r="AG93" s="9">
        <f t="shared" si="13"/>
        <v>103.5025</v>
      </c>
      <c r="AH93" s="9">
        <v>65.193359613043725</v>
      </c>
      <c r="AI93" s="9">
        <v>0.18697850093234081</v>
      </c>
      <c r="AJ93" s="9">
        <v>0.25515646537746839</v>
      </c>
      <c r="AK93" s="9">
        <v>-6.8177964445127581E-2</v>
      </c>
    </row>
    <row r="94" spans="1:37" x14ac:dyDescent="0.35">
      <c r="A94" s="1">
        <v>41793</v>
      </c>
      <c r="B94" s="2">
        <v>103.34</v>
      </c>
      <c r="C94" s="12">
        <f>SUM($V$2:V94)</f>
        <v>9399.1900000000023</v>
      </c>
      <c r="D94" s="13">
        <f>SUM(V94)/SUM($V$2:$V$262)</f>
        <v>4.424318424199403E-3</v>
      </c>
      <c r="E94" s="12"/>
      <c r="V94" s="2">
        <v>103.34</v>
      </c>
      <c r="X94" s="1">
        <v>41793</v>
      </c>
      <c r="Y94" s="2">
        <v>103.34</v>
      </c>
      <c r="Z94" s="9">
        <f t="shared" si="10"/>
        <v>0.27000000000001023</v>
      </c>
      <c r="AA94" s="9">
        <f t="shared" si="11"/>
        <v>0.27000000000001023</v>
      </c>
      <c r="AB94" s="9">
        <f t="shared" si="12"/>
        <v>0</v>
      </c>
      <c r="AC94" s="9">
        <f t="shared" si="14"/>
        <v>0.39142857142857274</v>
      </c>
      <c r="AD94" s="9">
        <f t="shared" si="14"/>
        <v>0.29642857142857287</v>
      </c>
      <c r="AE94" s="9">
        <f t="shared" si="15"/>
        <v>1.3204819277108413</v>
      </c>
      <c r="AF94" s="9">
        <f t="shared" si="16"/>
        <v>56.905503634475565</v>
      </c>
      <c r="AG94" s="9">
        <f t="shared" si="13"/>
        <v>103.63583333333332</v>
      </c>
      <c r="AH94" s="9">
        <v>65.181999715781231</v>
      </c>
      <c r="AI94" s="9">
        <v>0.14597884219851665</v>
      </c>
      <c r="AJ94" s="9">
        <v>0.23332094074167806</v>
      </c>
      <c r="AK94" s="9">
        <v>-8.7342098543161412E-2</v>
      </c>
    </row>
    <row r="95" spans="1:37" x14ac:dyDescent="0.35">
      <c r="A95" s="1">
        <v>41794</v>
      </c>
      <c r="B95" s="2">
        <v>103.27</v>
      </c>
      <c r="C95" s="12">
        <f>SUM($V$2:V95)</f>
        <v>9502.4600000000028</v>
      </c>
      <c r="D95" s="13">
        <f>SUM(V95)/SUM($V$2:$V$262)</f>
        <v>4.4213214986169175E-3</v>
      </c>
      <c r="E95" s="12"/>
      <c r="V95" s="2">
        <v>103.27</v>
      </c>
      <c r="X95" s="1">
        <v>41794</v>
      </c>
      <c r="Y95" s="2">
        <v>103.27</v>
      </c>
      <c r="Z95" s="9">
        <f t="shared" si="10"/>
        <v>-7.000000000000739E-2</v>
      </c>
      <c r="AA95" s="9">
        <f t="shared" si="11"/>
        <v>0</v>
      </c>
      <c r="AB95" s="9">
        <f t="shared" si="12"/>
        <v>7.000000000000739E-2</v>
      </c>
      <c r="AC95" s="9">
        <f t="shared" si="14"/>
        <v>0.34714285714285914</v>
      </c>
      <c r="AD95" s="9">
        <f t="shared" si="14"/>
        <v>0.30142857142857338</v>
      </c>
      <c r="AE95" s="9">
        <f t="shared" si="15"/>
        <v>1.151658767772511</v>
      </c>
      <c r="AF95" s="9">
        <f t="shared" si="16"/>
        <v>53.524229074889845</v>
      </c>
      <c r="AG95" s="9">
        <f t="shared" si="13"/>
        <v>103.71583333333332</v>
      </c>
      <c r="AH95" s="9">
        <v>65.205555292390031</v>
      </c>
      <c r="AI95" s="9">
        <v>0.1488881028236051</v>
      </c>
      <c r="AJ95" s="9">
        <v>0.21643437315806349</v>
      </c>
      <c r="AK95" s="9">
        <v>-6.7546270334458397E-2</v>
      </c>
    </row>
    <row r="96" spans="1:37" x14ac:dyDescent="0.35">
      <c r="A96" s="1">
        <v>41795</v>
      </c>
      <c r="B96" s="2">
        <v>103.17</v>
      </c>
      <c r="C96" s="12">
        <f>SUM($V$2:V96)</f>
        <v>9605.6300000000028</v>
      </c>
      <c r="D96" s="13">
        <f>SUM(V96)/SUM($V$2:$V$262)</f>
        <v>4.4170401763562262E-3</v>
      </c>
      <c r="E96" s="12"/>
      <c r="V96" s="2">
        <v>103.17</v>
      </c>
      <c r="X96" s="1">
        <v>41795</v>
      </c>
      <c r="Y96" s="2">
        <v>103.17</v>
      </c>
      <c r="Z96" s="9">
        <f t="shared" si="10"/>
        <v>-9.9999999999994316E-2</v>
      </c>
      <c r="AA96" s="9">
        <f t="shared" si="11"/>
        <v>0</v>
      </c>
      <c r="AB96" s="9">
        <f t="shared" si="12"/>
        <v>9.9999999999994316E-2</v>
      </c>
      <c r="AC96" s="9">
        <f t="shared" si="14"/>
        <v>0.34714285714285914</v>
      </c>
      <c r="AD96" s="9">
        <f t="shared" si="14"/>
        <v>0.24500000000000149</v>
      </c>
      <c r="AE96" s="9">
        <f t="shared" si="15"/>
        <v>1.4169096209912531</v>
      </c>
      <c r="AF96" s="9">
        <f t="shared" si="16"/>
        <v>58.624849215922787</v>
      </c>
      <c r="AG96" s="9">
        <f t="shared" si="13"/>
        <v>103.73416666666667</v>
      </c>
      <c r="AH96" s="9">
        <v>65.294032826287065</v>
      </c>
      <c r="AI96" s="9">
        <v>0.22126573889370604</v>
      </c>
      <c r="AJ96" s="9">
        <v>0.21740064630519201</v>
      </c>
      <c r="AK96" s="9">
        <v>3.8650925885140297E-3</v>
      </c>
    </row>
    <row r="97" spans="1:37" x14ac:dyDescent="0.35">
      <c r="A97" s="1">
        <v>41796</v>
      </c>
      <c r="B97" s="2">
        <v>103.32</v>
      </c>
      <c r="C97" s="12">
        <f>SUM($V$2:V97)</f>
        <v>9708.9500000000025</v>
      </c>
      <c r="D97" s="13">
        <f>SUM(V97)/SUM($V$2:$V$262)</f>
        <v>4.4234621597472636E-3</v>
      </c>
      <c r="E97" s="12"/>
      <c r="V97" s="2">
        <v>103.32</v>
      </c>
      <c r="X97" s="1">
        <v>41796</v>
      </c>
      <c r="Y97" s="2">
        <v>103.32</v>
      </c>
      <c r="Z97" s="9">
        <f t="shared" si="10"/>
        <v>0.14999999999999147</v>
      </c>
      <c r="AA97" s="9">
        <f t="shared" si="11"/>
        <v>0.14999999999999147</v>
      </c>
      <c r="AB97" s="9">
        <f t="shared" si="12"/>
        <v>0</v>
      </c>
      <c r="AC97" s="9">
        <f t="shared" ref="AC97:AD112" si="17">AVERAGE(AA84:AA97)</f>
        <v>0.317142857142858</v>
      </c>
      <c r="AD97" s="9">
        <f t="shared" si="17"/>
        <v>0.24500000000000149</v>
      </c>
      <c r="AE97" s="9">
        <f t="shared" si="15"/>
        <v>1.2944606413994126</v>
      </c>
      <c r="AF97" s="9">
        <f t="shared" si="16"/>
        <v>56.416772554002463</v>
      </c>
      <c r="AG97" s="9">
        <f t="shared" si="13"/>
        <v>103.77750000000002</v>
      </c>
      <c r="AH97" s="9">
        <v>65.459659950265802</v>
      </c>
      <c r="AI97" s="9">
        <v>0.36559252796408259</v>
      </c>
      <c r="AJ97" s="9">
        <v>0.24703902263697014</v>
      </c>
      <c r="AK97" s="9">
        <v>0.11855350532711245</v>
      </c>
    </row>
    <row r="98" spans="1:37" x14ac:dyDescent="0.35">
      <c r="A98" s="1">
        <v>41799</v>
      </c>
      <c r="B98" s="2">
        <v>105.09</v>
      </c>
      <c r="C98" s="12">
        <f>SUM($V$2:V98)</f>
        <v>9814.0400000000027</v>
      </c>
      <c r="D98" s="13">
        <f>SUM(V98)/SUM($V$2:$V$262)</f>
        <v>4.4992415637615177E-3</v>
      </c>
      <c r="E98" s="12"/>
      <c r="V98" s="2">
        <v>105.09</v>
      </c>
      <c r="X98" s="1">
        <v>41799</v>
      </c>
      <c r="Y98" s="2">
        <v>105.09</v>
      </c>
      <c r="Z98" s="9">
        <f t="shared" si="10"/>
        <v>1.7700000000000102</v>
      </c>
      <c r="AA98" s="9">
        <f t="shared" si="11"/>
        <v>1.7700000000000102</v>
      </c>
      <c r="AB98" s="9">
        <f t="shared" si="12"/>
        <v>0</v>
      </c>
      <c r="AC98" s="9">
        <f t="shared" si="17"/>
        <v>0.39785714285714441</v>
      </c>
      <c r="AD98" s="9">
        <f t="shared" si="17"/>
        <v>0.24500000000000149</v>
      </c>
      <c r="AE98" s="9">
        <f t="shared" si="15"/>
        <v>1.623906705539355</v>
      </c>
      <c r="AF98" s="9">
        <f t="shared" si="16"/>
        <v>61.888888888888836</v>
      </c>
      <c r="AG98" s="9">
        <f t="shared" si="13"/>
        <v>103.84249999999999</v>
      </c>
      <c r="AH98" s="9">
        <v>65.64190721320908</v>
      </c>
      <c r="AI98" s="9">
        <v>0.5056138068315903</v>
      </c>
      <c r="AJ98" s="9">
        <v>0.29875397947589422</v>
      </c>
      <c r="AK98" s="9">
        <v>0.20685982735569608</v>
      </c>
    </row>
    <row r="99" spans="1:37" x14ac:dyDescent="0.35">
      <c r="A99" s="1">
        <v>41800</v>
      </c>
      <c r="B99" s="2">
        <v>105.02</v>
      </c>
      <c r="C99" s="12">
        <f>SUM($V$2:V99)</f>
        <v>9919.0600000000031</v>
      </c>
      <c r="D99" s="13">
        <f>SUM(V99)/SUM($V$2:$V$262)</f>
        <v>4.496244638179033E-3</v>
      </c>
      <c r="E99" s="12"/>
      <c r="V99" s="2">
        <v>105.02</v>
      </c>
      <c r="X99" s="1">
        <v>41800</v>
      </c>
      <c r="Y99" s="2">
        <v>105.02</v>
      </c>
      <c r="Z99" s="9">
        <f t="shared" si="10"/>
        <v>-7.000000000000739E-2</v>
      </c>
      <c r="AA99" s="9">
        <f t="shared" si="11"/>
        <v>0</v>
      </c>
      <c r="AB99" s="9">
        <f t="shared" si="12"/>
        <v>7.000000000000739E-2</v>
      </c>
      <c r="AC99" s="9">
        <f t="shared" si="17"/>
        <v>0.39785714285714441</v>
      </c>
      <c r="AD99" s="9">
        <f t="shared" si="17"/>
        <v>0.23928571428571591</v>
      </c>
      <c r="AE99" s="9">
        <f t="shared" si="15"/>
        <v>1.6626865671641744</v>
      </c>
      <c r="AF99" s="9">
        <f t="shared" si="16"/>
        <v>62.443946188340739</v>
      </c>
      <c r="AG99" s="9">
        <f t="shared" si="13"/>
        <v>103.925</v>
      </c>
      <c r="AH99" s="9">
        <v>65.803988308526925</v>
      </c>
      <c r="AI99" s="9">
        <v>0.60237593919978849</v>
      </c>
      <c r="AJ99" s="9">
        <v>0.35947837142067307</v>
      </c>
      <c r="AK99" s="9">
        <v>0.24289756777911542</v>
      </c>
    </row>
    <row r="100" spans="1:37" x14ac:dyDescent="0.35">
      <c r="A100" s="1">
        <v>41801</v>
      </c>
      <c r="B100" s="2">
        <v>105.04</v>
      </c>
      <c r="C100" s="12">
        <f>SUM($V$2:V100)</f>
        <v>10024.100000000004</v>
      </c>
      <c r="D100" s="13">
        <f>SUM(V100)/SUM($V$2:$V$262)</f>
        <v>4.4971009026311716E-3</v>
      </c>
      <c r="E100" s="12"/>
      <c r="V100" s="2">
        <v>105.04</v>
      </c>
      <c r="X100" s="1">
        <v>41801</v>
      </c>
      <c r="Y100" s="2">
        <v>105.04</v>
      </c>
      <c r="Z100" s="9">
        <f t="shared" si="10"/>
        <v>2.0000000000010232E-2</v>
      </c>
      <c r="AA100" s="9">
        <f t="shared" si="11"/>
        <v>2.0000000000010232E-2</v>
      </c>
      <c r="AB100" s="9">
        <f t="shared" si="12"/>
        <v>0</v>
      </c>
      <c r="AC100" s="9">
        <f t="shared" si="17"/>
        <v>0.29142857142857331</v>
      </c>
      <c r="AD100" s="9">
        <f t="shared" si="17"/>
        <v>0.23928571428571591</v>
      </c>
      <c r="AE100" s="9">
        <f t="shared" si="15"/>
        <v>1.2179104477611937</v>
      </c>
      <c r="AF100" s="9">
        <f t="shared" si="16"/>
        <v>54.912516823687746</v>
      </c>
      <c r="AG100" s="9">
        <f t="shared" si="13"/>
        <v>103.92749999999999</v>
      </c>
      <c r="AH100" s="9">
        <v>65.986655619006413</v>
      </c>
      <c r="AI100" s="9">
        <v>0.70642135983926835</v>
      </c>
      <c r="AJ100" s="9">
        <v>0.42886696910439215</v>
      </c>
      <c r="AK100" s="9">
        <v>0.2775543907348762</v>
      </c>
    </row>
    <row r="101" spans="1:37" x14ac:dyDescent="0.35">
      <c r="A101" s="1">
        <v>41802</v>
      </c>
      <c r="B101" s="2">
        <v>107.2</v>
      </c>
      <c r="C101" s="12">
        <f>SUM($V$2:V101)</f>
        <v>10131.300000000005</v>
      </c>
      <c r="D101" s="13">
        <f>SUM(V101)/SUM($V$2:$V$262)</f>
        <v>4.5895774634621246E-3</v>
      </c>
      <c r="E101" s="12"/>
      <c r="V101" s="2">
        <v>107.2</v>
      </c>
      <c r="X101" s="1">
        <v>41802</v>
      </c>
      <c r="Y101" s="2">
        <v>107.2</v>
      </c>
      <c r="Z101" s="9">
        <f t="shared" si="10"/>
        <v>2.1599999999999966</v>
      </c>
      <c r="AA101" s="9">
        <f t="shared" si="11"/>
        <v>2.1599999999999966</v>
      </c>
      <c r="AB101" s="9">
        <f t="shared" si="12"/>
        <v>0</v>
      </c>
      <c r="AC101" s="9">
        <f t="shared" si="17"/>
        <v>0.44571428571428739</v>
      </c>
      <c r="AD101" s="9">
        <f t="shared" si="17"/>
        <v>0.21928571428571583</v>
      </c>
      <c r="AE101" s="9">
        <f t="shared" si="15"/>
        <v>2.0325732899022735</v>
      </c>
      <c r="AF101" s="9">
        <f t="shared" si="16"/>
        <v>67.024704618689512</v>
      </c>
      <c r="AG101" s="9">
        <f t="shared" si="13"/>
        <v>104.12916666666666</v>
      </c>
      <c r="AH101" s="9">
        <v>66.169866239820749</v>
      </c>
      <c r="AI101" s="9">
        <v>0.79504489612560292</v>
      </c>
      <c r="AJ101" s="9">
        <v>0.50210255450863439</v>
      </c>
      <c r="AK101" s="9">
        <v>0.29294234161696853</v>
      </c>
    </row>
    <row r="102" spans="1:37" x14ac:dyDescent="0.35">
      <c r="A102" s="1">
        <v>41803</v>
      </c>
      <c r="B102" s="2">
        <v>107.49</v>
      </c>
      <c r="C102" s="12">
        <f>SUM($V$2:V102)</f>
        <v>10238.790000000005</v>
      </c>
      <c r="D102" s="13">
        <f>SUM(V102)/SUM($V$2:$V$262)</f>
        <v>4.6019932980181323E-3</v>
      </c>
      <c r="E102" s="12"/>
      <c r="V102" s="2">
        <v>107.49</v>
      </c>
      <c r="X102" s="1">
        <v>41803</v>
      </c>
      <c r="Y102" s="2">
        <v>107.49</v>
      </c>
      <c r="Z102" s="9">
        <f t="shared" si="10"/>
        <v>0.28999999999999204</v>
      </c>
      <c r="AA102" s="9">
        <f t="shared" si="11"/>
        <v>0.28999999999999204</v>
      </c>
      <c r="AB102" s="9">
        <f t="shared" si="12"/>
        <v>0</v>
      </c>
      <c r="AC102" s="9">
        <f t="shared" si="17"/>
        <v>0.39642857142857224</v>
      </c>
      <c r="AD102" s="9">
        <f t="shared" si="17"/>
        <v>0.21928571428571583</v>
      </c>
      <c r="AE102" s="9">
        <f t="shared" si="15"/>
        <v>1.8078175895765383</v>
      </c>
      <c r="AF102" s="9">
        <f t="shared" si="16"/>
        <v>64.38515081206485</v>
      </c>
      <c r="AG102" s="9">
        <f t="shared" si="13"/>
        <v>104.47250000000001</v>
      </c>
      <c r="AH102" s="9">
        <v>66.409876444278481</v>
      </c>
      <c r="AI102" s="9">
        <v>0.93120282459919679</v>
      </c>
      <c r="AJ102" s="9">
        <v>0.58792260852674683</v>
      </c>
      <c r="AK102" s="9">
        <v>0.34328021607244996</v>
      </c>
    </row>
    <row r="103" spans="1:37" x14ac:dyDescent="0.35">
      <c r="A103" s="1">
        <v>41806</v>
      </c>
      <c r="B103" s="2">
        <v>107.52</v>
      </c>
      <c r="C103" s="12">
        <f>SUM($V$2:V103)</f>
        <v>10346.310000000005</v>
      </c>
      <c r="D103" s="13">
        <f>SUM(V103)/SUM($V$2:$V$262)</f>
        <v>4.6032776946963398E-3</v>
      </c>
      <c r="E103" s="12"/>
      <c r="V103" s="2">
        <v>107.52</v>
      </c>
      <c r="X103" s="1">
        <v>41806</v>
      </c>
      <c r="Y103" s="2">
        <v>107.52</v>
      </c>
      <c r="Z103" s="9">
        <f t="shared" si="10"/>
        <v>3.0000000000001137E-2</v>
      </c>
      <c r="AA103" s="9">
        <f t="shared" si="11"/>
        <v>3.0000000000001137E-2</v>
      </c>
      <c r="AB103" s="9">
        <f t="shared" si="12"/>
        <v>0</v>
      </c>
      <c r="AC103" s="9">
        <f t="shared" si="17"/>
        <v>0.39857142857142946</v>
      </c>
      <c r="AD103" s="9">
        <f t="shared" si="17"/>
        <v>0.20285714285714412</v>
      </c>
      <c r="AE103" s="9">
        <f t="shared" si="15"/>
        <v>1.9647887323943583</v>
      </c>
      <c r="AF103" s="9">
        <f t="shared" si="16"/>
        <v>66.270783847980908</v>
      </c>
      <c r="AG103" s="9">
        <f t="shared" si="13"/>
        <v>104.74416666666666</v>
      </c>
      <c r="AH103" s="9">
        <v>66.623959892850451</v>
      </c>
      <c r="AI103" s="9">
        <v>1.0184922577383588</v>
      </c>
      <c r="AJ103" s="9">
        <v>0.67403653836906929</v>
      </c>
      <c r="AK103" s="9">
        <v>0.34445571936928954</v>
      </c>
    </row>
    <row r="104" spans="1:37" x14ac:dyDescent="0.35">
      <c r="A104" s="1">
        <v>41807</v>
      </c>
      <c r="B104" s="2">
        <v>106.95</v>
      </c>
      <c r="C104" s="12">
        <f>SUM($V$2:V104)</f>
        <v>10453.260000000006</v>
      </c>
      <c r="D104" s="13">
        <f>SUM(V104)/SUM($V$2:$V$262)</f>
        <v>4.5788741578103942E-3</v>
      </c>
      <c r="E104" s="12"/>
      <c r="V104" s="2">
        <v>106.95</v>
      </c>
      <c r="X104" s="1">
        <v>41807</v>
      </c>
      <c r="Y104" s="2">
        <v>106.95</v>
      </c>
      <c r="Z104" s="9">
        <f t="shared" si="10"/>
        <v>-0.56999999999999318</v>
      </c>
      <c r="AA104" s="9">
        <f t="shared" si="11"/>
        <v>0</v>
      </c>
      <c r="AB104" s="9">
        <f t="shared" si="12"/>
        <v>0.56999999999999318</v>
      </c>
      <c r="AC104" s="9">
        <f t="shared" si="17"/>
        <v>0.39857142857142946</v>
      </c>
      <c r="AD104" s="9">
        <f t="shared" si="17"/>
        <v>0.14285714285714388</v>
      </c>
      <c r="AE104" s="9">
        <f t="shared" si="15"/>
        <v>2.7899999999999863</v>
      </c>
      <c r="AF104" s="9">
        <f t="shared" si="16"/>
        <v>73.614775725593574</v>
      </c>
      <c r="AG104" s="9">
        <f t="shared" si="13"/>
        <v>105.04</v>
      </c>
      <c r="AH104" s="9">
        <v>66.805888937824491</v>
      </c>
      <c r="AI104" s="9">
        <v>1.0577247280583464</v>
      </c>
      <c r="AJ104" s="9">
        <v>0.75077417630692467</v>
      </c>
      <c r="AK104" s="9">
        <v>0.30695055175142172</v>
      </c>
    </row>
    <row r="105" spans="1:37" x14ac:dyDescent="0.35">
      <c r="A105" s="1">
        <v>41808</v>
      </c>
      <c r="B105" s="2">
        <v>106.64</v>
      </c>
      <c r="C105" s="12">
        <f>SUM($V$2:V105)</f>
        <v>10559.900000000005</v>
      </c>
      <c r="D105" s="13">
        <f>SUM(V105)/SUM($V$2:$V$262)</f>
        <v>4.565602058802248E-3</v>
      </c>
      <c r="E105" s="12"/>
      <c r="V105" s="2">
        <v>106.64</v>
      </c>
      <c r="X105" s="1">
        <v>41808</v>
      </c>
      <c r="Y105" s="2">
        <v>106.64</v>
      </c>
      <c r="Z105" s="9">
        <f t="shared" si="10"/>
        <v>-0.31000000000000227</v>
      </c>
      <c r="AA105" s="9">
        <f t="shared" si="11"/>
        <v>0</v>
      </c>
      <c r="AB105" s="9">
        <f t="shared" si="12"/>
        <v>0.31000000000000227</v>
      </c>
      <c r="AC105" s="9">
        <f t="shared" si="17"/>
        <v>0.33500000000000085</v>
      </c>
      <c r="AD105" s="9">
        <f t="shared" si="17"/>
        <v>0.16500000000000117</v>
      </c>
      <c r="AE105" s="9">
        <f t="shared" si="15"/>
        <v>2.030303030303021</v>
      </c>
      <c r="AF105" s="9">
        <f t="shared" si="16"/>
        <v>66.999999999999901</v>
      </c>
      <c r="AG105" s="9">
        <f t="shared" si="13"/>
        <v>105.33750000000002</v>
      </c>
      <c r="AH105" s="9">
        <v>66.954341460948612</v>
      </c>
      <c r="AI105" s="9">
        <v>1.0548697947984067</v>
      </c>
      <c r="AJ105" s="9">
        <v>0.81159330000522112</v>
      </c>
      <c r="AK105" s="9">
        <v>0.24327649479318558</v>
      </c>
    </row>
    <row r="106" spans="1:37" x14ac:dyDescent="0.35">
      <c r="A106" s="1">
        <v>41809</v>
      </c>
      <c r="B106" s="2">
        <v>107.08</v>
      </c>
      <c r="C106" s="12">
        <f>SUM($V$2:V106)</f>
        <v>10666.980000000005</v>
      </c>
      <c r="D106" s="13">
        <f>SUM(V106)/SUM($V$2:$V$262)</f>
        <v>4.5844398767492939E-3</v>
      </c>
      <c r="E106" s="12"/>
      <c r="V106" s="2">
        <v>107.08</v>
      </c>
      <c r="X106" s="1">
        <v>41809</v>
      </c>
      <c r="Y106" s="2">
        <v>107.08</v>
      </c>
      <c r="Z106" s="9">
        <f t="shared" si="10"/>
        <v>0.43999999999999773</v>
      </c>
      <c r="AA106" s="9">
        <f t="shared" si="11"/>
        <v>0.43999999999999773</v>
      </c>
      <c r="AB106" s="9">
        <f t="shared" si="12"/>
        <v>0</v>
      </c>
      <c r="AC106" s="9">
        <f t="shared" si="17"/>
        <v>0.3664285714285721</v>
      </c>
      <c r="AD106" s="9">
        <f t="shared" si="17"/>
        <v>0.10357142857142979</v>
      </c>
      <c r="AE106" s="9">
        <f t="shared" si="15"/>
        <v>3.5379310344827237</v>
      </c>
      <c r="AF106" s="9">
        <f t="shared" si="16"/>
        <v>77.963525835866093</v>
      </c>
      <c r="AG106" s="9">
        <f t="shared" si="13"/>
        <v>105.64916666666666</v>
      </c>
      <c r="AH106" s="9">
        <v>67.105871723100563</v>
      </c>
      <c r="AI106" s="9">
        <v>1.0557685702238331</v>
      </c>
      <c r="AJ106" s="9">
        <v>0.86042835404894347</v>
      </c>
      <c r="AK106" s="9">
        <v>0.19534021617488961</v>
      </c>
    </row>
    <row r="107" spans="1:37" x14ac:dyDescent="0.35">
      <c r="A107" s="1">
        <v>41810</v>
      </c>
      <c r="B107" s="2">
        <v>107.95</v>
      </c>
      <c r="C107" s="12">
        <f>SUM($V$2:V107)</f>
        <v>10774.930000000006</v>
      </c>
      <c r="D107" s="13">
        <f>SUM(V107)/SUM($V$2:$V$262)</f>
        <v>4.6216873804173168E-3</v>
      </c>
      <c r="E107" s="12"/>
      <c r="V107" s="2">
        <v>107.95</v>
      </c>
      <c r="X107" s="1">
        <v>41810</v>
      </c>
      <c r="Y107" s="2">
        <v>107.95</v>
      </c>
      <c r="Z107" s="9">
        <f t="shared" si="10"/>
        <v>0.87000000000000455</v>
      </c>
      <c r="AA107" s="9">
        <f t="shared" si="11"/>
        <v>0.87000000000000455</v>
      </c>
      <c r="AB107" s="9">
        <f t="shared" si="12"/>
        <v>0</v>
      </c>
      <c r="AC107" s="9">
        <f t="shared" si="17"/>
        <v>0.4285714285714296</v>
      </c>
      <c r="AD107" s="9">
        <f t="shared" si="17"/>
        <v>8.0000000000000321E-2</v>
      </c>
      <c r="AE107" s="9">
        <f t="shared" si="15"/>
        <v>5.3571428571428488</v>
      </c>
      <c r="AF107" s="9">
        <f t="shared" si="16"/>
        <v>84.269662921348299</v>
      </c>
      <c r="AG107" s="9">
        <f t="shared" si="13"/>
        <v>106.03916666666667</v>
      </c>
      <c r="AH107" s="9">
        <v>67.241733225093114</v>
      </c>
      <c r="AI107" s="9">
        <v>1.0396550231044586</v>
      </c>
      <c r="AJ107" s="9">
        <v>0.89627368786004658</v>
      </c>
      <c r="AK107" s="9">
        <v>0.14338133524441199</v>
      </c>
    </row>
    <row r="108" spans="1:37" x14ac:dyDescent="0.35">
      <c r="A108" s="1">
        <v>41813</v>
      </c>
      <c r="B108" s="2">
        <v>106.83</v>
      </c>
      <c r="C108" s="12">
        <f>SUM($V$2:V108)</f>
        <v>10881.760000000006</v>
      </c>
      <c r="D108" s="13">
        <f>SUM(V108)/SUM($V$2:$V$262)</f>
        <v>4.5737365710975635E-3</v>
      </c>
      <c r="E108" s="12"/>
      <c r="V108" s="2">
        <v>106.83</v>
      </c>
      <c r="X108" s="1">
        <v>41813</v>
      </c>
      <c r="Y108" s="2">
        <v>106.83</v>
      </c>
      <c r="Z108" s="9">
        <f t="shared" si="10"/>
        <v>-1.1200000000000045</v>
      </c>
      <c r="AA108" s="9">
        <f t="shared" si="11"/>
        <v>0</v>
      </c>
      <c r="AB108" s="9">
        <f t="shared" si="12"/>
        <v>1.1200000000000045</v>
      </c>
      <c r="AC108" s="9">
        <f t="shared" si="17"/>
        <v>0.40928571428571459</v>
      </c>
      <c r="AD108" s="9">
        <f t="shared" si="17"/>
        <v>0.16000000000000064</v>
      </c>
      <c r="AE108" s="9">
        <f t="shared" si="15"/>
        <v>2.558035714285706</v>
      </c>
      <c r="AF108" s="9">
        <f t="shared" si="16"/>
        <v>71.894604767879486</v>
      </c>
      <c r="AG108" s="9">
        <f t="shared" si="13"/>
        <v>106.34416666666668</v>
      </c>
      <c r="AH108" s="9">
        <v>67.37493824545659</v>
      </c>
      <c r="AI108" s="9">
        <v>1.0231596568644363</v>
      </c>
      <c r="AJ108" s="9">
        <v>0.92165088166092457</v>
      </c>
      <c r="AK108" s="9">
        <v>0.10150877520351176</v>
      </c>
    </row>
    <row r="109" spans="1:37" x14ac:dyDescent="0.35">
      <c r="A109" s="1">
        <v>41814</v>
      </c>
      <c r="B109" s="2">
        <v>106.64</v>
      </c>
      <c r="C109" s="12">
        <f>SUM($V$2:V109)</f>
        <v>10988.400000000005</v>
      </c>
      <c r="D109" s="13">
        <f>SUM(V109)/SUM($V$2:$V$262)</f>
        <v>4.565602058802248E-3</v>
      </c>
      <c r="E109" s="12"/>
      <c r="V109" s="2">
        <v>106.64</v>
      </c>
      <c r="X109" s="1">
        <v>41814</v>
      </c>
      <c r="Y109" s="2">
        <v>106.64</v>
      </c>
      <c r="Z109" s="9">
        <f t="shared" si="10"/>
        <v>-0.18999999999999773</v>
      </c>
      <c r="AA109" s="9">
        <f t="shared" si="11"/>
        <v>0</v>
      </c>
      <c r="AB109" s="9">
        <f t="shared" si="12"/>
        <v>0.18999999999999773</v>
      </c>
      <c r="AC109" s="9">
        <f t="shared" si="17"/>
        <v>0.40928571428571459</v>
      </c>
      <c r="AD109" s="9">
        <f t="shared" si="17"/>
        <v>0.16857142857142854</v>
      </c>
      <c r="AE109" s="9">
        <f t="shared" si="15"/>
        <v>2.4279661016949174</v>
      </c>
      <c r="AF109" s="9">
        <f t="shared" si="16"/>
        <v>70.828182941903606</v>
      </c>
      <c r="AG109" s="9">
        <f t="shared" si="13"/>
        <v>106.62083333333334</v>
      </c>
      <c r="AH109" s="9">
        <v>67.5182760050524</v>
      </c>
      <c r="AI109" s="9">
        <v>1.0201142199884714</v>
      </c>
      <c r="AJ109" s="9">
        <v>0.94134354932643405</v>
      </c>
      <c r="AK109" s="9">
        <v>7.8770670662037356E-2</v>
      </c>
    </row>
    <row r="110" spans="1:37" x14ac:dyDescent="0.35">
      <c r="A110" s="1">
        <v>41815</v>
      </c>
      <c r="B110" s="2">
        <v>107.04</v>
      </c>
      <c r="C110" s="12">
        <f>SUM($V$2:V110)</f>
        <v>11095.440000000006</v>
      </c>
      <c r="D110" s="13">
        <f>SUM(V110)/SUM($V$2:$V$262)</f>
        <v>4.5827273478450175E-3</v>
      </c>
      <c r="E110" s="12"/>
      <c r="V110" s="2">
        <v>107.04</v>
      </c>
      <c r="X110" s="1">
        <v>41815</v>
      </c>
      <c r="Y110" s="2">
        <v>107.04</v>
      </c>
      <c r="Z110" s="9">
        <f t="shared" si="10"/>
        <v>0.40000000000000568</v>
      </c>
      <c r="AA110" s="9">
        <f t="shared" si="11"/>
        <v>0.40000000000000568</v>
      </c>
      <c r="AB110" s="9">
        <f t="shared" si="12"/>
        <v>0</v>
      </c>
      <c r="AC110" s="9">
        <f t="shared" si="17"/>
        <v>0.43785714285714356</v>
      </c>
      <c r="AD110" s="9">
        <f t="shared" si="17"/>
        <v>0.16142857142857178</v>
      </c>
      <c r="AE110" s="9">
        <f t="shared" si="15"/>
        <v>2.712389380530972</v>
      </c>
      <c r="AF110" s="9">
        <f t="shared" si="16"/>
        <v>73.063170441001176</v>
      </c>
      <c r="AG110" s="9">
        <f t="shared" si="13"/>
        <v>106.78333333333335</v>
      </c>
      <c r="AH110" s="9">
        <v>67.588033263937405</v>
      </c>
      <c r="AI110" s="9">
        <v>0.93829677263563838</v>
      </c>
      <c r="AJ110" s="9">
        <v>0.94073419398827496</v>
      </c>
      <c r="AK110" s="9">
        <v>-2.4374213526365818E-3</v>
      </c>
    </row>
    <row r="111" spans="1:37" x14ac:dyDescent="0.35">
      <c r="A111" s="1">
        <v>41816</v>
      </c>
      <c r="B111" s="2">
        <v>106.49</v>
      </c>
      <c r="C111" s="12">
        <f>SUM($V$2:V111)</f>
        <v>11201.930000000006</v>
      </c>
      <c r="D111" s="13">
        <f>SUM(V111)/SUM($V$2:$V$262)</f>
        <v>4.5591800754112089E-3</v>
      </c>
      <c r="E111" s="12"/>
      <c r="V111" s="2">
        <v>106.49</v>
      </c>
      <c r="X111" s="1">
        <v>41816</v>
      </c>
      <c r="Y111" s="2">
        <v>106.49</v>
      </c>
      <c r="Z111" s="9">
        <f t="shared" si="10"/>
        <v>-0.55000000000001137</v>
      </c>
      <c r="AA111" s="9">
        <f t="shared" si="11"/>
        <v>0</v>
      </c>
      <c r="AB111" s="9">
        <f t="shared" si="12"/>
        <v>0.55000000000001137</v>
      </c>
      <c r="AC111" s="9">
        <f t="shared" si="17"/>
        <v>0.42714285714285843</v>
      </c>
      <c r="AD111" s="9">
        <f t="shared" si="17"/>
        <v>0.2007142857142869</v>
      </c>
      <c r="AE111" s="9">
        <f t="shared" si="15"/>
        <v>2.1281138790035525</v>
      </c>
      <c r="AF111" s="9">
        <f t="shared" si="16"/>
        <v>68.031854379977176</v>
      </c>
      <c r="AG111" s="9">
        <f t="shared" si="13"/>
        <v>106.90583333333335</v>
      </c>
      <c r="AH111" s="9">
        <v>67.646697244386488</v>
      </c>
      <c r="AI111" s="9">
        <v>0.85712001732916576</v>
      </c>
      <c r="AJ111" s="9">
        <v>0.92401135865645323</v>
      </c>
      <c r="AK111" s="9">
        <v>-6.6891341327287468E-2</v>
      </c>
    </row>
    <row r="112" spans="1:37" x14ac:dyDescent="0.35">
      <c r="A112" s="1">
        <v>41817</v>
      </c>
      <c r="B112" s="2">
        <v>106.46</v>
      </c>
      <c r="C112" s="12">
        <f>SUM($V$2:V112)</f>
        <v>11308.390000000005</v>
      </c>
      <c r="D112" s="13">
        <f>SUM(V112)/SUM($V$2:$V$262)</f>
        <v>4.5578956787330014E-3</v>
      </c>
      <c r="E112" s="12"/>
      <c r="V112" s="2">
        <v>106.46</v>
      </c>
      <c r="X112" s="1">
        <v>41817</v>
      </c>
      <c r="Y112" s="2">
        <v>106.46</v>
      </c>
      <c r="Z112" s="9">
        <f t="shared" si="10"/>
        <v>-3.0000000000001137E-2</v>
      </c>
      <c r="AA112" s="9">
        <f t="shared" si="11"/>
        <v>0</v>
      </c>
      <c r="AB112" s="9">
        <f t="shared" si="12"/>
        <v>3.0000000000001137E-2</v>
      </c>
      <c r="AC112" s="9">
        <f t="shared" si="17"/>
        <v>0.30071428571428627</v>
      </c>
      <c r="AD112" s="9">
        <f t="shared" si="17"/>
        <v>0.20285714285714412</v>
      </c>
      <c r="AE112" s="9">
        <f t="shared" si="15"/>
        <v>1.4823943661971766</v>
      </c>
      <c r="AF112" s="9">
        <f t="shared" si="16"/>
        <v>59.716312056737486</v>
      </c>
      <c r="AG112" s="9">
        <f t="shared" si="13"/>
        <v>107.02416666666669</v>
      </c>
      <c r="AH112" s="9">
        <v>67.704719670728224</v>
      </c>
      <c r="AI112" s="9">
        <v>0.78774108918501895</v>
      </c>
      <c r="AJ112" s="9">
        <v>0.89675730476216642</v>
      </c>
      <c r="AK112" s="9">
        <v>-0.10901621557714747</v>
      </c>
    </row>
    <row r="113" spans="1:37" x14ac:dyDescent="0.35">
      <c r="A113" s="1">
        <v>41820</v>
      </c>
      <c r="B113" s="2">
        <v>106.07</v>
      </c>
      <c r="C113" s="12">
        <f>SUM($V$2:V113)</f>
        <v>11414.460000000005</v>
      </c>
      <c r="D113" s="13">
        <f>SUM(V113)/SUM($V$2:$V$262)</f>
        <v>4.5411985219163016E-3</v>
      </c>
      <c r="E113" s="12"/>
      <c r="V113" s="2">
        <v>106.07</v>
      </c>
      <c r="X113" s="1">
        <v>41820</v>
      </c>
      <c r="Y113" s="2">
        <v>106.07</v>
      </c>
      <c r="Z113" s="9">
        <f t="shared" si="10"/>
        <v>-0.39000000000000057</v>
      </c>
      <c r="AA113" s="9">
        <f t="shared" si="11"/>
        <v>0</v>
      </c>
      <c r="AB113" s="9">
        <f t="shared" si="12"/>
        <v>0.39000000000000057</v>
      </c>
      <c r="AC113" s="9">
        <f t="shared" ref="AC113:AD128" si="18">AVERAGE(AA100:AA113)</f>
        <v>0.30071428571428627</v>
      </c>
      <c r="AD113" s="9">
        <f t="shared" si="18"/>
        <v>0.22571428571428648</v>
      </c>
      <c r="AE113" s="9">
        <f t="shared" si="15"/>
        <v>1.3322784810126562</v>
      </c>
      <c r="AF113" s="9">
        <f t="shared" si="16"/>
        <v>57.123473541383952</v>
      </c>
      <c r="AG113" s="9">
        <f t="shared" si="13"/>
        <v>106.92999999999999</v>
      </c>
      <c r="AH113" s="9">
        <v>67.831037028452059</v>
      </c>
      <c r="AI113" s="9">
        <v>0.80258422993607326</v>
      </c>
      <c r="AJ113" s="9">
        <v>0.87792268979694787</v>
      </c>
      <c r="AK113" s="9">
        <v>-7.5338459860874618E-2</v>
      </c>
    </row>
    <row r="114" spans="1:37" x14ac:dyDescent="0.35">
      <c r="A114" s="1">
        <v>41821</v>
      </c>
      <c r="B114" s="2">
        <v>106.06</v>
      </c>
      <c r="C114" s="12">
        <f>SUM($V$2:V114)</f>
        <v>11520.520000000004</v>
      </c>
      <c r="D114" s="13">
        <f>SUM(V114)/SUM($V$2:$V$262)</f>
        <v>4.5407703896902327E-3</v>
      </c>
      <c r="E114" s="12"/>
      <c r="V114" s="2">
        <v>106.06</v>
      </c>
      <c r="X114" s="1">
        <v>41821</v>
      </c>
      <c r="Y114" s="2">
        <v>106.06</v>
      </c>
      <c r="Z114" s="9">
        <f t="shared" si="10"/>
        <v>-9.9999999999909051E-3</v>
      </c>
      <c r="AA114" s="9">
        <f t="shared" si="11"/>
        <v>0</v>
      </c>
      <c r="AB114" s="9">
        <f t="shared" si="12"/>
        <v>9.9999999999909051E-3</v>
      </c>
      <c r="AC114" s="9">
        <f t="shared" si="18"/>
        <v>0.2992857142857141</v>
      </c>
      <c r="AD114" s="9">
        <f t="shared" si="18"/>
        <v>0.22642857142857156</v>
      </c>
      <c r="AE114" s="9">
        <f t="shared" si="15"/>
        <v>1.321766561514194</v>
      </c>
      <c r="AF114" s="9">
        <f t="shared" si="16"/>
        <v>56.929347826086925</v>
      </c>
      <c r="AG114" s="9">
        <f t="shared" si="13"/>
        <v>106.81083333333332</v>
      </c>
      <c r="AH114" s="9">
        <v>67.80503450782598</v>
      </c>
      <c r="AI114" s="9">
        <v>0.65110701850244368</v>
      </c>
      <c r="AJ114" s="9">
        <v>0.83255955553804706</v>
      </c>
      <c r="AK114" s="9">
        <v>-0.18145253703560338</v>
      </c>
    </row>
    <row r="115" spans="1:37" x14ac:dyDescent="0.35">
      <c r="A115" s="1">
        <v>41822</v>
      </c>
      <c r="B115" s="2">
        <v>105.18</v>
      </c>
      <c r="C115" s="12">
        <f>SUM($V$2:V115)</f>
        <v>11625.700000000004</v>
      </c>
      <c r="D115" s="13">
        <f>SUM(V115)/SUM($V$2:$V$262)</f>
        <v>4.503094753796141E-3</v>
      </c>
      <c r="E115" s="12"/>
      <c r="V115" s="2">
        <v>105.18</v>
      </c>
      <c r="X115" s="1">
        <v>41822</v>
      </c>
      <c r="Y115" s="2">
        <v>105.18</v>
      </c>
      <c r="Z115" s="9">
        <f t="shared" si="10"/>
        <v>-0.87999999999999545</v>
      </c>
      <c r="AA115" s="9">
        <f t="shared" si="11"/>
        <v>0</v>
      </c>
      <c r="AB115" s="9">
        <f t="shared" si="12"/>
        <v>0.87999999999999545</v>
      </c>
      <c r="AC115" s="9">
        <f t="shared" si="18"/>
        <v>0.14500000000000007</v>
      </c>
      <c r="AD115" s="9">
        <f t="shared" si="18"/>
        <v>0.28928571428571409</v>
      </c>
      <c r="AE115" s="9">
        <f t="shared" si="15"/>
        <v>0.50123456790123511</v>
      </c>
      <c r="AF115" s="9">
        <f t="shared" si="16"/>
        <v>33.388157894736864</v>
      </c>
      <c r="AG115" s="9">
        <f t="shared" si="13"/>
        <v>106.61583333333334</v>
      </c>
      <c r="AH115" s="9">
        <v>67.797994840579605</v>
      </c>
      <c r="AI115" s="9">
        <v>0.54335552785212826</v>
      </c>
      <c r="AJ115" s="9">
        <v>0.77471875000086343</v>
      </c>
      <c r="AK115" s="9">
        <v>-0.23136322214873517</v>
      </c>
    </row>
    <row r="116" spans="1:37" x14ac:dyDescent="0.35">
      <c r="A116" s="1">
        <v>41823</v>
      </c>
      <c r="B116" s="2">
        <v>104.76</v>
      </c>
      <c r="C116" s="12">
        <f>SUM($V$2:V116)</f>
        <v>11730.460000000005</v>
      </c>
      <c r="D116" s="13">
        <f>SUM(V116)/SUM($V$2:$V$262)</f>
        <v>4.4851132003012328E-3</v>
      </c>
      <c r="E116" s="12"/>
      <c r="V116" s="2">
        <v>104.76</v>
      </c>
      <c r="X116" s="1">
        <v>41823</v>
      </c>
      <c r="Y116" s="2">
        <v>104.76</v>
      </c>
      <c r="Z116" s="9">
        <f t="shared" si="10"/>
        <v>-0.42000000000000171</v>
      </c>
      <c r="AA116" s="9">
        <f t="shared" si="11"/>
        <v>0</v>
      </c>
      <c r="AB116" s="9">
        <f t="shared" si="12"/>
        <v>0.42000000000000171</v>
      </c>
      <c r="AC116" s="9">
        <f t="shared" si="18"/>
        <v>0.12428571428571493</v>
      </c>
      <c r="AD116" s="9">
        <f t="shared" si="18"/>
        <v>0.31928571428571423</v>
      </c>
      <c r="AE116" s="9">
        <f t="shared" si="15"/>
        <v>0.38926174496644506</v>
      </c>
      <c r="AF116" s="9">
        <f t="shared" si="16"/>
        <v>28.019323671497688</v>
      </c>
      <c r="AG116" s="9">
        <f t="shared" si="13"/>
        <v>106.43333333333334</v>
      </c>
      <c r="AH116" s="9">
        <v>67.78999537090705</v>
      </c>
      <c r="AI116" s="9">
        <v>0.45114755622749669</v>
      </c>
      <c r="AJ116" s="9">
        <v>0.71000451124619013</v>
      </c>
      <c r="AK116" s="9">
        <v>-0.25885695501869344</v>
      </c>
    </row>
    <row r="117" spans="1:37" x14ac:dyDescent="0.35">
      <c r="A117" s="1">
        <v>41827</v>
      </c>
      <c r="B117" s="2">
        <v>104.19</v>
      </c>
      <c r="C117" s="12">
        <f>SUM($V$2:V117)</f>
        <v>11834.650000000005</v>
      </c>
      <c r="D117" s="13">
        <f>SUM(V117)/SUM($V$2:$V$262)</f>
        <v>4.4607096634152873E-3</v>
      </c>
      <c r="E117" s="12"/>
      <c r="V117" s="2">
        <v>104.19</v>
      </c>
      <c r="X117" s="1">
        <v>41827</v>
      </c>
      <c r="Y117" s="2">
        <v>104.19</v>
      </c>
      <c r="Z117" s="9">
        <f t="shared" si="10"/>
        <v>-0.57000000000000739</v>
      </c>
      <c r="AA117" s="9">
        <f t="shared" si="11"/>
        <v>0</v>
      </c>
      <c r="AB117" s="9">
        <f t="shared" si="12"/>
        <v>0.57000000000000739</v>
      </c>
      <c r="AC117" s="9">
        <f t="shared" si="18"/>
        <v>0.12214285714285771</v>
      </c>
      <c r="AD117" s="9">
        <f t="shared" si="18"/>
        <v>0.36000000000000043</v>
      </c>
      <c r="AE117" s="9">
        <f t="shared" si="15"/>
        <v>0.33928571428571547</v>
      </c>
      <c r="AF117" s="9">
        <f t="shared" si="16"/>
        <v>25.3333333333334</v>
      </c>
      <c r="AG117" s="9">
        <f t="shared" si="13"/>
        <v>106.22916666666667</v>
      </c>
      <c r="AH117" s="9">
        <v>67.838884380469494</v>
      </c>
      <c r="AI117" s="9">
        <v>0.43438994249051177</v>
      </c>
      <c r="AJ117" s="9">
        <v>0.65488159749505448</v>
      </c>
      <c r="AK117" s="9">
        <v>-0.22049165500454271</v>
      </c>
    </row>
    <row r="118" spans="1:37" x14ac:dyDescent="0.35">
      <c r="A118" s="1">
        <v>41828</v>
      </c>
      <c r="B118" s="2">
        <v>104.06</v>
      </c>
      <c r="C118" s="12">
        <f>SUM($V$2:V118)</f>
        <v>11938.710000000005</v>
      </c>
      <c r="D118" s="13">
        <f>SUM(V118)/SUM($V$2:$V$262)</f>
        <v>4.4551439444763868E-3</v>
      </c>
      <c r="E118" s="12"/>
      <c r="V118" s="2">
        <v>104.06</v>
      </c>
      <c r="X118" s="1">
        <v>41828</v>
      </c>
      <c r="Y118" s="2">
        <v>104.06</v>
      </c>
      <c r="Z118" s="9">
        <f t="shared" si="10"/>
        <v>-0.12999999999999545</v>
      </c>
      <c r="AA118" s="9">
        <f t="shared" si="11"/>
        <v>0</v>
      </c>
      <c r="AB118" s="9">
        <f t="shared" si="12"/>
        <v>0.12999999999999545</v>
      </c>
      <c r="AC118" s="9">
        <f t="shared" si="18"/>
        <v>0.12214285714285771</v>
      </c>
      <c r="AD118" s="9">
        <f t="shared" si="18"/>
        <v>0.32857142857142918</v>
      </c>
      <c r="AE118" s="9">
        <f t="shared" si="15"/>
        <v>0.37173913043478363</v>
      </c>
      <c r="AF118" s="9">
        <f t="shared" si="16"/>
        <v>27.099841521394666</v>
      </c>
      <c r="AG118" s="9">
        <f t="shared" si="13"/>
        <v>105.97750000000001</v>
      </c>
      <c r="AH118" s="9">
        <v>67.901189241175459</v>
      </c>
      <c r="AI118" s="9">
        <v>0.43465826286762876</v>
      </c>
      <c r="AJ118" s="9">
        <v>0.61083693056956934</v>
      </c>
      <c r="AK118" s="9">
        <v>-0.17617866770194057</v>
      </c>
    </row>
    <row r="119" spans="1:37" x14ac:dyDescent="0.35">
      <c r="A119" s="1">
        <v>41829</v>
      </c>
      <c r="B119" s="2">
        <v>102.93</v>
      </c>
      <c r="C119" s="12">
        <f>SUM($V$2:V119)</f>
        <v>12041.640000000005</v>
      </c>
      <c r="D119" s="13">
        <f>SUM(V119)/SUM($V$2:$V$262)</f>
        <v>4.4067650029305646E-3</v>
      </c>
      <c r="E119" s="12"/>
      <c r="V119" s="2">
        <v>102.93</v>
      </c>
      <c r="X119" s="1">
        <v>41829</v>
      </c>
      <c r="Y119" s="2">
        <v>102.93</v>
      </c>
      <c r="Z119" s="9">
        <f t="shared" si="10"/>
        <v>-1.1299999999999955</v>
      </c>
      <c r="AA119" s="9">
        <f t="shared" si="11"/>
        <v>0</v>
      </c>
      <c r="AB119" s="9">
        <f t="shared" si="12"/>
        <v>1.1299999999999955</v>
      </c>
      <c r="AC119" s="9">
        <f t="shared" si="18"/>
        <v>0.12214285714285771</v>
      </c>
      <c r="AD119" s="9">
        <f t="shared" si="18"/>
        <v>0.38714285714285729</v>
      </c>
      <c r="AE119" s="9">
        <f t="shared" si="15"/>
        <v>0.31549815498155115</v>
      </c>
      <c r="AF119" s="9">
        <f t="shared" si="16"/>
        <v>23.983169705469919</v>
      </c>
      <c r="AG119" s="9">
        <f t="shared" si="13"/>
        <v>105.55916666666667</v>
      </c>
      <c r="AH119" s="9">
        <v>67.965545371458759</v>
      </c>
      <c r="AI119" s="9">
        <v>0.43709436273154267</v>
      </c>
      <c r="AJ119" s="9">
        <v>0.576088417001964</v>
      </c>
      <c r="AK119" s="9">
        <v>-0.13899405427042133</v>
      </c>
    </row>
    <row r="120" spans="1:37" x14ac:dyDescent="0.35">
      <c r="A120" s="1">
        <v>41830</v>
      </c>
      <c r="B120" s="2">
        <v>103.61</v>
      </c>
      <c r="C120" s="12">
        <f>SUM($V$2:V120)</f>
        <v>12145.250000000005</v>
      </c>
      <c r="D120" s="13">
        <f>SUM(V120)/SUM($V$2:$V$262)</f>
        <v>4.4358779943032721E-3</v>
      </c>
      <c r="E120" s="12"/>
      <c r="V120" s="2">
        <v>103.61</v>
      </c>
      <c r="X120" s="1">
        <v>41830</v>
      </c>
      <c r="Y120" s="2">
        <v>103.61</v>
      </c>
      <c r="Z120" s="9">
        <f t="shared" si="10"/>
        <v>0.67999999999999261</v>
      </c>
      <c r="AA120" s="9">
        <f t="shared" si="11"/>
        <v>0.67999999999999261</v>
      </c>
      <c r="AB120" s="9">
        <f t="shared" si="12"/>
        <v>0</v>
      </c>
      <c r="AC120" s="9">
        <f t="shared" si="18"/>
        <v>0.13928571428571448</v>
      </c>
      <c r="AD120" s="9">
        <f t="shared" si="18"/>
        <v>0.38714285714285729</v>
      </c>
      <c r="AE120" s="9">
        <f t="shared" si="15"/>
        <v>0.35977859778597826</v>
      </c>
      <c r="AF120" s="9">
        <f t="shared" si="16"/>
        <v>26.45861601085484</v>
      </c>
      <c r="AG120" s="9">
        <f t="shared" si="13"/>
        <v>105.29083333333334</v>
      </c>
      <c r="AH120" s="9">
        <v>68.088097788387742</v>
      </c>
      <c r="AI120" s="9">
        <v>0.50182860208097679</v>
      </c>
      <c r="AJ120" s="9">
        <v>0.56123645401776656</v>
      </c>
      <c r="AK120" s="9">
        <v>-5.9407851936789768E-2</v>
      </c>
    </row>
    <row r="121" spans="1:37" x14ac:dyDescent="0.35">
      <c r="A121" s="1">
        <v>41831</v>
      </c>
      <c r="B121" s="2">
        <v>101.48</v>
      </c>
      <c r="C121" s="12">
        <f>SUM($V$2:V121)</f>
        <v>12246.730000000005</v>
      </c>
      <c r="D121" s="13">
        <f>SUM(V121)/SUM($V$2:$V$262)</f>
        <v>4.3446858301505265E-3</v>
      </c>
      <c r="E121" s="12"/>
      <c r="V121" s="2">
        <v>101.48</v>
      </c>
      <c r="X121" s="1">
        <v>41831</v>
      </c>
      <c r="Y121" s="2">
        <v>101.48</v>
      </c>
      <c r="Z121" s="9">
        <f t="shared" si="10"/>
        <v>-2.1299999999999955</v>
      </c>
      <c r="AA121" s="9">
        <f t="shared" si="11"/>
        <v>0</v>
      </c>
      <c r="AB121" s="9">
        <f t="shared" si="12"/>
        <v>2.1299999999999955</v>
      </c>
      <c r="AC121" s="9">
        <f t="shared" si="18"/>
        <v>7.7142857142857027E-2</v>
      </c>
      <c r="AD121" s="9">
        <f t="shared" si="18"/>
        <v>0.53928571428571404</v>
      </c>
      <c r="AE121" s="9">
        <f t="shared" si="15"/>
        <v>0.1430463576158939</v>
      </c>
      <c r="AF121" s="9">
        <f t="shared" si="16"/>
        <v>12.514484356894542</v>
      </c>
      <c r="AG121" s="9">
        <f t="shared" si="13"/>
        <v>104.86083333333333</v>
      </c>
      <c r="AH121" s="9">
        <v>68.226757137396049</v>
      </c>
      <c r="AI121" s="9">
        <v>0.57394965453902103</v>
      </c>
      <c r="AJ121" s="9">
        <v>0.56377909412201754</v>
      </c>
      <c r="AK121" s="9">
        <v>1.0170560417003482E-2</v>
      </c>
    </row>
    <row r="122" spans="1:37" x14ac:dyDescent="0.35">
      <c r="A122" s="1">
        <v>41834</v>
      </c>
      <c r="B122" s="2">
        <v>101.73</v>
      </c>
      <c r="C122" s="12">
        <f>SUM($V$2:V122)</f>
        <v>12348.460000000005</v>
      </c>
      <c r="D122" s="13">
        <f>SUM(V122)/SUM($V$2:$V$262)</f>
        <v>4.3553891358022569E-3</v>
      </c>
      <c r="E122" s="12"/>
      <c r="V122" s="2">
        <v>101.73</v>
      </c>
      <c r="X122" s="1">
        <v>41834</v>
      </c>
      <c r="Y122" s="2">
        <v>101.73</v>
      </c>
      <c r="Z122" s="9">
        <f t="shared" si="10"/>
        <v>0.25</v>
      </c>
      <c r="AA122" s="9">
        <f t="shared" si="11"/>
        <v>0.25</v>
      </c>
      <c r="AB122" s="9">
        <f t="shared" si="12"/>
        <v>0</v>
      </c>
      <c r="AC122" s="9">
        <f t="shared" si="18"/>
        <v>9.4999999999999876E-2</v>
      </c>
      <c r="AD122" s="9">
        <f t="shared" si="18"/>
        <v>0.45928571428571374</v>
      </c>
      <c r="AE122" s="9">
        <f t="shared" si="15"/>
        <v>0.20684292379471225</v>
      </c>
      <c r="AF122" s="9">
        <f t="shared" si="16"/>
        <v>17.139175257731949</v>
      </c>
      <c r="AG122" s="9">
        <f t="shared" si="13"/>
        <v>104.41833333333334</v>
      </c>
      <c r="AH122" s="9">
        <v>68.388479127218559</v>
      </c>
      <c r="AI122" s="9">
        <v>0.65981185057265179</v>
      </c>
      <c r="AJ122" s="9">
        <v>0.58298564541214437</v>
      </c>
      <c r="AK122" s="9">
        <v>7.6826205160507421E-2</v>
      </c>
    </row>
    <row r="123" spans="1:37" x14ac:dyDescent="0.35">
      <c r="A123" s="1">
        <v>41835</v>
      </c>
      <c r="B123" s="2">
        <v>100.56</v>
      </c>
      <c r="C123" s="12">
        <f>SUM($V$2:V123)</f>
        <v>12449.020000000004</v>
      </c>
      <c r="D123" s="13">
        <f>SUM(V123)/SUM($V$2:$V$262)</f>
        <v>4.3052976653521575E-3</v>
      </c>
      <c r="E123" s="12"/>
      <c r="V123" s="2">
        <v>100.56</v>
      </c>
      <c r="X123" s="1">
        <v>41835</v>
      </c>
      <c r="Y123" s="2">
        <v>100.56</v>
      </c>
      <c r="Z123" s="9">
        <f t="shared" si="10"/>
        <v>-1.1700000000000017</v>
      </c>
      <c r="AA123" s="9">
        <f t="shared" si="11"/>
        <v>0</v>
      </c>
      <c r="AB123" s="9">
        <f t="shared" si="12"/>
        <v>1.1700000000000017</v>
      </c>
      <c r="AC123" s="9">
        <f t="shared" si="18"/>
        <v>9.4999999999999876E-2</v>
      </c>
      <c r="AD123" s="9">
        <f t="shared" si="18"/>
        <v>0.52928571428571403</v>
      </c>
      <c r="AE123" s="9">
        <f t="shared" si="15"/>
        <v>0.17948717948717935</v>
      </c>
      <c r="AF123" s="9">
        <f t="shared" si="16"/>
        <v>15.217391304347814</v>
      </c>
      <c r="AG123" s="9">
        <f t="shared" si="13"/>
        <v>103.92416666666666</v>
      </c>
      <c r="AH123" s="9">
        <v>68.49599889557274</v>
      </c>
      <c r="AI123" s="9">
        <v>0.67409285486597526</v>
      </c>
      <c r="AJ123" s="9">
        <v>0.6012070873029105</v>
      </c>
      <c r="AK123" s="9">
        <v>7.2885767563064752E-2</v>
      </c>
    </row>
    <row r="124" spans="1:37" x14ac:dyDescent="0.35">
      <c r="A124" s="1">
        <v>41836</v>
      </c>
      <c r="B124" s="2">
        <v>101.88</v>
      </c>
      <c r="C124" s="12">
        <f>SUM($V$2:V124)</f>
        <v>12550.900000000003</v>
      </c>
      <c r="D124" s="13">
        <f>SUM(V124)/SUM($V$2:$V$262)</f>
        <v>4.3618111191932952E-3</v>
      </c>
      <c r="E124" s="12"/>
      <c r="V124" s="2">
        <v>101.88</v>
      </c>
      <c r="X124" s="1">
        <v>41836</v>
      </c>
      <c r="Y124" s="2">
        <v>101.88</v>
      </c>
      <c r="Z124" s="9">
        <f t="shared" si="10"/>
        <v>1.3199999999999932</v>
      </c>
      <c r="AA124" s="9">
        <f t="shared" si="11"/>
        <v>1.3199999999999932</v>
      </c>
      <c r="AB124" s="9">
        <f t="shared" si="12"/>
        <v>0</v>
      </c>
      <c r="AC124" s="9">
        <f t="shared" si="18"/>
        <v>0.1607142857142847</v>
      </c>
      <c r="AD124" s="9">
        <f t="shared" si="18"/>
        <v>0.52928571428571403</v>
      </c>
      <c r="AE124" s="9">
        <f t="shared" si="15"/>
        <v>0.30364372469635453</v>
      </c>
      <c r="AF124" s="9">
        <f t="shared" si="16"/>
        <v>23.291925465838403</v>
      </c>
      <c r="AG124" s="9">
        <f t="shared" si="13"/>
        <v>103.54249999999998</v>
      </c>
      <c r="AH124" s="9">
        <v>68.614813644048837</v>
      </c>
      <c r="AI124" s="9">
        <v>0.69834060632238959</v>
      </c>
      <c r="AJ124" s="9">
        <v>0.62063379110680628</v>
      </c>
      <c r="AK124" s="9">
        <v>7.7706815215583314E-2</v>
      </c>
    </row>
    <row r="125" spans="1:37" x14ac:dyDescent="0.35">
      <c r="A125" s="1">
        <v>41837</v>
      </c>
      <c r="B125" s="2">
        <v>103.84</v>
      </c>
      <c r="C125" s="12">
        <f>SUM($V$2:V125)</f>
        <v>12654.740000000003</v>
      </c>
      <c r="D125" s="13">
        <f>SUM(V125)/SUM($V$2:$V$262)</f>
        <v>4.4457250355028639E-3</v>
      </c>
      <c r="E125" s="12"/>
      <c r="V125" s="2">
        <v>103.84</v>
      </c>
      <c r="X125" s="1">
        <v>41837</v>
      </c>
      <c r="Y125" s="2">
        <v>103.84</v>
      </c>
      <c r="Z125" s="9">
        <f t="shared" si="10"/>
        <v>1.960000000000008</v>
      </c>
      <c r="AA125" s="9">
        <f t="shared" si="11"/>
        <v>1.960000000000008</v>
      </c>
      <c r="AB125" s="9">
        <f t="shared" si="12"/>
        <v>0</v>
      </c>
      <c r="AC125" s="9">
        <f t="shared" si="18"/>
        <v>0.30071428571428527</v>
      </c>
      <c r="AD125" s="9">
        <f t="shared" si="18"/>
        <v>0.48999999999999894</v>
      </c>
      <c r="AE125" s="9">
        <f t="shared" si="15"/>
        <v>0.61370262390670594</v>
      </c>
      <c r="AF125" s="9">
        <f t="shared" si="16"/>
        <v>38.030713640469749</v>
      </c>
      <c r="AG125" s="9">
        <f t="shared" si="13"/>
        <v>103.35666666666667</v>
      </c>
      <c r="AH125" s="9">
        <v>68.847790559304485</v>
      </c>
      <c r="AI125" s="9">
        <v>0.84180180639424407</v>
      </c>
      <c r="AJ125" s="9">
        <v>0.66486739416429386</v>
      </c>
      <c r="AK125" s="9">
        <v>0.17693441222995021</v>
      </c>
    </row>
    <row r="126" spans="1:37" x14ac:dyDescent="0.35">
      <c r="A126" s="1">
        <v>41838</v>
      </c>
      <c r="B126" s="2">
        <v>103.83</v>
      </c>
      <c r="C126" s="12">
        <f>SUM($V$2:V126)</f>
        <v>12758.570000000003</v>
      </c>
      <c r="D126" s="13">
        <f>SUM(V126)/SUM($V$2:$V$262)</f>
        <v>4.445296903276795E-3</v>
      </c>
      <c r="E126" s="12"/>
      <c r="V126" s="2">
        <v>103.83</v>
      </c>
      <c r="X126" s="1">
        <v>41838</v>
      </c>
      <c r="Y126" s="2">
        <v>103.83</v>
      </c>
      <c r="Z126" s="9">
        <f t="shared" si="10"/>
        <v>-1.0000000000005116E-2</v>
      </c>
      <c r="AA126" s="9">
        <f t="shared" si="11"/>
        <v>0</v>
      </c>
      <c r="AB126" s="9">
        <f t="shared" si="12"/>
        <v>1.0000000000005116E-2</v>
      </c>
      <c r="AC126" s="9">
        <f t="shared" si="18"/>
        <v>0.30071428571428527</v>
      </c>
      <c r="AD126" s="9">
        <f t="shared" si="18"/>
        <v>0.48857142857142782</v>
      </c>
      <c r="AE126" s="9">
        <f t="shared" si="15"/>
        <v>0.61549707602339188</v>
      </c>
      <c r="AF126" s="9">
        <f t="shared" si="16"/>
        <v>38.099547511312224</v>
      </c>
      <c r="AG126" s="9">
        <f t="shared" si="13"/>
        <v>103.17083333333333</v>
      </c>
      <c r="AH126" s="9">
        <v>69.102028221578223</v>
      </c>
      <c r="AI126" s="9">
        <v>0.98608824170531761</v>
      </c>
      <c r="AJ126" s="9">
        <v>0.72911156367249874</v>
      </c>
      <c r="AK126" s="9">
        <v>0.25697667803281887</v>
      </c>
    </row>
    <row r="127" spans="1:37" x14ac:dyDescent="0.35">
      <c r="A127" s="1">
        <v>41841</v>
      </c>
      <c r="B127" s="2">
        <v>105.34</v>
      </c>
      <c r="C127" s="12">
        <f>SUM($V$2:V127)</f>
        <v>12863.910000000003</v>
      </c>
      <c r="D127" s="13">
        <f>SUM(V127)/SUM($V$2:$V$262)</f>
        <v>4.5099448694132481E-3</v>
      </c>
      <c r="E127" s="12"/>
      <c r="V127" s="2">
        <v>105.34</v>
      </c>
      <c r="X127" s="1">
        <v>41841</v>
      </c>
      <c r="Y127" s="2">
        <v>105.34</v>
      </c>
      <c r="Z127" s="9">
        <f t="shared" si="10"/>
        <v>1.5100000000000051</v>
      </c>
      <c r="AA127" s="9">
        <f t="shared" si="11"/>
        <v>1.5100000000000051</v>
      </c>
      <c r="AB127" s="9">
        <f t="shared" si="12"/>
        <v>0</v>
      </c>
      <c r="AC127" s="9">
        <f t="shared" si="18"/>
        <v>0.40857142857142847</v>
      </c>
      <c r="AD127" s="9">
        <f t="shared" si="18"/>
        <v>0.46071428571428491</v>
      </c>
      <c r="AE127" s="9">
        <f t="shared" si="15"/>
        <v>0.88682170542635796</v>
      </c>
      <c r="AF127" s="9">
        <f t="shared" si="16"/>
        <v>47.000821692686976</v>
      </c>
      <c r="AG127" s="9">
        <f t="shared" si="13"/>
        <v>103.18416666666666</v>
      </c>
      <c r="AH127" s="9">
        <v>69.355211094053914</v>
      </c>
      <c r="AI127" s="9">
        <v>1.1070408364167719</v>
      </c>
      <c r="AJ127" s="9">
        <v>0.80469741822135332</v>
      </c>
      <c r="AK127" s="9">
        <v>0.30234341819541855</v>
      </c>
    </row>
    <row r="128" spans="1:37" x14ac:dyDescent="0.35">
      <c r="A128" s="1">
        <v>41842</v>
      </c>
      <c r="B128" s="2">
        <v>104.59</v>
      </c>
      <c r="C128" s="12">
        <f>SUM($V$2:V128)</f>
        <v>12968.500000000004</v>
      </c>
      <c r="D128" s="13">
        <f>SUM(V128)/SUM($V$2:$V$262)</f>
        <v>4.477834952458056E-3</v>
      </c>
      <c r="E128" s="12"/>
      <c r="V128" s="2">
        <v>104.59</v>
      </c>
      <c r="X128" s="1">
        <v>41842</v>
      </c>
      <c r="Y128" s="2">
        <v>104.59</v>
      </c>
      <c r="Z128" s="9">
        <f t="shared" si="10"/>
        <v>-0.75</v>
      </c>
      <c r="AA128" s="9">
        <f t="shared" si="11"/>
        <v>0</v>
      </c>
      <c r="AB128" s="9">
        <f t="shared" si="12"/>
        <v>0.75</v>
      </c>
      <c r="AC128" s="9">
        <f t="shared" si="18"/>
        <v>0.40857142857142847</v>
      </c>
      <c r="AD128" s="9">
        <f t="shared" si="18"/>
        <v>0.51357142857142846</v>
      </c>
      <c r="AE128" s="9">
        <f t="shared" si="15"/>
        <v>0.79554937413073712</v>
      </c>
      <c r="AF128" s="9">
        <f t="shared" si="16"/>
        <v>44.306738962044925</v>
      </c>
      <c r="AG128" s="9">
        <f t="shared" si="13"/>
        <v>103.16999999999997</v>
      </c>
      <c r="AH128" s="9">
        <v>69.580010198198067</v>
      </c>
      <c r="AI128" s="9">
        <v>1.1788182045079054</v>
      </c>
      <c r="AJ128" s="9">
        <v>0.87952157547866383</v>
      </c>
      <c r="AK128" s="9">
        <v>0.29929662902924159</v>
      </c>
    </row>
    <row r="129" spans="1:37" x14ac:dyDescent="0.35">
      <c r="A129" s="1">
        <v>41843</v>
      </c>
      <c r="B129" s="2">
        <v>103.81</v>
      </c>
      <c r="C129" s="12">
        <f>SUM($V$2:V129)</f>
        <v>13072.310000000003</v>
      </c>
      <c r="D129" s="13">
        <f>SUM(V129)/SUM($V$2:$V$262)</f>
        <v>4.4444406388246564E-3</v>
      </c>
      <c r="E129" s="12"/>
      <c r="V129" s="2">
        <v>103.81</v>
      </c>
      <c r="X129" s="1">
        <v>41843</v>
      </c>
      <c r="Y129" s="2">
        <v>103.81</v>
      </c>
      <c r="Z129" s="9">
        <f t="shared" si="10"/>
        <v>-0.78000000000000114</v>
      </c>
      <c r="AA129" s="9">
        <f t="shared" si="11"/>
        <v>0</v>
      </c>
      <c r="AB129" s="9">
        <f t="shared" si="12"/>
        <v>0.78000000000000114</v>
      </c>
      <c r="AC129" s="9">
        <f t="shared" ref="AC129:AD144" si="19">AVERAGE(AA116:AA129)</f>
        <v>0.40857142857142847</v>
      </c>
      <c r="AD129" s="9">
        <f t="shared" si="19"/>
        <v>0.50642857142857167</v>
      </c>
      <c r="AE129" s="9">
        <f t="shared" si="15"/>
        <v>0.8067700987306059</v>
      </c>
      <c r="AF129" s="9">
        <f t="shared" si="16"/>
        <v>44.652615144418405</v>
      </c>
      <c r="AG129" s="9">
        <f t="shared" si="13"/>
        <v>103.13833333333334</v>
      </c>
      <c r="AH129" s="9">
        <v>69.755564776109324</v>
      </c>
      <c r="AI129" s="9">
        <v>1.1865203338726502</v>
      </c>
      <c r="AJ129" s="9">
        <v>0.94092132715746124</v>
      </c>
      <c r="AK129" s="9">
        <v>0.24559900671518897</v>
      </c>
    </row>
    <row r="130" spans="1:37" x14ac:dyDescent="0.35">
      <c r="A130" s="1">
        <v>41844</v>
      </c>
      <c r="B130" s="2">
        <v>102.76</v>
      </c>
      <c r="C130" s="12">
        <f>SUM($V$2:V130)</f>
        <v>13175.070000000003</v>
      </c>
      <c r="D130" s="13">
        <f>SUM(V130)/SUM($V$2:$V$262)</f>
        <v>4.3994867550873878E-3</v>
      </c>
      <c r="E130" s="12"/>
      <c r="V130" s="2">
        <v>102.76</v>
      </c>
      <c r="X130" s="1">
        <v>41844</v>
      </c>
      <c r="Y130" s="2">
        <v>102.76</v>
      </c>
      <c r="Z130" s="9">
        <f t="shared" si="10"/>
        <v>-1.0499999999999972</v>
      </c>
      <c r="AA130" s="9">
        <f t="shared" si="11"/>
        <v>0</v>
      </c>
      <c r="AB130" s="9">
        <f t="shared" si="12"/>
        <v>1.0499999999999972</v>
      </c>
      <c r="AC130" s="9">
        <f t="shared" si="19"/>
        <v>0.40857142857142847</v>
      </c>
      <c r="AD130" s="9">
        <f t="shared" si="19"/>
        <v>0.55142857142857138</v>
      </c>
      <c r="AE130" s="9">
        <f t="shared" si="15"/>
        <v>0.74093264248704649</v>
      </c>
      <c r="AF130" s="9">
        <f t="shared" si="16"/>
        <v>42.55952380952381</v>
      </c>
      <c r="AG130" s="9">
        <f t="shared" si="13"/>
        <v>103.03000000000002</v>
      </c>
      <c r="AH130" s="9">
        <v>69.79737479269383</v>
      </c>
      <c r="AI130" s="9">
        <v>1.0490049157524481</v>
      </c>
      <c r="AJ130" s="9">
        <v>0.96253804487645866</v>
      </c>
      <c r="AK130" s="9">
        <v>8.6466870875989477E-2</v>
      </c>
    </row>
    <row r="131" spans="1:37" x14ac:dyDescent="0.35">
      <c r="A131" s="1">
        <v>41845</v>
      </c>
      <c r="B131" s="2">
        <v>105.23</v>
      </c>
      <c r="C131" s="12">
        <f>SUM($V$2:V131)</f>
        <v>13280.300000000003</v>
      </c>
      <c r="D131" s="13">
        <f>SUM(V131)/SUM($V$2:$V$262)</f>
        <v>4.5052354149264871E-3</v>
      </c>
      <c r="E131" s="12"/>
      <c r="V131" s="2">
        <v>105.23</v>
      </c>
      <c r="X131" s="1">
        <v>41845</v>
      </c>
      <c r="Y131" s="2">
        <v>105.23</v>
      </c>
      <c r="Z131" s="9">
        <f t="shared" ref="Z131:Z194" si="20">Y131-Y130</f>
        <v>2.4699999999999989</v>
      </c>
      <c r="AA131" s="9">
        <f t="shared" si="11"/>
        <v>2.4699999999999989</v>
      </c>
      <c r="AB131" s="9">
        <f t="shared" si="12"/>
        <v>0</v>
      </c>
      <c r="AC131" s="9">
        <f t="shared" si="19"/>
        <v>0.58499999999999985</v>
      </c>
      <c r="AD131" s="9">
        <f t="shared" si="19"/>
        <v>0.51071428571428512</v>
      </c>
      <c r="AE131" s="9">
        <f t="shared" si="15"/>
        <v>1.1454545454545464</v>
      </c>
      <c r="AF131" s="9">
        <f t="shared" si="16"/>
        <v>53.389830508474596</v>
      </c>
      <c r="AG131" s="9">
        <f t="shared" si="13"/>
        <v>103.22166666666668</v>
      </c>
      <c r="AH131" s="9">
        <v>69.796087696938741</v>
      </c>
      <c r="AI131" s="9">
        <v>0.88623344097733536</v>
      </c>
      <c r="AJ131" s="9">
        <v>0.947277124096634</v>
      </c>
      <c r="AK131" s="9">
        <v>-6.1043683119298642E-2</v>
      </c>
    </row>
    <row r="132" spans="1:37" x14ac:dyDescent="0.35">
      <c r="A132" s="1">
        <v>41848</v>
      </c>
      <c r="B132" s="2">
        <v>105.68</v>
      </c>
      <c r="C132" s="12">
        <f>SUM($V$2:V132)</f>
        <v>13385.980000000003</v>
      </c>
      <c r="D132" s="13">
        <f>SUM(V132)/SUM($V$2:$V$262)</f>
        <v>4.5245013650996027E-3</v>
      </c>
      <c r="E132" s="12"/>
      <c r="V132" s="2">
        <v>105.68</v>
      </c>
      <c r="X132" s="1">
        <v>41848</v>
      </c>
      <c r="Y132" s="2">
        <v>105.68</v>
      </c>
      <c r="Z132" s="9">
        <f t="shared" si="20"/>
        <v>0.45000000000000284</v>
      </c>
      <c r="AA132" s="9">
        <f t="shared" ref="AA132:AA195" si="21">IF(Z132&gt;0,Z132,0)</f>
        <v>0.45000000000000284</v>
      </c>
      <c r="AB132" s="9">
        <f t="shared" ref="AB132:AB195" si="22">IF(Z132&lt;0,ABS(Z132),0)</f>
        <v>0</v>
      </c>
      <c r="AC132" s="9">
        <f t="shared" si="19"/>
        <v>0.61714285714285722</v>
      </c>
      <c r="AD132" s="9">
        <f t="shared" si="19"/>
        <v>0.50142857142857111</v>
      </c>
      <c r="AE132" s="9">
        <f t="shared" si="15"/>
        <v>1.2307692307692317</v>
      </c>
      <c r="AF132" s="9">
        <f t="shared" si="16"/>
        <v>55.172413793103466</v>
      </c>
      <c r="AG132" s="9">
        <f t="shared" si="13"/>
        <v>103.39416666666669</v>
      </c>
      <c r="AH132" s="9">
        <v>69.859340608276611</v>
      </c>
      <c r="AI132" s="9">
        <v>0.81800835457545418</v>
      </c>
      <c r="AJ132" s="9">
        <v>0.92142337019239806</v>
      </c>
      <c r="AK132" s="9">
        <v>-0.10341501561694388</v>
      </c>
    </row>
    <row r="133" spans="1:37" x14ac:dyDescent="0.35">
      <c r="A133" s="1">
        <v>41849</v>
      </c>
      <c r="B133" s="2">
        <v>104.91</v>
      </c>
      <c r="C133" s="12">
        <f>SUM($V$2:V133)</f>
        <v>13490.890000000003</v>
      </c>
      <c r="D133" s="13">
        <f>SUM(V133)/SUM($V$2:$V$262)</f>
        <v>4.4915351836922711E-3</v>
      </c>
      <c r="E133" s="12"/>
      <c r="V133" s="2">
        <v>104.91</v>
      </c>
      <c r="X133" s="1">
        <v>41849</v>
      </c>
      <c r="Y133" s="2">
        <v>104.91</v>
      </c>
      <c r="Z133" s="9">
        <f t="shared" si="20"/>
        <v>-0.77000000000001023</v>
      </c>
      <c r="AA133" s="9">
        <f t="shared" si="21"/>
        <v>0</v>
      </c>
      <c r="AB133" s="9">
        <f t="shared" si="22"/>
        <v>0.77000000000001023</v>
      </c>
      <c r="AC133" s="9">
        <f t="shared" si="19"/>
        <v>0.61714285714285722</v>
      </c>
      <c r="AD133" s="9">
        <f t="shared" si="19"/>
        <v>0.47571428571428648</v>
      </c>
      <c r="AE133" s="9">
        <f t="shared" si="15"/>
        <v>1.2972972972972954</v>
      </c>
      <c r="AF133" s="9">
        <f t="shared" si="16"/>
        <v>56.470588235294088</v>
      </c>
      <c r="AG133" s="9">
        <f t="shared" si="13"/>
        <v>103.68</v>
      </c>
      <c r="AH133" s="9">
        <v>69.889759600256113</v>
      </c>
      <c r="AI133" s="9">
        <v>0.72491982984948322</v>
      </c>
      <c r="AJ133" s="9">
        <v>0.88212266212381518</v>
      </c>
      <c r="AK133" s="9">
        <v>-0.15720283227433196</v>
      </c>
    </row>
    <row r="134" spans="1:37" x14ac:dyDescent="0.35">
      <c r="A134" s="1">
        <v>41850</v>
      </c>
      <c r="B134" s="2">
        <v>104.29</v>
      </c>
      <c r="C134" s="12">
        <f>SUM($V$2:V134)</f>
        <v>13595.180000000004</v>
      </c>
      <c r="D134" s="13">
        <f>SUM(V134)/SUM($V$2:$V$262)</f>
        <v>4.4649909856759795E-3</v>
      </c>
      <c r="E134" s="12"/>
      <c r="V134" s="2">
        <v>104.29</v>
      </c>
      <c r="X134" s="1">
        <v>41850</v>
      </c>
      <c r="Y134" s="2">
        <v>104.29</v>
      </c>
      <c r="Z134" s="9">
        <f t="shared" si="20"/>
        <v>-0.61999999999999034</v>
      </c>
      <c r="AA134" s="9">
        <f t="shared" si="21"/>
        <v>0</v>
      </c>
      <c r="AB134" s="9">
        <f t="shared" si="22"/>
        <v>0.61999999999999034</v>
      </c>
      <c r="AC134" s="9">
        <f t="shared" si="19"/>
        <v>0.56857142857142917</v>
      </c>
      <c r="AD134" s="9">
        <f t="shared" si="19"/>
        <v>0.52000000000000013</v>
      </c>
      <c r="AE134" s="9">
        <f t="shared" si="15"/>
        <v>1.0934065934065942</v>
      </c>
      <c r="AF134" s="9">
        <f t="shared" si="16"/>
        <v>52.230971128608935</v>
      </c>
      <c r="AG134" s="9">
        <f t="shared" si="13"/>
        <v>103.89333333333333</v>
      </c>
      <c r="AH134" s="9">
        <v>69.890518296533429</v>
      </c>
      <c r="AI134" s="9">
        <v>0.61421075970976347</v>
      </c>
      <c r="AJ134" s="9">
        <v>0.82854028164100491</v>
      </c>
      <c r="AK134" s="9">
        <v>-0.21432952193124144</v>
      </c>
    </row>
    <row r="135" spans="1:37" x14ac:dyDescent="0.35">
      <c r="A135" s="1">
        <v>41851</v>
      </c>
      <c r="B135" s="2">
        <v>98.23</v>
      </c>
      <c r="C135" s="12">
        <f>SUM($V$2:V135)</f>
        <v>13693.410000000003</v>
      </c>
      <c r="D135" s="13">
        <f>SUM(V135)/SUM($V$2:$V$262)</f>
        <v>4.2055428566780276E-3</v>
      </c>
      <c r="E135" s="12"/>
      <c r="V135" s="2">
        <v>98.23</v>
      </c>
      <c r="X135" s="1">
        <v>41851</v>
      </c>
      <c r="Y135" s="2">
        <v>98.23</v>
      </c>
      <c r="Z135" s="9">
        <f t="shared" si="20"/>
        <v>-6.0600000000000023</v>
      </c>
      <c r="AA135" s="9">
        <f t="shared" si="21"/>
        <v>0</v>
      </c>
      <c r="AB135" s="9">
        <f t="shared" si="22"/>
        <v>6.0600000000000023</v>
      </c>
      <c r="AC135" s="9">
        <f t="shared" si="19"/>
        <v>0.56857142857142917</v>
      </c>
      <c r="AD135" s="9">
        <f t="shared" si="19"/>
        <v>0.80071428571428627</v>
      </c>
      <c r="AE135" s="9">
        <f t="shared" si="15"/>
        <v>0.71008028545941149</v>
      </c>
      <c r="AF135" s="9">
        <f t="shared" si="16"/>
        <v>41.523213354199278</v>
      </c>
      <c r="AG135" s="9">
        <f t="shared" si="13"/>
        <v>103.69916666666667</v>
      </c>
      <c r="AH135" s="9">
        <v>69.898628052345771</v>
      </c>
      <c r="AI135" s="9">
        <v>0.5284503798600042</v>
      </c>
      <c r="AJ135" s="9">
        <v>0.76852230128480481</v>
      </c>
      <c r="AK135" s="9">
        <v>-0.24007192142480061</v>
      </c>
    </row>
    <row r="136" spans="1:37" x14ac:dyDescent="0.35">
      <c r="A136" s="1">
        <v>41852</v>
      </c>
      <c r="B136" s="2">
        <v>97.86</v>
      </c>
      <c r="C136" s="12">
        <f>SUM($V$2:V136)</f>
        <v>13791.270000000004</v>
      </c>
      <c r="D136" s="13">
        <f>SUM(V136)/SUM($V$2:$V$262)</f>
        <v>4.1897019643134656E-3</v>
      </c>
      <c r="E136" s="12"/>
      <c r="V136" s="2">
        <v>97.86</v>
      </c>
      <c r="X136" s="1">
        <v>41852</v>
      </c>
      <c r="Y136" s="2">
        <v>97.86</v>
      </c>
      <c r="Z136" s="9">
        <f t="shared" si="20"/>
        <v>-0.37000000000000455</v>
      </c>
      <c r="AA136" s="9">
        <f t="shared" si="21"/>
        <v>0</v>
      </c>
      <c r="AB136" s="9">
        <f t="shared" si="22"/>
        <v>0.37000000000000455</v>
      </c>
      <c r="AC136" s="9">
        <f t="shared" si="19"/>
        <v>0.55071428571428627</v>
      </c>
      <c r="AD136" s="9">
        <f t="shared" si="19"/>
        <v>0.82714285714285807</v>
      </c>
      <c r="AE136" s="9">
        <f t="shared" si="15"/>
        <v>0.66580310880829008</v>
      </c>
      <c r="AF136" s="9">
        <f t="shared" si="16"/>
        <v>39.968895800933126</v>
      </c>
      <c r="AG136" s="9">
        <f t="shared" si="13"/>
        <v>103.36416666666668</v>
      </c>
      <c r="AH136" s="9">
        <v>69.970581752172009</v>
      </c>
      <c r="AI136" s="9">
        <v>0.52463892123287792</v>
      </c>
      <c r="AJ136" s="9">
        <v>0.71974562527441943</v>
      </c>
      <c r="AK136" s="9">
        <v>-0.19510670404154151</v>
      </c>
    </row>
    <row r="137" spans="1:37" x14ac:dyDescent="0.35">
      <c r="A137" s="1">
        <v>41855</v>
      </c>
      <c r="B137" s="2">
        <v>98.26</v>
      </c>
      <c r="C137" s="12">
        <f>SUM($V$2:V137)</f>
        <v>13889.530000000004</v>
      </c>
      <c r="D137" s="13">
        <f>SUM(V137)/SUM($V$2:$V$262)</f>
        <v>4.2068272533562351E-3</v>
      </c>
      <c r="E137" s="12"/>
      <c r="V137" s="2">
        <v>98.26</v>
      </c>
      <c r="X137" s="1">
        <v>41855</v>
      </c>
      <c r="Y137" s="2">
        <v>98.26</v>
      </c>
      <c r="Z137" s="9">
        <f t="shared" si="20"/>
        <v>0.40000000000000568</v>
      </c>
      <c r="AA137" s="9">
        <f t="shared" si="21"/>
        <v>0.40000000000000568</v>
      </c>
      <c r="AB137" s="9">
        <f t="shared" si="22"/>
        <v>0</v>
      </c>
      <c r="AC137" s="9">
        <f t="shared" si="19"/>
        <v>0.57928571428571529</v>
      </c>
      <c r="AD137" s="9">
        <f t="shared" si="19"/>
        <v>0.74357142857142933</v>
      </c>
      <c r="AE137" s="9">
        <f t="shared" si="15"/>
        <v>0.77905859750240214</v>
      </c>
      <c r="AF137" s="9">
        <f t="shared" si="16"/>
        <v>43.790496760259202</v>
      </c>
      <c r="AG137" s="9">
        <f t="shared" si="13"/>
        <v>102.89916666666664</v>
      </c>
      <c r="AH137" s="9">
        <v>69.96609451127037</v>
      </c>
      <c r="AI137" s="9">
        <v>0.43909282776454006</v>
      </c>
      <c r="AJ137" s="9">
        <v>0.66361506577244356</v>
      </c>
      <c r="AK137" s="9">
        <v>-0.2245222380079035</v>
      </c>
    </row>
    <row r="138" spans="1:37" x14ac:dyDescent="0.35">
      <c r="A138" s="1">
        <v>41856</v>
      </c>
      <c r="B138" s="2">
        <v>97.34</v>
      </c>
      <c r="C138" s="12">
        <f>SUM($V$2:V138)</f>
        <v>13986.870000000004</v>
      </c>
      <c r="D138" s="13">
        <f>SUM(V138)/SUM($V$2:$V$262)</f>
        <v>4.1674390885578661E-3</v>
      </c>
      <c r="E138" s="12"/>
      <c r="V138" s="2">
        <v>97.34</v>
      </c>
      <c r="X138" s="1">
        <v>41856</v>
      </c>
      <c r="Y138" s="2">
        <v>97.34</v>
      </c>
      <c r="Z138" s="9">
        <f t="shared" si="20"/>
        <v>-0.92000000000000171</v>
      </c>
      <c r="AA138" s="9">
        <f t="shared" si="21"/>
        <v>0</v>
      </c>
      <c r="AB138" s="9">
        <f t="shared" si="22"/>
        <v>0.92000000000000171</v>
      </c>
      <c r="AC138" s="9">
        <f t="shared" si="19"/>
        <v>0.48500000000000149</v>
      </c>
      <c r="AD138" s="9">
        <f t="shared" si="19"/>
        <v>0.80928571428571516</v>
      </c>
      <c r="AE138" s="9">
        <f t="shared" si="15"/>
        <v>0.59929390997352283</v>
      </c>
      <c r="AF138" s="9">
        <f t="shared" si="16"/>
        <v>37.472406181015501</v>
      </c>
      <c r="AG138" s="9">
        <f t="shared" si="13"/>
        <v>102.35833333333333</v>
      </c>
      <c r="AH138" s="9">
        <v>69.988605806731826</v>
      </c>
      <c r="AI138" s="9">
        <v>0.39578301860541387</v>
      </c>
      <c r="AJ138" s="9">
        <v>0.61004865633903771</v>
      </c>
      <c r="AK138" s="9">
        <v>-0.21426563773362384</v>
      </c>
    </row>
    <row r="139" spans="1:37" x14ac:dyDescent="0.35">
      <c r="A139" s="1">
        <v>41857</v>
      </c>
      <c r="B139" s="2">
        <v>96.93</v>
      </c>
      <c r="C139" s="12">
        <f>SUM($V$2:V139)</f>
        <v>14083.800000000005</v>
      </c>
      <c r="D139" s="13">
        <f>SUM(V139)/SUM($V$2:$V$262)</f>
        <v>4.1498856672890277E-3</v>
      </c>
      <c r="E139" s="12"/>
      <c r="V139" s="2">
        <v>96.93</v>
      </c>
      <c r="X139" s="1">
        <v>41857</v>
      </c>
      <c r="Y139" s="2">
        <v>96.93</v>
      </c>
      <c r="Z139" s="9">
        <f t="shared" si="20"/>
        <v>-0.40999999999999659</v>
      </c>
      <c r="AA139" s="9">
        <f t="shared" si="21"/>
        <v>0</v>
      </c>
      <c r="AB139" s="9">
        <f t="shared" si="22"/>
        <v>0.40999999999999659</v>
      </c>
      <c r="AC139" s="9">
        <f t="shared" si="19"/>
        <v>0.34500000000000092</v>
      </c>
      <c r="AD139" s="9">
        <f t="shared" si="19"/>
        <v>0.83857142857142919</v>
      </c>
      <c r="AE139" s="9">
        <f t="shared" si="15"/>
        <v>0.41141396933560553</v>
      </c>
      <c r="AF139" s="9">
        <f t="shared" si="16"/>
        <v>29.149064574532332</v>
      </c>
      <c r="AG139" s="9">
        <f t="shared" si="13"/>
        <v>101.65750000000001</v>
      </c>
      <c r="AH139" s="9">
        <v>70.008709228455402</v>
      </c>
      <c r="AI139" s="9">
        <v>0.35654316221457805</v>
      </c>
      <c r="AJ139" s="9">
        <v>0.55934755751414578</v>
      </c>
      <c r="AK139" s="9">
        <v>-0.20280439529956773</v>
      </c>
    </row>
    <row r="140" spans="1:37" x14ac:dyDescent="0.35">
      <c r="A140" s="1">
        <v>41858</v>
      </c>
      <c r="B140" s="2">
        <v>97.34</v>
      </c>
      <c r="C140" s="12">
        <f>SUM($V$2:V140)</f>
        <v>14181.140000000005</v>
      </c>
      <c r="D140" s="13">
        <f>SUM(V140)/SUM($V$2:$V$262)</f>
        <v>4.1674390885578661E-3</v>
      </c>
      <c r="E140" s="12"/>
      <c r="V140" s="2">
        <v>97.34</v>
      </c>
      <c r="X140" s="1">
        <v>41858</v>
      </c>
      <c r="Y140" s="2">
        <v>97.34</v>
      </c>
      <c r="Z140" s="9">
        <f t="shared" si="20"/>
        <v>0.40999999999999659</v>
      </c>
      <c r="AA140" s="9">
        <f t="shared" si="21"/>
        <v>0.40999999999999659</v>
      </c>
      <c r="AB140" s="9">
        <f t="shared" si="22"/>
        <v>0</v>
      </c>
      <c r="AC140" s="9">
        <f t="shared" si="19"/>
        <v>0.37428571428571494</v>
      </c>
      <c r="AD140" s="9">
        <f t="shared" si="19"/>
        <v>0.83785714285714319</v>
      </c>
      <c r="AE140" s="9">
        <f t="shared" si="15"/>
        <v>0.44671781756180795</v>
      </c>
      <c r="AF140" s="9">
        <f t="shared" si="16"/>
        <v>30.878020035356542</v>
      </c>
      <c r="AG140" s="9">
        <f t="shared" si="13"/>
        <v>101.05333333333333</v>
      </c>
      <c r="AH140" s="9">
        <v>70.097693655977224</v>
      </c>
      <c r="AI140" s="9">
        <v>0.39751975151276042</v>
      </c>
      <c r="AJ140" s="9">
        <v>0.52698199631386866</v>
      </c>
      <c r="AK140" s="9">
        <v>-0.12946224480110824</v>
      </c>
    </row>
    <row r="141" spans="1:37" x14ac:dyDescent="0.35">
      <c r="A141" s="1">
        <v>41859</v>
      </c>
      <c r="B141" s="2">
        <v>97.61</v>
      </c>
      <c r="C141" s="12">
        <f>SUM($V$2:V141)</f>
        <v>14278.750000000005</v>
      </c>
      <c r="D141" s="13">
        <f>SUM(V141)/SUM($V$2:$V$262)</f>
        <v>4.1789986586617351E-3</v>
      </c>
      <c r="E141" s="12"/>
      <c r="V141" s="2">
        <v>97.61</v>
      </c>
      <c r="X141" s="1">
        <v>41859</v>
      </c>
      <c r="Y141" s="2">
        <v>97.61</v>
      </c>
      <c r="Z141" s="9">
        <f t="shared" si="20"/>
        <v>0.26999999999999602</v>
      </c>
      <c r="AA141" s="9">
        <f t="shared" si="21"/>
        <v>0.26999999999999602</v>
      </c>
      <c r="AB141" s="9">
        <f t="shared" si="22"/>
        <v>0</v>
      </c>
      <c r="AC141" s="9">
        <f t="shared" si="19"/>
        <v>0.2857142857142857</v>
      </c>
      <c r="AD141" s="9">
        <f t="shared" si="19"/>
        <v>0.83785714285714319</v>
      </c>
      <c r="AE141" s="9">
        <f t="shared" si="15"/>
        <v>0.34100596760443291</v>
      </c>
      <c r="AF141" s="9">
        <f t="shared" si="16"/>
        <v>25.429116338207251</v>
      </c>
      <c r="AG141" s="9">
        <f t="shared" si="13"/>
        <v>100.53666666666665</v>
      </c>
      <c r="AH141" s="9">
        <v>70.129716274052981</v>
      </c>
      <c r="AI141" s="9">
        <v>0.37084876305392811</v>
      </c>
      <c r="AJ141" s="9">
        <v>0.49575534966188056</v>
      </c>
      <c r="AK141" s="9">
        <v>-0.12490658660795245</v>
      </c>
    </row>
    <row r="142" spans="1:37" x14ac:dyDescent="0.35">
      <c r="A142" s="1">
        <v>41862</v>
      </c>
      <c r="B142" s="2">
        <v>98.09</v>
      </c>
      <c r="C142" s="12">
        <f>SUM($V$2:V142)</f>
        <v>14376.840000000006</v>
      </c>
      <c r="D142" s="13">
        <f>SUM(V142)/SUM($V$2:$V$262)</f>
        <v>4.1995490055130582E-3</v>
      </c>
      <c r="E142" s="12"/>
      <c r="V142" s="2">
        <v>98.09</v>
      </c>
      <c r="X142" s="1">
        <v>41862</v>
      </c>
      <c r="Y142" s="2">
        <v>98.09</v>
      </c>
      <c r="Z142" s="9">
        <f t="shared" si="20"/>
        <v>0.48000000000000398</v>
      </c>
      <c r="AA142" s="9">
        <f t="shared" si="21"/>
        <v>0.48000000000000398</v>
      </c>
      <c r="AB142" s="9">
        <f t="shared" si="22"/>
        <v>0</v>
      </c>
      <c r="AC142" s="9">
        <f t="shared" si="19"/>
        <v>0.32000000000000028</v>
      </c>
      <c r="AD142" s="9">
        <f t="shared" si="19"/>
        <v>0.78428571428571459</v>
      </c>
      <c r="AE142" s="9">
        <f t="shared" si="15"/>
        <v>0.40801457194899837</v>
      </c>
      <c r="AF142" s="9">
        <f t="shared" si="16"/>
        <v>28.978007761966381</v>
      </c>
      <c r="AG142" s="9">
        <f t="shared" si="13"/>
        <v>100.14749999999999</v>
      </c>
      <c r="AH142" s="9">
        <v>70.061589068567571</v>
      </c>
      <c r="AI142" s="9">
        <v>0.24042734744597283</v>
      </c>
      <c r="AJ142" s="9">
        <v>0.44468974921869903</v>
      </c>
      <c r="AK142" s="9">
        <v>-0.2042624017727262</v>
      </c>
    </row>
    <row r="143" spans="1:37" x14ac:dyDescent="0.35">
      <c r="A143" s="1">
        <v>41863</v>
      </c>
      <c r="B143" s="2">
        <v>97.36</v>
      </c>
      <c r="C143" s="12">
        <f>SUM($V$2:V143)</f>
        <v>14474.200000000006</v>
      </c>
      <c r="D143" s="13">
        <f>SUM(V143)/SUM($V$2:$V$262)</f>
        <v>4.1682953530100039E-3</v>
      </c>
      <c r="E143" s="12"/>
      <c r="V143" s="2">
        <v>97.36</v>
      </c>
      <c r="X143" s="1">
        <v>41863</v>
      </c>
      <c r="Y143" s="2">
        <v>97.36</v>
      </c>
      <c r="Z143" s="9">
        <f t="shared" si="20"/>
        <v>-0.73000000000000398</v>
      </c>
      <c r="AA143" s="9">
        <f t="shared" si="21"/>
        <v>0</v>
      </c>
      <c r="AB143" s="9">
        <f t="shared" si="22"/>
        <v>0.73000000000000398</v>
      </c>
      <c r="AC143" s="9">
        <f t="shared" si="19"/>
        <v>0.32000000000000028</v>
      </c>
      <c r="AD143" s="9">
        <f t="shared" si="19"/>
        <v>0.78071428571428625</v>
      </c>
      <c r="AE143" s="9">
        <f t="shared" si="15"/>
        <v>0.40988106129917667</v>
      </c>
      <c r="AF143" s="9">
        <f t="shared" si="16"/>
        <v>29.072031148604808</v>
      </c>
      <c r="AG143" s="9">
        <f t="shared" si="13"/>
        <v>99.49166666666666</v>
      </c>
      <c r="AH143" s="9">
        <v>70.042212322747744</v>
      </c>
      <c r="AI143" s="9">
        <v>0.18257126003294388</v>
      </c>
      <c r="AJ143" s="9">
        <v>0.39226605138154802</v>
      </c>
      <c r="AK143" s="9">
        <v>-0.20969479134860414</v>
      </c>
    </row>
    <row r="144" spans="1:37" x14ac:dyDescent="0.35">
      <c r="A144" s="1">
        <v>41864</v>
      </c>
      <c r="B144" s="2">
        <v>97.57</v>
      </c>
      <c r="C144" s="12">
        <f>SUM($V$2:V144)</f>
        <v>14571.770000000006</v>
      </c>
      <c r="D144" s="13">
        <f>SUM(V144)/SUM($V$2:$V$262)</f>
        <v>4.1772861297574579E-3</v>
      </c>
      <c r="E144" s="12"/>
      <c r="V144" s="2">
        <v>97.57</v>
      </c>
      <c r="X144" s="1">
        <v>41864</v>
      </c>
      <c r="Y144" s="2">
        <v>97.57</v>
      </c>
      <c r="Z144" s="9">
        <f t="shared" si="20"/>
        <v>0.20999999999999375</v>
      </c>
      <c r="AA144" s="9">
        <f t="shared" si="21"/>
        <v>0.20999999999999375</v>
      </c>
      <c r="AB144" s="9">
        <f t="shared" si="22"/>
        <v>0</v>
      </c>
      <c r="AC144" s="9">
        <f t="shared" si="19"/>
        <v>0.33499999999999985</v>
      </c>
      <c r="AD144" s="9">
        <f t="shared" si="19"/>
        <v>0.7057142857142864</v>
      </c>
      <c r="AE144" s="9">
        <f t="shared" si="15"/>
        <v>0.47469635627530299</v>
      </c>
      <c r="AF144" s="9">
        <f t="shared" si="16"/>
        <v>32.189430336307453</v>
      </c>
      <c r="AG144" s="9">
        <f t="shared" ref="AG144:AG207" si="23">AVERAGE(Y133:Y144)</f>
        <v>98.81583333333333</v>
      </c>
      <c r="AH144" s="9">
        <v>69.927233484025692</v>
      </c>
      <c r="AI144" s="9">
        <v>3.0660009096436625E-2</v>
      </c>
      <c r="AJ144" s="9">
        <v>0.31994484292452574</v>
      </c>
      <c r="AK144" s="9">
        <v>-0.28928483382808912</v>
      </c>
    </row>
    <row r="145" spans="1:37" x14ac:dyDescent="0.35">
      <c r="A145" s="1">
        <v>41865</v>
      </c>
      <c r="B145" s="2">
        <v>95.54</v>
      </c>
      <c r="C145" s="12">
        <f>SUM($V$2:V145)</f>
        <v>14667.310000000007</v>
      </c>
      <c r="D145" s="13">
        <f>SUM(V145)/SUM($V$2:$V$262)</f>
        <v>4.0903752878654054E-3</v>
      </c>
      <c r="E145" s="12"/>
      <c r="V145" s="2">
        <v>95.54</v>
      </c>
      <c r="X145" s="1">
        <v>41865</v>
      </c>
      <c r="Y145" s="2">
        <v>95.54</v>
      </c>
      <c r="Z145" s="9">
        <f t="shared" si="20"/>
        <v>-2.0299999999999869</v>
      </c>
      <c r="AA145" s="9">
        <f t="shared" si="21"/>
        <v>0</v>
      </c>
      <c r="AB145" s="9">
        <f t="shared" si="22"/>
        <v>2.0299999999999869</v>
      </c>
      <c r="AC145" s="9">
        <f t="shared" ref="AC145:AD160" si="24">AVERAGE(AA132:AA145)</f>
        <v>0.1585714285714285</v>
      </c>
      <c r="AD145" s="9">
        <f t="shared" si="24"/>
        <v>0.85071428571428542</v>
      </c>
      <c r="AE145" s="9">
        <f t="shared" ref="AE145:AE208" si="25">AC145/AD145</f>
        <v>0.18639798488664985</v>
      </c>
      <c r="AF145" s="9">
        <f t="shared" ref="AF145:AF208" si="26">IF(AD145=0,100,100-(100/(1+AE145)))</f>
        <v>15.711252653927815</v>
      </c>
      <c r="AG145" s="9">
        <f t="shared" si="23"/>
        <v>98.035000000000011</v>
      </c>
      <c r="AH145" s="9">
        <v>69.853364337060825</v>
      </c>
      <c r="AI145" s="9">
        <v>-5.3608304419029196E-2</v>
      </c>
      <c r="AJ145" s="9">
        <v>0.24523421345581475</v>
      </c>
      <c r="AK145" s="9">
        <v>-0.29884251787484395</v>
      </c>
    </row>
    <row r="146" spans="1:37" x14ac:dyDescent="0.35">
      <c r="A146" s="1">
        <v>41866</v>
      </c>
      <c r="B146" s="2">
        <v>97.3</v>
      </c>
      <c r="C146" s="12">
        <f>SUM($V$2:V146)</f>
        <v>14764.610000000006</v>
      </c>
      <c r="D146" s="13">
        <f>SUM(V146)/SUM($V$2:$V$262)</f>
        <v>4.1657265596535889E-3</v>
      </c>
      <c r="E146" s="12"/>
      <c r="V146" s="2">
        <v>97.3</v>
      </c>
      <c r="X146" s="1">
        <v>41866</v>
      </c>
      <c r="Y146" s="2">
        <v>97.3</v>
      </c>
      <c r="Z146" s="9">
        <f t="shared" si="20"/>
        <v>1.7599999999999909</v>
      </c>
      <c r="AA146" s="9">
        <f t="shared" si="21"/>
        <v>1.7599999999999909</v>
      </c>
      <c r="AB146" s="9">
        <f t="shared" si="22"/>
        <v>0</v>
      </c>
      <c r="AC146" s="9">
        <f t="shared" si="24"/>
        <v>0.25214285714285622</v>
      </c>
      <c r="AD146" s="9">
        <f t="shared" si="24"/>
        <v>0.85071428571428542</v>
      </c>
      <c r="AE146" s="9">
        <f t="shared" si="25"/>
        <v>0.29638958858102338</v>
      </c>
      <c r="AF146" s="9">
        <f t="shared" si="26"/>
        <v>22.862694300518086</v>
      </c>
      <c r="AG146" s="9">
        <f t="shared" si="23"/>
        <v>97.452500000000001</v>
      </c>
      <c r="AH146" s="9">
        <v>69.728670534315569</v>
      </c>
      <c r="AI146" s="9">
        <v>-0.17964650669559035</v>
      </c>
      <c r="AJ146" s="9">
        <v>0.16025806942553375</v>
      </c>
      <c r="AK146" s="9">
        <v>-0.33990457612112412</v>
      </c>
    </row>
    <row r="147" spans="1:37" x14ac:dyDescent="0.35">
      <c r="A147" s="1">
        <v>41869</v>
      </c>
      <c r="B147" s="2">
        <v>96.44</v>
      </c>
      <c r="C147" s="12">
        <f>SUM($V$2:V147)</f>
        <v>14861.050000000007</v>
      </c>
      <c r="D147" s="13">
        <f>SUM(V147)/SUM($V$2:$V$262)</f>
        <v>4.1289071882116349E-3</v>
      </c>
      <c r="E147" s="12"/>
      <c r="V147" s="2">
        <v>96.44</v>
      </c>
      <c r="X147" s="1">
        <v>41869</v>
      </c>
      <c r="Y147" s="2">
        <v>96.44</v>
      </c>
      <c r="Z147" s="9">
        <f t="shared" si="20"/>
        <v>-0.85999999999999943</v>
      </c>
      <c r="AA147" s="9">
        <f t="shared" si="21"/>
        <v>0</v>
      </c>
      <c r="AB147" s="9">
        <f t="shared" si="22"/>
        <v>0.85999999999999943</v>
      </c>
      <c r="AC147" s="9">
        <f t="shared" si="24"/>
        <v>0.25214285714285622</v>
      </c>
      <c r="AD147" s="9">
        <f t="shared" si="24"/>
        <v>0.8571428571428561</v>
      </c>
      <c r="AE147" s="9">
        <f t="shared" si="25"/>
        <v>0.29416666666666597</v>
      </c>
      <c r="AF147" s="9">
        <f t="shared" si="26"/>
        <v>22.730199613650953</v>
      </c>
      <c r="AG147" s="9">
        <f t="shared" si="23"/>
        <v>97.303333333333342</v>
      </c>
      <c r="AH147" s="9">
        <v>69.680621013255148</v>
      </c>
      <c r="AI147" s="9">
        <v>-0.2037542206536358</v>
      </c>
      <c r="AJ147" s="9">
        <v>8.7455611409699846E-2</v>
      </c>
      <c r="AK147" s="9">
        <v>-0.29120983206333562</v>
      </c>
    </row>
    <row r="148" spans="1:37" x14ac:dyDescent="0.35">
      <c r="A148" s="1">
        <v>41870</v>
      </c>
      <c r="B148" s="2">
        <v>94.35</v>
      </c>
      <c r="C148" s="12">
        <f>SUM($V$2:V148)</f>
        <v>14955.400000000007</v>
      </c>
      <c r="D148" s="13">
        <f>SUM(V148)/SUM($V$2:$V$262)</f>
        <v>4.0394275529631665E-3</v>
      </c>
      <c r="E148" s="12"/>
      <c r="V148" s="2">
        <v>94.35</v>
      </c>
      <c r="X148" s="1">
        <v>41870</v>
      </c>
      <c r="Y148" s="2">
        <v>94.35</v>
      </c>
      <c r="Z148" s="9">
        <f t="shared" si="20"/>
        <v>-2.0900000000000034</v>
      </c>
      <c r="AA148" s="9">
        <f t="shared" si="21"/>
        <v>0</v>
      </c>
      <c r="AB148" s="9">
        <f t="shared" si="22"/>
        <v>2.0900000000000034</v>
      </c>
      <c r="AC148" s="9">
        <f t="shared" si="24"/>
        <v>0.25214285714285622</v>
      </c>
      <c r="AD148" s="9">
        <f t="shared" si="24"/>
        <v>0.96214285714285708</v>
      </c>
      <c r="AE148" s="9">
        <f t="shared" si="25"/>
        <v>0.26206384558277562</v>
      </c>
      <c r="AF148" s="9">
        <f t="shared" si="26"/>
        <v>20.764705882352885</v>
      </c>
      <c r="AG148" s="9">
        <f t="shared" si="23"/>
        <v>97.010833333333323</v>
      </c>
      <c r="AH148" s="9">
        <v>69.598352790051067</v>
      </c>
      <c r="AI148" s="9">
        <v>-0.26100396554208771</v>
      </c>
      <c r="AJ148" s="9">
        <v>1.7763696019342329E-2</v>
      </c>
      <c r="AK148" s="9">
        <v>-0.27876766156143007</v>
      </c>
    </row>
    <row r="149" spans="1:37" x14ac:dyDescent="0.35">
      <c r="A149" s="1">
        <v>41871</v>
      </c>
      <c r="B149" s="2">
        <v>96.4</v>
      </c>
      <c r="C149" s="12">
        <f>SUM($V$2:V149)</f>
        <v>15051.800000000007</v>
      </c>
      <c r="D149" s="13">
        <f>SUM(V149)/SUM($V$2:$V$262)</f>
        <v>4.1271946593073585E-3</v>
      </c>
      <c r="E149" s="12"/>
      <c r="V149" s="2">
        <v>96.4</v>
      </c>
      <c r="X149" s="1">
        <v>41871</v>
      </c>
      <c r="Y149" s="2">
        <v>96.4</v>
      </c>
      <c r="Z149" s="9">
        <f t="shared" si="20"/>
        <v>2.0500000000000114</v>
      </c>
      <c r="AA149" s="9">
        <f t="shared" si="21"/>
        <v>2.0500000000000114</v>
      </c>
      <c r="AB149" s="9">
        <f t="shared" si="22"/>
        <v>0</v>
      </c>
      <c r="AC149" s="9">
        <f t="shared" si="24"/>
        <v>0.39857142857142847</v>
      </c>
      <c r="AD149" s="9">
        <f t="shared" si="24"/>
        <v>0.52928571428571403</v>
      </c>
      <c r="AE149" s="9">
        <f t="shared" si="25"/>
        <v>0.75303643724696379</v>
      </c>
      <c r="AF149" s="9">
        <f t="shared" si="26"/>
        <v>42.956120092378761</v>
      </c>
      <c r="AG149" s="9">
        <f t="shared" si="23"/>
        <v>96.855833333333337</v>
      </c>
      <c r="AH149" s="9">
        <v>69.588104361158386</v>
      </c>
      <c r="AI149" s="9">
        <v>-0.23188627888156077</v>
      </c>
      <c r="AJ149" s="9">
        <v>-3.2166298960838294E-2</v>
      </c>
      <c r="AK149" s="9">
        <v>-0.19971997992072249</v>
      </c>
    </row>
    <row r="150" spans="1:37" x14ac:dyDescent="0.35">
      <c r="A150" s="1">
        <v>41872</v>
      </c>
      <c r="B150" s="2">
        <v>93.97</v>
      </c>
      <c r="C150" s="12">
        <f>SUM($V$2:V150)</f>
        <v>15145.770000000006</v>
      </c>
      <c r="D150" s="13">
        <f>SUM(V150)/SUM($V$2:$V$262)</f>
        <v>4.0231585283725356E-3</v>
      </c>
      <c r="E150" s="12"/>
      <c r="V150" s="2">
        <v>93.97</v>
      </c>
      <c r="X150" s="1">
        <v>41872</v>
      </c>
      <c r="Y150" s="2">
        <v>93.97</v>
      </c>
      <c r="Z150" s="9">
        <f t="shared" si="20"/>
        <v>-2.4300000000000068</v>
      </c>
      <c r="AA150" s="9">
        <f t="shared" si="21"/>
        <v>0</v>
      </c>
      <c r="AB150" s="9">
        <f t="shared" si="22"/>
        <v>2.4300000000000068</v>
      </c>
      <c r="AC150" s="9">
        <f t="shared" si="24"/>
        <v>0.39857142857142847</v>
      </c>
      <c r="AD150" s="9">
        <f t="shared" si="24"/>
        <v>0.67642857142857138</v>
      </c>
      <c r="AE150" s="9">
        <f t="shared" si="25"/>
        <v>0.58922914466737053</v>
      </c>
      <c r="AF150" s="9">
        <f t="shared" si="26"/>
        <v>37.076411960132887</v>
      </c>
      <c r="AG150" s="9">
        <f t="shared" si="23"/>
        <v>96.575000000000003</v>
      </c>
      <c r="AH150" s="9">
        <v>69.617133889961465</v>
      </c>
      <c r="AI150" s="9">
        <v>-0.16494889726568829</v>
      </c>
      <c r="AJ150" s="9">
        <v>-5.8722818621808295E-2</v>
      </c>
      <c r="AK150" s="9">
        <v>-0.10622607864387999</v>
      </c>
    </row>
    <row r="151" spans="1:37" x14ac:dyDescent="0.35">
      <c r="A151" s="1">
        <v>41873</v>
      </c>
      <c r="B151" s="2">
        <v>93.61</v>
      </c>
      <c r="C151" s="12">
        <f>SUM($V$2:V151)</f>
        <v>15239.380000000006</v>
      </c>
      <c r="D151" s="13">
        <f>SUM(V151)/SUM($V$2:$V$262)</f>
        <v>4.0077457682340441E-3</v>
      </c>
      <c r="E151" s="12"/>
      <c r="V151" s="2">
        <v>93.61</v>
      </c>
      <c r="X151" s="1">
        <v>41873</v>
      </c>
      <c r="Y151" s="2">
        <v>93.61</v>
      </c>
      <c r="Z151" s="9">
        <f t="shared" si="20"/>
        <v>-0.35999999999999943</v>
      </c>
      <c r="AA151" s="9">
        <f t="shared" si="21"/>
        <v>0</v>
      </c>
      <c r="AB151" s="9">
        <f t="shared" si="22"/>
        <v>0.35999999999999943</v>
      </c>
      <c r="AC151" s="9">
        <f t="shared" si="24"/>
        <v>0.3699999999999995</v>
      </c>
      <c r="AD151" s="9">
        <f t="shared" si="24"/>
        <v>0.70214285714285707</v>
      </c>
      <c r="AE151" s="9">
        <f t="shared" si="25"/>
        <v>0.52695829094608271</v>
      </c>
      <c r="AF151" s="9">
        <f t="shared" si="26"/>
        <v>34.510326449033954</v>
      </c>
      <c r="AG151" s="9">
        <f t="shared" si="23"/>
        <v>96.298333333333332</v>
      </c>
      <c r="AH151" s="9">
        <v>69.644753453668017</v>
      </c>
      <c r="AI151" s="9">
        <v>-0.10982799831005252</v>
      </c>
      <c r="AJ151" s="9">
        <v>-6.8943854559457146E-2</v>
      </c>
      <c r="AK151" s="9">
        <v>-4.0884143750595375E-2</v>
      </c>
    </row>
    <row r="152" spans="1:37" x14ac:dyDescent="0.35">
      <c r="A152" s="1">
        <v>41876</v>
      </c>
      <c r="B152" s="2">
        <v>95.39</v>
      </c>
      <c r="C152" s="12">
        <f>SUM($V$2:V152)</f>
        <v>15334.770000000006</v>
      </c>
      <c r="D152" s="13">
        <f>SUM(V152)/SUM($V$2:$V$262)</f>
        <v>4.0839533044743663E-3</v>
      </c>
      <c r="E152" s="12"/>
      <c r="V152" s="2">
        <v>95.39</v>
      </c>
      <c r="X152" s="1">
        <v>41876</v>
      </c>
      <c r="Y152" s="2">
        <v>95.39</v>
      </c>
      <c r="Z152" s="9">
        <f t="shared" si="20"/>
        <v>1.7800000000000011</v>
      </c>
      <c r="AA152" s="9">
        <f t="shared" si="21"/>
        <v>1.7800000000000011</v>
      </c>
      <c r="AB152" s="9">
        <f t="shared" si="22"/>
        <v>0</v>
      </c>
      <c r="AC152" s="9">
        <f t="shared" si="24"/>
        <v>0.49714285714285672</v>
      </c>
      <c r="AD152" s="9">
        <f t="shared" si="24"/>
        <v>0.63642857142857123</v>
      </c>
      <c r="AE152" s="9">
        <f t="shared" si="25"/>
        <v>0.7811447811447807</v>
      </c>
      <c r="AF152" s="9">
        <f t="shared" si="26"/>
        <v>43.856332703213596</v>
      </c>
      <c r="AG152" s="9">
        <f t="shared" si="23"/>
        <v>96.135833333333338</v>
      </c>
      <c r="AH152" s="9">
        <v>69.75625334598891</v>
      </c>
      <c r="AI152" s="9">
        <v>2.7145423929368917E-2</v>
      </c>
      <c r="AJ152" s="9">
        <v>-4.9725998861691934E-2</v>
      </c>
      <c r="AK152" s="9">
        <v>7.6871422791060851E-2</v>
      </c>
    </row>
    <row r="153" spans="1:37" x14ac:dyDescent="0.35">
      <c r="A153" s="1">
        <v>41877</v>
      </c>
      <c r="B153" s="2">
        <v>95.78</v>
      </c>
      <c r="C153" s="12">
        <f>SUM($V$2:V153)</f>
        <v>15430.550000000007</v>
      </c>
      <c r="D153" s="13">
        <f>SUM(V153)/SUM($V$2:$V$262)</f>
        <v>4.1006504612910661E-3</v>
      </c>
      <c r="E153" s="12"/>
      <c r="V153" s="2">
        <v>95.78</v>
      </c>
      <c r="X153" s="1">
        <v>41877</v>
      </c>
      <c r="Y153" s="2">
        <v>95.78</v>
      </c>
      <c r="Z153" s="9">
        <f t="shared" si="20"/>
        <v>0.39000000000000057</v>
      </c>
      <c r="AA153" s="9">
        <f t="shared" si="21"/>
        <v>0.39000000000000057</v>
      </c>
      <c r="AB153" s="9">
        <f t="shared" si="22"/>
        <v>0</v>
      </c>
      <c r="AC153" s="9">
        <f t="shared" si="24"/>
        <v>0.52499999999999958</v>
      </c>
      <c r="AD153" s="9">
        <f t="shared" si="24"/>
        <v>0.6071428571428571</v>
      </c>
      <c r="AE153" s="9">
        <f t="shared" si="25"/>
        <v>0.86470588235294055</v>
      </c>
      <c r="AF153" s="9">
        <f t="shared" si="26"/>
        <v>46.372239747634055</v>
      </c>
      <c r="AG153" s="9">
        <f t="shared" si="23"/>
        <v>95.983333333333334</v>
      </c>
      <c r="AH153" s="9">
        <v>69.905419542582322</v>
      </c>
      <c r="AI153" s="9">
        <v>0.18360972427160505</v>
      </c>
      <c r="AJ153" s="9">
        <v>-3.0588542350325418E-3</v>
      </c>
      <c r="AK153" s="9">
        <v>0.18666857850663759</v>
      </c>
    </row>
    <row r="154" spans="1:37" x14ac:dyDescent="0.35">
      <c r="A154" s="1">
        <v>41878</v>
      </c>
      <c r="B154" s="2">
        <v>95.82</v>
      </c>
      <c r="C154" s="12">
        <f>SUM($V$2:V154)</f>
        <v>15526.370000000006</v>
      </c>
      <c r="D154" s="13">
        <f>SUM(V154)/SUM($V$2:$V$262)</f>
        <v>4.1023629901953433E-3</v>
      </c>
      <c r="E154" s="12"/>
      <c r="V154" s="2">
        <v>95.82</v>
      </c>
      <c r="X154" s="1">
        <v>41878</v>
      </c>
      <c r="Y154" s="2">
        <v>95.82</v>
      </c>
      <c r="Z154" s="9">
        <f t="shared" si="20"/>
        <v>3.9999999999992042E-2</v>
      </c>
      <c r="AA154" s="9">
        <f t="shared" si="21"/>
        <v>3.9999999999992042E-2</v>
      </c>
      <c r="AB154" s="9">
        <f t="shared" si="22"/>
        <v>0</v>
      </c>
      <c r="AC154" s="9">
        <f t="shared" si="24"/>
        <v>0.49857142857142783</v>
      </c>
      <c r="AD154" s="9">
        <f t="shared" si="24"/>
        <v>0.6071428571428571</v>
      </c>
      <c r="AE154" s="9">
        <f t="shared" si="25"/>
        <v>0.82117647058823418</v>
      </c>
      <c r="AF154" s="9">
        <f t="shared" si="26"/>
        <v>45.090439276485753</v>
      </c>
      <c r="AG154" s="9">
        <f t="shared" si="23"/>
        <v>95.794166666666669</v>
      </c>
      <c r="AH154" s="9">
        <v>70.11835135424289</v>
      </c>
      <c r="AI154" s="9">
        <v>0.38467325617196479</v>
      </c>
      <c r="AJ154" s="9">
        <v>7.4487567846366939E-2</v>
      </c>
      <c r="AK154" s="9">
        <v>0.31018568832559784</v>
      </c>
    </row>
    <row r="155" spans="1:37" x14ac:dyDescent="0.35">
      <c r="A155" s="1">
        <v>41879</v>
      </c>
      <c r="B155" s="2">
        <v>96.44</v>
      </c>
      <c r="C155" s="12">
        <f>SUM($V$2:V155)</f>
        <v>15622.810000000007</v>
      </c>
      <c r="D155" s="13">
        <f>SUM(V155)/SUM($V$2:$V$262)</f>
        <v>4.1289071882116349E-3</v>
      </c>
      <c r="E155" s="12"/>
      <c r="V155" s="2">
        <v>96.44</v>
      </c>
      <c r="X155" s="1">
        <v>41879</v>
      </c>
      <c r="Y155" s="2">
        <v>96.44</v>
      </c>
      <c r="Z155" s="9">
        <f t="shared" si="20"/>
        <v>0.62000000000000455</v>
      </c>
      <c r="AA155" s="9">
        <f t="shared" si="21"/>
        <v>0.62000000000000455</v>
      </c>
      <c r="AB155" s="9">
        <f t="shared" si="22"/>
        <v>0</v>
      </c>
      <c r="AC155" s="9">
        <f t="shared" si="24"/>
        <v>0.52357142857142847</v>
      </c>
      <c r="AD155" s="9">
        <f t="shared" si="24"/>
        <v>0.6071428571428571</v>
      </c>
      <c r="AE155" s="9">
        <f t="shared" si="25"/>
        <v>0.86235294117647043</v>
      </c>
      <c r="AF155" s="9">
        <f t="shared" si="26"/>
        <v>46.304485154769424</v>
      </c>
      <c r="AG155" s="9">
        <f t="shared" si="23"/>
        <v>95.717500000000015</v>
      </c>
      <c r="AH155" s="9">
        <v>70.357732587261935</v>
      </c>
      <c r="AI155" s="9">
        <v>0.58328792924294248</v>
      </c>
      <c r="AJ155" s="9">
        <v>0.17624764012568206</v>
      </c>
      <c r="AK155" s="9">
        <v>0.40704028911726042</v>
      </c>
    </row>
    <row r="156" spans="1:37" x14ac:dyDescent="0.35">
      <c r="A156" s="1">
        <v>41880</v>
      </c>
      <c r="B156" s="2">
        <v>97.86</v>
      </c>
      <c r="C156" s="12">
        <f>SUM($V$2:V156)</f>
        <v>15720.670000000007</v>
      </c>
      <c r="D156" s="13">
        <f>SUM(V156)/SUM($V$2:$V$262)</f>
        <v>4.1897019643134656E-3</v>
      </c>
      <c r="E156" s="12"/>
      <c r="V156" s="2">
        <v>97.86</v>
      </c>
      <c r="X156" s="1">
        <v>41880</v>
      </c>
      <c r="Y156" s="2">
        <v>97.86</v>
      </c>
      <c r="Z156" s="9">
        <f t="shared" si="20"/>
        <v>1.4200000000000017</v>
      </c>
      <c r="AA156" s="9">
        <f t="shared" si="21"/>
        <v>1.4200000000000017</v>
      </c>
      <c r="AB156" s="9">
        <f t="shared" si="22"/>
        <v>0</v>
      </c>
      <c r="AC156" s="9">
        <f t="shared" si="24"/>
        <v>0.59071428571428541</v>
      </c>
      <c r="AD156" s="9">
        <f t="shared" si="24"/>
        <v>0.6071428571428571</v>
      </c>
      <c r="AE156" s="9">
        <f t="shared" si="25"/>
        <v>0.97294117647058787</v>
      </c>
      <c r="AF156" s="9">
        <f t="shared" si="26"/>
        <v>49.314251639833032</v>
      </c>
      <c r="AG156" s="9">
        <f t="shared" si="23"/>
        <v>95.74166666666666</v>
      </c>
      <c r="AH156" s="9">
        <v>70.575678543761057</v>
      </c>
      <c r="AI156" s="9">
        <v>0.72826235481998935</v>
      </c>
      <c r="AJ156" s="9">
        <v>0.28665058306454355</v>
      </c>
      <c r="AK156" s="9">
        <v>0.4416117717554458</v>
      </c>
    </row>
    <row r="157" spans="1:37" x14ac:dyDescent="0.35">
      <c r="A157" s="1">
        <v>41884</v>
      </c>
      <c r="B157" s="2">
        <v>92.92</v>
      </c>
      <c r="C157" s="12">
        <f>SUM($V$2:V157)</f>
        <v>15813.590000000007</v>
      </c>
      <c r="D157" s="13">
        <f>SUM(V157)/SUM($V$2:$V$262)</f>
        <v>3.978204644635267E-3</v>
      </c>
      <c r="E157" s="12"/>
      <c r="V157" s="2">
        <v>92.92</v>
      </c>
      <c r="X157" s="1">
        <v>41884</v>
      </c>
      <c r="Y157" s="2">
        <v>92.92</v>
      </c>
      <c r="Z157" s="9">
        <f t="shared" si="20"/>
        <v>-4.9399999999999977</v>
      </c>
      <c r="AA157" s="9">
        <f t="shared" si="21"/>
        <v>0</v>
      </c>
      <c r="AB157" s="9">
        <f t="shared" si="22"/>
        <v>4.9399999999999977</v>
      </c>
      <c r="AC157" s="9">
        <f t="shared" si="24"/>
        <v>0.59071428571428541</v>
      </c>
      <c r="AD157" s="9">
        <f t="shared" si="24"/>
        <v>0.90785714285714236</v>
      </c>
      <c r="AE157" s="9">
        <f t="shared" si="25"/>
        <v>0.65066876475216362</v>
      </c>
      <c r="AF157" s="9">
        <f t="shared" si="26"/>
        <v>39.418493803622496</v>
      </c>
      <c r="AG157" s="9">
        <f t="shared" si="23"/>
        <v>95.523333333333326</v>
      </c>
      <c r="AH157" s="9">
        <v>70.818961688667642</v>
      </c>
      <c r="AI157" s="9">
        <v>0.87821922551631815</v>
      </c>
      <c r="AJ157" s="9">
        <v>0.40496431155489848</v>
      </c>
      <c r="AK157" s="9">
        <v>0.47325491396141967</v>
      </c>
    </row>
    <row r="158" spans="1:37" x14ac:dyDescent="0.35">
      <c r="A158" s="1">
        <v>41885</v>
      </c>
      <c r="B158" s="2">
        <v>95.5</v>
      </c>
      <c r="C158" s="12">
        <f>SUM($V$2:V158)</f>
        <v>15909.090000000007</v>
      </c>
      <c r="D158" s="13">
        <f>SUM(V158)/SUM($V$2:$V$262)</f>
        <v>4.0886627589611282E-3</v>
      </c>
      <c r="E158" s="12"/>
      <c r="V158" s="2">
        <v>95.5</v>
      </c>
      <c r="X158" s="1">
        <v>41885</v>
      </c>
      <c r="Y158" s="2">
        <v>95.5</v>
      </c>
      <c r="Z158" s="9">
        <f t="shared" si="20"/>
        <v>2.5799999999999983</v>
      </c>
      <c r="AA158" s="9">
        <f t="shared" si="21"/>
        <v>2.5799999999999983</v>
      </c>
      <c r="AB158" s="9">
        <f t="shared" si="22"/>
        <v>0</v>
      </c>
      <c r="AC158" s="9">
        <f t="shared" si="24"/>
        <v>0.76</v>
      </c>
      <c r="AD158" s="9">
        <f t="shared" si="24"/>
        <v>0.90785714285714236</v>
      </c>
      <c r="AE158" s="9">
        <f t="shared" si="25"/>
        <v>0.8371361132966173</v>
      </c>
      <c r="AF158" s="9">
        <f t="shared" si="26"/>
        <v>45.567451820128497</v>
      </c>
      <c r="AG158" s="9">
        <f t="shared" si="23"/>
        <v>95.373333333333335</v>
      </c>
      <c r="AH158" s="9">
        <v>71.070890526544119</v>
      </c>
      <c r="AI158" s="9">
        <v>1.0144165546884665</v>
      </c>
      <c r="AJ158" s="9">
        <v>0.52685476018161204</v>
      </c>
      <c r="AK158" s="9">
        <v>0.48756179450685444</v>
      </c>
    </row>
    <row r="159" spans="1:37" x14ac:dyDescent="0.35">
      <c r="A159" s="1">
        <v>41886</v>
      </c>
      <c r="B159" s="2">
        <v>94.51</v>
      </c>
      <c r="C159" s="12">
        <f>SUM($V$2:V159)</f>
        <v>16003.600000000008</v>
      </c>
      <c r="D159" s="13">
        <f>SUM(V159)/SUM($V$2:$V$262)</f>
        <v>4.0462776685802745E-3</v>
      </c>
      <c r="E159" s="12"/>
      <c r="V159" s="2">
        <v>94.51</v>
      </c>
      <c r="X159" s="1">
        <v>41886</v>
      </c>
      <c r="Y159" s="2">
        <v>94.51</v>
      </c>
      <c r="Z159" s="9">
        <f t="shared" si="20"/>
        <v>-0.98999999999999488</v>
      </c>
      <c r="AA159" s="9">
        <f t="shared" si="21"/>
        <v>0</v>
      </c>
      <c r="AB159" s="9">
        <f t="shared" si="22"/>
        <v>0.98999999999999488</v>
      </c>
      <c r="AC159" s="9">
        <f t="shared" si="24"/>
        <v>0.76</v>
      </c>
      <c r="AD159" s="9">
        <f t="shared" si="24"/>
        <v>0.83357142857142874</v>
      </c>
      <c r="AE159" s="9">
        <f t="shared" si="25"/>
        <v>0.91173950299914297</v>
      </c>
      <c r="AF159" s="9">
        <f t="shared" si="26"/>
        <v>47.691618108471538</v>
      </c>
      <c r="AG159" s="9">
        <f t="shared" si="23"/>
        <v>95.212499999999991</v>
      </c>
      <c r="AH159" s="9">
        <v>71.272306117170473</v>
      </c>
      <c r="AI159" s="9">
        <v>1.0752615669494077</v>
      </c>
      <c r="AJ159" s="9">
        <v>0.63653612153517114</v>
      </c>
      <c r="AK159" s="9">
        <v>0.43872544541423653</v>
      </c>
    </row>
    <row r="160" spans="1:37" x14ac:dyDescent="0.35">
      <c r="A160" s="1">
        <v>41887</v>
      </c>
      <c r="B160" s="2">
        <v>93.32</v>
      </c>
      <c r="C160" s="12">
        <f>SUM($V$2:V160)</f>
        <v>16096.920000000007</v>
      </c>
      <c r="D160" s="13">
        <f>SUM(V160)/SUM($V$2:$V$262)</f>
        <v>3.9953299336780356E-3</v>
      </c>
      <c r="E160" s="12"/>
      <c r="V160" s="2">
        <v>93.32</v>
      </c>
      <c r="X160" s="1">
        <v>41887</v>
      </c>
      <c r="Y160" s="2">
        <v>93.32</v>
      </c>
      <c r="Z160" s="9">
        <f t="shared" si="20"/>
        <v>-1.1900000000000119</v>
      </c>
      <c r="AA160" s="9">
        <f t="shared" si="21"/>
        <v>0</v>
      </c>
      <c r="AB160" s="9">
        <f t="shared" si="22"/>
        <v>1.1900000000000119</v>
      </c>
      <c r="AC160" s="9">
        <f t="shared" si="24"/>
        <v>0.63428571428571501</v>
      </c>
      <c r="AD160" s="9">
        <f t="shared" si="24"/>
        <v>0.91857142857142959</v>
      </c>
      <c r="AE160" s="9">
        <f t="shared" si="25"/>
        <v>0.69051321928460341</v>
      </c>
      <c r="AF160" s="9">
        <f t="shared" si="26"/>
        <v>40.846366145354189</v>
      </c>
      <c r="AG160" s="9">
        <f t="shared" si="23"/>
        <v>95.126666666666665</v>
      </c>
      <c r="AH160" s="9">
        <v>71.444727738120818</v>
      </c>
      <c r="AI160" s="9">
        <v>1.0955215330575498</v>
      </c>
      <c r="AJ160" s="9">
        <v>0.72833320383964684</v>
      </c>
      <c r="AK160" s="9">
        <v>0.36718832921790301</v>
      </c>
    </row>
    <row r="161" spans="1:37" x14ac:dyDescent="0.35">
      <c r="A161" s="1">
        <v>41890</v>
      </c>
      <c r="B161" s="2">
        <v>92.64</v>
      </c>
      <c r="C161" s="12">
        <f>SUM($V$2:V161)</f>
        <v>16189.560000000007</v>
      </c>
      <c r="D161" s="13">
        <f>SUM(V161)/SUM($V$2:$V$262)</f>
        <v>3.9662169423053291E-3</v>
      </c>
      <c r="E161" s="12"/>
      <c r="V161" s="2">
        <v>92.64</v>
      </c>
      <c r="X161" s="1">
        <v>41890</v>
      </c>
      <c r="Y161" s="2">
        <v>92.64</v>
      </c>
      <c r="Z161" s="9">
        <f t="shared" si="20"/>
        <v>-0.67999999999999261</v>
      </c>
      <c r="AA161" s="9">
        <f t="shared" si="21"/>
        <v>0</v>
      </c>
      <c r="AB161" s="9">
        <f t="shared" si="22"/>
        <v>0.67999999999999261</v>
      </c>
      <c r="AC161" s="9">
        <f t="shared" ref="AC161:AD176" si="27">AVERAGE(AA148:AA161)</f>
        <v>0.63428571428571501</v>
      </c>
      <c r="AD161" s="9">
        <f t="shared" si="27"/>
        <v>0.90571428571428625</v>
      </c>
      <c r="AE161" s="9">
        <f t="shared" si="25"/>
        <v>0.70031545741324963</v>
      </c>
      <c r="AF161" s="9">
        <f t="shared" si="26"/>
        <v>41.187384044526922</v>
      </c>
      <c r="AG161" s="9">
        <f t="shared" si="23"/>
        <v>94.813333333333333</v>
      </c>
      <c r="AH161" s="9">
        <v>71.648081387148906</v>
      </c>
      <c r="AI161" s="9">
        <v>1.1459759961558689</v>
      </c>
      <c r="AJ161" s="9">
        <v>0.81186176230289131</v>
      </c>
      <c r="AK161" s="9">
        <v>0.33411423385297756</v>
      </c>
    </row>
    <row r="162" spans="1:37" x14ac:dyDescent="0.35">
      <c r="A162" s="1">
        <v>41891</v>
      </c>
      <c r="B162" s="2">
        <v>92.73</v>
      </c>
      <c r="C162" s="12">
        <f>SUM($V$2:V162)</f>
        <v>16282.290000000006</v>
      </c>
      <c r="D162" s="13">
        <f>SUM(V162)/SUM($V$2:$V$262)</f>
        <v>3.9700701323399515E-3</v>
      </c>
      <c r="E162" s="12"/>
      <c r="V162" s="2">
        <v>92.73</v>
      </c>
      <c r="X162" s="1">
        <v>41891</v>
      </c>
      <c r="Y162" s="2">
        <v>92.73</v>
      </c>
      <c r="Z162" s="9">
        <f t="shared" si="20"/>
        <v>9.0000000000003411E-2</v>
      </c>
      <c r="AA162" s="9">
        <f t="shared" si="21"/>
        <v>9.0000000000003411E-2</v>
      </c>
      <c r="AB162" s="9">
        <f t="shared" si="22"/>
        <v>0</v>
      </c>
      <c r="AC162" s="9">
        <f t="shared" si="27"/>
        <v>0.64071428571428668</v>
      </c>
      <c r="AD162" s="9">
        <f t="shared" si="27"/>
        <v>0.75642857142857167</v>
      </c>
      <c r="AE162" s="9">
        <f t="shared" si="25"/>
        <v>0.84702549575070918</v>
      </c>
      <c r="AF162" s="9">
        <f t="shared" si="26"/>
        <v>45.858895705521505</v>
      </c>
      <c r="AG162" s="9">
        <f t="shared" si="23"/>
        <v>94.71</v>
      </c>
      <c r="AH162" s="9">
        <v>71.826001506619363</v>
      </c>
      <c r="AI162" s="9">
        <v>1.1612782792539065</v>
      </c>
      <c r="AJ162" s="9">
        <v>0.88174506569309441</v>
      </c>
      <c r="AK162" s="9">
        <v>0.27953321356081207</v>
      </c>
    </row>
    <row r="163" spans="1:37" x14ac:dyDescent="0.35">
      <c r="A163" s="1">
        <v>41892</v>
      </c>
      <c r="B163" s="2">
        <v>91.71</v>
      </c>
      <c r="C163" s="12">
        <f>SUM($V$2:V163)</f>
        <v>16374.000000000005</v>
      </c>
      <c r="D163" s="13">
        <f>SUM(V163)/SUM($V$2:$V$262)</f>
        <v>3.9264006452808904E-3</v>
      </c>
      <c r="E163" s="12"/>
      <c r="V163" s="2">
        <v>91.71</v>
      </c>
      <c r="X163" s="1">
        <v>41892</v>
      </c>
      <c r="Y163" s="2">
        <v>91.71</v>
      </c>
      <c r="Z163" s="9">
        <f t="shared" si="20"/>
        <v>-1.0200000000000102</v>
      </c>
      <c r="AA163" s="9">
        <f t="shared" si="21"/>
        <v>0</v>
      </c>
      <c r="AB163" s="9">
        <f t="shared" si="22"/>
        <v>1.0200000000000102</v>
      </c>
      <c r="AC163" s="9">
        <f t="shared" si="27"/>
        <v>0.49428571428571438</v>
      </c>
      <c r="AD163" s="9">
        <f t="shared" si="27"/>
        <v>0.82928571428571529</v>
      </c>
      <c r="AE163" s="9">
        <f t="shared" si="25"/>
        <v>0.5960378983634792</v>
      </c>
      <c r="AF163" s="9">
        <f t="shared" si="26"/>
        <v>37.344846195358848</v>
      </c>
      <c r="AG163" s="9">
        <f t="shared" si="23"/>
        <v>94.551666666666662</v>
      </c>
      <c r="AH163" s="9">
        <v>71.924816506129034</v>
      </c>
      <c r="AI163" s="9">
        <v>1.0890362357637287</v>
      </c>
      <c r="AJ163" s="9">
        <v>0.92320329970722126</v>
      </c>
      <c r="AK163" s="9">
        <v>0.1658329360565074</v>
      </c>
    </row>
    <row r="164" spans="1:37" x14ac:dyDescent="0.35">
      <c r="A164" s="1">
        <v>41893</v>
      </c>
      <c r="B164" s="2">
        <v>92.89</v>
      </c>
      <c r="C164" s="12">
        <f>SUM($V$2:V164)</f>
        <v>16466.890000000007</v>
      </c>
      <c r="D164" s="13">
        <f>SUM(V164)/SUM($V$2:$V$262)</f>
        <v>3.9769202479570595E-3</v>
      </c>
      <c r="E164" s="12"/>
      <c r="V164" s="2">
        <v>92.89</v>
      </c>
      <c r="X164" s="1">
        <v>41893</v>
      </c>
      <c r="Y164" s="2">
        <v>92.89</v>
      </c>
      <c r="Z164" s="9">
        <f t="shared" si="20"/>
        <v>1.1800000000000068</v>
      </c>
      <c r="AA164" s="9">
        <f t="shared" si="21"/>
        <v>1.1800000000000068</v>
      </c>
      <c r="AB164" s="9">
        <f t="shared" si="22"/>
        <v>0</v>
      </c>
      <c r="AC164" s="9">
        <f t="shared" si="27"/>
        <v>0.57857142857142918</v>
      </c>
      <c r="AD164" s="9">
        <f t="shared" si="27"/>
        <v>0.65571428571428625</v>
      </c>
      <c r="AE164" s="9">
        <f t="shared" si="25"/>
        <v>0.88235294117647078</v>
      </c>
      <c r="AF164" s="9">
        <f t="shared" si="26"/>
        <v>46.875000000000007</v>
      </c>
      <c r="AG164" s="9">
        <f t="shared" si="23"/>
        <v>94.34333333333332</v>
      </c>
      <c r="AH164" s="9">
        <v>72.00742276493429</v>
      </c>
      <c r="AI164" s="9">
        <v>1.0104527858980532</v>
      </c>
      <c r="AJ164" s="9">
        <v>0.94065319694538774</v>
      </c>
      <c r="AK164" s="9">
        <v>6.979958895266547E-2</v>
      </c>
    </row>
    <row r="165" spans="1:37" x14ac:dyDescent="0.35">
      <c r="A165" s="1">
        <v>41894</v>
      </c>
      <c r="B165" s="2">
        <v>92.18</v>
      </c>
      <c r="C165" s="12">
        <f>SUM($V$2:V165)</f>
        <v>16559.070000000007</v>
      </c>
      <c r="D165" s="13">
        <f>SUM(V165)/SUM($V$2:$V$262)</f>
        <v>3.9465228599061446E-3</v>
      </c>
      <c r="E165" s="12"/>
      <c r="V165" s="2">
        <v>92.18</v>
      </c>
      <c r="X165" s="1">
        <v>41894</v>
      </c>
      <c r="Y165" s="2">
        <v>92.18</v>
      </c>
      <c r="Z165" s="9">
        <f t="shared" si="20"/>
        <v>-0.70999999999999375</v>
      </c>
      <c r="AA165" s="9">
        <f t="shared" si="21"/>
        <v>0</v>
      </c>
      <c r="AB165" s="9">
        <f t="shared" si="22"/>
        <v>0.70999999999999375</v>
      </c>
      <c r="AC165" s="9">
        <f t="shared" si="27"/>
        <v>0.57857142857142918</v>
      </c>
      <c r="AD165" s="9">
        <f t="shared" si="27"/>
        <v>0.68071428571428583</v>
      </c>
      <c r="AE165" s="9">
        <f t="shared" si="25"/>
        <v>0.84994753410283386</v>
      </c>
      <c r="AF165" s="9">
        <f t="shared" si="26"/>
        <v>45.944412932501436</v>
      </c>
      <c r="AG165" s="9">
        <f t="shared" si="23"/>
        <v>94.043333333333351</v>
      </c>
      <c r="AH165" s="9">
        <v>72.058724560124347</v>
      </c>
      <c r="AI165" s="9">
        <v>0.91024659827225207</v>
      </c>
      <c r="AJ165" s="9">
        <v>0.93457187721076074</v>
      </c>
      <c r="AK165" s="9">
        <v>-2.4325278938508665E-2</v>
      </c>
    </row>
    <row r="166" spans="1:37" x14ac:dyDescent="0.35">
      <c r="A166" s="1">
        <v>41897</v>
      </c>
      <c r="B166" s="2">
        <v>92.86</v>
      </c>
      <c r="C166" s="12">
        <f>SUM($V$2:V166)</f>
        <v>16651.930000000008</v>
      </c>
      <c r="D166" s="13">
        <f>SUM(V166)/SUM($V$2:$V$262)</f>
        <v>3.975635851278852E-3</v>
      </c>
      <c r="E166" s="12"/>
      <c r="V166" s="2">
        <v>92.86</v>
      </c>
      <c r="X166" s="1">
        <v>41897</v>
      </c>
      <c r="Y166" s="2">
        <v>92.86</v>
      </c>
      <c r="Z166" s="9">
        <f t="shared" si="20"/>
        <v>0.67999999999999261</v>
      </c>
      <c r="AA166" s="9">
        <f t="shared" si="21"/>
        <v>0.67999999999999261</v>
      </c>
      <c r="AB166" s="9">
        <f t="shared" si="22"/>
        <v>0</v>
      </c>
      <c r="AC166" s="9">
        <f t="shared" si="27"/>
        <v>0.5</v>
      </c>
      <c r="AD166" s="9">
        <f t="shared" si="27"/>
        <v>0.68071428571428583</v>
      </c>
      <c r="AE166" s="9">
        <f t="shared" si="25"/>
        <v>0.73452256033578167</v>
      </c>
      <c r="AF166" s="9">
        <f t="shared" si="26"/>
        <v>42.347247428917115</v>
      </c>
      <c r="AG166" s="9">
        <f t="shared" si="23"/>
        <v>93.796666666666667</v>
      </c>
      <c r="AH166" s="9">
        <v>72.097337703818852</v>
      </c>
      <c r="AI166" s="9">
        <v>0.81179204559364848</v>
      </c>
      <c r="AJ166" s="9">
        <v>0.91001591088733835</v>
      </c>
      <c r="AK166" s="9">
        <v>-9.8223865293689872E-2</v>
      </c>
    </row>
    <row r="167" spans="1:37" x14ac:dyDescent="0.35">
      <c r="A167" s="1">
        <v>41898</v>
      </c>
      <c r="B167" s="2">
        <v>94.91</v>
      </c>
      <c r="C167" s="12">
        <f>SUM($V$2:V167)</f>
        <v>16746.840000000007</v>
      </c>
      <c r="D167" s="13">
        <f>SUM(V167)/SUM($V$2:$V$262)</f>
        <v>4.0634029576230432E-3</v>
      </c>
      <c r="E167" s="12"/>
      <c r="V167" s="2">
        <v>94.91</v>
      </c>
      <c r="X167" s="1">
        <v>41898</v>
      </c>
      <c r="Y167" s="2">
        <v>94.91</v>
      </c>
      <c r="Z167" s="9">
        <f t="shared" si="20"/>
        <v>2.0499999999999972</v>
      </c>
      <c r="AA167" s="9">
        <f t="shared" si="21"/>
        <v>2.0499999999999972</v>
      </c>
      <c r="AB167" s="9">
        <f t="shared" si="22"/>
        <v>0</v>
      </c>
      <c r="AC167" s="9">
        <f t="shared" si="27"/>
        <v>0.61857142857142833</v>
      </c>
      <c r="AD167" s="9">
        <f t="shared" si="27"/>
        <v>0.68071428571428583</v>
      </c>
      <c r="AE167" s="9">
        <f t="shared" si="25"/>
        <v>0.90870933892969519</v>
      </c>
      <c r="AF167" s="9">
        <f t="shared" si="26"/>
        <v>47.608576140736652</v>
      </c>
      <c r="AG167" s="9">
        <f t="shared" si="23"/>
        <v>93.669166666666669</v>
      </c>
      <c r="AH167" s="9">
        <v>72.109386910943385</v>
      </c>
      <c r="AI167" s="9">
        <v>0.69987703086719932</v>
      </c>
      <c r="AJ167" s="9">
        <v>0.86798813488331061</v>
      </c>
      <c r="AK167" s="9">
        <v>-0.16811110401611129</v>
      </c>
    </row>
    <row r="168" spans="1:37" x14ac:dyDescent="0.35">
      <c r="A168" s="1">
        <v>41899</v>
      </c>
      <c r="B168" s="2">
        <v>94.33</v>
      </c>
      <c r="C168" s="12">
        <f>SUM($V$2:V168)</f>
        <v>16841.170000000009</v>
      </c>
      <c r="D168" s="13">
        <f>SUM(V168)/SUM($V$2:$V$262)</f>
        <v>4.0385712885110279E-3</v>
      </c>
      <c r="E168" s="12"/>
      <c r="V168" s="2">
        <v>94.33</v>
      </c>
      <c r="X168" s="1">
        <v>41899</v>
      </c>
      <c r="Y168" s="2">
        <v>94.33</v>
      </c>
      <c r="Z168" s="9">
        <f t="shared" si="20"/>
        <v>-0.57999999999999829</v>
      </c>
      <c r="AA168" s="9">
        <f t="shared" si="21"/>
        <v>0</v>
      </c>
      <c r="AB168" s="9">
        <f t="shared" si="22"/>
        <v>0.57999999999999829</v>
      </c>
      <c r="AC168" s="9">
        <f t="shared" si="27"/>
        <v>0.61571428571428599</v>
      </c>
      <c r="AD168" s="9">
        <f t="shared" si="27"/>
        <v>0.72214285714285709</v>
      </c>
      <c r="AE168" s="9">
        <f t="shared" si="25"/>
        <v>0.85262116716122693</v>
      </c>
      <c r="AF168" s="9">
        <f t="shared" si="26"/>
        <v>46.022423918846783</v>
      </c>
      <c r="AG168" s="9">
        <f t="shared" si="23"/>
        <v>93.375</v>
      </c>
      <c r="AH168" s="9">
        <v>72.112395436058691</v>
      </c>
      <c r="AI168" s="9">
        <v>0.59544359162718763</v>
      </c>
      <c r="AJ168" s="9">
        <v>0.81347922623208613</v>
      </c>
      <c r="AK168" s="9">
        <v>-0.2180356346048985</v>
      </c>
    </row>
    <row r="169" spans="1:37" x14ac:dyDescent="0.35">
      <c r="A169" s="1">
        <v>41900</v>
      </c>
      <c r="B169" s="2">
        <v>93.07</v>
      </c>
      <c r="C169" s="12">
        <f>SUM($V$2:V169)</f>
        <v>16934.240000000009</v>
      </c>
      <c r="D169" s="13">
        <f>SUM(V169)/SUM($V$2:$V$262)</f>
        <v>3.9846266280263052E-3</v>
      </c>
      <c r="E169" s="12"/>
      <c r="V169" s="2">
        <v>93.07</v>
      </c>
      <c r="X169" s="1">
        <v>41900</v>
      </c>
      <c r="Y169" s="2">
        <v>93.07</v>
      </c>
      <c r="Z169" s="9">
        <f t="shared" si="20"/>
        <v>-1.2600000000000051</v>
      </c>
      <c r="AA169" s="9">
        <f t="shared" si="21"/>
        <v>0</v>
      </c>
      <c r="AB169" s="9">
        <f t="shared" si="22"/>
        <v>1.2600000000000051</v>
      </c>
      <c r="AC169" s="9">
        <f t="shared" si="27"/>
        <v>0.5714285714285714</v>
      </c>
      <c r="AD169" s="9">
        <f t="shared" si="27"/>
        <v>0.8121428571428575</v>
      </c>
      <c r="AE169" s="9">
        <f t="shared" si="25"/>
        <v>0.70360598065083524</v>
      </c>
      <c r="AF169" s="9">
        <f t="shared" si="26"/>
        <v>41.300980898296324</v>
      </c>
      <c r="AG169" s="9">
        <f t="shared" si="23"/>
        <v>93.387499999999989</v>
      </c>
      <c r="AH169" s="9">
        <v>72.154440218572859</v>
      </c>
      <c r="AI169" s="9">
        <v>0.54911588177672854</v>
      </c>
      <c r="AJ169" s="9">
        <v>0.76060655734101457</v>
      </c>
      <c r="AK169" s="9">
        <v>-0.21149067556428602</v>
      </c>
    </row>
    <row r="170" spans="1:37" x14ac:dyDescent="0.35">
      <c r="A170" s="1">
        <v>41901</v>
      </c>
      <c r="B170" s="2">
        <v>92.43</v>
      </c>
      <c r="C170" s="12">
        <f>SUM($V$2:V170)</f>
        <v>17026.670000000009</v>
      </c>
      <c r="D170" s="13">
        <f>SUM(V170)/SUM($V$2:$V$262)</f>
        <v>3.957226165557875E-3</v>
      </c>
      <c r="E170" s="12"/>
      <c r="V170" s="2">
        <v>92.43</v>
      </c>
      <c r="X170" s="1">
        <v>41901</v>
      </c>
      <c r="Y170" s="2">
        <v>92.43</v>
      </c>
      <c r="Z170" s="9">
        <f t="shared" si="20"/>
        <v>-0.63999999999998636</v>
      </c>
      <c r="AA170" s="9">
        <f t="shared" si="21"/>
        <v>0</v>
      </c>
      <c r="AB170" s="9">
        <f t="shared" si="22"/>
        <v>0.63999999999998636</v>
      </c>
      <c r="AC170" s="9">
        <f t="shared" si="27"/>
        <v>0.46999999999999986</v>
      </c>
      <c r="AD170" s="9">
        <f t="shared" si="27"/>
        <v>0.85785714285714221</v>
      </c>
      <c r="AE170" s="9">
        <f t="shared" si="25"/>
        <v>0.54787676935886787</v>
      </c>
      <c r="AF170" s="9">
        <f t="shared" si="26"/>
        <v>35.395373856912329</v>
      </c>
      <c r="AG170" s="9">
        <f t="shared" si="23"/>
        <v>93.131666666666675</v>
      </c>
      <c r="AH170" s="9">
        <v>72.172629980160053</v>
      </c>
      <c r="AI170" s="9">
        <v>0.48422548936652277</v>
      </c>
      <c r="AJ170" s="9">
        <v>0.70533034374611625</v>
      </c>
      <c r="AK170" s="9">
        <v>-0.22110485437959349</v>
      </c>
    </row>
    <row r="171" spans="1:37" x14ac:dyDescent="0.35">
      <c r="A171" s="1">
        <v>41904</v>
      </c>
      <c r="B171" s="2">
        <v>91.46</v>
      </c>
      <c r="C171" s="12">
        <f>SUM($V$2:V171)</f>
        <v>17118.130000000008</v>
      </c>
      <c r="D171" s="13">
        <f>SUM(V171)/SUM($V$2:$V$262)</f>
        <v>3.9156973396291591E-3</v>
      </c>
      <c r="E171" s="12"/>
      <c r="V171" s="2">
        <v>91.46</v>
      </c>
      <c r="X171" s="1">
        <v>41904</v>
      </c>
      <c r="Y171" s="2">
        <v>91.46</v>
      </c>
      <c r="Z171" s="9">
        <f t="shared" si="20"/>
        <v>-0.97000000000001307</v>
      </c>
      <c r="AA171" s="9">
        <f t="shared" si="21"/>
        <v>0</v>
      </c>
      <c r="AB171" s="9">
        <f t="shared" si="22"/>
        <v>0.97000000000001307</v>
      </c>
      <c r="AC171" s="9">
        <f t="shared" si="27"/>
        <v>0.46999999999999986</v>
      </c>
      <c r="AD171" s="9">
        <f t="shared" si="27"/>
        <v>0.57428571428571473</v>
      </c>
      <c r="AE171" s="9">
        <f t="shared" si="25"/>
        <v>0.81840796019900408</v>
      </c>
      <c r="AF171" s="9">
        <f t="shared" si="26"/>
        <v>45.006839945280404</v>
      </c>
      <c r="AG171" s="9">
        <f t="shared" si="23"/>
        <v>92.877500000000012</v>
      </c>
      <c r="AH171" s="9">
        <v>72.218361166814859</v>
      </c>
      <c r="AI171" s="9">
        <v>0.45897823047685904</v>
      </c>
      <c r="AJ171" s="9">
        <v>0.65605992109226485</v>
      </c>
      <c r="AK171" s="9">
        <v>-0.19708169061540581</v>
      </c>
    </row>
    <row r="172" spans="1:37" x14ac:dyDescent="0.35">
      <c r="A172" s="1">
        <v>41905</v>
      </c>
      <c r="B172" s="2">
        <v>91.55</v>
      </c>
      <c r="C172" s="12">
        <f>SUM($V$2:V172)</f>
        <v>17209.680000000008</v>
      </c>
      <c r="D172" s="13">
        <f>SUM(V172)/SUM($V$2:$V$262)</f>
        <v>3.9195505296637824E-3</v>
      </c>
      <c r="E172" s="12"/>
      <c r="V172" s="2">
        <v>91.55</v>
      </c>
      <c r="X172" s="1">
        <v>41905</v>
      </c>
      <c r="Y172" s="2">
        <v>91.55</v>
      </c>
      <c r="Z172" s="9">
        <f t="shared" si="20"/>
        <v>9.0000000000003411E-2</v>
      </c>
      <c r="AA172" s="9">
        <f t="shared" si="21"/>
        <v>9.0000000000003411E-2</v>
      </c>
      <c r="AB172" s="9">
        <f t="shared" si="22"/>
        <v>0</v>
      </c>
      <c r="AC172" s="9">
        <f t="shared" si="27"/>
        <v>0.29214285714285737</v>
      </c>
      <c r="AD172" s="9">
        <f t="shared" si="27"/>
        <v>0.57428571428571473</v>
      </c>
      <c r="AE172" s="9">
        <f t="shared" si="25"/>
        <v>0.50870646766169159</v>
      </c>
      <c r="AF172" s="9">
        <f t="shared" si="26"/>
        <v>33.718054410552355</v>
      </c>
      <c r="AG172" s="9">
        <f t="shared" si="23"/>
        <v>92.73</v>
      </c>
      <c r="AH172" s="9">
        <v>72.237001154458198</v>
      </c>
      <c r="AI172" s="9">
        <v>0.40844002786556644</v>
      </c>
      <c r="AJ172" s="9">
        <v>0.60653594244692521</v>
      </c>
      <c r="AK172" s="9">
        <v>-0.19809591458135878</v>
      </c>
    </row>
    <row r="173" spans="1:37" x14ac:dyDescent="0.35">
      <c r="A173" s="1">
        <v>41906</v>
      </c>
      <c r="B173" s="2">
        <v>93.6</v>
      </c>
      <c r="C173" s="12">
        <f>SUM($V$2:V173)</f>
        <v>17303.280000000006</v>
      </c>
      <c r="D173" s="13">
        <f>SUM(V173)/SUM($V$2:$V$262)</f>
        <v>4.0073176360079744E-3</v>
      </c>
      <c r="E173" s="12"/>
      <c r="V173" s="2">
        <v>93.6</v>
      </c>
      <c r="X173" s="1">
        <v>41906</v>
      </c>
      <c r="Y173" s="2">
        <v>93.6</v>
      </c>
      <c r="Z173" s="9">
        <f t="shared" si="20"/>
        <v>2.0499999999999972</v>
      </c>
      <c r="AA173" s="9">
        <f t="shared" si="21"/>
        <v>2.0499999999999972</v>
      </c>
      <c r="AB173" s="9">
        <f t="shared" si="22"/>
        <v>0</v>
      </c>
      <c r="AC173" s="9">
        <f t="shared" si="27"/>
        <v>0.43857142857142861</v>
      </c>
      <c r="AD173" s="9">
        <f t="shared" si="27"/>
        <v>0.50357142857142934</v>
      </c>
      <c r="AE173" s="9">
        <f t="shared" si="25"/>
        <v>0.87092198581560154</v>
      </c>
      <c r="AF173" s="9">
        <f t="shared" si="26"/>
        <v>46.550416982562517</v>
      </c>
      <c r="AG173" s="9">
        <f t="shared" si="23"/>
        <v>92.81</v>
      </c>
      <c r="AH173" s="9">
        <v>72.175742105979808</v>
      </c>
      <c r="AI173" s="9">
        <v>0.2796318175249155</v>
      </c>
      <c r="AJ173" s="9">
        <v>0.54115511746252332</v>
      </c>
      <c r="AK173" s="9">
        <v>-0.26152329993760781</v>
      </c>
    </row>
    <row r="174" spans="1:37" x14ac:dyDescent="0.35">
      <c r="A174" s="1">
        <v>41907</v>
      </c>
      <c r="B174" s="2">
        <v>93.59</v>
      </c>
      <c r="C174" s="12">
        <f>SUM($V$2:V174)</f>
        <v>17396.870000000006</v>
      </c>
      <c r="D174" s="13">
        <f>SUM(V174)/SUM($V$2:$V$262)</f>
        <v>4.0068895037819055E-3</v>
      </c>
      <c r="E174" s="12"/>
      <c r="V174" s="2">
        <v>93.59</v>
      </c>
      <c r="X174" s="1">
        <v>41907</v>
      </c>
      <c r="Y174" s="2">
        <v>93.59</v>
      </c>
      <c r="Z174" s="9">
        <f t="shared" si="20"/>
        <v>-9.9999999999909051E-3</v>
      </c>
      <c r="AA174" s="9">
        <f t="shared" si="21"/>
        <v>0</v>
      </c>
      <c r="AB174" s="9">
        <f t="shared" si="22"/>
        <v>9.9999999999909051E-3</v>
      </c>
      <c r="AC174" s="9">
        <f t="shared" si="27"/>
        <v>0.43857142857142861</v>
      </c>
      <c r="AD174" s="9">
        <f t="shared" si="27"/>
        <v>0.4192857142857136</v>
      </c>
      <c r="AE174" s="9">
        <f t="shared" si="25"/>
        <v>1.0459965928449764</v>
      </c>
      <c r="AF174" s="9">
        <f t="shared" si="26"/>
        <v>51.124063280599543</v>
      </c>
      <c r="AG174" s="9">
        <f t="shared" si="23"/>
        <v>92.881666666666675</v>
      </c>
      <c r="AH174" s="9">
        <v>72.199761209240563</v>
      </c>
      <c r="AI174" s="9">
        <v>0.26247826449420586</v>
      </c>
      <c r="AJ174" s="9">
        <v>0.48541974686885986</v>
      </c>
      <c r="AK174" s="9">
        <v>-0.222941482374654</v>
      </c>
    </row>
    <row r="175" spans="1:37" x14ac:dyDescent="0.35">
      <c r="A175" s="1">
        <v>41908</v>
      </c>
      <c r="B175" s="2">
        <v>95.55</v>
      </c>
      <c r="C175" s="12">
        <f>SUM($V$2:V175)</f>
        <v>17492.420000000006</v>
      </c>
      <c r="D175" s="13">
        <f>SUM(V175)/SUM($V$2:$V$262)</f>
        <v>4.0908034200914743E-3</v>
      </c>
      <c r="E175" s="12"/>
      <c r="V175" s="2">
        <v>95.55</v>
      </c>
      <c r="X175" s="1">
        <v>41908</v>
      </c>
      <c r="Y175" s="2">
        <v>95.55</v>
      </c>
      <c r="Z175" s="9">
        <f t="shared" si="20"/>
        <v>1.9599999999999937</v>
      </c>
      <c r="AA175" s="9">
        <f t="shared" si="21"/>
        <v>1.9599999999999937</v>
      </c>
      <c r="AB175" s="9">
        <f t="shared" si="22"/>
        <v>0</v>
      </c>
      <c r="AC175" s="9">
        <f t="shared" si="27"/>
        <v>0.57857142857142818</v>
      </c>
      <c r="AD175" s="9">
        <f t="shared" si="27"/>
        <v>0.37071428571428555</v>
      </c>
      <c r="AE175" s="9">
        <f t="shared" si="25"/>
        <v>1.5606936416184967</v>
      </c>
      <c r="AF175" s="9">
        <f t="shared" si="26"/>
        <v>60.948081264108346</v>
      </c>
      <c r="AG175" s="9">
        <f t="shared" si="23"/>
        <v>93.201666666666668</v>
      </c>
      <c r="AH175" s="9">
        <v>72.302741564111628</v>
      </c>
      <c r="AI175" s="9">
        <v>0.33299891366394263</v>
      </c>
      <c r="AJ175" s="9">
        <v>0.45493558022787645</v>
      </c>
      <c r="AK175" s="9">
        <v>-0.12193666656393382</v>
      </c>
    </row>
    <row r="176" spans="1:37" x14ac:dyDescent="0.35">
      <c r="A176" s="1">
        <v>41911</v>
      </c>
      <c r="B176" s="2">
        <v>94.53</v>
      </c>
      <c r="C176" s="12">
        <f>SUM($V$2:V176)</f>
        <v>17586.950000000004</v>
      </c>
      <c r="D176" s="13">
        <f>SUM(V176)/SUM($V$2:$V$262)</f>
        <v>4.0471339330324131E-3</v>
      </c>
      <c r="E176" s="12"/>
      <c r="V176" s="2">
        <v>94.53</v>
      </c>
      <c r="X176" s="1">
        <v>41911</v>
      </c>
      <c r="Y176" s="2">
        <v>94.53</v>
      </c>
      <c r="Z176" s="9">
        <f t="shared" si="20"/>
        <v>-1.019999999999996</v>
      </c>
      <c r="AA176" s="9">
        <f t="shared" si="21"/>
        <v>0</v>
      </c>
      <c r="AB176" s="9">
        <f t="shared" si="22"/>
        <v>1.019999999999996</v>
      </c>
      <c r="AC176" s="9">
        <f t="shared" si="27"/>
        <v>0.57214285714285651</v>
      </c>
      <c r="AD176" s="9">
        <f t="shared" si="27"/>
        <v>0.44357142857142812</v>
      </c>
      <c r="AE176" s="9">
        <f t="shared" si="25"/>
        <v>1.2898550724637681</v>
      </c>
      <c r="AF176" s="9">
        <f t="shared" si="26"/>
        <v>56.329113924050631</v>
      </c>
      <c r="AG176" s="9">
        <f t="shared" si="23"/>
        <v>93.338333333333324</v>
      </c>
      <c r="AH176" s="9">
        <v>72.370686707510757</v>
      </c>
      <c r="AI176" s="9">
        <v>0.35494000445318363</v>
      </c>
      <c r="AJ176" s="9">
        <v>0.43493646507293793</v>
      </c>
      <c r="AK176" s="9">
        <v>-7.9996460619754295E-2</v>
      </c>
    </row>
    <row r="177" spans="1:37" x14ac:dyDescent="0.35">
      <c r="A177" s="1">
        <v>41912</v>
      </c>
      <c r="B177" s="2">
        <v>91.17</v>
      </c>
      <c r="C177" s="12">
        <f>SUM($V$2:V177)</f>
        <v>17678.120000000003</v>
      </c>
      <c r="D177" s="13">
        <f>SUM(V177)/SUM($V$2:$V$262)</f>
        <v>3.9032815050731523E-3</v>
      </c>
      <c r="E177" s="12"/>
      <c r="V177" s="2">
        <v>91.17</v>
      </c>
      <c r="X177" s="1">
        <v>41912</v>
      </c>
      <c r="Y177" s="2">
        <v>91.17</v>
      </c>
      <c r="Z177" s="9">
        <f t="shared" si="20"/>
        <v>-3.3599999999999994</v>
      </c>
      <c r="AA177" s="9">
        <f t="shared" si="21"/>
        <v>0</v>
      </c>
      <c r="AB177" s="9">
        <f t="shared" si="22"/>
        <v>3.3599999999999994</v>
      </c>
      <c r="AC177" s="9">
        <f t="shared" ref="AC177:AD192" si="28">AVERAGE(AA164:AA177)</f>
        <v>0.57214285714285651</v>
      </c>
      <c r="AD177" s="9">
        <f t="shared" si="28"/>
        <v>0.61071428571428454</v>
      </c>
      <c r="AE177" s="9">
        <f t="shared" si="25"/>
        <v>0.9368421052631587</v>
      </c>
      <c r="AF177" s="9">
        <f t="shared" si="26"/>
        <v>48.369565217391326</v>
      </c>
      <c r="AG177" s="9">
        <f t="shared" si="23"/>
        <v>93.254166666666663</v>
      </c>
      <c r="AH177" s="9">
        <v>72.465450803250704</v>
      </c>
      <c r="AI177" s="9">
        <v>0.40238749148801389</v>
      </c>
      <c r="AJ177" s="9">
        <v>0.42842667035595317</v>
      </c>
      <c r="AK177" s="9">
        <v>-2.6039178867939272E-2</v>
      </c>
    </row>
    <row r="178" spans="1:37" x14ac:dyDescent="0.35">
      <c r="A178" s="1">
        <v>41913</v>
      </c>
      <c r="B178" s="2">
        <v>90.74</v>
      </c>
      <c r="C178" s="12">
        <f>SUM($V$2:V178)</f>
        <v>17768.860000000004</v>
      </c>
      <c r="D178" s="13">
        <f>SUM(V178)/SUM($V$2:$V$262)</f>
        <v>3.8848718193521749E-3</v>
      </c>
      <c r="E178" s="12"/>
      <c r="V178" s="2">
        <v>90.74</v>
      </c>
      <c r="X178" s="1">
        <v>41913</v>
      </c>
      <c r="Y178" s="2">
        <v>90.74</v>
      </c>
      <c r="Z178" s="9">
        <f t="shared" si="20"/>
        <v>-0.43000000000000682</v>
      </c>
      <c r="AA178" s="9">
        <f t="shared" si="21"/>
        <v>0</v>
      </c>
      <c r="AB178" s="9">
        <f t="shared" si="22"/>
        <v>0.43000000000000682</v>
      </c>
      <c r="AC178" s="9">
        <f t="shared" si="28"/>
        <v>0.48785714285714171</v>
      </c>
      <c r="AD178" s="9">
        <f t="shared" si="28"/>
        <v>0.64142857142857068</v>
      </c>
      <c r="AE178" s="9">
        <f t="shared" si="25"/>
        <v>0.76057906458797242</v>
      </c>
      <c r="AF178" s="9">
        <f t="shared" si="26"/>
        <v>43.200506008855129</v>
      </c>
      <c r="AG178" s="9">
        <f t="shared" si="23"/>
        <v>93.077500000000001</v>
      </c>
      <c r="AH178" s="9">
        <v>72.460602743750655</v>
      </c>
      <c r="AI178" s="9">
        <v>0.33526073641287724</v>
      </c>
      <c r="AJ178" s="9">
        <v>0.40979348356733802</v>
      </c>
      <c r="AK178" s="9">
        <v>-7.4532747154460788E-2</v>
      </c>
    </row>
    <row r="179" spans="1:37" x14ac:dyDescent="0.35">
      <c r="A179" s="1">
        <v>41914</v>
      </c>
      <c r="B179" s="2">
        <v>91.02</v>
      </c>
      <c r="C179" s="12">
        <f>SUM($V$2:V179)</f>
        <v>17859.880000000005</v>
      </c>
      <c r="D179" s="13">
        <f>SUM(V179)/SUM($V$2:$V$262)</f>
        <v>3.8968595216821137E-3</v>
      </c>
      <c r="E179" s="12"/>
      <c r="V179" s="2">
        <v>91.02</v>
      </c>
      <c r="X179" s="1">
        <v>41914</v>
      </c>
      <c r="Y179" s="2">
        <v>91.02</v>
      </c>
      <c r="Z179" s="9">
        <f t="shared" si="20"/>
        <v>0.28000000000000114</v>
      </c>
      <c r="AA179" s="9">
        <f t="shared" si="21"/>
        <v>0.28000000000000114</v>
      </c>
      <c r="AB179" s="9">
        <f t="shared" si="22"/>
        <v>0</v>
      </c>
      <c r="AC179" s="9">
        <f t="shared" si="28"/>
        <v>0.50785714285714179</v>
      </c>
      <c r="AD179" s="9">
        <f t="shared" si="28"/>
        <v>0.59071428571428541</v>
      </c>
      <c r="AE179" s="9">
        <f t="shared" si="25"/>
        <v>0.85973397823458142</v>
      </c>
      <c r="AF179" s="9">
        <f t="shared" si="26"/>
        <v>46.228868660598138</v>
      </c>
      <c r="AG179" s="9">
        <f t="shared" si="23"/>
        <v>92.75333333333333</v>
      </c>
      <c r="AH179" s="9">
        <v>72.462780170139496</v>
      </c>
      <c r="AI179" s="9">
        <v>0.2860270823065747</v>
      </c>
      <c r="AJ179" s="9">
        <v>0.3850402033151854</v>
      </c>
      <c r="AK179" s="9">
        <v>-9.9013121008610705E-2</v>
      </c>
    </row>
    <row r="180" spans="1:37" x14ac:dyDescent="0.35">
      <c r="A180" s="1">
        <v>41915</v>
      </c>
      <c r="B180" s="2">
        <v>89.76</v>
      </c>
      <c r="C180" s="12">
        <f>SUM($V$2:V180)</f>
        <v>17949.640000000003</v>
      </c>
      <c r="D180" s="13">
        <f>SUM(V180)/SUM($V$2:$V$262)</f>
        <v>3.8429148611973914E-3</v>
      </c>
      <c r="E180" s="12"/>
      <c r="V180" s="2">
        <v>89.76</v>
      </c>
      <c r="X180" s="1">
        <v>41915</v>
      </c>
      <c r="Y180" s="2">
        <v>89.76</v>
      </c>
      <c r="Z180" s="9">
        <f t="shared" si="20"/>
        <v>-1.2599999999999909</v>
      </c>
      <c r="AA180" s="9">
        <f t="shared" si="21"/>
        <v>0</v>
      </c>
      <c r="AB180" s="9">
        <f t="shared" si="22"/>
        <v>1.2599999999999909</v>
      </c>
      <c r="AC180" s="9">
        <f t="shared" si="28"/>
        <v>0.45928571428571374</v>
      </c>
      <c r="AD180" s="9">
        <f t="shared" si="28"/>
        <v>0.68071428571428483</v>
      </c>
      <c r="AE180" s="9">
        <f t="shared" si="25"/>
        <v>0.67471143756558249</v>
      </c>
      <c r="AF180" s="9">
        <f t="shared" si="26"/>
        <v>40.288220551378451</v>
      </c>
      <c r="AG180" s="9">
        <f t="shared" si="23"/>
        <v>92.372500000000002</v>
      </c>
      <c r="AH180" s="9">
        <v>72.439611416795827</v>
      </c>
      <c r="AI180" s="9">
        <v>0.21707195065853568</v>
      </c>
      <c r="AJ180" s="9">
        <v>0.3514465527838555</v>
      </c>
      <c r="AK180" s="9">
        <v>-0.13437460212531982</v>
      </c>
    </row>
    <row r="181" spans="1:37" x14ac:dyDescent="0.35">
      <c r="A181" s="1">
        <v>41918</v>
      </c>
      <c r="B181" s="2">
        <v>90.33</v>
      </c>
      <c r="C181" s="12">
        <f>SUM($V$2:V181)</f>
        <v>18039.970000000005</v>
      </c>
      <c r="D181" s="13">
        <f>SUM(V181)/SUM($V$2:$V$262)</f>
        <v>3.8673183980833369E-3</v>
      </c>
      <c r="E181" s="12"/>
      <c r="V181" s="2">
        <v>90.33</v>
      </c>
      <c r="X181" s="1">
        <v>41918</v>
      </c>
      <c r="Y181" s="2">
        <v>90.33</v>
      </c>
      <c r="Z181" s="9">
        <f t="shared" si="20"/>
        <v>0.56999999999999318</v>
      </c>
      <c r="AA181" s="9">
        <f t="shared" si="21"/>
        <v>0.56999999999999318</v>
      </c>
      <c r="AB181" s="9">
        <f t="shared" si="22"/>
        <v>0</v>
      </c>
      <c r="AC181" s="9">
        <f t="shared" si="28"/>
        <v>0.35357142857142776</v>
      </c>
      <c r="AD181" s="9">
        <f t="shared" si="28"/>
        <v>0.68071428571428483</v>
      </c>
      <c r="AE181" s="9">
        <f t="shared" si="25"/>
        <v>0.51941238195173089</v>
      </c>
      <c r="AF181" s="9">
        <f t="shared" si="26"/>
        <v>34.185082872928163</v>
      </c>
      <c r="AG181" s="9">
        <f t="shared" si="23"/>
        <v>92.144166666666649</v>
      </c>
      <c r="AH181" s="9">
        <v>72.492973830366509</v>
      </c>
      <c r="AI181" s="9">
        <v>0.24114348055641699</v>
      </c>
      <c r="AJ181" s="9">
        <v>0.32938593833836782</v>
      </c>
      <c r="AK181" s="9">
        <v>-8.8242457781950834E-2</v>
      </c>
    </row>
    <row r="182" spans="1:37" x14ac:dyDescent="0.35">
      <c r="A182" s="1">
        <v>41919</v>
      </c>
      <c r="B182" s="2">
        <v>88.89</v>
      </c>
      <c r="C182" s="12">
        <f>SUM($V$2:V182)</f>
        <v>18128.860000000004</v>
      </c>
      <c r="D182" s="13">
        <f>SUM(V182)/SUM($V$2:$V$262)</f>
        <v>3.8056673575293681E-3</v>
      </c>
      <c r="E182" s="12"/>
      <c r="V182" s="2">
        <v>88.89</v>
      </c>
      <c r="X182" s="1">
        <v>41919</v>
      </c>
      <c r="Y182" s="2">
        <v>88.89</v>
      </c>
      <c r="Z182" s="9">
        <f t="shared" si="20"/>
        <v>-1.4399999999999977</v>
      </c>
      <c r="AA182" s="9">
        <f t="shared" si="21"/>
        <v>0</v>
      </c>
      <c r="AB182" s="9">
        <f t="shared" si="22"/>
        <v>1.4399999999999977</v>
      </c>
      <c r="AC182" s="9">
        <f t="shared" si="28"/>
        <v>0.35357142857142776</v>
      </c>
      <c r="AD182" s="9">
        <f t="shared" si="28"/>
        <v>0.74214285714285622</v>
      </c>
      <c r="AE182" s="9">
        <f t="shared" si="25"/>
        <v>0.47641963426371459</v>
      </c>
      <c r="AF182" s="9">
        <f t="shared" si="26"/>
        <v>32.268578878748343</v>
      </c>
      <c r="AG182" s="9">
        <f t="shared" si="23"/>
        <v>91.849166666666676</v>
      </c>
      <c r="AH182" s="9">
        <v>72.509790657746763</v>
      </c>
      <c r="AI182" s="9">
        <v>0.22215491303417423</v>
      </c>
      <c r="AJ182" s="9">
        <v>0.30793973327752916</v>
      </c>
      <c r="AK182" s="9">
        <v>-8.5784820243354931E-2</v>
      </c>
    </row>
    <row r="183" spans="1:37" x14ac:dyDescent="0.35">
      <c r="A183" s="1">
        <v>41920</v>
      </c>
      <c r="B183" s="2">
        <v>87.29</v>
      </c>
      <c r="C183" s="12">
        <f>SUM($V$2:V183)</f>
        <v>18216.150000000005</v>
      </c>
      <c r="D183" s="13">
        <f>SUM(V183)/SUM($V$2:$V$262)</f>
        <v>3.7371662013582921E-3</v>
      </c>
      <c r="E183" s="12"/>
      <c r="V183" s="2">
        <v>87.29</v>
      </c>
      <c r="X183" s="1">
        <v>41920</v>
      </c>
      <c r="Y183" s="2">
        <v>87.29</v>
      </c>
      <c r="Z183" s="9">
        <f t="shared" si="20"/>
        <v>-1.5999999999999943</v>
      </c>
      <c r="AA183" s="9">
        <f t="shared" si="21"/>
        <v>0</v>
      </c>
      <c r="AB183" s="9">
        <f t="shared" si="22"/>
        <v>1.5999999999999943</v>
      </c>
      <c r="AC183" s="9">
        <f t="shared" si="28"/>
        <v>0.35357142857142776</v>
      </c>
      <c r="AD183" s="9">
        <f t="shared" si="28"/>
        <v>0.76642857142856968</v>
      </c>
      <c r="AE183" s="9">
        <f t="shared" si="25"/>
        <v>0.46132339235787512</v>
      </c>
      <c r="AF183" s="9">
        <f t="shared" si="26"/>
        <v>31.568877551020407</v>
      </c>
      <c r="AG183" s="9">
        <f t="shared" si="23"/>
        <v>91.501666666666665</v>
      </c>
      <c r="AH183" s="9">
        <v>72.523139646061807</v>
      </c>
      <c r="AI183" s="9">
        <v>0.2023530676759151</v>
      </c>
      <c r="AJ183" s="9">
        <v>0.28682240015720639</v>
      </c>
      <c r="AK183" s="9">
        <v>-8.4469332481291293E-2</v>
      </c>
    </row>
    <row r="184" spans="1:37" x14ac:dyDescent="0.35">
      <c r="A184" s="1">
        <v>41921</v>
      </c>
      <c r="B184" s="2">
        <v>85.76</v>
      </c>
      <c r="C184" s="12">
        <f>SUM($V$2:V184)</f>
        <v>18301.910000000003</v>
      </c>
      <c r="D184" s="13">
        <f>SUM(V184)/SUM($V$2:$V$262)</f>
        <v>3.6716619707697E-3</v>
      </c>
      <c r="E184" s="12"/>
      <c r="V184" s="2">
        <v>85.76</v>
      </c>
      <c r="X184" s="1">
        <v>41921</v>
      </c>
      <c r="Y184" s="2">
        <v>85.76</v>
      </c>
      <c r="Z184" s="9">
        <f t="shared" si="20"/>
        <v>-1.5300000000000011</v>
      </c>
      <c r="AA184" s="9">
        <f t="shared" si="21"/>
        <v>0</v>
      </c>
      <c r="AB184" s="9">
        <f t="shared" si="22"/>
        <v>1.5300000000000011</v>
      </c>
      <c r="AC184" s="9">
        <f t="shared" si="28"/>
        <v>0.35357142857142776</v>
      </c>
      <c r="AD184" s="9">
        <f t="shared" si="28"/>
        <v>0.82999999999999929</v>
      </c>
      <c r="AE184" s="9">
        <f t="shared" si="25"/>
        <v>0.42598967297762419</v>
      </c>
      <c r="AF184" s="9">
        <f t="shared" si="26"/>
        <v>29.873264936632438</v>
      </c>
      <c r="AG184" s="9">
        <f t="shared" si="23"/>
        <v>91.019166666666663</v>
      </c>
      <c r="AH184" s="9">
        <v>72.545129301909071</v>
      </c>
      <c r="AI184" s="9">
        <v>0.19490299433054759</v>
      </c>
      <c r="AJ184" s="9">
        <v>0.26843851899187465</v>
      </c>
      <c r="AK184" s="9">
        <v>-7.3535524661327067E-2</v>
      </c>
    </row>
    <row r="185" spans="1:37" x14ac:dyDescent="0.35">
      <c r="A185" s="1">
        <v>41922</v>
      </c>
      <c r="B185" s="2">
        <v>85.87</v>
      </c>
      <c r="C185" s="12">
        <f>SUM($V$2:V185)</f>
        <v>18387.780000000002</v>
      </c>
      <c r="D185" s="13">
        <f>SUM(V185)/SUM($V$2:$V$262)</f>
        <v>3.6763714252564614E-3</v>
      </c>
      <c r="E185" s="12"/>
      <c r="V185" s="2">
        <v>85.87</v>
      </c>
      <c r="X185" s="1">
        <v>41922</v>
      </c>
      <c r="Y185" s="2">
        <v>85.87</v>
      </c>
      <c r="Z185" s="9">
        <f t="shared" si="20"/>
        <v>0.10999999999999943</v>
      </c>
      <c r="AA185" s="9">
        <f t="shared" si="21"/>
        <v>0.10999999999999943</v>
      </c>
      <c r="AB185" s="9">
        <f t="shared" si="22"/>
        <v>0</v>
      </c>
      <c r="AC185" s="9">
        <f t="shared" si="28"/>
        <v>0.3614285714285706</v>
      </c>
      <c r="AD185" s="9">
        <f t="shared" si="28"/>
        <v>0.76071428571428412</v>
      </c>
      <c r="AE185" s="9">
        <f t="shared" si="25"/>
        <v>0.47511737089201866</v>
      </c>
      <c r="AF185" s="9">
        <f t="shared" si="26"/>
        <v>32.208784213876513</v>
      </c>
      <c r="AG185" s="9">
        <f t="shared" si="23"/>
        <v>90.375</v>
      </c>
      <c r="AH185" s="9">
        <v>72.566230983249142</v>
      </c>
      <c r="AI185" s="9">
        <v>0.18764280587669191</v>
      </c>
      <c r="AJ185" s="9">
        <v>0.25227937636883813</v>
      </c>
      <c r="AK185" s="9">
        <v>-6.4636570492146217E-2</v>
      </c>
    </row>
    <row r="186" spans="1:37" x14ac:dyDescent="0.35">
      <c r="A186" s="1">
        <v>41925</v>
      </c>
      <c r="B186" s="2">
        <v>85.73</v>
      </c>
      <c r="C186" s="12">
        <f>SUM($V$2:V186)</f>
        <v>18473.510000000002</v>
      </c>
      <c r="D186" s="13">
        <f>SUM(V186)/SUM($V$2:$V$262)</f>
        <v>3.6703775740914921E-3</v>
      </c>
      <c r="E186" s="12"/>
      <c r="V186" s="2">
        <v>85.73</v>
      </c>
      <c r="X186" s="1">
        <v>41925</v>
      </c>
      <c r="Y186" s="2">
        <v>85.73</v>
      </c>
      <c r="Z186" s="9">
        <f t="shared" si="20"/>
        <v>-0.14000000000000057</v>
      </c>
      <c r="AA186" s="9">
        <f t="shared" si="21"/>
        <v>0</v>
      </c>
      <c r="AB186" s="9">
        <f t="shared" si="22"/>
        <v>0.14000000000000057</v>
      </c>
      <c r="AC186" s="9">
        <f t="shared" si="28"/>
        <v>0.35499999999999893</v>
      </c>
      <c r="AD186" s="9">
        <f t="shared" si="28"/>
        <v>0.77071428571428413</v>
      </c>
      <c r="AE186" s="9">
        <f t="shared" si="25"/>
        <v>0.46061167747914689</v>
      </c>
      <c r="AF186" s="9">
        <f t="shared" si="26"/>
        <v>31.535532994923841</v>
      </c>
      <c r="AG186" s="9">
        <f t="shared" si="23"/>
        <v>89.719999999999985</v>
      </c>
      <c r="AH186" s="9">
        <v>72.602065947452914</v>
      </c>
      <c r="AI186" s="9">
        <v>0.19736618180741061</v>
      </c>
      <c r="AJ186" s="9">
        <v>0.24129673745655264</v>
      </c>
      <c r="AK186" s="9">
        <v>-4.3930555649142028E-2</v>
      </c>
    </row>
    <row r="187" spans="1:37" x14ac:dyDescent="0.35">
      <c r="A187" s="1">
        <v>41926</v>
      </c>
      <c r="B187" s="2">
        <v>81.72</v>
      </c>
      <c r="C187" s="12">
        <f>SUM($V$2:V187)</f>
        <v>18555.230000000003</v>
      </c>
      <c r="D187" s="13">
        <f>SUM(V187)/SUM($V$2:$V$262)</f>
        <v>3.4986965514377318E-3</v>
      </c>
      <c r="E187" s="12"/>
      <c r="V187" s="2">
        <v>81.72</v>
      </c>
      <c r="X187" s="1">
        <v>41926</v>
      </c>
      <c r="Y187" s="2">
        <v>81.72</v>
      </c>
      <c r="Z187" s="9">
        <f t="shared" si="20"/>
        <v>-4.0100000000000051</v>
      </c>
      <c r="AA187" s="9">
        <f t="shared" si="21"/>
        <v>0</v>
      </c>
      <c r="AB187" s="9">
        <f t="shared" si="22"/>
        <v>4.0100000000000051</v>
      </c>
      <c r="AC187" s="9">
        <f t="shared" si="28"/>
        <v>0.20857142857142769</v>
      </c>
      <c r="AD187" s="9">
        <f t="shared" si="28"/>
        <v>1.0571428571428558</v>
      </c>
      <c r="AE187" s="9">
        <f t="shared" si="25"/>
        <v>0.1972972972972967</v>
      </c>
      <c r="AF187" s="9">
        <f t="shared" si="26"/>
        <v>16.478555304740354</v>
      </c>
      <c r="AG187" s="9">
        <f t="shared" si="23"/>
        <v>88.567499999999995</v>
      </c>
      <c r="AH187" s="9">
        <v>72.706357506900844</v>
      </c>
      <c r="AI187" s="9">
        <v>0.27931614093481016</v>
      </c>
      <c r="AJ187" s="9">
        <v>0.24890061815220416</v>
      </c>
      <c r="AK187" s="9">
        <v>3.0415522782606008E-2</v>
      </c>
    </row>
    <row r="188" spans="1:37" x14ac:dyDescent="0.35">
      <c r="A188" s="1">
        <v>41927</v>
      </c>
      <c r="B188" s="2">
        <v>81.819999999999993</v>
      </c>
      <c r="C188" s="12">
        <f>SUM($V$2:V188)</f>
        <v>18637.050000000003</v>
      </c>
      <c r="D188" s="13">
        <f>SUM(V188)/SUM($V$2:$V$262)</f>
        <v>3.5029778736984235E-3</v>
      </c>
      <c r="E188" s="12"/>
      <c r="V188" s="2">
        <v>81.819999999999993</v>
      </c>
      <c r="X188" s="1">
        <v>41927</v>
      </c>
      <c r="Y188" s="2">
        <v>81.819999999999993</v>
      </c>
      <c r="Z188" s="9">
        <f t="shared" si="20"/>
        <v>9.9999999999994316E-2</v>
      </c>
      <c r="AA188" s="9">
        <f t="shared" si="21"/>
        <v>9.9999999999994316E-2</v>
      </c>
      <c r="AB188" s="9">
        <f t="shared" si="22"/>
        <v>0</v>
      </c>
      <c r="AC188" s="9">
        <f t="shared" si="28"/>
        <v>0.21571428571428442</v>
      </c>
      <c r="AD188" s="9">
        <f t="shared" si="28"/>
        <v>1.0564285714285708</v>
      </c>
      <c r="AE188" s="9">
        <f t="shared" si="25"/>
        <v>0.20419202163623959</v>
      </c>
      <c r="AF188" s="9">
        <f t="shared" si="26"/>
        <v>16.956765861875283</v>
      </c>
      <c r="AG188" s="9">
        <f t="shared" si="23"/>
        <v>87.508333333333326</v>
      </c>
      <c r="AH188" s="9">
        <v>72.859219691574864</v>
      </c>
      <c r="AI188" s="9">
        <v>0.40096524120914978</v>
      </c>
      <c r="AJ188" s="9">
        <v>0.27931354276359333</v>
      </c>
      <c r="AK188" s="9">
        <v>0.12165169844555646</v>
      </c>
    </row>
    <row r="189" spans="1:37" x14ac:dyDescent="0.35">
      <c r="A189" s="1">
        <v>41928</v>
      </c>
      <c r="B189" s="2">
        <v>82.33</v>
      </c>
      <c r="C189" s="12">
        <f>SUM($V$2:V189)</f>
        <v>18719.380000000005</v>
      </c>
      <c r="D189" s="13">
        <f>SUM(V189)/SUM($V$2:$V$262)</f>
        <v>3.5248126172279545E-3</v>
      </c>
      <c r="E189" s="12"/>
      <c r="V189" s="2">
        <v>82.33</v>
      </c>
      <c r="X189" s="1">
        <v>41928</v>
      </c>
      <c r="Y189" s="2">
        <v>82.33</v>
      </c>
      <c r="Z189" s="9">
        <f t="shared" si="20"/>
        <v>0.51000000000000512</v>
      </c>
      <c r="AA189" s="9">
        <f t="shared" si="21"/>
        <v>0.51000000000000512</v>
      </c>
      <c r="AB189" s="9">
        <f t="shared" si="22"/>
        <v>0</v>
      </c>
      <c r="AC189" s="9">
        <f t="shared" si="28"/>
        <v>0.11214285714285666</v>
      </c>
      <c r="AD189" s="9">
        <f t="shared" si="28"/>
        <v>1.0564285714285708</v>
      </c>
      <c r="AE189" s="9">
        <f t="shared" si="25"/>
        <v>0.10615280594996579</v>
      </c>
      <c r="AF189" s="9">
        <f t="shared" si="26"/>
        <v>9.5965770171148677</v>
      </c>
      <c r="AG189" s="9">
        <f t="shared" si="23"/>
        <v>86.771666666666661</v>
      </c>
      <c r="AH189" s="9">
        <v>72.9392776403471</v>
      </c>
      <c r="AI189" s="9">
        <v>0.42549453354706657</v>
      </c>
      <c r="AJ189" s="9">
        <v>0.30854974092028797</v>
      </c>
      <c r="AK189" s="9">
        <v>0.11694479262677859</v>
      </c>
    </row>
    <row r="190" spans="1:37" x14ac:dyDescent="0.35">
      <c r="A190" s="1">
        <v>41929</v>
      </c>
      <c r="B190" s="2">
        <v>82.8</v>
      </c>
      <c r="C190" s="12">
        <f>SUM($V$2:V190)</f>
        <v>18802.180000000004</v>
      </c>
      <c r="D190" s="13">
        <f>SUM(V190)/SUM($V$2:$V$262)</f>
        <v>3.5449348318532083E-3</v>
      </c>
      <c r="E190" s="12"/>
      <c r="V190" s="2">
        <v>82.8</v>
      </c>
      <c r="X190" s="1">
        <v>41929</v>
      </c>
      <c r="Y190" s="2">
        <v>82.8</v>
      </c>
      <c r="Z190" s="9">
        <f t="shared" si="20"/>
        <v>0.46999999999999886</v>
      </c>
      <c r="AA190" s="9">
        <f t="shared" si="21"/>
        <v>0.46999999999999886</v>
      </c>
      <c r="AB190" s="9">
        <f t="shared" si="22"/>
        <v>0</v>
      </c>
      <c r="AC190" s="9">
        <f t="shared" si="28"/>
        <v>0.14571428571428516</v>
      </c>
      <c r="AD190" s="9">
        <f t="shared" si="28"/>
        <v>0.98357142857142832</v>
      </c>
      <c r="AE190" s="9">
        <f t="shared" si="25"/>
        <v>0.14814814814814761</v>
      </c>
      <c r="AF190" s="9">
        <f t="shared" si="26"/>
        <v>12.903225806451573</v>
      </c>
      <c r="AG190" s="9">
        <f t="shared" si="23"/>
        <v>86.110000000000014</v>
      </c>
      <c r="AH190" s="9">
        <v>72.988960852173236</v>
      </c>
      <c r="AI190" s="9">
        <v>0.41353883342952713</v>
      </c>
      <c r="AJ190" s="9">
        <v>0.32954755942213582</v>
      </c>
      <c r="AK190" s="9">
        <v>8.3991274007391314E-2</v>
      </c>
    </row>
    <row r="191" spans="1:37" x14ac:dyDescent="0.35">
      <c r="A191" s="1">
        <v>41932</v>
      </c>
      <c r="B191" s="2">
        <v>82.76</v>
      </c>
      <c r="C191" s="12">
        <f>SUM($V$2:V191)</f>
        <v>18884.940000000002</v>
      </c>
      <c r="D191" s="13">
        <f>SUM(V191)/SUM($V$2:$V$262)</f>
        <v>3.5432223029489315E-3</v>
      </c>
      <c r="E191" s="12"/>
      <c r="V191" s="2">
        <v>82.76</v>
      </c>
      <c r="X191" s="1">
        <v>41932</v>
      </c>
      <c r="Y191" s="2">
        <v>82.76</v>
      </c>
      <c r="Z191" s="9">
        <f t="shared" si="20"/>
        <v>-3.9999999999992042E-2</v>
      </c>
      <c r="AA191" s="9">
        <f t="shared" si="21"/>
        <v>0</v>
      </c>
      <c r="AB191" s="9">
        <f t="shared" si="22"/>
        <v>3.9999999999992042E-2</v>
      </c>
      <c r="AC191" s="9">
        <f t="shared" si="28"/>
        <v>0.14571428571428516</v>
      </c>
      <c r="AD191" s="9">
        <f t="shared" si="28"/>
        <v>0.74642857142857066</v>
      </c>
      <c r="AE191" s="9">
        <f t="shared" si="25"/>
        <v>0.19521531100478415</v>
      </c>
      <c r="AF191" s="9">
        <f t="shared" si="26"/>
        <v>16.333066453162488</v>
      </c>
      <c r="AG191" s="9">
        <f t="shared" si="23"/>
        <v>85.421666666666681</v>
      </c>
      <c r="AH191" s="9">
        <v>73.019408344604855</v>
      </c>
      <c r="AI191" s="9">
        <v>0.38270708167441114</v>
      </c>
      <c r="AJ191" s="9">
        <v>0.3401794638725909</v>
      </c>
      <c r="AK191" s="9">
        <v>4.2527617801820239E-2</v>
      </c>
    </row>
    <row r="192" spans="1:37" x14ac:dyDescent="0.35">
      <c r="A192" s="1">
        <v>41933</v>
      </c>
      <c r="B192" s="2">
        <v>83.25</v>
      </c>
      <c r="C192" s="12">
        <f>SUM($V$2:V192)</f>
        <v>18968.190000000002</v>
      </c>
      <c r="D192" s="13">
        <f>SUM(V192)/SUM($V$2:$V$262)</f>
        <v>3.5642007820263235E-3</v>
      </c>
      <c r="E192" s="12"/>
      <c r="V192" s="2">
        <v>83.25</v>
      </c>
      <c r="X192" s="1">
        <v>41933</v>
      </c>
      <c r="Y192" s="2">
        <v>83.25</v>
      </c>
      <c r="Z192" s="9">
        <f t="shared" si="20"/>
        <v>0.48999999999999488</v>
      </c>
      <c r="AA192" s="9">
        <f t="shared" si="21"/>
        <v>0.48999999999999488</v>
      </c>
      <c r="AB192" s="9">
        <f t="shared" si="22"/>
        <v>0</v>
      </c>
      <c r="AC192" s="9">
        <f t="shared" si="28"/>
        <v>0.18071428571428477</v>
      </c>
      <c r="AD192" s="9">
        <f t="shared" si="28"/>
        <v>0.71571428571428442</v>
      </c>
      <c r="AE192" s="9">
        <f t="shared" si="25"/>
        <v>0.25249500998003904</v>
      </c>
      <c r="AF192" s="9">
        <f t="shared" si="26"/>
        <v>20.159362549800747</v>
      </c>
      <c r="AG192" s="9">
        <f t="shared" si="23"/>
        <v>84.879166666666677</v>
      </c>
      <c r="AH192" s="9">
        <v>73.117229652411908</v>
      </c>
      <c r="AI192" s="9">
        <v>0.42917509290131761</v>
      </c>
      <c r="AJ192" s="9">
        <v>0.35797858967833629</v>
      </c>
      <c r="AK192" s="9">
        <v>7.1196503222981322E-2</v>
      </c>
    </row>
    <row r="193" spans="1:37" x14ac:dyDescent="0.35">
      <c r="A193" s="1">
        <v>41934</v>
      </c>
      <c r="B193" s="2">
        <v>80.52</v>
      </c>
      <c r="C193" s="12">
        <f>SUM($V$2:V193)</f>
        <v>19048.710000000003</v>
      </c>
      <c r="D193" s="13">
        <f>SUM(V193)/SUM($V$2:$V$262)</f>
        <v>3.447320684309424E-3</v>
      </c>
      <c r="E193" s="12"/>
      <c r="V193" s="2">
        <v>80.52</v>
      </c>
      <c r="X193" s="1">
        <v>41934</v>
      </c>
      <c r="Y193" s="2">
        <v>80.52</v>
      </c>
      <c r="Z193" s="9">
        <f t="shared" si="20"/>
        <v>-2.730000000000004</v>
      </c>
      <c r="AA193" s="9">
        <f t="shared" si="21"/>
        <v>0</v>
      </c>
      <c r="AB193" s="9">
        <f t="shared" si="22"/>
        <v>2.730000000000004</v>
      </c>
      <c r="AC193" s="9">
        <f t="shared" ref="AC193:AD208" si="29">AVERAGE(AA180:AA193)</f>
        <v>0.1607142857142847</v>
      </c>
      <c r="AD193" s="9">
        <f t="shared" si="29"/>
        <v>0.9107142857142847</v>
      </c>
      <c r="AE193" s="9">
        <f t="shared" si="25"/>
        <v>0.17647058823529321</v>
      </c>
      <c r="AF193" s="9">
        <f t="shared" si="26"/>
        <v>14.999999999999943</v>
      </c>
      <c r="AG193" s="9">
        <f t="shared" si="23"/>
        <v>84.061666666666653</v>
      </c>
      <c r="AH193" s="9">
        <v>73.181138789270278</v>
      </c>
      <c r="AI193" s="9">
        <v>0.43197337984091178</v>
      </c>
      <c r="AJ193" s="9">
        <v>0.37277754771085136</v>
      </c>
      <c r="AK193" s="9">
        <v>5.9195832130060411E-2</v>
      </c>
    </row>
    <row r="194" spans="1:37" x14ac:dyDescent="0.35">
      <c r="A194" s="1">
        <v>41935</v>
      </c>
      <c r="B194" s="2">
        <v>82.81</v>
      </c>
      <c r="C194" s="12">
        <f>SUM($V$2:V194)</f>
        <v>19131.520000000004</v>
      </c>
      <c r="D194" s="13">
        <f>SUM(V194)/SUM($V$2:$V$262)</f>
        <v>3.5453629640792776E-3</v>
      </c>
      <c r="E194" s="12"/>
      <c r="V194" s="2">
        <v>82.81</v>
      </c>
      <c r="X194" s="1">
        <v>41935</v>
      </c>
      <c r="Y194" s="2">
        <v>82.81</v>
      </c>
      <c r="Z194" s="9">
        <f t="shared" si="20"/>
        <v>2.2900000000000063</v>
      </c>
      <c r="AA194" s="9">
        <f t="shared" si="21"/>
        <v>2.2900000000000063</v>
      </c>
      <c r="AB194" s="9">
        <f t="shared" si="22"/>
        <v>0</v>
      </c>
      <c r="AC194" s="9">
        <f t="shared" si="29"/>
        <v>0.32428571428571373</v>
      </c>
      <c r="AD194" s="9">
        <f t="shared" si="29"/>
        <v>0.8207142857142854</v>
      </c>
      <c r="AE194" s="9">
        <f t="shared" si="25"/>
        <v>0.39512619669277582</v>
      </c>
      <c r="AF194" s="9">
        <f t="shared" si="26"/>
        <v>28.321896444167152</v>
      </c>
      <c r="AG194" s="9">
        <f t="shared" si="23"/>
        <v>83.554999999999993</v>
      </c>
      <c r="AH194" s="9">
        <v>73.298091619694702</v>
      </c>
      <c r="AI194" s="9">
        <v>0.49146513878399389</v>
      </c>
      <c r="AJ194" s="9">
        <v>0.39651506592547986</v>
      </c>
      <c r="AK194" s="9">
        <v>9.4950072858514034E-2</v>
      </c>
    </row>
    <row r="195" spans="1:37" x14ac:dyDescent="0.35">
      <c r="A195" s="1">
        <v>41936</v>
      </c>
      <c r="B195" s="2">
        <v>81.27</v>
      </c>
      <c r="C195" s="12">
        <f>SUM($V$2:V195)</f>
        <v>19212.790000000005</v>
      </c>
      <c r="D195" s="13">
        <f>SUM(V195)/SUM($V$2:$V$262)</f>
        <v>3.4794306012646162E-3</v>
      </c>
      <c r="E195" s="12"/>
      <c r="V195" s="2">
        <v>81.27</v>
      </c>
      <c r="X195" s="1">
        <v>41936</v>
      </c>
      <c r="Y195" s="2">
        <v>81.27</v>
      </c>
      <c r="Z195" s="9">
        <f t="shared" ref="Z195:Z258" si="30">Y195-Y194</f>
        <v>-1.5400000000000063</v>
      </c>
      <c r="AA195" s="9">
        <f t="shared" si="21"/>
        <v>0</v>
      </c>
      <c r="AB195" s="9">
        <f t="shared" si="22"/>
        <v>1.5400000000000063</v>
      </c>
      <c r="AC195" s="9">
        <f t="shared" si="29"/>
        <v>0.28357142857142847</v>
      </c>
      <c r="AD195" s="9">
        <f t="shared" si="29"/>
        <v>0.93071428571428583</v>
      </c>
      <c r="AE195" s="9">
        <f t="shared" si="25"/>
        <v>0.30468150422102824</v>
      </c>
      <c r="AF195" s="9">
        <f t="shared" si="26"/>
        <v>23.35294117647058</v>
      </c>
      <c r="AG195" s="9">
        <f t="shared" si="23"/>
        <v>83.053333333333327</v>
      </c>
      <c r="AH195" s="9">
        <v>73.400455203421018</v>
      </c>
      <c r="AI195" s="9">
        <v>0.52609282298402604</v>
      </c>
      <c r="AJ195" s="9">
        <v>0.42243061733718912</v>
      </c>
      <c r="AK195" s="9">
        <v>0.10366220564683692</v>
      </c>
    </row>
    <row r="196" spans="1:37" x14ac:dyDescent="0.35">
      <c r="A196" s="1">
        <v>41939</v>
      </c>
      <c r="B196" s="2">
        <v>81.260000000000005</v>
      </c>
      <c r="C196" s="12">
        <f>SUM($V$2:V196)</f>
        <v>19294.050000000003</v>
      </c>
      <c r="D196" s="13">
        <f>SUM(V196)/SUM($V$2:$V$262)</f>
        <v>3.4790024690385473E-3</v>
      </c>
      <c r="E196" s="12"/>
      <c r="V196" s="2">
        <v>81.260000000000005</v>
      </c>
      <c r="X196" s="1">
        <v>41939</v>
      </c>
      <c r="Y196" s="2">
        <v>81.260000000000005</v>
      </c>
      <c r="Z196" s="9">
        <f t="shared" si="30"/>
        <v>-9.9999999999909051E-3</v>
      </c>
      <c r="AA196" s="9">
        <f t="shared" ref="AA196:AA227" si="31">IF(Z196&gt;0,Z196,0)</f>
        <v>0</v>
      </c>
      <c r="AB196" s="9">
        <f t="shared" ref="AB196:AB227" si="32">IF(Z196&lt;0,ABS(Z196),0)</f>
        <v>9.9999999999909051E-3</v>
      </c>
      <c r="AC196" s="9">
        <f t="shared" si="29"/>
        <v>0.28357142857142847</v>
      </c>
      <c r="AD196" s="9">
        <f t="shared" si="29"/>
        <v>0.82857142857142818</v>
      </c>
      <c r="AE196" s="9">
        <f t="shared" si="25"/>
        <v>0.34224137931034487</v>
      </c>
      <c r="AF196" s="9">
        <f t="shared" si="26"/>
        <v>25.497752087347465</v>
      </c>
      <c r="AG196" s="9">
        <f t="shared" si="23"/>
        <v>82.678333333333327</v>
      </c>
      <c r="AH196" s="9">
        <v>73.534495484649099</v>
      </c>
      <c r="AI196" s="9">
        <v>0.58950653769362305</v>
      </c>
      <c r="AJ196" s="9">
        <v>0.45584580140847597</v>
      </c>
      <c r="AK196" s="9">
        <v>0.13366073628514707</v>
      </c>
    </row>
    <row r="197" spans="1:37" x14ac:dyDescent="0.35">
      <c r="A197" s="1">
        <v>41940</v>
      </c>
      <c r="B197" s="2">
        <v>81.36</v>
      </c>
      <c r="C197" s="12">
        <f>SUM($V$2:V197)</f>
        <v>19375.410000000003</v>
      </c>
      <c r="D197" s="13">
        <f>SUM(V197)/SUM($V$2:$V$262)</f>
        <v>3.4832837912992395E-3</v>
      </c>
      <c r="E197" s="12"/>
      <c r="V197" s="2">
        <v>81.36</v>
      </c>
      <c r="X197" s="1">
        <v>41940</v>
      </c>
      <c r="Y197" s="2">
        <v>81.36</v>
      </c>
      <c r="Z197" s="9">
        <f t="shared" si="30"/>
        <v>9.9999999999994316E-2</v>
      </c>
      <c r="AA197" s="9">
        <f t="shared" si="31"/>
        <v>9.9999999999994316E-2</v>
      </c>
      <c r="AB197" s="9">
        <f t="shared" si="32"/>
        <v>0</v>
      </c>
      <c r="AC197" s="9">
        <f t="shared" si="29"/>
        <v>0.2907142857142852</v>
      </c>
      <c r="AD197" s="9">
        <f t="shared" si="29"/>
        <v>0.7142857142857143</v>
      </c>
      <c r="AE197" s="9">
        <f t="shared" si="25"/>
        <v>0.40699999999999925</v>
      </c>
      <c r="AF197" s="9">
        <f t="shared" si="26"/>
        <v>28.926794598436345</v>
      </c>
      <c r="AG197" s="9">
        <f t="shared" si="23"/>
        <v>82.302499999999995</v>
      </c>
      <c r="AH197" s="9">
        <v>73.626014115415842</v>
      </c>
      <c r="AI197" s="9">
        <v>0.59737174964338635</v>
      </c>
      <c r="AJ197" s="9">
        <v>0.48415099105545806</v>
      </c>
      <c r="AK197" s="9">
        <v>0.11322075858792829</v>
      </c>
    </row>
    <row r="198" spans="1:37" x14ac:dyDescent="0.35">
      <c r="A198" s="1">
        <v>41941</v>
      </c>
      <c r="B198" s="2">
        <v>82.25</v>
      </c>
      <c r="C198" s="12">
        <f>SUM($V$2:V198)</f>
        <v>19457.660000000003</v>
      </c>
      <c r="D198" s="13">
        <f>SUM(V198)/SUM($V$2:$V$262)</f>
        <v>3.5213875594194005E-3</v>
      </c>
      <c r="E198" s="12"/>
      <c r="V198" s="2">
        <v>82.25</v>
      </c>
      <c r="X198" s="1">
        <v>41941</v>
      </c>
      <c r="Y198" s="2">
        <v>82.25</v>
      </c>
      <c r="Z198" s="9">
        <f t="shared" si="30"/>
        <v>0.89000000000000057</v>
      </c>
      <c r="AA198" s="9">
        <f t="shared" si="31"/>
        <v>0.89000000000000057</v>
      </c>
      <c r="AB198" s="9">
        <f t="shared" si="32"/>
        <v>0</v>
      </c>
      <c r="AC198" s="9">
        <f t="shared" si="29"/>
        <v>0.35428571428571382</v>
      </c>
      <c r="AD198" s="9">
        <f t="shared" si="29"/>
        <v>0.60499999999999987</v>
      </c>
      <c r="AE198" s="9">
        <f t="shared" si="25"/>
        <v>0.58559622195985772</v>
      </c>
      <c r="AF198" s="9">
        <f t="shared" si="26"/>
        <v>36.93224125093073</v>
      </c>
      <c r="AG198" s="9">
        <f t="shared" si="23"/>
        <v>82.012500000000003</v>
      </c>
      <c r="AH198" s="9">
        <v>73.750753662422085</v>
      </c>
      <c r="AI198" s="9">
        <v>0.63980330032033805</v>
      </c>
      <c r="AJ198" s="9">
        <v>0.51528145290843408</v>
      </c>
      <c r="AK198" s="9">
        <v>0.12452184741190397</v>
      </c>
    </row>
    <row r="199" spans="1:37" x14ac:dyDescent="0.35">
      <c r="A199" s="1">
        <v>41942</v>
      </c>
      <c r="B199" s="2">
        <v>81.06</v>
      </c>
      <c r="C199" s="12">
        <f>SUM($V$2:V199)</f>
        <v>19538.720000000005</v>
      </c>
      <c r="D199" s="13">
        <f>SUM(V199)/SUM($V$2:$V$262)</f>
        <v>3.4704398245171625E-3</v>
      </c>
      <c r="E199" s="12"/>
      <c r="V199" s="2">
        <v>81.06</v>
      </c>
      <c r="X199" s="1">
        <v>41942</v>
      </c>
      <c r="Y199" s="2">
        <v>81.06</v>
      </c>
      <c r="Z199" s="9">
        <f t="shared" si="30"/>
        <v>-1.1899999999999977</v>
      </c>
      <c r="AA199" s="9">
        <f t="shared" si="31"/>
        <v>0</v>
      </c>
      <c r="AB199" s="9">
        <f t="shared" si="32"/>
        <v>1.1899999999999977</v>
      </c>
      <c r="AC199" s="9">
        <f t="shared" si="29"/>
        <v>0.34642857142857103</v>
      </c>
      <c r="AD199" s="9">
        <f t="shared" si="29"/>
        <v>0.68999999999999972</v>
      </c>
      <c r="AE199" s="9">
        <f t="shared" si="25"/>
        <v>0.5020703933747408</v>
      </c>
      <c r="AF199" s="9">
        <f t="shared" si="26"/>
        <v>33.425223983459659</v>
      </c>
      <c r="AG199" s="9">
        <f t="shared" si="23"/>
        <v>81.957499999999996</v>
      </c>
      <c r="AH199" s="9">
        <v>73.855142576316752</v>
      </c>
      <c r="AI199" s="9">
        <v>0.65379085369606571</v>
      </c>
      <c r="AJ199" s="9">
        <v>0.54298333306596036</v>
      </c>
      <c r="AK199" s="9">
        <v>0.11080752063010535</v>
      </c>
    </row>
    <row r="200" spans="1:37" x14ac:dyDescent="0.35">
      <c r="A200" s="1">
        <v>41943</v>
      </c>
      <c r="B200" s="2">
        <v>80.53</v>
      </c>
      <c r="C200" s="12">
        <f>SUM($V$2:V200)</f>
        <v>19619.250000000004</v>
      </c>
      <c r="D200" s="13">
        <f>SUM(V200)/SUM($V$2:$V$262)</f>
        <v>3.4477488165354933E-3</v>
      </c>
      <c r="E200" s="12"/>
      <c r="V200" s="2">
        <v>80.53</v>
      </c>
      <c r="X200" s="1">
        <v>41943</v>
      </c>
      <c r="Y200" s="2">
        <v>80.53</v>
      </c>
      <c r="Z200" s="9">
        <f t="shared" si="30"/>
        <v>-0.53000000000000114</v>
      </c>
      <c r="AA200" s="9">
        <f t="shared" si="31"/>
        <v>0</v>
      </c>
      <c r="AB200" s="9">
        <f t="shared" si="32"/>
        <v>0.53000000000000114</v>
      </c>
      <c r="AC200" s="9">
        <f t="shared" si="29"/>
        <v>0.34642857142857103</v>
      </c>
      <c r="AD200" s="9">
        <f t="shared" si="29"/>
        <v>0.71785714285714264</v>
      </c>
      <c r="AE200" s="9">
        <f t="shared" si="25"/>
        <v>0.4825870646766165</v>
      </c>
      <c r="AF200" s="9">
        <f t="shared" si="26"/>
        <v>32.550335570469784</v>
      </c>
      <c r="AG200" s="9">
        <f t="shared" si="23"/>
        <v>81.850000000000009</v>
      </c>
      <c r="AH200" s="9">
        <v>73.972539570663656</v>
      </c>
      <c r="AI200" s="9">
        <v>0.67963517780873417</v>
      </c>
      <c r="AJ200" s="9">
        <v>0.57031370201451514</v>
      </c>
      <c r="AK200" s="9">
        <v>0.10932147579421903</v>
      </c>
    </row>
    <row r="201" spans="1:37" x14ac:dyDescent="0.35">
      <c r="A201" s="1">
        <v>41946</v>
      </c>
      <c r="B201" s="2">
        <v>78.77</v>
      </c>
      <c r="C201" s="12">
        <f>SUM($V$2:V201)</f>
        <v>19698.020000000004</v>
      </c>
      <c r="D201" s="13">
        <f>SUM(V201)/SUM($V$2:$V$262)</f>
        <v>3.3723975447473094E-3</v>
      </c>
      <c r="E201" s="12"/>
      <c r="V201" s="2">
        <v>78.77</v>
      </c>
      <c r="X201" s="1">
        <v>41946</v>
      </c>
      <c r="Y201" s="2">
        <v>78.77</v>
      </c>
      <c r="Z201" s="9">
        <f t="shared" si="30"/>
        <v>-1.7600000000000051</v>
      </c>
      <c r="AA201" s="9">
        <f t="shared" si="31"/>
        <v>0</v>
      </c>
      <c r="AB201" s="9">
        <f t="shared" si="32"/>
        <v>1.7600000000000051</v>
      </c>
      <c r="AC201" s="9">
        <f t="shared" si="29"/>
        <v>0.34642857142857103</v>
      </c>
      <c r="AD201" s="9">
        <f t="shared" si="29"/>
        <v>0.55714285714285694</v>
      </c>
      <c r="AE201" s="9">
        <f t="shared" si="25"/>
        <v>0.62179487179487136</v>
      </c>
      <c r="AF201" s="9">
        <f t="shared" si="26"/>
        <v>38.339920948616587</v>
      </c>
      <c r="AG201" s="9">
        <f t="shared" si="23"/>
        <v>81.553333333333327</v>
      </c>
      <c r="AH201" s="9">
        <v>74.044203454318193</v>
      </c>
      <c r="AI201" s="9">
        <v>0.65225240977383692</v>
      </c>
      <c r="AJ201" s="9">
        <v>0.58670144356637954</v>
      </c>
      <c r="AK201" s="9">
        <v>6.5550966207457373E-2</v>
      </c>
    </row>
    <row r="202" spans="1:37" x14ac:dyDescent="0.35">
      <c r="A202" s="1">
        <v>41947</v>
      </c>
      <c r="B202" s="2">
        <v>77.150000000000006</v>
      </c>
      <c r="C202" s="12">
        <f>SUM($V$2:V202)</f>
        <v>19775.170000000006</v>
      </c>
      <c r="D202" s="13">
        <f>SUM(V202)/SUM($V$2:$V$262)</f>
        <v>3.3030401241240948E-3</v>
      </c>
      <c r="E202" s="12"/>
      <c r="V202" s="2">
        <v>77.150000000000006</v>
      </c>
      <c r="X202" s="1">
        <v>41947</v>
      </c>
      <c r="Y202" s="2">
        <v>77.150000000000006</v>
      </c>
      <c r="Z202" s="9">
        <f t="shared" si="30"/>
        <v>-1.6199999999999903</v>
      </c>
      <c r="AA202" s="9">
        <f t="shared" si="31"/>
        <v>0</v>
      </c>
      <c r="AB202" s="9">
        <f t="shared" si="32"/>
        <v>1.6199999999999903</v>
      </c>
      <c r="AC202" s="9">
        <f t="shared" si="29"/>
        <v>0.3392857142857143</v>
      </c>
      <c r="AD202" s="9">
        <f t="shared" si="29"/>
        <v>0.67285714285714193</v>
      </c>
      <c r="AE202" s="9">
        <f t="shared" si="25"/>
        <v>0.50424628450106224</v>
      </c>
      <c r="AF202" s="9">
        <f t="shared" si="26"/>
        <v>33.521524347212448</v>
      </c>
      <c r="AG202" s="9">
        <f t="shared" si="23"/>
        <v>81.082499999999996</v>
      </c>
      <c r="AH202" s="9">
        <v>74.056484605850187</v>
      </c>
      <c r="AI202" s="9">
        <v>0.56513174068922467</v>
      </c>
      <c r="AJ202" s="9">
        <v>0.58238750299094855</v>
      </c>
      <c r="AK202" s="9">
        <v>-1.7255762301723876E-2</v>
      </c>
    </row>
    <row r="203" spans="1:37" x14ac:dyDescent="0.35">
      <c r="A203" s="1">
        <v>41948</v>
      </c>
      <c r="B203" s="2">
        <v>78.709999999999994</v>
      </c>
      <c r="C203" s="12">
        <f>SUM($V$2:V203)</f>
        <v>19853.880000000005</v>
      </c>
      <c r="D203" s="13">
        <f>SUM(V203)/SUM($V$2:$V$262)</f>
        <v>3.3698287513908936E-3</v>
      </c>
      <c r="E203" s="12"/>
      <c r="V203" s="2">
        <v>78.709999999999994</v>
      </c>
      <c r="X203" s="1">
        <v>41948</v>
      </c>
      <c r="Y203" s="2">
        <v>78.709999999999994</v>
      </c>
      <c r="Z203" s="9">
        <f t="shared" si="30"/>
        <v>1.5599999999999881</v>
      </c>
      <c r="AA203" s="9">
        <f t="shared" si="31"/>
        <v>1.5599999999999881</v>
      </c>
      <c r="AB203" s="9">
        <f t="shared" si="32"/>
        <v>0</v>
      </c>
      <c r="AC203" s="9">
        <f t="shared" si="29"/>
        <v>0.41428571428571309</v>
      </c>
      <c r="AD203" s="9">
        <f t="shared" si="29"/>
        <v>0.67285714285714193</v>
      </c>
      <c r="AE203" s="9">
        <f t="shared" si="25"/>
        <v>0.6157112526539269</v>
      </c>
      <c r="AF203" s="9">
        <f t="shared" si="26"/>
        <v>38.107752956635963</v>
      </c>
      <c r="AG203" s="9">
        <f t="shared" si="23"/>
        <v>80.74499999999999</v>
      </c>
      <c r="AH203" s="9">
        <v>74.082671227639068</v>
      </c>
      <c r="AI203" s="9">
        <v>0.50638937327889266</v>
      </c>
      <c r="AJ203" s="9">
        <v>0.56718787704853746</v>
      </c>
      <c r="AK203" s="9">
        <v>-6.0798503769644796E-2</v>
      </c>
    </row>
    <row r="204" spans="1:37" x14ac:dyDescent="0.35">
      <c r="A204" s="1">
        <v>41949</v>
      </c>
      <c r="B204" s="2">
        <v>77.87</v>
      </c>
      <c r="C204" s="12">
        <f>SUM($V$2:V204)</f>
        <v>19931.750000000004</v>
      </c>
      <c r="D204" s="13">
        <f>SUM(V204)/SUM($V$2:$V$262)</f>
        <v>3.333865644401079E-3</v>
      </c>
      <c r="E204" s="12"/>
      <c r="V204" s="2">
        <v>77.87</v>
      </c>
      <c r="X204" s="1">
        <v>41949</v>
      </c>
      <c r="Y204" s="2">
        <v>77.87</v>
      </c>
      <c r="Z204" s="9">
        <f t="shared" si="30"/>
        <v>-0.8399999999999892</v>
      </c>
      <c r="AA204" s="9">
        <f t="shared" si="31"/>
        <v>0</v>
      </c>
      <c r="AB204" s="9">
        <f t="shared" si="32"/>
        <v>0.8399999999999892</v>
      </c>
      <c r="AC204" s="9">
        <f t="shared" si="29"/>
        <v>0.38071428571428456</v>
      </c>
      <c r="AD204" s="9">
        <f t="shared" si="29"/>
        <v>0.73285714285714121</v>
      </c>
      <c r="AE204" s="9">
        <f t="shared" si="25"/>
        <v>0.51949317738791378</v>
      </c>
      <c r="AF204" s="9">
        <f t="shared" si="26"/>
        <v>34.188582424631164</v>
      </c>
      <c r="AG204" s="9">
        <f t="shared" si="23"/>
        <v>80.296666666666667</v>
      </c>
      <c r="AH204" s="9">
        <v>74.021732766332462</v>
      </c>
      <c r="AI204" s="9">
        <v>0.36285728059812072</v>
      </c>
      <c r="AJ204" s="9">
        <v>0.52632175775845413</v>
      </c>
      <c r="AK204" s="9">
        <v>-0.16346447716033341</v>
      </c>
    </row>
    <row r="205" spans="1:37" x14ac:dyDescent="0.35">
      <c r="A205" s="1">
        <v>41950</v>
      </c>
      <c r="B205" s="2">
        <v>78.709999999999994</v>
      </c>
      <c r="C205" s="12">
        <f>SUM($V$2:V205)</f>
        <v>20010.460000000003</v>
      </c>
      <c r="D205" s="13">
        <f>SUM(V205)/SUM($V$2:$V$262)</f>
        <v>3.3698287513908936E-3</v>
      </c>
      <c r="E205" s="12"/>
      <c r="V205" s="2">
        <v>78.709999999999994</v>
      </c>
      <c r="X205" s="1">
        <v>41950</v>
      </c>
      <c r="Y205" s="2">
        <v>78.709999999999994</v>
      </c>
      <c r="Z205" s="9">
        <f t="shared" si="30"/>
        <v>0.8399999999999892</v>
      </c>
      <c r="AA205" s="9">
        <f t="shared" si="31"/>
        <v>0.8399999999999892</v>
      </c>
      <c r="AB205" s="9">
        <f t="shared" si="32"/>
        <v>0</v>
      </c>
      <c r="AC205" s="9">
        <f t="shared" si="29"/>
        <v>0.44071428571428378</v>
      </c>
      <c r="AD205" s="9">
        <f t="shared" si="29"/>
        <v>0.72999999999999887</v>
      </c>
      <c r="AE205" s="9">
        <f t="shared" si="25"/>
        <v>0.60371819960860884</v>
      </c>
      <c r="AF205" s="9">
        <f t="shared" si="26"/>
        <v>37.64490543014027</v>
      </c>
      <c r="AG205" s="9">
        <f t="shared" si="23"/>
        <v>80.145833333333329</v>
      </c>
      <c r="AH205" s="9">
        <v>73.965308265122644</v>
      </c>
      <c r="AI205" s="9">
        <v>0.24626823612631199</v>
      </c>
      <c r="AJ205" s="9">
        <v>0.47031105343202573</v>
      </c>
      <c r="AK205" s="9">
        <v>-0.22404281730571374</v>
      </c>
    </row>
    <row r="206" spans="1:37" x14ac:dyDescent="0.35">
      <c r="A206" s="1">
        <v>41953</v>
      </c>
      <c r="B206" s="2">
        <v>77.430000000000007</v>
      </c>
      <c r="C206" s="12">
        <f>SUM($V$2:V206)</f>
        <v>20087.890000000003</v>
      </c>
      <c r="D206" s="13">
        <f>SUM(V206)/SUM($V$2:$V$262)</f>
        <v>3.3150278264540332E-3</v>
      </c>
      <c r="E206" s="12"/>
      <c r="V206" s="2">
        <v>77.430000000000007</v>
      </c>
      <c r="X206" s="1">
        <v>41953</v>
      </c>
      <c r="Y206" s="2">
        <v>77.430000000000007</v>
      </c>
      <c r="Z206" s="9">
        <f t="shared" si="30"/>
        <v>-1.2799999999999869</v>
      </c>
      <c r="AA206" s="9">
        <f t="shared" si="31"/>
        <v>0</v>
      </c>
      <c r="AB206" s="9">
        <f t="shared" si="32"/>
        <v>1.2799999999999869</v>
      </c>
      <c r="AC206" s="9">
        <f t="shared" si="29"/>
        <v>0.4057142857142842</v>
      </c>
      <c r="AD206" s="9">
        <f t="shared" si="29"/>
        <v>0.8214285714285694</v>
      </c>
      <c r="AE206" s="9">
        <f t="shared" si="25"/>
        <v>0.49391304347826026</v>
      </c>
      <c r="AF206" s="9">
        <f t="shared" si="26"/>
        <v>33.061699650756665</v>
      </c>
      <c r="AG206" s="9">
        <f t="shared" si="23"/>
        <v>79.697500000000005</v>
      </c>
      <c r="AH206" s="9">
        <v>73.956766764002452</v>
      </c>
      <c r="AI206" s="9">
        <v>0.19918227551589496</v>
      </c>
      <c r="AJ206" s="9">
        <v>0.41608529784879961</v>
      </c>
      <c r="AK206" s="9">
        <v>-0.21690302233290465</v>
      </c>
    </row>
    <row r="207" spans="1:37" x14ac:dyDescent="0.35">
      <c r="A207" s="1">
        <v>41954</v>
      </c>
      <c r="B207" s="2">
        <v>77.849999999999994</v>
      </c>
      <c r="C207" s="12">
        <f>SUM($V$2:V207)</f>
        <v>20165.740000000002</v>
      </c>
      <c r="D207" s="13">
        <f>SUM(V207)/SUM($V$2:$V$262)</f>
        <v>3.33300937994894E-3</v>
      </c>
      <c r="E207" s="12"/>
      <c r="V207" s="2">
        <v>77.849999999999994</v>
      </c>
      <c r="X207" s="1">
        <v>41954</v>
      </c>
      <c r="Y207" s="2">
        <v>77.849999999999994</v>
      </c>
      <c r="Z207" s="9">
        <f t="shared" si="30"/>
        <v>0.41999999999998749</v>
      </c>
      <c r="AA207" s="9">
        <f t="shared" si="31"/>
        <v>0.41999999999998749</v>
      </c>
      <c r="AB207" s="9">
        <f t="shared" si="32"/>
        <v>0</v>
      </c>
      <c r="AC207" s="9">
        <f t="shared" si="29"/>
        <v>0.43571428571428328</v>
      </c>
      <c r="AD207" s="9">
        <f t="shared" si="29"/>
        <v>0.62642857142856911</v>
      </c>
      <c r="AE207" s="9">
        <f t="shared" si="25"/>
        <v>0.69555302166476496</v>
      </c>
      <c r="AF207" s="9">
        <f t="shared" si="26"/>
        <v>41.022192333557456</v>
      </c>
      <c r="AG207" s="9">
        <f t="shared" si="23"/>
        <v>79.412500000000009</v>
      </c>
      <c r="AH207" s="9">
        <v>73.950339818520789</v>
      </c>
      <c r="AI207" s="9">
        <v>0.16161752261011486</v>
      </c>
      <c r="AJ207" s="9">
        <v>0.3651917428010627</v>
      </c>
      <c r="AK207" s="9">
        <v>-0.20357422019094784</v>
      </c>
    </row>
    <row r="208" spans="1:37" x14ac:dyDescent="0.35">
      <c r="A208" s="1">
        <v>41955</v>
      </c>
      <c r="B208" s="2">
        <v>77.16</v>
      </c>
      <c r="C208" s="12">
        <f>SUM($V$2:V208)</f>
        <v>20242.900000000001</v>
      </c>
      <c r="D208" s="13">
        <f>SUM(V208)/SUM($V$2:$V$262)</f>
        <v>3.3034682563501637E-3</v>
      </c>
      <c r="E208" s="12"/>
      <c r="V208" s="2">
        <v>77.16</v>
      </c>
      <c r="X208" s="1">
        <v>41955</v>
      </c>
      <c r="Y208" s="2">
        <v>77.16</v>
      </c>
      <c r="Z208" s="9">
        <f t="shared" si="30"/>
        <v>-0.68999999999999773</v>
      </c>
      <c r="AA208" s="9">
        <f t="shared" si="31"/>
        <v>0</v>
      </c>
      <c r="AB208" s="9">
        <f t="shared" si="32"/>
        <v>0.68999999999999773</v>
      </c>
      <c r="AC208" s="9">
        <f t="shared" si="29"/>
        <v>0.27214285714285424</v>
      </c>
      <c r="AD208" s="9">
        <f t="shared" si="29"/>
        <v>0.67571428571428327</v>
      </c>
      <c r="AE208" s="9">
        <f t="shared" si="25"/>
        <v>0.40274841437631853</v>
      </c>
      <c r="AF208" s="9">
        <f t="shared" si="26"/>
        <v>28.711379050489683</v>
      </c>
      <c r="AG208" s="9">
        <f t="shared" ref="AG208:AG262" si="33">AVERAGE(Y197:Y208)</f>
        <v>79.07083333333334</v>
      </c>
      <c r="AH208" s="9">
        <v>73.990314498630369</v>
      </c>
      <c r="AI208" s="9">
        <v>0.17980294386501328</v>
      </c>
      <c r="AJ208" s="9">
        <v>0.32811398301385286</v>
      </c>
      <c r="AK208" s="9">
        <v>-0.14831103914883959</v>
      </c>
    </row>
    <row r="209" spans="1:37" x14ac:dyDescent="0.35">
      <c r="A209" s="1">
        <v>41956</v>
      </c>
      <c r="B209" s="2">
        <v>74.13</v>
      </c>
      <c r="C209" s="12">
        <f>SUM($V$2:V209)</f>
        <v>20317.030000000002</v>
      </c>
      <c r="D209" s="13">
        <f>SUM(V209)/SUM($V$2:$V$262)</f>
        <v>3.1737441918511873E-3</v>
      </c>
      <c r="E209" s="12"/>
      <c r="V209" s="2">
        <v>74.13</v>
      </c>
      <c r="X209" s="1">
        <v>41956</v>
      </c>
      <c r="Y209" s="2">
        <v>74.13</v>
      </c>
      <c r="Z209" s="9">
        <f t="shared" si="30"/>
        <v>-3.0300000000000011</v>
      </c>
      <c r="AA209" s="9">
        <f t="shared" si="31"/>
        <v>0</v>
      </c>
      <c r="AB209" s="9">
        <f t="shared" si="32"/>
        <v>3.0300000000000011</v>
      </c>
      <c r="AC209" s="9">
        <f t="shared" ref="AC209:AD224" si="34">AVERAGE(AA196:AA209)</f>
        <v>0.27214285714285424</v>
      </c>
      <c r="AD209" s="9">
        <f t="shared" si="34"/>
        <v>0.78214285714285425</v>
      </c>
      <c r="AE209" s="9">
        <f t="shared" ref="AE209:AE240" si="35">AC209/AD209</f>
        <v>0.34794520547944963</v>
      </c>
      <c r="AF209" s="9">
        <f t="shared" ref="AF209:AF232" si="36">IF(AD209=0,100,100-(100/(1+AE209)))</f>
        <v>25.813008130081172</v>
      </c>
      <c r="AG209" s="9">
        <f t="shared" si="33"/>
        <v>78.468333333333334</v>
      </c>
      <c r="AH209" s="9">
        <v>74.036217202435523</v>
      </c>
      <c r="AI209" s="9">
        <v>0.2015746335221138</v>
      </c>
      <c r="AJ209" s="9">
        <v>0.30280611311550509</v>
      </c>
      <c r="AK209" s="9">
        <v>-0.10123147959339129</v>
      </c>
    </row>
    <row r="210" spans="1:37" x14ac:dyDescent="0.35">
      <c r="A210" s="1">
        <v>41957</v>
      </c>
      <c r="B210" s="2">
        <v>75.91</v>
      </c>
      <c r="C210" s="12">
        <f>SUM($V$2:V210)</f>
        <v>20392.940000000002</v>
      </c>
      <c r="D210" s="13">
        <f>SUM(V210)/SUM($V$2:$V$262)</f>
        <v>3.2499517280915099E-3</v>
      </c>
      <c r="E210" s="12"/>
      <c r="V210" s="2">
        <v>75.91</v>
      </c>
      <c r="X210" s="1">
        <v>41957</v>
      </c>
      <c r="Y210" s="2">
        <v>75.91</v>
      </c>
      <c r="Z210" s="9">
        <f t="shared" si="30"/>
        <v>1.7800000000000011</v>
      </c>
      <c r="AA210" s="9">
        <f t="shared" si="31"/>
        <v>1.7800000000000011</v>
      </c>
      <c r="AB210" s="9">
        <f t="shared" si="32"/>
        <v>0</v>
      </c>
      <c r="AC210" s="9">
        <f t="shared" si="34"/>
        <v>0.39928571428571147</v>
      </c>
      <c r="AD210" s="9">
        <f t="shared" si="34"/>
        <v>0.78142857142856925</v>
      </c>
      <c r="AE210" s="9">
        <f t="shared" si="35"/>
        <v>0.51096892138939454</v>
      </c>
      <c r="AF210" s="9">
        <f t="shared" si="36"/>
        <v>33.817301875378007</v>
      </c>
      <c r="AG210" s="9">
        <f t="shared" si="33"/>
        <v>77.94</v>
      </c>
      <c r="AH210" s="9">
        <v>74.052793854106966</v>
      </c>
      <c r="AI210" s="9">
        <v>0.18841493016488187</v>
      </c>
      <c r="AJ210" s="9">
        <v>0.27992787652538043</v>
      </c>
      <c r="AK210" s="9">
        <v>-9.1512946360498559E-2</v>
      </c>
    </row>
    <row r="211" spans="1:37" x14ac:dyDescent="0.35">
      <c r="A211" s="1">
        <v>41960</v>
      </c>
      <c r="B211" s="2">
        <v>75.64</v>
      </c>
      <c r="C211" s="12">
        <f>SUM($V$2:V211)</f>
        <v>20468.580000000002</v>
      </c>
      <c r="D211" s="13">
        <f>SUM(V211)/SUM($V$2:$V$262)</f>
        <v>3.2383921579876409E-3</v>
      </c>
      <c r="E211" s="12"/>
      <c r="V211" s="2">
        <v>75.64</v>
      </c>
      <c r="X211" s="1">
        <v>41960</v>
      </c>
      <c r="Y211" s="2">
        <v>75.64</v>
      </c>
      <c r="Z211" s="9">
        <f t="shared" si="30"/>
        <v>-0.26999999999999602</v>
      </c>
      <c r="AA211" s="9">
        <f t="shared" si="31"/>
        <v>0</v>
      </c>
      <c r="AB211" s="9">
        <f t="shared" si="32"/>
        <v>0.26999999999999602</v>
      </c>
      <c r="AC211" s="9">
        <f t="shared" si="34"/>
        <v>0.39214285714285474</v>
      </c>
      <c r="AD211" s="9">
        <f t="shared" si="34"/>
        <v>0.80071428571428327</v>
      </c>
      <c r="AE211" s="9">
        <f t="shared" si="35"/>
        <v>0.48974130240856228</v>
      </c>
      <c r="AF211" s="9">
        <f t="shared" si="36"/>
        <v>32.874251497005915</v>
      </c>
      <c r="AG211" s="9">
        <f t="shared" si="33"/>
        <v>77.48833333333333</v>
      </c>
      <c r="AH211" s="9">
        <v>74.099994457506455</v>
      </c>
      <c r="AI211" s="9">
        <v>0.21025943687742199</v>
      </c>
      <c r="AJ211" s="9">
        <v>0.26599418859578872</v>
      </c>
      <c r="AK211" s="9">
        <v>-5.5734751718366726E-2</v>
      </c>
    </row>
    <row r="212" spans="1:37" x14ac:dyDescent="0.35">
      <c r="A212" s="1">
        <v>41961</v>
      </c>
      <c r="B212" s="2">
        <v>74.55</v>
      </c>
      <c r="C212" s="12">
        <f>SUM($V$2:V212)</f>
        <v>20543.13</v>
      </c>
      <c r="D212" s="13">
        <f>SUM(V212)/SUM($V$2:$V$262)</f>
        <v>3.191725745346095E-3</v>
      </c>
      <c r="E212" s="12"/>
      <c r="V212" s="2">
        <v>74.55</v>
      </c>
      <c r="X212" s="1">
        <v>41961</v>
      </c>
      <c r="Y212" s="2">
        <v>74.55</v>
      </c>
      <c r="Z212" s="9">
        <f t="shared" si="30"/>
        <v>-1.0900000000000034</v>
      </c>
      <c r="AA212" s="9">
        <f t="shared" si="31"/>
        <v>0</v>
      </c>
      <c r="AB212" s="9">
        <f t="shared" si="32"/>
        <v>1.0900000000000034</v>
      </c>
      <c r="AC212" s="9">
        <f t="shared" si="34"/>
        <v>0.32857142857142613</v>
      </c>
      <c r="AD212" s="9">
        <f t="shared" si="34"/>
        <v>0.87857142857142634</v>
      </c>
      <c r="AE212" s="9">
        <f t="shared" si="35"/>
        <v>0.37398373983739652</v>
      </c>
      <c r="AF212" s="9">
        <f t="shared" si="36"/>
        <v>27.218934911242513</v>
      </c>
      <c r="AG212" s="9">
        <f t="shared" si="33"/>
        <v>76.989999999999995</v>
      </c>
      <c r="AH212" s="9">
        <v>74.238513460654133</v>
      </c>
      <c r="AI212" s="9">
        <v>0.32708614228607757</v>
      </c>
      <c r="AJ212" s="9">
        <v>0.27821257933384652</v>
      </c>
      <c r="AK212" s="9">
        <v>4.8873562952231053E-2</v>
      </c>
    </row>
    <row r="213" spans="1:37" x14ac:dyDescent="0.35">
      <c r="A213" s="1">
        <v>41962</v>
      </c>
      <c r="B213" s="2">
        <v>74.55</v>
      </c>
      <c r="C213" s="12">
        <f>SUM($V$2:V213)</f>
        <v>20617.68</v>
      </c>
      <c r="D213" s="13">
        <f>SUM(V213)/SUM($V$2:$V$262)</f>
        <v>3.191725745346095E-3</v>
      </c>
      <c r="E213" s="12"/>
      <c r="V213" s="2">
        <v>74.55</v>
      </c>
      <c r="X213" s="1">
        <v>41962</v>
      </c>
      <c r="Y213" s="2">
        <v>74.55</v>
      </c>
      <c r="Z213" s="9">
        <f t="shared" si="30"/>
        <v>0</v>
      </c>
      <c r="AA213" s="9">
        <f t="shared" si="31"/>
        <v>0</v>
      </c>
      <c r="AB213" s="9">
        <f t="shared" si="32"/>
        <v>0</v>
      </c>
      <c r="AC213" s="9">
        <f t="shared" si="34"/>
        <v>0.32857142857142613</v>
      </c>
      <c r="AD213" s="9">
        <f t="shared" si="34"/>
        <v>0.79357142857142648</v>
      </c>
      <c r="AE213" s="9">
        <f t="shared" si="35"/>
        <v>0.41404140414041207</v>
      </c>
      <c r="AF213" s="9">
        <f t="shared" si="36"/>
        <v>29.280712921705828</v>
      </c>
      <c r="AG213" s="9">
        <f t="shared" si="33"/>
        <v>76.638333333333321</v>
      </c>
      <c r="AH213" s="9">
        <v>74.368993945050121</v>
      </c>
      <c r="AI213" s="9">
        <v>0.41728264205313792</v>
      </c>
      <c r="AJ213" s="9">
        <v>0.30602659187770481</v>
      </c>
      <c r="AK213" s="9">
        <v>0.11125605017543311</v>
      </c>
    </row>
    <row r="214" spans="1:37" x14ac:dyDescent="0.35">
      <c r="A214" s="1">
        <v>41963</v>
      </c>
      <c r="B214" s="2">
        <v>75.63</v>
      </c>
      <c r="C214" s="12">
        <f>SUM($V$2:V214)</f>
        <v>20693.310000000001</v>
      </c>
      <c r="D214" s="13">
        <f>SUM(V214)/SUM($V$2:$V$262)</f>
        <v>3.2379640257615716E-3</v>
      </c>
      <c r="E214" s="12"/>
      <c r="V214" s="2">
        <v>75.63</v>
      </c>
      <c r="X214" s="1">
        <v>41963</v>
      </c>
      <c r="Y214" s="2">
        <v>75.63</v>
      </c>
      <c r="Z214" s="9">
        <f t="shared" si="30"/>
        <v>1.0799999999999983</v>
      </c>
      <c r="AA214" s="9">
        <f t="shared" si="31"/>
        <v>1.0799999999999983</v>
      </c>
      <c r="AB214" s="9">
        <f t="shared" si="32"/>
        <v>0</v>
      </c>
      <c r="AC214" s="9">
        <f t="shared" si="34"/>
        <v>0.40571428571428314</v>
      </c>
      <c r="AD214" s="9">
        <f t="shared" si="34"/>
        <v>0.75571428571428356</v>
      </c>
      <c r="AE214" s="9">
        <f t="shared" si="35"/>
        <v>0.53686200378071647</v>
      </c>
      <c r="AF214" s="9">
        <f t="shared" si="36"/>
        <v>34.932349323493156</v>
      </c>
      <c r="AG214" s="9">
        <f t="shared" si="33"/>
        <v>76.511666666666642</v>
      </c>
      <c r="AH214" s="9">
        <v>74.511290763935293</v>
      </c>
      <c r="AI214" s="9">
        <v>0.506328040536701</v>
      </c>
      <c r="AJ214" s="9">
        <v>0.34608688160950407</v>
      </c>
      <c r="AK214" s="9">
        <v>0.16024115892719692</v>
      </c>
    </row>
    <row r="215" spans="1:37" x14ac:dyDescent="0.35">
      <c r="A215" s="1">
        <v>41964</v>
      </c>
      <c r="B215" s="2">
        <v>76.52</v>
      </c>
      <c r="C215" s="12">
        <f>SUM($V$2:V215)</f>
        <v>20769.830000000002</v>
      </c>
      <c r="D215" s="13">
        <f>SUM(V215)/SUM($V$2:$V$262)</f>
        <v>3.276067793881733E-3</v>
      </c>
      <c r="E215" s="12"/>
      <c r="V215" s="2">
        <v>76.52</v>
      </c>
      <c r="X215" s="1">
        <v>41964</v>
      </c>
      <c r="Y215" s="2">
        <v>76.52</v>
      </c>
      <c r="Z215" s="9">
        <f t="shared" si="30"/>
        <v>0.89000000000000057</v>
      </c>
      <c r="AA215" s="9">
        <f t="shared" si="31"/>
        <v>0.89000000000000057</v>
      </c>
      <c r="AB215" s="9">
        <f t="shared" si="32"/>
        <v>0</v>
      </c>
      <c r="AC215" s="9">
        <f t="shared" si="34"/>
        <v>0.46928571428571175</v>
      </c>
      <c r="AD215" s="9">
        <f t="shared" si="34"/>
        <v>0.62999999999999745</v>
      </c>
      <c r="AE215" s="9">
        <f t="shared" si="35"/>
        <v>0.74489795918367241</v>
      </c>
      <c r="AF215" s="9">
        <f t="shared" si="36"/>
        <v>42.690058479532127</v>
      </c>
      <c r="AG215" s="9">
        <f t="shared" si="33"/>
        <v>76.329166666666652</v>
      </c>
      <c r="AH215" s="9">
        <v>74.643047077717867</v>
      </c>
      <c r="AI215" s="9">
        <v>0.57032283375843917</v>
      </c>
      <c r="AJ215" s="9">
        <v>0.39093407203929115</v>
      </c>
      <c r="AK215" s="9">
        <v>0.17938876171914803</v>
      </c>
    </row>
    <row r="216" spans="1:37" x14ac:dyDescent="0.35">
      <c r="A216" s="1">
        <v>41967</v>
      </c>
      <c r="B216" s="2">
        <v>75.739999999999995</v>
      </c>
      <c r="C216" s="12">
        <f>SUM($V$2:V216)</f>
        <v>20845.570000000003</v>
      </c>
      <c r="D216" s="13">
        <f>SUM(V216)/SUM($V$2:$V$262)</f>
        <v>3.242673480248333E-3</v>
      </c>
      <c r="E216" s="12"/>
      <c r="V216" s="2">
        <v>75.739999999999995</v>
      </c>
      <c r="X216" s="1">
        <v>41967</v>
      </c>
      <c r="Y216" s="2">
        <v>75.739999999999995</v>
      </c>
      <c r="Z216" s="9">
        <f t="shared" si="30"/>
        <v>-0.78000000000000114</v>
      </c>
      <c r="AA216" s="9">
        <f t="shared" si="31"/>
        <v>0</v>
      </c>
      <c r="AB216" s="9">
        <f t="shared" si="32"/>
        <v>0.78000000000000114</v>
      </c>
      <c r="AC216" s="9">
        <f t="shared" si="34"/>
        <v>0.46928571428571175</v>
      </c>
      <c r="AD216" s="9">
        <f t="shared" si="34"/>
        <v>0.56999999999999829</v>
      </c>
      <c r="AE216" s="9">
        <f t="shared" si="35"/>
        <v>0.82330827067668977</v>
      </c>
      <c r="AF216" s="9">
        <f t="shared" si="36"/>
        <v>45.154639175257678</v>
      </c>
      <c r="AG216" s="9">
        <f t="shared" si="33"/>
        <v>76.151666666666657</v>
      </c>
      <c r="AH216" s="9">
        <v>74.77467307196099</v>
      </c>
      <c r="AI216" s="9">
        <v>0.62433193005742282</v>
      </c>
      <c r="AJ216" s="9">
        <v>0.43761364364291755</v>
      </c>
      <c r="AK216" s="9">
        <v>0.18671828641450527</v>
      </c>
    </row>
    <row r="217" spans="1:37" x14ac:dyDescent="0.35">
      <c r="A217" s="1">
        <v>41968</v>
      </c>
      <c r="B217" s="2">
        <v>74.040000000000006</v>
      </c>
      <c r="C217" s="12">
        <f>SUM($V$2:V217)</f>
        <v>20919.610000000004</v>
      </c>
      <c r="D217" s="13">
        <f>SUM(V217)/SUM($V$2:$V$262)</f>
        <v>3.1698910018165649E-3</v>
      </c>
      <c r="E217" s="12"/>
      <c r="V217" s="2">
        <v>74.040000000000006</v>
      </c>
      <c r="X217" s="1">
        <v>41968</v>
      </c>
      <c r="Y217" s="2">
        <v>74.040000000000006</v>
      </c>
      <c r="Z217" s="9">
        <f t="shared" si="30"/>
        <v>-1.6999999999999886</v>
      </c>
      <c r="AA217" s="9">
        <f t="shared" si="31"/>
        <v>0</v>
      </c>
      <c r="AB217" s="9">
        <f t="shared" si="32"/>
        <v>1.6999999999999886</v>
      </c>
      <c r="AC217" s="9">
        <f t="shared" si="34"/>
        <v>0.35785714285714121</v>
      </c>
      <c r="AD217" s="9">
        <f t="shared" si="34"/>
        <v>0.69142857142856884</v>
      </c>
      <c r="AE217" s="9">
        <f t="shared" si="35"/>
        <v>0.51756198347107396</v>
      </c>
      <c r="AF217" s="9">
        <f t="shared" si="36"/>
        <v>34.104833219877449</v>
      </c>
      <c r="AG217" s="9">
        <f t="shared" si="33"/>
        <v>75.762499999999989</v>
      </c>
      <c r="AH217" s="9">
        <v>74.948401214778698</v>
      </c>
      <c r="AI217" s="9">
        <v>0.71537271000610758</v>
      </c>
      <c r="AJ217" s="9">
        <v>0.49316545691555558</v>
      </c>
      <c r="AK217" s="9">
        <v>0.222207253090552</v>
      </c>
    </row>
    <row r="218" spans="1:37" x14ac:dyDescent="0.35">
      <c r="A218" s="1">
        <v>41969</v>
      </c>
      <c r="B218" s="2">
        <v>73.7</v>
      </c>
      <c r="C218" s="12">
        <f>SUM($V$2:V218)</f>
        <v>20993.310000000005</v>
      </c>
      <c r="D218" s="13">
        <f>SUM(V218)/SUM($V$2:$V$262)</f>
        <v>3.1553345061302107E-3</v>
      </c>
      <c r="E218" s="12"/>
      <c r="V218" s="2">
        <v>73.7</v>
      </c>
      <c r="X218" s="1">
        <v>41969</v>
      </c>
      <c r="Y218" s="2">
        <v>73.7</v>
      </c>
      <c r="Z218" s="9">
        <f t="shared" si="30"/>
        <v>-0.34000000000000341</v>
      </c>
      <c r="AA218" s="9">
        <f t="shared" si="31"/>
        <v>0</v>
      </c>
      <c r="AB218" s="9">
        <f t="shared" si="32"/>
        <v>0.34000000000000341</v>
      </c>
      <c r="AC218" s="9">
        <f t="shared" si="34"/>
        <v>0.35785714285714121</v>
      </c>
      <c r="AD218" s="9">
        <f t="shared" si="34"/>
        <v>0.65571428571428414</v>
      </c>
      <c r="AE218" s="9">
        <f t="shared" si="35"/>
        <v>0.54575163398692694</v>
      </c>
      <c r="AF218" s="9">
        <f t="shared" si="36"/>
        <v>35.306553911205029</v>
      </c>
      <c r="AG218" s="9">
        <f t="shared" si="33"/>
        <v>75.451666666666668</v>
      </c>
      <c r="AH218" s="9">
        <v>75.136667643313601</v>
      </c>
      <c r="AI218" s="9">
        <v>0.80806383150431316</v>
      </c>
      <c r="AJ218" s="9">
        <v>0.55614513183330705</v>
      </c>
      <c r="AK218" s="9">
        <v>0.25191869967100611</v>
      </c>
    </row>
    <row r="219" spans="1:37" x14ac:dyDescent="0.35">
      <c r="A219" s="1">
        <v>41971</v>
      </c>
      <c r="B219" s="2">
        <v>65.94</v>
      </c>
      <c r="C219" s="12">
        <f>SUM($V$2:V219)</f>
        <v>21059.250000000004</v>
      </c>
      <c r="D219" s="13">
        <f>SUM(V219)/SUM($V$2:$V$262)</f>
        <v>2.8231038987004899E-3</v>
      </c>
      <c r="E219" s="12"/>
      <c r="V219" s="2">
        <v>65.94</v>
      </c>
      <c r="X219" s="1">
        <v>41971</v>
      </c>
      <c r="Y219" s="2">
        <v>65.94</v>
      </c>
      <c r="Z219" s="9">
        <f t="shared" si="30"/>
        <v>-7.7600000000000051</v>
      </c>
      <c r="AA219" s="9">
        <f t="shared" si="31"/>
        <v>0</v>
      </c>
      <c r="AB219" s="9">
        <f t="shared" si="32"/>
        <v>7.7600000000000051</v>
      </c>
      <c r="AC219" s="9">
        <f t="shared" si="34"/>
        <v>0.29785714285714199</v>
      </c>
      <c r="AD219" s="9">
        <f t="shared" si="34"/>
        <v>1.2099999999999989</v>
      </c>
      <c r="AE219" s="9">
        <f t="shared" si="35"/>
        <v>0.24616292798110931</v>
      </c>
      <c r="AF219" s="9">
        <f t="shared" si="36"/>
        <v>19.753671245855017</v>
      </c>
      <c r="AG219" s="9">
        <f t="shared" si="33"/>
        <v>74.459166666666661</v>
      </c>
      <c r="AH219" s="9">
        <v>75.32284055862371</v>
      </c>
      <c r="AI219" s="9">
        <v>0.8842402277606709</v>
      </c>
      <c r="AJ219" s="9">
        <v>0.62176415101877991</v>
      </c>
      <c r="AK219" s="9">
        <v>0.262476076741891</v>
      </c>
    </row>
    <row r="220" spans="1:37" x14ac:dyDescent="0.35">
      <c r="A220" s="1">
        <v>41974</v>
      </c>
      <c r="B220" s="2">
        <v>68.98</v>
      </c>
      <c r="C220" s="12">
        <f>SUM($V$2:V220)</f>
        <v>21128.230000000003</v>
      </c>
      <c r="D220" s="13">
        <f>SUM(V220)/SUM($V$2:$V$262)</f>
        <v>2.9532560954255351E-3</v>
      </c>
      <c r="E220" s="12"/>
      <c r="V220" s="2">
        <v>68.98</v>
      </c>
      <c r="X220" s="1">
        <v>41974</v>
      </c>
      <c r="Y220" s="2">
        <v>68.98</v>
      </c>
      <c r="Z220" s="9">
        <f t="shared" si="30"/>
        <v>3.0400000000000063</v>
      </c>
      <c r="AA220" s="9">
        <f t="shared" si="31"/>
        <v>3.0400000000000063</v>
      </c>
      <c r="AB220" s="9">
        <f t="shared" si="32"/>
        <v>0</v>
      </c>
      <c r="AC220" s="9">
        <f t="shared" si="34"/>
        <v>0.51499999999999957</v>
      </c>
      <c r="AD220" s="9">
        <f t="shared" si="34"/>
        <v>1.1185714285714283</v>
      </c>
      <c r="AE220" s="9">
        <f t="shared" si="35"/>
        <v>0.46040868454661532</v>
      </c>
      <c r="AF220" s="9">
        <f t="shared" si="36"/>
        <v>31.526016615653688</v>
      </c>
      <c r="AG220" s="9">
        <f t="shared" si="33"/>
        <v>73.777500000000018</v>
      </c>
      <c r="AH220" s="9">
        <v>75.490777998725662</v>
      </c>
      <c r="AI220" s="9">
        <v>0.92905897436881446</v>
      </c>
      <c r="AJ220" s="9">
        <v>0.6832231156887868</v>
      </c>
      <c r="AK220" s="9">
        <v>0.24583585868002766</v>
      </c>
    </row>
    <row r="221" spans="1:37" x14ac:dyDescent="0.35">
      <c r="A221" s="1">
        <v>41975</v>
      </c>
      <c r="B221" s="2">
        <v>66.989999999999995</v>
      </c>
      <c r="C221" s="12">
        <f>SUM($V$2:V221)</f>
        <v>21195.220000000005</v>
      </c>
      <c r="D221" s="13">
        <f>SUM(V221)/SUM($V$2:$V$262)</f>
        <v>2.8680577824377585E-3</v>
      </c>
      <c r="E221" s="12"/>
      <c r="V221" s="2">
        <v>66.989999999999995</v>
      </c>
      <c r="X221" s="1">
        <v>41975</v>
      </c>
      <c r="Y221" s="2">
        <v>66.989999999999995</v>
      </c>
      <c r="Z221" s="9">
        <f t="shared" si="30"/>
        <v>-1.9900000000000091</v>
      </c>
      <c r="AA221" s="9">
        <f t="shared" si="31"/>
        <v>0</v>
      </c>
      <c r="AB221" s="9">
        <f t="shared" si="32"/>
        <v>1.9900000000000091</v>
      </c>
      <c r="AC221" s="9">
        <f t="shared" si="34"/>
        <v>0.48500000000000043</v>
      </c>
      <c r="AD221" s="9">
        <f t="shared" si="34"/>
        <v>1.2607142857142861</v>
      </c>
      <c r="AE221" s="9">
        <f t="shared" si="35"/>
        <v>0.38470254957507105</v>
      </c>
      <c r="AF221" s="9">
        <f t="shared" si="36"/>
        <v>27.782324058919812</v>
      </c>
      <c r="AG221" s="9">
        <f t="shared" si="33"/>
        <v>73.182500000000005</v>
      </c>
      <c r="AH221" s="9">
        <v>75.647757480301536</v>
      </c>
      <c r="AI221" s="9">
        <v>0.95518165077841388</v>
      </c>
      <c r="AJ221" s="9">
        <v>0.73761482270671219</v>
      </c>
      <c r="AK221" s="9">
        <v>0.21756682807170169</v>
      </c>
    </row>
    <row r="222" spans="1:37" x14ac:dyDescent="0.35">
      <c r="A222" s="1">
        <v>41976</v>
      </c>
      <c r="B222" s="2">
        <v>67.3</v>
      </c>
      <c r="C222" s="12">
        <f>SUM($V$2:V222)</f>
        <v>21262.520000000004</v>
      </c>
      <c r="D222" s="13">
        <f>SUM(V222)/SUM($V$2:$V$262)</f>
        <v>2.8813298814459047E-3</v>
      </c>
      <c r="E222" s="12"/>
      <c r="V222" s="2">
        <v>67.3</v>
      </c>
      <c r="X222" s="1">
        <v>41976</v>
      </c>
      <c r="Y222" s="2">
        <v>67.3</v>
      </c>
      <c r="Z222" s="9">
        <f t="shared" si="30"/>
        <v>0.31000000000000227</v>
      </c>
      <c r="AA222" s="9">
        <f t="shared" si="31"/>
        <v>0.31000000000000227</v>
      </c>
      <c r="AB222" s="9">
        <f t="shared" si="32"/>
        <v>0</v>
      </c>
      <c r="AC222" s="9">
        <f t="shared" si="34"/>
        <v>0.50714285714285778</v>
      </c>
      <c r="AD222" s="9">
        <f t="shared" si="34"/>
        <v>1.211428571428572</v>
      </c>
      <c r="AE222" s="9">
        <f t="shared" si="35"/>
        <v>0.41863207547169845</v>
      </c>
      <c r="AF222" s="9">
        <f t="shared" si="36"/>
        <v>29.509559434746478</v>
      </c>
      <c r="AG222" s="9">
        <f t="shared" si="33"/>
        <v>72.464999999999989</v>
      </c>
      <c r="AH222" s="9">
        <v>75.815331296575494</v>
      </c>
      <c r="AI222" s="9">
        <v>0.98869473741522995</v>
      </c>
      <c r="AJ222" s="9">
        <v>0.78783080564841579</v>
      </c>
      <c r="AK222" s="9">
        <v>0.20086393176681416</v>
      </c>
    </row>
    <row r="223" spans="1:37" x14ac:dyDescent="0.35">
      <c r="A223" s="1">
        <v>41977</v>
      </c>
      <c r="B223" s="2">
        <v>66.73</v>
      </c>
      <c r="C223" s="12">
        <f>SUM($V$2:V223)</f>
        <v>21329.250000000004</v>
      </c>
      <c r="D223" s="13">
        <f>SUM(V223)/SUM($V$2:$V$262)</f>
        <v>2.8569263445599588E-3</v>
      </c>
      <c r="E223" s="12"/>
      <c r="V223" s="2">
        <v>66.73</v>
      </c>
      <c r="X223" s="1">
        <v>41977</v>
      </c>
      <c r="Y223" s="2">
        <v>66.73</v>
      </c>
      <c r="Z223" s="9">
        <f t="shared" si="30"/>
        <v>-0.56999999999999318</v>
      </c>
      <c r="AA223" s="9">
        <f t="shared" si="31"/>
        <v>0</v>
      </c>
      <c r="AB223" s="9">
        <f t="shared" si="32"/>
        <v>0.56999999999999318</v>
      </c>
      <c r="AC223" s="9">
        <f t="shared" si="34"/>
        <v>0.50714285714285778</v>
      </c>
      <c r="AD223" s="9">
        <f t="shared" si="34"/>
        <v>1.0357142857142858</v>
      </c>
      <c r="AE223" s="9">
        <f t="shared" si="35"/>
        <v>0.48965517241379369</v>
      </c>
      <c r="AF223" s="9">
        <f t="shared" si="36"/>
        <v>32.870370370370395</v>
      </c>
      <c r="AG223" s="9">
        <f t="shared" si="33"/>
        <v>71.722500000000011</v>
      </c>
      <c r="AH223" s="9">
        <v>76.037158459792124</v>
      </c>
      <c r="AI223" s="9">
        <v>1.075478645892332</v>
      </c>
      <c r="AJ223" s="9">
        <v>0.84536037369719907</v>
      </c>
      <c r="AK223" s="9">
        <v>0.23011827219513292</v>
      </c>
    </row>
    <row r="224" spans="1:37" x14ac:dyDescent="0.35">
      <c r="A224" s="1">
        <v>41978</v>
      </c>
      <c r="B224" s="2">
        <v>65.89</v>
      </c>
      <c r="C224" s="12">
        <f>SUM($V$2:V224)</f>
        <v>21395.140000000003</v>
      </c>
      <c r="D224" s="13">
        <f>SUM(V224)/SUM($V$2:$V$262)</f>
        <v>2.8209632375701438E-3</v>
      </c>
      <c r="E224" s="12"/>
      <c r="V224" s="2">
        <v>65.89</v>
      </c>
      <c r="X224" s="1">
        <v>41978</v>
      </c>
      <c r="Y224" s="2">
        <v>65.89</v>
      </c>
      <c r="Z224" s="9">
        <f t="shared" si="30"/>
        <v>-0.84000000000000341</v>
      </c>
      <c r="AA224" s="9">
        <f t="shared" si="31"/>
        <v>0</v>
      </c>
      <c r="AB224" s="9">
        <f t="shared" si="32"/>
        <v>0.84000000000000341</v>
      </c>
      <c r="AC224" s="9">
        <f t="shared" si="34"/>
        <v>0.3800000000000005</v>
      </c>
      <c r="AD224" s="9">
        <f t="shared" si="34"/>
        <v>1.0957142857142859</v>
      </c>
      <c r="AE224" s="9">
        <f t="shared" si="35"/>
        <v>0.34680573663624553</v>
      </c>
      <c r="AF224" s="9">
        <f t="shared" si="36"/>
        <v>25.750242013552779</v>
      </c>
      <c r="AG224" s="9">
        <f t="shared" si="33"/>
        <v>71.000833333333333</v>
      </c>
      <c r="AH224" s="9">
        <v>76.24403575906679</v>
      </c>
      <c r="AI224" s="9">
        <v>1.1328113303585212</v>
      </c>
      <c r="AJ224" s="9">
        <v>0.90285056502946359</v>
      </c>
      <c r="AK224" s="9">
        <v>0.22996076532905763</v>
      </c>
    </row>
    <row r="225" spans="1:37" x14ac:dyDescent="0.35">
      <c r="A225" s="1">
        <v>41981</v>
      </c>
      <c r="B225" s="2">
        <v>63.13</v>
      </c>
      <c r="C225" s="12">
        <f>SUM($V$2:V225)</f>
        <v>21458.270000000004</v>
      </c>
      <c r="D225" s="13">
        <f>SUM(V225)/SUM($V$2:$V$262)</f>
        <v>2.7027987431750369E-3</v>
      </c>
      <c r="E225" s="12"/>
      <c r="V225" s="2">
        <v>63.13</v>
      </c>
      <c r="X225" s="1">
        <v>41981</v>
      </c>
      <c r="Y225" s="2">
        <v>63.13</v>
      </c>
      <c r="Z225" s="9">
        <f t="shared" si="30"/>
        <v>-2.759999999999998</v>
      </c>
      <c r="AA225" s="9">
        <f t="shared" si="31"/>
        <v>0</v>
      </c>
      <c r="AB225" s="9">
        <f t="shared" si="32"/>
        <v>2.759999999999998</v>
      </c>
      <c r="AC225" s="9">
        <f t="shared" ref="AC225:AD240" si="37">AVERAGE(AA212:AA225)</f>
        <v>0.3800000000000005</v>
      </c>
      <c r="AD225" s="9">
        <f t="shared" si="37"/>
        <v>1.273571428571429</v>
      </c>
      <c r="AE225" s="9">
        <f t="shared" si="35"/>
        <v>0.29837352776219883</v>
      </c>
      <c r="AF225" s="9">
        <f t="shared" si="36"/>
        <v>22.98056155507561</v>
      </c>
      <c r="AG225" s="9">
        <f t="shared" si="33"/>
        <v>70.049166666666665</v>
      </c>
      <c r="AH225" s="9">
        <v>76.437810962098879</v>
      </c>
      <c r="AI225" s="9">
        <v>1.1672136520302274</v>
      </c>
      <c r="AJ225" s="9">
        <v>0.9557231824296164</v>
      </c>
      <c r="AK225" s="9">
        <v>0.21149046960061102</v>
      </c>
    </row>
    <row r="226" spans="1:37" x14ac:dyDescent="0.35">
      <c r="A226" s="1">
        <v>41982</v>
      </c>
      <c r="B226" s="2">
        <v>63.74</v>
      </c>
      <c r="C226" s="12">
        <f>SUM($V$2:V226)</f>
        <v>21522.010000000006</v>
      </c>
      <c r="D226" s="13">
        <f>SUM(V226)/SUM($V$2:$V$262)</f>
        <v>2.7289148089652596E-3</v>
      </c>
      <c r="E226" s="12"/>
      <c r="V226" s="2">
        <v>63.74</v>
      </c>
      <c r="X226" s="1">
        <v>41982</v>
      </c>
      <c r="Y226" s="2">
        <v>63.74</v>
      </c>
      <c r="Z226" s="9">
        <f t="shared" si="30"/>
        <v>0.60999999999999943</v>
      </c>
      <c r="AA226" s="9">
        <f t="shared" si="31"/>
        <v>0.60999999999999943</v>
      </c>
      <c r="AB226" s="9">
        <f t="shared" si="32"/>
        <v>0</v>
      </c>
      <c r="AC226" s="9">
        <f t="shared" si="37"/>
        <v>0.42357142857142904</v>
      </c>
      <c r="AD226" s="9">
        <f t="shared" si="37"/>
        <v>1.195714285714286</v>
      </c>
      <c r="AE226" s="9">
        <f t="shared" si="35"/>
        <v>0.35424133811230618</v>
      </c>
      <c r="AF226" s="9">
        <f t="shared" si="36"/>
        <v>26.15791795324219</v>
      </c>
      <c r="AG226" s="9">
        <f t="shared" si="33"/>
        <v>69.058333333333337</v>
      </c>
      <c r="AH226" s="9">
        <v>76.600195113054525</v>
      </c>
      <c r="AI226" s="9">
        <v>1.1625175604393263</v>
      </c>
      <c r="AJ226" s="9">
        <v>0.99708205803155836</v>
      </c>
      <c r="AK226" s="9">
        <v>0.16543550240776794</v>
      </c>
    </row>
    <row r="227" spans="1:37" x14ac:dyDescent="0.35">
      <c r="A227" s="1">
        <v>41983</v>
      </c>
      <c r="B227" s="2">
        <v>60.99</v>
      </c>
      <c r="C227" s="12">
        <f>SUM($V$2:V227)</f>
        <v>21583.000000000007</v>
      </c>
      <c r="D227" s="13">
        <f>SUM(V227)/SUM($V$2:$V$262)</f>
        <v>2.611178446796222E-3</v>
      </c>
      <c r="E227" s="12"/>
      <c r="V227" s="2">
        <v>60.99</v>
      </c>
      <c r="X227" s="1">
        <v>41983</v>
      </c>
      <c r="Y227" s="2">
        <v>60.99</v>
      </c>
      <c r="Z227" s="9">
        <f t="shared" si="30"/>
        <v>-2.75</v>
      </c>
      <c r="AA227" s="9">
        <f t="shared" si="31"/>
        <v>0</v>
      </c>
      <c r="AB227" s="9">
        <f t="shared" si="32"/>
        <v>2.75</v>
      </c>
      <c r="AC227" s="9">
        <f t="shared" si="37"/>
        <v>0.42357142857142904</v>
      </c>
      <c r="AD227" s="9">
        <f t="shared" si="37"/>
        <v>1.3921428571428573</v>
      </c>
      <c r="AE227" s="9">
        <f t="shared" si="35"/>
        <v>0.30425859415084688</v>
      </c>
      <c r="AF227" s="9">
        <f t="shared" si="36"/>
        <v>23.328088119590888</v>
      </c>
      <c r="AG227" s="9">
        <f t="shared" si="33"/>
        <v>67.764166666666668</v>
      </c>
      <c r="AH227" s="9">
        <v>76.760180808383822</v>
      </c>
      <c r="AI227" s="9">
        <v>1.1559609922648235</v>
      </c>
      <c r="AJ227" s="9">
        <v>1.0288578448782115</v>
      </c>
      <c r="AK227" s="9">
        <v>0.12710314738661199</v>
      </c>
    </row>
    <row r="228" spans="1:37" x14ac:dyDescent="0.35">
      <c r="A228" s="1">
        <v>41984</v>
      </c>
      <c r="B228" s="2">
        <v>60.01</v>
      </c>
      <c r="C228" s="12">
        <f>SUM($V$2:V228)</f>
        <v>21643.010000000006</v>
      </c>
      <c r="D228" s="13">
        <f>SUM(V228)/SUM($V$2:$V$262)</f>
        <v>2.5692214886414376E-3</v>
      </c>
      <c r="E228" s="12"/>
      <c r="V228" s="2">
        <v>60.01</v>
      </c>
      <c r="X228" s="1">
        <v>41984</v>
      </c>
      <c r="Y228" s="2">
        <v>60.01</v>
      </c>
      <c r="Z228" s="9">
        <f t="shared" si="30"/>
        <v>-0.98000000000000398</v>
      </c>
      <c r="AA228" s="9">
        <f t="shared" ref="AA228:AA259" si="38">IF(Z228&gt;0,Z228,0)</f>
        <v>0</v>
      </c>
      <c r="AB228" s="9">
        <f t="shared" ref="AB228:AB262" si="39">IF(Z228&lt;0,ABS(Z228),0)</f>
        <v>0.98000000000000398</v>
      </c>
      <c r="AC228" s="9">
        <f t="shared" si="37"/>
        <v>0.34642857142857203</v>
      </c>
      <c r="AD228" s="9">
        <f t="shared" si="37"/>
        <v>1.4621428571428576</v>
      </c>
      <c r="AE228" s="9">
        <f t="shared" si="35"/>
        <v>0.2369320957498782</v>
      </c>
      <c r="AF228" s="9">
        <f t="shared" si="36"/>
        <v>19.154818325434462</v>
      </c>
      <c r="AG228" s="9">
        <f t="shared" si="33"/>
        <v>66.453333333333333</v>
      </c>
      <c r="AH228" s="9">
        <v>77.282389489244281</v>
      </c>
      <c r="AI228" s="9">
        <v>1.5404994189968875</v>
      </c>
      <c r="AJ228" s="9">
        <v>1.1311861597019468</v>
      </c>
      <c r="AK228" s="9">
        <v>0.40931325929494067</v>
      </c>
    </row>
    <row r="229" spans="1:37" x14ac:dyDescent="0.35">
      <c r="A229" s="1">
        <v>41985</v>
      </c>
      <c r="B229" s="2">
        <v>57.81</v>
      </c>
      <c r="C229" s="12">
        <f>SUM($V$2:V229)</f>
        <v>21700.820000000007</v>
      </c>
      <c r="D229" s="13">
        <f>SUM(V229)/SUM($V$2:$V$262)</f>
        <v>2.4750323989062074E-3</v>
      </c>
      <c r="E229" s="12"/>
      <c r="V229" s="2">
        <v>57.81</v>
      </c>
      <c r="X229" s="1">
        <v>41985</v>
      </c>
      <c r="Y229" s="2">
        <v>57.81</v>
      </c>
      <c r="Z229" s="9">
        <f t="shared" si="30"/>
        <v>-2.1999999999999957</v>
      </c>
      <c r="AA229" s="9">
        <f t="shared" si="38"/>
        <v>0</v>
      </c>
      <c r="AB229" s="9">
        <f t="shared" si="39"/>
        <v>2.1999999999999957</v>
      </c>
      <c r="AC229" s="9">
        <f t="shared" si="37"/>
        <v>0.28285714285714342</v>
      </c>
      <c r="AD229" s="9">
        <f t="shared" si="37"/>
        <v>1.6192857142857144</v>
      </c>
      <c r="AE229" s="9">
        <f t="shared" si="35"/>
        <v>0.17468019408910487</v>
      </c>
      <c r="AF229" s="9">
        <f t="shared" si="36"/>
        <v>14.870446864438634</v>
      </c>
      <c r="AG229" s="9">
        <f t="shared" si="33"/>
        <v>65.100833333333341</v>
      </c>
      <c r="AH229" s="9">
        <v>77.771842045596557</v>
      </c>
      <c r="AI229" s="9">
        <v>1.8306022613767396</v>
      </c>
      <c r="AJ229" s="9">
        <v>1.2710693800369053</v>
      </c>
      <c r="AK229" s="9">
        <v>0.55953288133983436</v>
      </c>
    </row>
    <row r="230" spans="1:37" x14ac:dyDescent="0.35">
      <c r="A230" s="1">
        <v>41988</v>
      </c>
      <c r="B230" s="2">
        <v>55.96</v>
      </c>
      <c r="C230" s="12">
        <f>SUM($V$2:V230)</f>
        <v>21756.780000000006</v>
      </c>
      <c r="D230" s="13">
        <f>SUM(V230)/SUM($V$2:$V$262)</f>
        <v>2.3958279370834001E-3</v>
      </c>
      <c r="E230" s="12"/>
      <c r="V230" s="2">
        <v>55.96</v>
      </c>
      <c r="X230" s="1">
        <v>41988</v>
      </c>
      <c r="Y230" s="2">
        <v>55.96</v>
      </c>
      <c r="Z230" s="9">
        <f t="shared" si="30"/>
        <v>-1.8500000000000014</v>
      </c>
      <c r="AA230" s="9">
        <f t="shared" si="38"/>
        <v>0</v>
      </c>
      <c r="AB230" s="9">
        <f t="shared" si="39"/>
        <v>1.8500000000000014</v>
      </c>
      <c r="AC230" s="9">
        <f t="shared" si="37"/>
        <v>0.28285714285714342</v>
      </c>
      <c r="AD230" s="9">
        <f t="shared" si="37"/>
        <v>1.695714285714286</v>
      </c>
      <c r="AE230" s="9">
        <f t="shared" si="35"/>
        <v>0.16680707666385877</v>
      </c>
      <c r="AF230" s="9">
        <f t="shared" si="36"/>
        <v>14.296028880866444</v>
      </c>
      <c r="AG230" s="9">
        <f t="shared" si="33"/>
        <v>63.622500000000002</v>
      </c>
      <c r="AH230" s="9">
        <v>78.172446338515343</v>
      </c>
      <c r="AI230" s="9">
        <v>1.9803911520005215</v>
      </c>
      <c r="AJ230" s="9">
        <v>1.4129337344296284</v>
      </c>
      <c r="AK230" s="9">
        <v>0.56745741757089307</v>
      </c>
    </row>
    <row r="231" spans="1:37" x14ac:dyDescent="0.35">
      <c r="A231" s="1">
        <v>41989</v>
      </c>
      <c r="B231" s="2">
        <v>55.97</v>
      </c>
      <c r="C231" s="12">
        <f>SUM($V$2:V231)</f>
        <v>21812.750000000007</v>
      </c>
      <c r="D231" s="13">
        <f>SUM(V231)/SUM($V$2:$V$262)</f>
        <v>2.3962560693094694E-3</v>
      </c>
      <c r="E231" s="12"/>
      <c r="V231" s="2">
        <v>55.97</v>
      </c>
      <c r="X231" s="1">
        <v>41989</v>
      </c>
      <c r="Y231" s="2">
        <v>55.97</v>
      </c>
      <c r="Z231" s="9">
        <f t="shared" si="30"/>
        <v>9.9999999999980105E-3</v>
      </c>
      <c r="AA231" s="9">
        <f t="shared" si="38"/>
        <v>9.9999999999980105E-3</v>
      </c>
      <c r="AB231" s="9">
        <f t="shared" si="39"/>
        <v>0</v>
      </c>
      <c r="AC231" s="9">
        <f t="shared" si="37"/>
        <v>0.28357142857142897</v>
      </c>
      <c r="AD231" s="9">
        <f t="shared" si="37"/>
        <v>1.5742857142857152</v>
      </c>
      <c r="AE231" s="9">
        <f t="shared" si="35"/>
        <v>0.18012704174228691</v>
      </c>
      <c r="AF231" s="9">
        <f t="shared" si="36"/>
        <v>15.263360246059221</v>
      </c>
      <c r="AG231" s="9">
        <f t="shared" si="33"/>
        <v>62.791666666666664</v>
      </c>
      <c r="AH231" s="9">
        <v>78.543376239366069</v>
      </c>
      <c r="AI231" s="9">
        <v>2.0751785603011967</v>
      </c>
      <c r="AJ231" s="9">
        <v>1.5453826996039424</v>
      </c>
      <c r="AK231" s="9">
        <v>0.52979586069725437</v>
      </c>
    </row>
    <row r="232" spans="1:37" x14ac:dyDescent="0.35">
      <c r="A232" s="1">
        <v>41990</v>
      </c>
      <c r="B232" s="2">
        <v>56.43</v>
      </c>
      <c r="C232" s="12">
        <f>SUM($V$2:V232)</f>
        <v>21869.180000000008</v>
      </c>
      <c r="D232" s="13">
        <f>SUM(V232)/SUM($V$2:$V$262)</f>
        <v>2.4159501517086539E-3</v>
      </c>
      <c r="E232" s="12"/>
      <c r="V232" s="2">
        <v>56.43</v>
      </c>
      <c r="X232" s="1">
        <v>41990</v>
      </c>
      <c r="Y232" s="2">
        <v>56.43</v>
      </c>
      <c r="Z232" s="9">
        <f t="shared" si="30"/>
        <v>0.46000000000000085</v>
      </c>
      <c r="AA232" s="9">
        <f t="shared" si="38"/>
        <v>0.46000000000000085</v>
      </c>
      <c r="AB232" s="9">
        <f t="shared" si="39"/>
        <v>0</v>
      </c>
      <c r="AC232" s="9">
        <f t="shared" si="37"/>
        <v>0.31642857142857189</v>
      </c>
      <c r="AD232" s="9">
        <f t="shared" si="37"/>
        <v>1.5500000000000007</v>
      </c>
      <c r="AE232" s="9">
        <f t="shared" si="35"/>
        <v>0.20414746543778822</v>
      </c>
      <c r="AF232" s="9">
        <f t="shared" si="36"/>
        <v>16.953693073096062</v>
      </c>
      <c r="AG232" s="9">
        <f t="shared" si="33"/>
        <v>61.74583333333333</v>
      </c>
      <c r="AH232" s="9">
        <v>78.951274517931552</v>
      </c>
      <c r="AI232" s="9">
        <v>2.1951953894792098</v>
      </c>
      <c r="AJ232" s="9">
        <v>1.6753452375789959</v>
      </c>
      <c r="AK232" s="9">
        <v>0.51985015190021389</v>
      </c>
    </row>
    <row r="233" spans="1:37" x14ac:dyDescent="0.35">
      <c r="A233" s="1">
        <v>41991</v>
      </c>
      <c r="B233" s="2">
        <v>54.18</v>
      </c>
      <c r="C233" s="12">
        <f>SUM($V$2:V233)</f>
        <v>21923.360000000008</v>
      </c>
      <c r="D233" s="13">
        <f>SUM(V233)/SUM($V$2:$V$262)</f>
        <v>2.3196204008430776E-3</v>
      </c>
      <c r="E233" s="12"/>
      <c r="V233" s="2">
        <v>54.18</v>
      </c>
      <c r="X233" s="1">
        <v>41991</v>
      </c>
      <c r="Y233" s="2">
        <v>54.18</v>
      </c>
      <c r="Z233" s="9">
        <f t="shared" si="30"/>
        <v>-2.25</v>
      </c>
      <c r="AA233" s="9">
        <f t="shared" si="38"/>
        <v>0</v>
      </c>
      <c r="AB233" s="9">
        <f t="shared" si="39"/>
        <v>2.25</v>
      </c>
      <c r="AC233" s="9">
        <f t="shared" si="37"/>
        <v>0.31642857142857189</v>
      </c>
      <c r="AD233" s="9">
        <f t="shared" si="37"/>
        <v>1.1564285714285718</v>
      </c>
      <c r="AE233" s="9">
        <f t="shared" si="35"/>
        <v>0.27362569487337896</v>
      </c>
      <c r="AF233" s="9">
        <f t="shared" ref="AF233:AF262" si="40">IF(AD233=0,100,100-(100/(1+AE233)))</f>
        <v>21.483996120271598</v>
      </c>
      <c r="AG233" s="9">
        <f t="shared" si="33"/>
        <v>60.678333333333335</v>
      </c>
      <c r="AH233" s="9">
        <v>79.335624479566249</v>
      </c>
      <c r="AI233" s="9">
        <v>2.271388365165933</v>
      </c>
      <c r="AJ233" s="9">
        <v>1.7945538630963833</v>
      </c>
      <c r="AK233" s="9">
        <v>0.47683450206954969</v>
      </c>
    </row>
    <row r="234" spans="1:37" x14ac:dyDescent="0.35">
      <c r="A234" s="1">
        <v>41992</v>
      </c>
      <c r="B234" s="2">
        <v>56.91</v>
      </c>
      <c r="C234" s="12">
        <f>SUM($V$2:V234)</f>
        <v>21980.270000000008</v>
      </c>
      <c r="D234" s="13">
        <f>SUM(V234)/SUM($V$2:$V$262)</f>
        <v>2.4365004985599766E-3</v>
      </c>
      <c r="E234" s="12"/>
      <c r="V234" s="2">
        <v>56.91</v>
      </c>
      <c r="X234" s="1">
        <v>41992</v>
      </c>
      <c r="Y234" s="2">
        <v>56.91</v>
      </c>
      <c r="Z234" s="9">
        <f t="shared" si="30"/>
        <v>2.7299999999999969</v>
      </c>
      <c r="AA234" s="9">
        <f t="shared" si="38"/>
        <v>2.7299999999999969</v>
      </c>
      <c r="AB234" s="9">
        <f t="shared" si="39"/>
        <v>0</v>
      </c>
      <c r="AC234" s="9">
        <f t="shared" si="37"/>
        <v>0.2942857142857141</v>
      </c>
      <c r="AD234" s="9">
        <f t="shared" si="37"/>
        <v>1.1564285714285718</v>
      </c>
      <c r="AE234" s="9">
        <f t="shared" si="35"/>
        <v>0.25447807288449636</v>
      </c>
      <c r="AF234" s="9">
        <f t="shared" si="40"/>
        <v>20.285573609059568</v>
      </c>
      <c r="AG234" s="9">
        <f t="shared" si="33"/>
        <v>59.812499999999993</v>
      </c>
      <c r="AH234" s="9">
        <v>79.715948666265035</v>
      </c>
      <c r="AI234" s="9">
        <v>2.3315238946621974</v>
      </c>
      <c r="AJ234" s="9">
        <v>1.9019478694095462</v>
      </c>
      <c r="AK234" s="9">
        <v>0.42957602525265126</v>
      </c>
    </row>
    <row r="235" spans="1:37" x14ac:dyDescent="0.35">
      <c r="A235" s="1">
        <v>41995</v>
      </c>
      <c r="B235" s="2">
        <v>55.25</v>
      </c>
      <c r="C235" s="12">
        <f>SUM($V$2:V235)</f>
        <v>22035.520000000008</v>
      </c>
      <c r="D235" s="13">
        <f>SUM(V235)/SUM($V$2:$V$262)</f>
        <v>2.3654305490324848E-3</v>
      </c>
      <c r="E235" s="12"/>
      <c r="V235" s="2">
        <v>55.25</v>
      </c>
      <c r="X235" s="1">
        <v>41995</v>
      </c>
      <c r="Y235" s="2">
        <v>55.25</v>
      </c>
      <c r="Z235" s="9">
        <f t="shared" si="30"/>
        <v>-1.6599999999999966</v>
      </c>
      <c r="AA235" s="9">
        <f t="shared" si="38"/>
        <v>0</v>
      </c>
      <c r="AB235" s="9">
        <f t="shared" si="39"/>
        <v>1.6599999999999966</v>
      </c>
      <c r="AC235" s="9">
        <f t="shared" si="37"/>
        <v>0.2942857142857141</v>
      </c>
      <c r="AD235" s="9">
        <f t="shared" si="37"/>
        <v>1.1328571428571423</v>
      </c>
      <c r="AE235" s="9">
        <f t="shared" si="35"/>
        <v>0.25977301387137447</v>
      </c>
      <c r="AF235" s="9">
        <f t="shared" si="40"/>
        <v>20.620620620620628</v>
      </c>
      <c r="AG235" s="9">
        <f t="shared" si="33"/>
        <v>58.855833333333322</v>
      </c>
      <c r="AH235" s="9">
        <v>80.053285579875038</v>
      </c>
      <c r="AI235" s="9">
        <v>2.3361138178326257</v>
      </c>
      <c r="AJ235" s="9">
        <v>1.9887810590941621</v>
      </c>
      <c r="AK235" s="9">
        <v>0.34733275873846359</v>
      </c>
    </row>
    <row r="236" spans="1:37" x14ac:dyDescent="0.35">
      <c r="A236" s="1">
        <v>41996</v>
      </c>
      <c r="B236" s="2">
        <v>56.78</v>
      </c>
      <c r="C236" s="12">
        <f>SUM($V$2:V236)</f>
        <v>22092.300000000007</v>
      </c>
      <c r="D236" s="13">
        <f>SUM(V236)/SUM($V$2:$V$262)</f>
        <v>2.4309347796210769E-3</v>
      </c>
      <c r="E236" s="12"/>
      <c r="V236" s="2">
        <v>56.78</v>
      </c>
      <c r="X236" s="1">
        <v>41996</v>
      </c>
      <c r="Y236" s="2">
        <v>56.78</v>
      </c>
      <c r="Z236" s="9">
        <f t="shared" si="30"/>
        <v>1.5300000000000011</v>
      </c>
      <c r="AA236" s="9">
        <f t="shared" si="38"/>
        <v>1.5300000000000011</v>
      </c>
      <c r="AB236" s="9">
        <f t="shared" si="39"/>
        <v>0</v>
      </c>
      <c r="AC236" s="9">
        <f t="shared" si="37"/>
        <v>0.38142857142857117</v>
      </c>
      <c r="AD236" s="9">
        <f t="shared" si="37"/>
        <v>1.1328571428571423</v>
      </c>
      <c r="AE236" s="9">
        <f t="shared" si="35"/>
        <v>0.3366960907944514</v>
      </c>
      <c r="AF236" s="9">
        <f t="shared" si="40"/>
        <v>25.188679245283012</v>
      </c>
      <c r="AG236" s="9">
        <f t="shared" si="33"/>
        <v>58.096666666666664</v>
      </c>
      <c r="AH236" s="9">
        <v>80.387116129513913</v>
      </c>
      <c r="AI236" s="9">
        <v>2.3362215147002701</v>
      </c>
      <c r="AJ236" s="9">
        <v>2.0582691502153838</v>
      </c>
      <c r="AK236" s="9">
        <v>0.27795236448488625</v>
      </c>
    </row>
    <row r="237" spans="1:37" x14ac:dyDescent="0.35">
      <c r="A237" s="1">
        <v>41997</v>
      </c>
      <c r="B237" s="2">
        <v>55.7</v>
      </c>
      <c r="C237" s="12">
        <f>SUM($V$2:V237)</f>
        <v>22148.000000000007</v>
      </c>
      <c r="D237" s="13">
        <f>SUM(V237)/SUM($V$2:$V$262)</f>
        <v>2.3846964992056004E-3</v>
      </c>
      <c r="E237" s="12"/>
      <c r="V237" s="2">
        <v>55.7</v>
      </c>
      <c r="X237" s="1">
        <v>41997</v>
      </c>
      <c r="Y237" s="2">
        <v>55.7</v>
      </c>
      <c r="Z237" s="9">
        <f t="shared" si="30"/>
        <v>-1.0799999999999983</v>
      </c>
      <c r="AA237" s="9">
        <f t="shared" si="38"/>
        <v>0</v>
      </c>
      <c r="AB237" s="9">
        <f t="shared" si="39"/>
        <v>1.0799999999999983</v>
      </c>
      <c r="AC237" s="9">
        <f t="shared" si="37"/>
        <v>0.38142857142857117</v>
      </c>
      <c r="AD237" s="9">
        <f t="shared" si="37"/>
        <v>1.169285714285714</v>
      </c>
      <c r="AE237" s="9">
        <f t="shared" si="35"/>
        <v>0.3262064752596211</v>
      </c>
      <c r="AF237" s="9">
        <f t="shared" si="40"/>
        <v>24.596959926301224</v>
      </c>
      <c r="AG237" s="9">
        <f t="shared" si="33"/>
        <v>57.477499999999999</v>
      </c>
      <c r="AH237" s="9">
        <v>80.661403527327707</v>
      </c>
      <c r="AI237" s="9">
        <v>2.2721892485458284</v>
      </c>
      <c r="AJ237" s="9">
        <v>2.1010531698814727</v>
      </c>
      <c r="AK237" s="9">
        <v>0.17113607866435565</v>
      </c>
    </row>
    <row r="238" spans="1:37" x14ac:dyDescent="0.35">
      <c r="A238" s="1">
        <v>41999</v>
      </c>
      <c r="B238" s="2">
        <v>54.59</v>
      </c>
      <c r="C238" s="12">
        <f>SUM($V$2:V238)</f>
        <v>22202.590000000007</v>
      </c>
      <c r="D238" s="13">
        <f>SUM(V238)/SUM($V$2:$V$262)</f>
        <v>2.337173822111916E-3</v>
      </c>
      <c r="E238" s="12"/>
      <c r="V238" s="2">
        <v>54.59</v>
      </c>
      <c r="X238" s="1">
        <v>41999</v>
      </c>
      <c r="Y238" s="2">
        <v>54.59</v>
      </c>
      <c r="Z238" s="9">
        <f t="shared" si="30"/>
        <v>-1.1099999999999994</v>
      </c>
      <c r="AA238" s="9">
        <f t="shared" si="38"/>
        <v>0</v>
      </c>
      <c r="AB238" s="9">
        <f t="shared" si="39"/>
        <v>1.1099999999999994</v>
      </c>
      <c r="AC238" s="9">
        <f t="shared" si="37"/>
        <v>0.38142857142857117</v>
      </c>
      <c r="AD238" s="9">
        <f t="shared" si="37"/>
        <v>1.1885714285714282</v>
      </c>
      <c r="AE238" s="9">
        <f t="shared" si="35"/>
        <v>0.32091346153846145</v>
      </c>
      <c r="AF238" s="9">
        <f t="shared" si="40"/>
        <v>24.294813466787986</v>
      </c>
      <c r="AG238" s="9">
        <f t="shared" si="33"/>
        <v>56.715000000000003</v>
      </c>
      <c r="AH238" s="9">
        <v>80.899077562340466</v>
      </c>
      <c r="AI238" s="9">
        <v>2.1785783249371349</v>
      </c>
      <c r="AJ238" s="9">
        <v>2.1165582008926052</v>
      </c>
      <c r="AK238" s="9">
        <v>6.2020124044529723E-2</v>
      </c>
    </row>
    <row r="239" spans="1:37" x14ac:dyDescent="0.35">
      <c r="A239" s="1">
        <v>42002</v>
      </c>
      <c r="B239" s="2">
        <v>53.46</v>
      </c>
      <c r="C239" s="12">
        <f>SUM($V$2:V239)</f>
        <v>22256.050000000007</v>
      </c>
      <c r="D239" s="13">
        <f>SUM(V239)/SUM($V$2:$V$262)</f>
        <v>2.2887948805660934E-3</v>
      </c>
      <c r="E239" s="12"/>
      <c r="V239" s="2">
        <v>53.46</v>
      </c>
      <c r="X239" s="1">
        <v>42002</v>
      </c>
      <c r="Y239" s="2">
        <v>53.46</v>
      </c>
      <c r="Z239" s="9">
        <f t="shared" si="30"/>
        <v>-1.1300000000000026</v>
      </c>
      <c r="AA239" s="9">
        <f t="shared" si="38"/>
        <v>0</v>
      </c>
      <c r="AB239" s="9">
        <f t="shared" si="39"/>
        <v>1.1300000000000026</v>
      </c>
      <c r="AC239" s="9">
        <f t="shared" si="37"/>
        <v>0.38142857142857117</v>
      </c>
      <c r="AD239" s="9">
        <f t="shared" si="37"/>
        <v>1.0721428571428571</v>
      </c>
      <c r="AE239" s="9">
        <f t="shared" si="35"/>
        <v>0.35576282478347748</v>
      </c>
      <c r="AF239" s="9">
        <f t="shared" si="40"/>
        <v>26.240786240786221</v>
      </c>
      <c r="AG239" s="9">
        <f t="shared" si="33"/>
        <v>56.087500000000006</v>
      </c>
      <c r="AH239" s="9">
        <v>81.123590335500424</v>
      </c>
      <c r="AI239" s="9">
        <v>2.0851954152729348</v>
      </c>
      <c r="AJ239" s="9">
        <v>2.1102856437686714</v>
      </c>
      <c r="AK239" s="9">
        <v>-2.5090228495736611E-2</v>
      </c>
    </row>
    <row r="240" spans="1:37" x14ac:dyDescent="0.35">
      <c r="A240" s="1">
        <v>42003</v>
      </c>
      <c r="B240" s="2">
        <v>54.14</v>
      </c>
      <c r="C240" s="12">
        <f>SUM($V$2:V240)</f>
        <v>22310.190000000006</v>
      </c>
      <c r="D240" s="13">
        <f>SUM(V240)/SUM($V$2:$V$262)</f>
        <v>2.3179078719388008E-3</v>
      </c>
      <c r="E240" s="12"/>
      <c r="V240" s="2">
        <v>54.14</v>
      </c>
      <c r="X240" s="1">
        <v>42003</v>
      </c>
      <c r="Y240" s="2">
        <v>54.14</v>
      </c>
      <c r="Z240" s="9">
        <f t="shared" si="30"/>
        <v>0.67999999999999972</v>
      </c>
      <c r="AA240" s="9">
        <f t="shared" si="38"/>
        <v>0.67999999999999972</v>
      </c>
      <c r="AB240" s="9">
        <f t="shared" si="39"/>
        <v>0</v>
      </c>
      <c r="AC240" s="9">
        <f t="shared" si="37"/>
        <v>0.38642857142857118</v>
      </c>
      <c r="AD240" s="9">
        <f t="shared" si="37"/>
        <v>1.0721428571428571</v>
      </c>
      <c r="AE240" s="9">
        <f t="shared" si="35"/>
        <v>0.36042638241172531</v>
      </c>
      <c r="AF240" s="9">
        <f t="shared" si="40"/>
        <v>26.49363369245836</v>
      </c>
      <c r="AG240" s="9">
        <f t="shared" si="33"/>
        <v>55.598333333333329</v>
      </c>
      <c r="AH240" s="9">
        <v>81.340361643981879</v>
      </c>
      <c r="AI240" s="9">
        <v>1.9978421451340438</v>
      </c>
      <c r="AJ240" s="9">
        <v>2.0877969440417461</v>
      </c>
      <c r="AK240" s="9">
        <v>-8.9954798907702305E-2</v>
      </c>
    </row>
    <row r="241" spans="1:37" x14ac:dyDescent="0.35">
      <c r="A241" s="1">
        <v>42004</v>
      </c>
      <c r="B241" s="2">
        <v>53.45</v>
      </c>
      <c r="C241" s="12">
        <f>SUM($V$2:V241)</f>
        <v>22363.640000000007</v>
      </c>
      <c r="D241" s="13">
        <f>SUM(V241)/SUM($V$2:$V$262)</f>
        <v>2.2883667483400241E-3</v>
      </c>
      <c r="E241" s="12"/>
      <c r="V241" s="2">
        <v>53.45</v>
      </c>
      <c r="X241" s="1">
        <v>42004</v>
      </c>
      <c r="Y241" s="2">
        <v>53.45</v>
      </c>
      <c r="Z241" s="9">
        <f t="shared" si="30"/>
        <v>-0.68999999999999773</v>
      </c>
      <c r="AA241" s="9">
        <f t="shared" si="38"/>
        <v>0</v>
      </c>
      <c r="AB241" s="9">
        <f t="shared" si="39"/>
        <v>0.68999999999999773</v>
      </c>
      <c r="AC241" s="9">
        <f t="shared" ref="AC241:AD250" si="41">AVERAGE(AA228:AA241)</f>
        <v>0.38642857142857118</v>
      </c>
      <c r="AD241" s="9">
        <f t="shared" si="41"/>
        <v>0.92499999999999971</v>
      </c>
      <c r="AE241" s="9">
        <f t="shared" ref="AE241:AE262" si="42">AC241/AD241</f>
        <v>0.41776061776061763</v>
      </c>
      <c r="AF241" s="9">
        <f t="shared" si="40"/>
        <v>29.466230936819173</v>
      </c>
      <c r="AG241" s="9">
        <f t="shared" si="33"/>
        <v>55.235000000000007</v>
      </c>
      <c r="AH241" s="9">
        <v>81.461816559242479</v>
      </c>
      <c r="AI241" s="9">
        <v>1.8212794161632928</v>
      </c>
      <c r="AJ241" s="9">
        <v>2.0344934384660558</v>
      </c>
      <c r="AK241" s="9">
        <v>-0.21321402230276298</v>
      </c>
    </row>
    <row r="242" spans="1:37" x14ac:dyDescent="0.35">
      <c r="A242" s="1">
        <v>42006</v>
      </c>
      <c r="B242" s="2">
        <v>52.72</v>
      </c>
      <c r="C242" s="12">
        <f>SUM($V$2:V242)</f>
        <v>22416.360000000008</v>
      </c>
      <c r="D242" s="13">
        <f>SUM(V242)/SUM($V$2:$V$262)</f>
        <v>2.2571130958369701E-3</v>
      </c>
      <c r="E242" s="12"/>
      <c r="V242" s="2">
        <v>52.72</v>
      </c>
      <c r="X242" s="1">
        <v>42006</v>
      </c>
      <c r="Y242" s="2">
        <v>52.72</v>
      </c>
      <c r="Z242" s="9">
        <f t="shared" si="30"/>
        <v>-0.73000000000000398</v>
      </c>
      <c r="AA242" s="9">
        <f t="shared" si="38"/>
        <v>0</v>
      </c>
      <c r="AB242" s="9">
        <f t="shared" si="39"/>
        <v>0.73000000000000398</v>
      </c>
      <c r="AC242" s="9">
        <f t="shared" si="41"/>
        <v>0.38642857142857118</v>
      </c>
      <c r="AD242" s="9">
        <f t="shared" si="41"/>
        <v>0.90714285714285681</v>
      </c>
      <c r="AE242" s="9">
        <f t="shared" si="42"/>
        <v>0.42598425196850381</v>
      </c>
      <c r="AF242" s="9">
        <f t="shared" si="40"/>
        <v>29.872998343456644</v>
      </c>
      <c r="AG242" s="9">
        <f t="shared" si="33"/>
        <v>54.965000000000003</v>
      </c>
      <c r="AH242" s="9">
        <v>81.590570665965259</v>
      </c>
      <c r="AI242" s="9">
        <v>1.6797408516857786</v>
      </c>
      <c r="AJ242" s="9">
        <v>1.9635429211100006</v>
      </c>
      <c r="AK242" s="9">
        <v>-0.28380206942422204</v>
      </c>
    </row>
    <row r="243" spans="1:37" x14ac:dyDescent="0.35">
      <c r="A243" s="1">
        <v>42009</v>
      </c>
      <c r="B243" s="2">
        <v>50.05</v>
      </c>
      <c r="C243" s="12">
        <f>SUM($V$2:V243)</f>
        <v>22466.410000000007</v>
      </c>
      <c r="D243" s="13">
        <f>SUM(V243)/SUM($V$2:$V$262)</f>
        <v>2.1428017914764861E-3</v>
      </c>
      <c r="E243" s="12"/>
      <c r="V243" s="2">
        <v>50.05</v>
      </c>
      <c r="X243" s="1">
        <v>42009</v>
      </c>
      <c r="Y243" s="2">
        <v>50.05</v>
      </c>
      <c r="Z243" s="9">
        <f t="shared" si="30"/>
        <v>-2.6700000000000017</v>
      </c>
      <c r="AA243" s="9">
        <f t="shared" si="38"/>
        <v>0</v>
      </c>
      <c r="AB243" s="9">
        <f t="shared" si="39"/>
        <v>2.6700000000000017</v>
      </c>
      <c r="AC243" s="9">
        <f t="shared" si="41"/>
        <v>0.38642857142857118</v>
      </c>
      <c r="AD243" s="9">
        <f t="shared" si="41"/>
        <v>0.94071428571428584</v>
      </c>
      <c r="AE243" s="9">
        <f t="shared" si="42"/>
        <v>0.41078208048595261</v>
      </c>
      <c r="AF243" s="9">
        <f t="shared" si="40"/>
        <v>29.117330462863279</v>
      </c>
      <c r="AG243" s="9">
        <f t="shared" si="33"/>
        <v>54.471666666666657</v>
      </c>
      <c r="AH243" s="9">
        <v>81.650528542560423</v>
      </c>
      <c r="AI243" s="9">
        <v>1.4858892031443105</v>
      </c>
      <c r="AJ243" s="9">
        <v>1.8680121775168628</v>
      </c>
      <c r="AK243" s="9">
        <v>-0.38212297437255227</v>
      </c>
    </row>
    <row r="244" spans="1:37" x14ac:dyDescent="0.35">
      <c r="A244" s="1">
        <v>42010</v>
      </c>
      <c r="B244" s="2">
        <v>47.98</v>
      </c>
      <c r="C244" s="12">
        <f>SUM($V$2:V244)</f>
        <v>22514.390000000007</v>
      </c>
      <c r="D244" s="13">
        <f>SUM(V244)/SUM($V$2:$V$262)</f>
        <v>2.0541784206801559E-3</v>
      </c>
      <c r="E244" s="12"/>
      <c r="V244" s="2">
        <v>47.98</v>
      </c>
      <c r="X244" s="1">
        <v>42010</v>
      </c>
      <c r="Y244" s="2">
        <v>47.98</v>
      </c>
      <c r="Z244" s="9">
        <f t="shared" si="30"/>
        <v>-2.0700000000000003</v>
      </c>
      <c r="AA244" s="9">
        <f t="shared" si="38"/>
        <v>0</v>
      </c>
      <c r="AB244" s="9">
        <f t="shared" si="39"/>
        <v>2.0700000000000003</v>
      </c>
      <c r="AC244" s="9">
        <f t="shared" si="41"/>
        <v>0.38642857142857118</v>
      </c>
      <c r="AD244" s="9">
        <f t="shared" si="41"/>
        <v>0.95642857142857152</v>
      </c>
      <c r="AE244" s="9">
        <f t="shared" si="42"/>
        <v>0.40403286034353963</v>
      </c>
      <c r="AF244" s="9">
        <f t="shared" si="40"/>
        <v>28.776595744680833</v>
      </c>
      <c r="AG244" s="9">
        <f t="shared" si="33"/>
        <v>53.767499999999991</v>
      </c>
      <c r="AH244" s="9">
        <v>81.71567450237076</v>
      </c>
      <c r="AI244" s="9">
        <v>1.3274480516870995</v>
      </c>
      <c r="AJ244" s="9">
        <v>1.7598993523509101</v>
      </c>
      <c r="AK244" s="9">
        <v>-0.43245130066381066</v>
      </c>
    </row>
    <row r="245" spans="1:37" x14ac:dyDescent="0.35">
      <c r="A245" s="1">
        <v>42011</v>
      </c>
      <c r="B245" s="2">
        <v>48.69</v>
      </c>
      <c r="C245" s="12">
        <f>SUM($V$2:V245)</f>
        <v>22563.080000000005</v>
      </c>
      <c r="D245" s="13">
        <f>SUM(V245)/SUM($V$2:$V$262)</f>
        <v>2.0845758087310712E-3</v>
      </c>
      <c r="E245" s="12"/>
      <c r="V245" s="2">
        <v>48.69</v>
      </c>
      <c r="X245" s="1">
        <v>42011</v>
      </c>
      <c r="Y245" s="2">
        <v>48.69</v>
      </c>
      <c r="Z245" s="9">
        <f t="shared" si="30"/>
        <v>0.71000000000000085</v>
      </c>
      <c r="AA245" s="9">
        <f t="shared" si="38"/>
        <v>0.71000000000000085</v>
      </c>
      <c r="AB245" s="9">
        <f t="shared" si="39"/>
        <v>0</v>
      </c>
      <c r="AC245" s="9">
        <f t="shared" si="41"/>
        <v>0.43642857142857139</v>
      </c>
      <c r="AD245" s="9">
        <f t="shared" si="41"/>
        <v>0.95642857142857152</v>
      </c>
      <c r="AE245" s="9">
        <f t="shared" si="42"/>
        <v>0.45631067961165039</v>
      </c>
      <c r="AF245" s="9">
        <f t="shared" si="40"/>
        <v>31.333333333333329</v>
      </c>
      <c r="AG245" s="9">
        <f t="shared" si="33"/>
        <v>53.31</v>
      </c>
      <c r="AH245" s="9">
        <v>81.86414313182479</v>
      </c>
      <c r="AI245" s="9">
        <v>1.2831145677626239</v>
      </c>
      <c r="AJ245" s="9">
        <v>1.664542395433253</v>
      </c>
      <c r="AK245" s="9">
        <v>-0.3814278276706291</v>
      </c>
    </row>
    <row r="246" spans="1:37" x14ac:dyDescent="0.35">
      <c r="A246" s="1">
        <v>42012</v>
      </c>
      <c r="B246" s="2">
        <v>48.8</v>
      </c>
      <c r="C246" s="12">
        <f>SUM($V$2:V246)</f>
        <v>22611.880000000005</v>
      </c>
      <c r="D246" s="13">
        <f>SUM(V246)/SUM($V$2:$V$262)</f>
        <v>2.0892852632178327E-3</v>
      </c>
      <c r="E246" s="12"/>
      <c r="V246" s="2">
        <v>48.8</v>
      </c>
      <c r="X246" s="1">
        <v>42012</v>
      </c>
      <c r="Y246" s="2">
        <v>48.8</v>
      </c>
      <c r="Z246" s="9">
        <f t="shared" si="30"/>
        <v>0.10999999999999943</v>
      </c>
      <c r="AA246" s="9">
        <f t="shared" si="38"/>
        <v>0.10999999999999943</v>
      </c>
      <c r="AB246" s="9">
        <f t="shared" si="39"/>
        <v>0</v>
      </c>
      <c r="AC246" s="9">
        <f t="shared" si="41"/>
        <v>0.41142857142857131</v>
      </c>
      <c r="AD246" s="9">
        <f t="shared" si="41"/>
        <v>0.95642857142857152</v>
      </c>
      <c r="AE246" s="9">
        <f t="shared" si="42"/>
        <v>0.43017176997759504</v>
      </c>
      <c r="AF246" s="9">
        <f t="shared" si="40"/>
        <v>30.078328981723232</v>
      </c>
      <c r="AG246" s="9">
        <f t="shared" si="33"/>
        <v>52.634166666666658</v>
      </c>
      <c r="AH246" s="9">
        <v>81.956428899837775</v>
      </c>
      <c r="AI246" s="9">
        <v>1.185096999813112</v>
      </c>
      <c r="AJ246" s="9">
        <v>1.5686533163092249</v>
      </c>
      <c r="AK246" s="9">
        <v>-0.38355631649611288</v>
      </c>
    </row>
    <row r="247" spans="1:37" x14ac:dyDescent="0.35">
      <c r="A247" s="1">
        <v>42013</v>
      </c>
      <c r="B247" s="2">
        <v>48.35</v>
      </c>
      <c r="C247" s="12">
        <f>SUM($V$2:V247)</f>
        <v>22660.230000000003</v>
      </c>
      <c r="D247" s="13">
        <f>SUM(V247)/SUM($V$2:$V$262)</f>
        <v>2.0700193130447175E-3</v>
      </c>
      <c r="E247" s="12"/>
      <c r="V247" s="2">
        <v>48.35</v>
      </c>
      <c r="X247" s="1">
        <v>42013</v>
      </c>
      <c r="Y247" s="2">
        <v>48.35</v>
      </c>
      <c r="Z247" s="9">
        <f t="shared" si="30"/>
        <v>-0.44999999999999574</v>
      </c>
      <c r="AA247" s="9">
        <f t="shared" si="38"/>
        <v>0</v>
      </c>
      <c r="AB247" s="9">
        <f t="shared" si="39"/>
        <v>0.44999999999999574</v>
      </c>
      <c r="AC247" s="9">
        <f t="shared" si="41"/>
        <v>0.41142857142857131</v>
      </c>
      <c r="AD247" s="9">
        <f t="shared" si="41"/>
        <v>0.82785714285714262</v>
      </c>
      <c r="AE247" s="9">
        <f t="shared" si="42"/>
        <v>0.49698015530629852</v>
      </c>
      <c r="AF247" s="9">
        <f t="shared" si="40"/>
        <v>33.198847262247838</v>
      </c>
      <c r="AG247" s="9">
        <f t="shared" si="33"/>
        <v>52.05916666666667</v>
      </c>
      <c r="AH247" s="9">
        <v>82.052989870220159</v>
      </c>
      <c r="AI247" s="9">
        <v>1.1067631217921416</v>
      </c>
      <c r="AJ247" s="9">
        <v>1.4762752774058083</v>
      </c>
      <c r="AK247" s="9">
        <v>-0.36951215561366668</v>
      </c>
    </row>
    <row r="248" spans="1:37" x14ac:dyDescent="0.35">
      <c r="A248" s="1">
        <v>42016</v>
      </c>
      <c r="B248" s="2">
        <v>46.06</v>
      </c>
      <c r="C248" s="12">
        <f>SUM($V$2:V248)</f>
        <v>22706.290000000005</v>
      </c>
      <c r="D248" s="13">
        <f>SUM(V248)/SUM($V$2:$V$262)</f>
        <v>1.9719770332748644E-3</v>
      </c>
      <c r="E248" s="12"/>
      <c r="V248" s="2">
        <v>46.06</v>
      </c>
      <c r="X248" s="1">
        <v>42016</v>
      </c>
      <c r="Y248" s="2">
        <v>46.06</v>
      </c>
      <c r="Z248" s="9">
        <f t="shared" si="30"/>
        <v>-2.2899999999999991</v>
      </c>
      <c r="AA248" s="9">
        <f t="shared" si="38"/>
        <v>0</v>
      </c>
      <c r="AB248" s="9">
        <f t="shared" si="39"/>
        <v>2.2899999999999991</v>
      </c>
      <c r="AC248" s="9">
        <f t="shared" si="41"/>
        <v>0.2164285714285715</v>
      </c>
      <c r="AD248" s="9">
        <f t="shared" si="41"/>
        <v>0.9914285714285711</v>
      </c>
      <c r="AE248" s="9">
        <f t="shared" si="42"/>
        <v>0.2182997118155621</v>
      </c>
      <c r="AF248" s="9">
        <f t="shared" si="40"/>
        <v>17.918391484328808</v>
      </c>
      <c r="AG248" s="9">
        <f t="shared" si="33"/>
        <v>51.165833333333332</v>
      </c>
      <c r="AH248" s="9">
        <v>82.18758343538903</v>
      </c>
      <c r="AI248" s="9">
        <v>1.0814387886213837</v>
      </c>
      <c r="AJ248" s="9">
        <v>1.3973079796489234</v>
      </c>
      <c r="AK248" s="9">
        <v>-0.31586919102753974</v>
      </c>
    </row>
    <row r="249" spans="1:37" x14ac:dyDescent="0.35">
      <c r="A249" s="1">
        <v>42017</v>
      </c>
      <c r="B249" s="2">
        <v>45.92</v>
      </c>
      <c r="C249" s="12">
        <f>SUM($V$2:V249)</f>
        <v>22752.210000000003</v>
      </c>
      <c r="D249" s="13">
        <f>SUM(V249)/SUM($V$2:$V$262)</f>
        <v>1.9659831821098954E-3</v>
      </c>
      <c r="E249" s="12"/>
      <c r="V249" s="2">
        <v>45.92</v>
      </c>
      <c r="X249" s="1">
        <v>42017</v>
      </c>
      <c r="Y249" s="2">
        <v>45.92</v>
      </c>
      <c r="Z249" s="9">
        <f t="shared" si="30"/>
        <v>-0.14000000000000057</v>
      </c>
      <c r="AA249" s="9">
        <f t="shared" si="38"/>
        <v>0</v>
      </c>
      <c r="AB249" s="9">
        <f t="shared" si="39"/>
        <v>0.14000000000000057</v>
      </c>
      <c r="AC249" s="9">
        <f t="shared" si="41"/>
        <v>0.2164285714285715</v>
      </c>
      <c r="AD249" s="9">
        <f t="shared" si="41"/>
        <v>0.88285714285714278</v>
      </c>
      <c r="AE249" s="9">
        <f t="shared" si="42"/>
        <v>0.24514563106796125</v>
      </c>
      <c r="AF249" s="9">
        <f t="shared" si="40"/>
        <v>19.688109161793378</v>
      </c>
      <c r="AG249" s="9">
        <f t="shared" si="33"/>
        <v>50.350833333333327</v>
      </c>
      <c r="AH249" s="9">
        <v>82.387021477212073</v>
      </c>
      <c r="AI249" s="9">
        <v>1.1298430200275078</v>
      </c>
      <c r="AJ249" s="9">
        <v>1.3438149877246404</v>
      </c>
      <c r="AK249" s="9">
        <v>-0.21397196769713256</v>
      </c>
    </row>
    <row r="250" spans="1:37" x14ac:dyDescent="0.35">
      <c r="A250" s="1">
        <v>42018</v>
      </c>
      <c r="B250" s="2">
        <v>48.49</v>
      </c>
      <c r="C250" s="12">
        <f>SUM($V$2:V250)</f>
        <v>22800.700000000004</v>
      </c>
      <c r="D250" s="13">
        <f>SUM(V250)/SUM($V$2:$V$262)</f>
        <v>2.0760131642096869E-3</v>
      </c>
      <c r="E250" s="12"/>
      <c r="V250" s="2">
        <v>48.49</v>
      </c>
      <c r="X250" s="1">
        <v>42018</v>
      </c>
      <c r="Y250" s="2">
        <v>48.49</v>
      </c>
      <c r="Z250" s="9">
        <f t="shared" si="30"/>
        <v>2.5700000000000003</v>
      </c>
      <c r="AA250" s="9">
        <f t="shared" si="38"/>
        <v>2.5700000000000003</v>
      </c>
      <c r="AB250" s="9">
        <f t="shared" si="39"/>
        <v>0</v>
      </c>
      <c r="AC250" s="9">
        <f t="shared" si="41"/>
        <v>0.29071428571428576</v>
      </c>
      <c r="AD250" s="9">
        <f t="shared" si="41"/>
        <v>0.88285714285714278</v>
      </c>
      <c r="AE250" s="9">
        <f t="shared" si="42"/>
        <v>0.32928802588996769</v>
      </c>
      <c r="AF250" s="9">
        <f t="shared" si="40"/>
        <v>24.771758977480232</v>
      </c>
      <c r="AG250" s="9">
        <f t="shared" si="33"/>
        <v>49.842500000000001</v>
      </c>
      <c r="AH250" s="9">
        <v>82.457612182603768</v>
      </c>
      <c r="AI250" s="9">
        <v>1.0320417765989589</v>
      </c>
      <c r="AJ250" s="9">
        <v>1.2814603454995042</v>
      </c>
      <c r="AK250" s="9">
        <v>-0.24941856890054526</v>
      </c>
    </row>
    <row r="251" spans="1:37" x14ac:dyDescent="0.35">
      <c r="A251" s="1">
        <v>42019</v>
      </c>
      <c r="B251" s="2">
        <v>46.37</v>
      </c>
      <c r="C251" s="12">
        <f>SUM($V$2:V251)</f>
        <v>22847.070000000003</v>
      </c>
      <c r="D251" s="13">
        <f>SUM(V251)/SUM($V$2:$V$262)</f>
        <v>1.9852491322830102E-3</v>
      </c>
      <c r="E251" s="12"/>
      <c r="V251" s="2">
        <v>46.37</v>
      </c>
      <c r="X251" s="1">
        <v>42019</v>
      </c>
      <c r="Y251" s="2">
        <v>46.37</v>
      </c>
      <c r="Z251" s="9">
        <f t="shared" si="30"/>
        <v>-2.1200000000000045</v>
      </c>
      <c r="AA251" s="9">
        <f t="shared" si="38"/>
        <v>0</v>
      </c>
      <c r="AB251" s="9">
        <f t="shared" si="39"/>
        <v>2.1200000000000045</v>
      </c>
      <c r="AC251" s="9">
        <f t="shared" ref="AC251:AC259" si="43">AVERAGE(AA238:AA251)</f>
        <v>0.29071428571428576</v>
      </c>
      <c r="AD251" s="9">
        <f t="shared" ref="AD251:AD259" si="44">AVERAGE(AB238:AB251)</f>
        <v>0.95714285714285752</v>
      </c>
      <c r="AE251" s="9">
        <f t="shared" si="42"/>
        <v>0.30373134328358203</v>
      </c>
      <c r="AF251" s="9">
        <f t="shared" si="40"/>
        <v>23.297080709788204</v>
      </c>
      <c r="AG251" s="9">
        <f t="shared" si="33"/>
        <v>49.251666666666672</v>
      </c>
      <c r="AH251" s="9">
        <v>82.58445557648497</v>
      </c>
      <c r="AI251" s="9">
        <v>1.0098666966865721</v>
      </c>
      <c r="AJ251" s="9">
        <v>1.2271416157369177</v>
      </c>
      <c r="AK251" s="9">
        <v>-0.21727491905034557</v>
      </c>
    </row>
    <row r="252" spans="1:37" x14ac:dyDescent="0.35">
      <c r="A252" s="1">
        <v>42020</v>
      </c>
      <c r="B252" s="2">
        <v>48.49</v>
      </c>
      <c r="C252" s="12">
        <f>SUM($V$2:V252)</f>
        <v>22895.560000000005</v>
      </c>
      <c r="D252" s="13">
        <f>SUM(V252)/SUM($V$2:$V$262)</f>
        <v>2.0760131642096869E-3</v>
      </c>
      <c r="E252" s="12"/>
      <c r="V252" s="2">
        <v>48.49</v>
      </c>
      <c r="X252" s="1">
        <v>42020</v>
      </c>
      <c r="Y252" s="2">
        <v>44.968888888888898</v>
      </c>
      <c r="Z252" s="9">
        <f t="shared" si="30"/>
        <v>-1.4011111111110992</v>
      </c>
      <c r="AA252" s="9">
        <f t="shared" si="38"/>
        <v>0</v>
      </c>
      <c r="AB252" s="9">
        <f t="shared" si="39"/>
        <v>1.4011111111110992</v>
      </c>
      <c r="AC252" s="9">
        <f t="shared" si="43"/>
        <v>0.29071428571428576</v>
      </c>
      <c r="AD252" s="9">
        <f t="shared" si="44"/>
        <v>0.97793650793650755</v>
      </c>
      <c r="AE252" s="9">
        <f t="shared" si="42"/>
        <v>0.29727316993994496</v>
      </c>
      <c r="AF252" s="9">
        <f t="shared" si="40"/>
        <v>22.915233030966533</v>
      </c>
      <c r="AG252" s="9">
        <f t="shared" si="33"/>
        <v>48.48740740740741</v>
      </c>
      <c r="AH252" s="9">
        <v>83.642628804563103</v>
      </c>
      <c r="AI252" s="9">
        <v>1.3812740002441199</v>
      </c>
      <c r="AJ252" s="9">
        <v>1.81749261951542</v>
      </c>
      <c r="AK252" s="9">
        <v>-0.43621861927130501</v>
      </c>
    </row>
    <row r="253" spans="1:37" x14ac:dyDescent="0.35">
      <c r="A253" s="1">
        <v>42024</v>
      </c>
      <c r="B253" s="2">
        <v>46.79</v>
      </c>
      <c r="C253" s="12">
        <f>SUM($V$2:V253)</f>
        <v>22942.350000000006</v>
      </c>
      <c r="D253" s="13">
        <f>SUM(V253)/SUM($V$2:$V$262)</f>
        <v>2.0032306857779179E-3</v>
      </c>
      <c r="E253" s="12"/>
      <c r="V253" s="2">
        <v>46.79</v>
      </c>
      <c r="X253" s="1">
        <v>42024</v>
      </c>
      <c r="Y253" s="2">
        <v>44.3317186644773</v>
      </c>
      <c r="Z253" s="9">
        <f t="shared" si="30"/>
        <v>-0.63717022441159799</v>
      </c>
      <c r="AA253" s="9">
        <f t="shared" si="38"/>
        <v>0</v>
      </c>
      <c r="AB253" s="9">
        <f t="shared" si="39"/>
        <v>0.63717022441159799</v>
      </c>
      <c r="AC253" s="9">
        <f t="shared" si="43"/>
        <v>0.29071428571428576</v>
      </c>
      <c r="AD253" s="9">
        <f t="shared" si="44"/>
        <v>0.9427343811087644</v>
      </c>
      <c r="AE253" s="9">
        <f t="shared" si="42"/>
        <v>0.30837348413279703</v>
      </c>
      <c r="AF253" s="9">
        <f t="shared" si="40"/>
        <v>23.569224527443708</v>
      </c>
      <c r="AG253" s="9">
        <f t="shared" si="33"/>
        <v>47.727550629447187</v>
      </c>
      <c r="AH253" s="9">
        <v>83.888453490490306</v>
      </c>
      <c r="AI253" s="9">
        <v>1.36276101125238</v>
      </c>
      <c r="AJ253" s="9">
        <v>1.8328250647792399</v>
      </c>
      <c r="AK253" s="9">
        <v>-0.47006405352685998</v>
      </c>
    </row>
    <row r="254" spans="1:37" x14ac:dyDescent="0.35">
      <c r="A254" s="1">
        <v>42025</v>
      </c>
      <c r="B254" s="2">
        <v>47.85</v>
      </c>
      <c r="C254" s="12">
        <f>SUM($V$2:V254)</f>
        <v>22990.200000000004</v>
      </c>
      <c r="D254" s="13">
        <f>SUM(V254)/SUM($V$2:$V$262)</f>
        <v>2.0486127017412563E-3</v>
      </c>
      <c r="E254" s="12"/>
      <c r="V254" s="2">
        <v>47.85</v>
      </c>
      <c r="X254" s="1">
        <v>42025</v>
      </c>
      <c r="Y254" s="2">
        <v>43.694548440065702</v>
      </c>
      <c r="Z254" s="9">
        <f t="shared" si="30"/>
        <v>-0.63717022441159799</v>
      </c>
      <c r="AA254" s="9">
        <f t="shared" si="38"/>
        <v>0</v>
      </c>
      <c r="AB254" s="9">
        <f t="shared" si="39"/>
        <v>0.63717022441159799</v>
      </c>
      <c r="AC254" s="9">
        <f t="shared" si="43"/>
        <v>0.24214285714285719</v>
      </c>
      <c r="AD254" s="9">
        <f t="shared" si="44"/>
        <v>0.98824653999530709</v>
      </c>
      <c r="AE254" s="9">
        <f t="shared" si="42"/>
        <v>0.24502272190500871</v>
      </c>
      <c r="AF254" s="9">
        <f t="shared" si="40"/>
        <v>19.680180738396444</v>
      </c>
      <c r="AG254" s="9">
        <f t="shared" si="33"/>
        <v>46.975429666119318</v>
      </c>
      <c r="AH254" s="9">
        <v>84.134278176417396</v>
      </c>
      <c r="AI254" s="9">
        <v>1.3442480222606401</v>
      </c>
      <c r="AJ254" s="9">
        <v>1.8481575100430601</v>
      </c>
      <c r="AK254" s="9">
        <v>-0.50390948778241895</v>
      </c>
    </row>
    <row r="255" spans="1:37" x14ac:dyDescent="0.35">
      <c r="A255" s="1">
        <v>42026</v>
      </c>
      <c r="B255" s="2">
        <v>45.93</v>
      </c>
      <c r="C255" s="12">
        <f>SUM($V$2:V255)</f>
        <v>23036.130000000005</v>
      </c>
      <c r="D255" s="13">
        <f>SUM(V255)/SUM($V$2:$V$262)</f>
        <v>1.9664113143359643E-3</v>
      </c>
      <c r="E255" s="12"/>
      <c r="V255" s="2">
        <v>45.93</v>
      </c>
      <c r="X255" s="1">
        <v>42026</v>
      </c>
      <c r="Y255" s="2">
        <v>43.057378215654097</v>
      </c>
      <c r="Z255" s="9">
        <f t="shared" si="30"/>
        <v>-0.63717022441160509</v>
      </c>
      <c r="AA255" s="9">
        <f t="shared" si="38"/>
        <v>0</v>
      </c>
      <c r="AB255" s="9">
        <f t="shared" si="39"/>
        <v>0.63717022441160509</v>
      </c>
      <c r="AC255" s="9">
        <f t="shared" si="43"/>
        <v>0.24214285714285719</v>
      </c>
      <c r="AD255" s="9">
        <f t="shared" si="44"/>
        <v>0.98447298459613619</v>
      </c>
      <c r="AE255" s="9">
        <f t="shared" si="42"/>
        <v>0.24596191153197799</v>
      </c>
      <c r="AF255" s="9">
        <f t="shared" si="40"/>
        <v>19.740724756951394</v>
      </c>
      <c r="AG255" s="9">
        <f t="shared" si="33"/>
        <v>46.392711184090501</v>
      </c>
      <c r="AH255" s="9">
        <v>84.3801028623446</v>
      </c>
      <c r="AI255" s="9">
        <v>1.3257350332689</v>
      </c>
      <c r="AJ255" s="9">
        <v>1.86348995530687</v>
      </c>
      <c r="AK255" s="9">
        <v>-0.53775492203796904</v>
      </c>
    </row>
    <row r="256" spans="1:37" x14ac:dyDescent="0.35">
      <c r="A256" s="1">
        <v>42027</v>
      </c>
      <c r="B256" s="2">
        <v>45.26</v>
      </c>
      <c r="C256" s="12">
        <f>SUM($V$2:V256)</f>
        <v>23081.390000000003</v>
      </c>
      <c r="D256" s="13">
        <f>SUM(V256)/SUM($V$2:$V$262)</f>
        <v>1.937726455189326E-3</v>
      </c>
      <c r="E256" s="12"/>
      <c r="V256" s="2">
        <v>45.26</v>
      </c>
      <c r="X256" s="1">
        <v>42027</v>
      </c>
      <c r="Y256" s="2">
        <v>42.420207991242499</v>
      </c>
      <c r="Z256" s="9">
        <f t="shared" si="30"/>
        <v>-0.63717022441159799</v>
      </c>
      <c r="AA256" s="9">
        <f t="shared" si="38"/>
        <v>0</v>
      </c>
      <c r="AB256" s="9">
        <f t="shared" si="39"/>
        <v>0.63717022441159799</v>
      </c>
      <c r="AC256" s="9">
        <f t="shared" si="43"/>
        <v>0.24214285714285719</v>
      </c>
      <c r="AD256" s="9">
        <f t="shared" si="44"/>
        <v>0.9778422863398214</v>
      </c>
      <c r="AE256" s="9">
        <f t="shared" si="42"/>
        <v>0.24762976660502825</v>
      </c>
      <c r="AF256" s="9">
        <f t="shared" si="40"/>
        <v>19.848016874337873</v>
      </c>
      <c r="AG256" s="9">
        <f t="shared" si="33"/>
        <v>45.929395183360704</v>
      </c>
      <c r="AH256" s="9">
        <v>84.625927548271804</v>
      </c>
      <c r="AI256" s="9">
        <v>1.30722204427716</v>
      </c>
      <c r="AJ256" s="9">
        <v>1.8788224005706899</v>
      </c>
      <c r="AK256" s="9">
        <v>-0.57160035629352901</v>
      </c>
    </row>
    <row r="257" spans="1:37" x14ac:dyDescent="0.35">
      <c r="A257" s="1">
        <v>42030</v>
      </c>
      <c r="B257" s="2">
        <v>44.8</v>
      </c>
      <c r="C257" s="12">
        <f>SUM($V$2:V257)</f>
        <v>23126.190000000002</v>
      </c>
      <c r="D257" s="13">
        <f>SUM(V257)/SUM($V$2:$V$262)</f>
        <v>1.9180323727901415E-3</v>
      </c>
      <c r="E257" s="12"/>
      <c r="V257" s="2">
        <v>44.8</v>
      </c>
      <c r="X257" s="1">
        <v>42030</v>
      </c>
      <c r="Y257" s="2">
        <v>41.783037766830901</v>
      </c>
      <c r="Z257" s="9">
        <f t="shared" si="30"/>
        <v>-0.63717022441159799</v>
      </c>
      <c r="AA257" s="9">
        <f t="shared" si="38"/>
        <v>0</v>
      </c>
      <c r="AB257" s="9">
        <f t="shared" si="39"/>
        <v>0.63717022441159799</v>
      </c>
      <c r="AC257" s="9">
        <f t="shared" si="43"/>
        <v>0.24214285714285719</v>
      </c>
      <c r="AD257" s="9">
        <f t="shared" si="44"/>
        <v>0.83264015951207837</v>
      </c>
      <c r="AE257" s="9">
        <f t="shared" si="42"/>
        <v>0.29081332959576595</v>
      </c>
      <c r="AF257" s="9">
        <f t="shared" si="40"/>
        <v>22.529464402636577</v>
      </c>
      <c r="AG257" s="9">
        <f t="shared" si="33"/>
        <v>45.353814997263292</v>
      </c>
      <c r="AH257" s="9">
        <v>84.871752234198894</v>
      </c>
      <c r="AI257" s="9">
        <v>1.2887090552854199</v>
      </c>
      <c r="AJ257" s="9">
        <v>1.8941548458345101</v>
      </c>
      <c r="AK257" s="9">
        <v>-0.60544579054907899</v>
      </c>
    </row>
    <row r="258" spans="1:37" x14ac:dyDescent="0.35">
      <c r="A258" s="1">
        <v>42031</v>
      </c>
      <c r="B258" s="2">
        <v>45.84</v>
      </c>
      <c r="C258" s="12">
        <f>SUM($V$2:V258)</f>
        <v>23172.030000000002</v>
      </c>
      <c r="D258" s="13">
        <f>SUM(V258)/SUM($V$2:$V$262)</f>
        <v>1.9625581243013415E-3</v>
      </c>
      <c r="E258" s="12"/>
      <c r="V258" s="2">
        <v>45.84</v>
      </c>
      <c r="X258" s="1">
        <v>42031</v>
      </c>
      <c r="Y258" s="2">
        <v>41.145867542419303</v>
      </c>
      <c r="Z258" s="9">
        <f t="shared" si="30"/>
        <v>-0.63717022441159799</v>
      </c>
      <c r="AA258" s="9">
        <f t="shared" si="38"/>
        <v>0</v>
      </c>
      <c r="AB258" s="9">
        <f t="shared" si="39"/>
        <v>0.63717022441159799</v>
      </c>
      <c r="AC258" s="9">
        <f t="shared" si="43"/>
        <v>0.24214285714285719</v>
      </c>
      <c r="AD258" s="9">
        <f t="shared" si="44"/>
        <v>0.73029517554147816</v>
      </c>
      <c r="AE258" s="9">
        <f t="shared" si="42"/>
        <v>0.33156847429988856</v>
      </c>
      <c r="AF258" s="9">
        <f t="shared" si="40"/>
        <v>24.90059510264544</v>
      </c>
      <c r="AG258" s="9">
        <f t="shared" si="33"/>
        <v>44.715970625798228</v>
      </c>
      <c r="AH258" s="9">
        <v>85.117576920126098</v>
      </c>
      <c r="AI258" s="9">
        <v>1.27019606629369</v>
      </c>
      <c r="AJ258" s="9">
        <v>1.90948729109832</v>
      </c>
      <c r="AK258" s="9">
        <v>-0.63929122480463896</v>
      </c>
    </row>
    <row r="259" spans="1:37" x14ac:dyDescent="0.35">
      <c r="A259" s="1">
        <v>42032</v>
      </c>
      <c r="B259" s="2">
        <v>44.08</v>
      </c>
      <c r="C259" s="12">
        <f>SUM($V$2:V259)</f>
        <v>23216.110000000004</v>
      </c>
      <c r="D259" s="13">
        <f>SUM(V259)/SUM($V$2:$V$262)</f>
        <v>1.8872068525131571E-3</v>
      </c>
      <c r="E259" s="12"/>
      <c r="V259" s="2">
        <v>44.08</v>
      </c>
      <c r="X259" s="1">
        <v>42032</v>
      </c>
      <c r="Y259" s="2">
        <v>40.508697318007698</v>
      </c>
      <c r="Z259" s="9">
        <f t="shared" ref="Z259:Z262" si="45">Y259-Y258</f>
        <v>-0.63717022441160509</v>
      </c>
      <c r="AA259" s="9">
        <f t="shared" si="38"/>
        <v>0</v>
      </c>
      <c r="AB259" s="9">
        <f t="shared" si="39"/>
        <v>0.63717022441160509</v>
      </c>
      <c r="AC259" s="9">
        <f t="shared" si="43"/>
        <v>0.19142857142857142</v>
      </c>
      <c r="AD259" s="9">
        <f t="shared" si="44"/>
        <v>0.77580733442802141</v>
      </c>
      <c r="AE259" s="9">
        <f t="shared" si="42"/>
        <v>0.24674756596585382</v>
      </c>
      <c r="AF259" s="9">
        <f t="shared" si="40"/>
        <v>19.791301198546861</v>
      </c>
      <c r="AG259" s="9">
        <f t="shared" si="33"/>
        <v>44.062528735632192</v>
      </c>
      <c r="AH259" s="9">
        <v>85.363401606053301</v>
      </c>
      <c r="AI259" s="9">
        <v>1.2516830773019501</v>
      </c>
      <c r="AJ259" s="9">
        <v>1.92481973636214</v>
      </c>
      <c r="AK259" s="9">
        <v>-0.67313665906018905</v>
      </c>
    </row>
    <row r="260" spans="1:37" x14ac:dyDescent="0.35">
      <c r="A260" s="1">
        <v>42033</v>
      </c>
      <c r="B260" s="2">
        <v>44.12</v>
      </c>
      <c r="C260" s="12">
        <f>SUM($V$2:V260)</f>
        <v>23260.230000000003</v>
      </c>
      <c r="D260" s="13">
        <f>SUM(V260)/SUM($V$2:$V$262)</f>
        <v>1.8889193814174341E-3</v>
      </c>
      <c r="E260" s="12"/>
      <c r="V260" s="2">
        <v>44.12</v>
      </c>
      <c r="X260" s="1">
        <v>42033</v>
      </c>
      <c r="Y260" s="2">
        <v>39.8715270935961</v>
      </c>
      <c r="Z260" s="9">
        <f t="shared" si="45"/>
        <v>-0.63717022441159799</v>
      </c>
      <c r="AA260" s="9">
        <f t="shared" ref="AA260:AA262" si="46">IF(Z260&gt;0,Z260,0)</f>
        <v>0</v>
      </c>
      <c r="AB260" s="9">
        <f t="shared" si="39"/>
        <v>0.63717022441159799</v>
      </c>
      <c r="AC260" s="9">
        <f t="shared" ref="AC260:AC262" si="47">AVERAGE(AA247:AA260)</f>
        <v>0.18357142857142858</v>
      </c>
      <c r="AD260" s="9">
        <f>AVERAGE(AB247:AB260)</f>
        <v>0.82131949331456411</v>
      </c>
      <c r="AE260" s="9">
        <f t="shared" si="42"/>
        <v>0.22350794065607427</v>
      </c>
      <c r="AF260" s="9">
        <f t="shared" si="40"/>
        <v>18.267796491473845</v>
      </c>
      <c r="AG260" s="9">
        <f t="shared" si="33"/>
        <v>43.546822660098542</v>
      </c>
      <c r="AH260" s="9">
        <v>85.609226291980406</v>
      </c>
      <c r="AI260" s="9">
        <v>1.2331700883102099</v>
      </c>
      <c r="AJ260" s="9">
        <v>1.9401521816259599</v>
      </c>
      <c r="AK260" s="9">
        <v>-0.70698209331574902</v>
      </c>
    </row>
    <row r="261" spans="1:37" x14ac:dyDescent="0.35">
      <c r="A261" s="1">
        <v>42034</v>
      </c>
      <c r="B261" s="2">
        <v>47.79</v>
      </c>
      <c r="C261" s="12">
        <f>SUM($V$2:V261)</f>
        <v>23308.020000000004</v>
      </c>
      <c r="D261" s="13">
        <f>SUM(V261)/SUM($V$2:$V$262)</f>
        <v>2.0460439083848409E-3</v>
      </c>
      <c r="E261" s="12"/>
      <c r="V261" s="2">
        <v>47.79</v>
      </c>
      <c r="X261" s="1">
        <v>42034</v>
      </c>
      <c r="Y261" s="2">
        <v>39.234356869184502</v>
      </c>
      <c r="Z261" s="9">
        <f t="shared" si="45"/>
        <v>-0.63717022441159799</v>
      </c>
      <c r="AA261" s="9">
        <f t="shared" si="46"/>
        <v>0</v>
      </c>
      <c r="AB261" s="9">
        <f t="shared" si="39"/>
        <v>0.63717022441159799</v>
      </c>
      <c r="AC261" s="9">
        <f t="shared" si="47"/>
        <v>0.18357142857142858</v>
      </c>
      <c r="AD261" s="9">
        <f>AVERAGE(AB248:AB261)</f>
        <v>0.83468879505825</v>
      </c>
      <c r="AE261" s="9">
        <f t="shared" si="42"/>
        <v>0.21992798951927678</v>
      </c>
      <c r="AF261" s="9">
        <f t="shared" si="40"/>
        <v>18.027948486200501</v>
      </c>
      <c r="AG261" s="9">
        <f t="shared" si="33"/>
        <v>42.989685732530582</v>
      </c>
      <c r="AH261" s="9">
        <v>85.855050977907595</v>
      </c>
      <c r="AI261" s="9">
        <v>1.21465709931847</v>
      </c>
      <c r="AJ261" s="9">
        <v>1.9554846268897701</v>
      </c>
      <c r="AK261" s="9">
        <v>-0.74082752757129899</v>
      </c>
    </row>
    <row r="262" spans="1:37" x14ac:dyDescent="0.35">
      <c r="A262" s="1">
        <v>42037</v>
      </c>
      <c r="B262" s="2">
        <v>49.25</v>
      </c>
      <c r="C262" s="12">
        <f>SUM($V$2:V262)</f>
        <v>23357.270000000004</v>
      </c>
      <c r="D262" s="13">
        <f>SUM(V262)/SUM($V$2:$V$262)</f>
        <v>2.1085512133909483E-3</v>
      </c>
      <c r="E262" s="12"/>
      <c r="V262" s="2">
        <v>49.25</v>
      </c>
      <c r="X262" s="1">
        <v>42037</v>
      </c>
      <c r="Y262" s="2">
        <v>38.597186644772897</v>
      </c>
      <c r="Z262" s="9">
        <f t="shared" si="45"/>
        <v>-0.63717022441160509</v>
      </c>
      <c r="AA262" s="9">
        <f t="shared" si="46"/>
        <v>0</v>
      </c>
      <c r="AB262" s="9">
        <f t="shared" si="39"/>
        <v>0.63717022441160509</v>
      </c>
      <c r="AC262" s="9">
        <f t="shared" si="47"/>
        <v>0.18357142857142858</v>
      </c>
      <c r="AD262" s="9">
        <f>AVERAGE(AB249:AB262)</f>
        <v>0.71662952537336466</v>
      </c>
      <c r="AE262" s="9">
        <f t="shared" si="42"/>
        <v>0.25615945488122011</v>
      </c>
      <c r="AF262" s="9">
        <f t="shared" si="40"/>
        <v>20.392272166230839</v>
      </c>
      <c r="AG262" s="9">
        <f t="shared" si="33"/>
        <v>42.165284619594992</v>
      </c>
      <c r="AH262" s="9">
        <v>86.100875663834699</v>
      </c>
      <c r="AI262" s="9">
        <v>1.1961441103267301</v>
      </c>
      <c r="AJ262" s="9">
        <v>1.97081707215359</v>
      </c>
      <c r="AK262" s="9">
        <v>-0.77467296182685896</v>
      </c>
    </row>
    <row r="263" spans="1:37" x14ac:dyDescent="0.35">
      <c r="A263" t="s">
        <v>29</v>
      </c>
    </row>
    <row r="264" spans="1:37" x14ac:dyDescent="0.35">
      <c r="A264" t="s">
        <v>30</v>
      </c>
    </row>
    <row r="266" spans="1:37" x14ac:dyDescent="0.35">
      <c r="A266" t="s">
        <v>35</v>
      </c>
    </row>
    <row r="269" spans="1:37" x14ac:dyDescent="0.35">
      <c r="A269" t="s">
        <v>38</v>
      </c>
    </row>
    <row r="271" spans="1:37" x14ac:dyDescent="0.35">
      <c r="A271" t="s">
        <v>36</v>
      </c>
    </row>
    <row r="272" spans="1:37" x14ac:dyDescent="0.35">
      <c r="A272" t="s">
        <v>37</v>
      </c>
    </row>
    <row r="305" spans="1:1" x14ac:dyDescent="0.35">
      <c r="A305" t="s">
        <v>31</v>
      </c>
    </row>
    <row r="306" spans="1:1" x14ac:dyDescent="0.35">
      <c r="A306" t="s">
        <v>32</v>
      </c>
    </row>
    <row r="307" spans="1:1" x14ac:dyDescent="0.35">
      <c r="A307" t="s">
        <v>33</v>
      </c>
    </row>
    <row r="308" spans="1:1" x14ac:dyDescent="0.35">
      <c r="A308" t="s">
        <v>34</v>
      </c>
    </row>
  </sheetData>
  <sortState ref="A1:B262">
    <sortCondition ref="A1"/>
  </sortState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MSFT</vt:lpstr>
      <vt:lpstr>Trend_line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Tiberiu2</dc:creator>
  <cp:lastModifiedBy>Wen Jiang</cp:lastModifiedBy>
  <dcterms:created xsi:type="dcterms:W3CDTF">2015-03-28T07:25:46Z</dcterms:created>
  <dcterms:modified xsi:type="dcterms:W3CDTF">2018-04-22T19:14:53Z</dcterms:modified>
</cp:coreProperties>
</file>