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john.roguel\Desktop\checker_trial\"/>
    </mc:Choice>
  </mc:AlternateContent>
  <xr:revisionPtr revIDLastSave="0" documentId="13_ncr:1_{C3A2C409-2BB9-4F28-95B7-5FA04D224A06}" xr6:coauthVersionLast="47" xr6:coauthVersionMax="47" xr10:uidLastSave="{00000000-0000-0000-0000-000000000000}"/>
  <bookViews>
    <workbookView xWindow="-110" yWindow="-110" windowWidth="19420" windowHeight="10300" xr2:uid="{8F818160-EAAD-4F1B-B6C4-067497A92A51}"/>
  </bookViews>
  <sheets>
    <sheet name="Static" sheetId="2" r:id="rId1"/>
    <sheet name="Dynamic" sheetId="3" r:id="rId2"/>
    <sheet name="Sheet4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3" l="1"/>
  <c r="G89" i="3"/>
  <c r="G88" i="3"/>
  <c r="G86" i="3"/>
  <c r="G85" i="3"/>
  <c r="G84" i="3"/>
  <c r="G83" i="3"/>
  <c r="G82" i="3"/>
  <c r="C80" i="3"/>
  <c r="G80" i="3" s="1"/>
  <c r="G78" i="3"/>
  <c r="G77" i="3"/>
  <c r="E77" i="3"/>
  <c r="C77" i="3"/>
  <c r="C75" i="3"/>
  <c r="G75" i="3" s="1"/>
  <c r="G74" i="3"/>
  <c r="G73" i="3"/>
  <c r="G72" i="3"/>
  <c r="G71" i="3"/>
  <c r="C69" i="3"/>
  <c r="G69" i="3" s="1"/>
  <c r="E67" i="3"/>
  <c r="G67" i="3" s="1"/>
  <c r="G66" i="3"/>
  <c r="E66" i="3"/>
  <c r="E65" i="3"/>
  <c r="G65" i="3" s="1"/>
  <c r="E64" i="3"/>
  <c r="G64" i="3" s="1"/>
  <c r="G63" i="3"/>
  <c r="E61" i="3"/>
  <c r="G61" i="3" s="1"/>
  <c r="E59" i="3"/>
  <c r="G59" i="3" s="1"/>
  <c r="G58" i="3"/>
  <c r="E58" i="3"/>
  <c r="E57" i="3"/>
  <c r="G57" i="3" s="1"/>
  <c r="E56" i="3"/>
  <c r="G56" i="3" s="1"/>
  <c r="G55" i="3"/>
  <c r="E55" i="3"/>
  <c r="G53" i="3"/>
  <c r="E51" i="3"/>
  <c r="C51" i="3"/>
  <c r="G51" i="3" s="1"/>
  <c r="G50" i="3"/>
  <c r="C49" i="3"/>
  <c r="G49" i="3" s="1"/>
  <c r="C48" i="3"/>
  <c r="G48" i="3" s="1"/>
  <c r="D47" i="3"/>
  <c r="C47" i="3"/>
  <c r="G47" i="3" s="1"/>
  <c r="G41" i="3"/>
  <c r="G40" i="3"/>
  <c r="G39" i="3"/>
  <c r="G37" i="3"/>
  <c r="G36" i="3"/>
  <c r="G35" i="3"/>
  <c r="G34" i="3"/>
  <c r="G33" i="3"/>
  <c r="C31" i="3"/>
  <c r="G31" i="3" s="1"/>
  <c r="C29" i="3"/>
  <c r="G29" i="3" s="1"/>
  <c r="G27" i="3"/>
  <c r="C27" i="3"/>
  <c r="G26" i="3"/>
  <c r="G25" i="3"/>
  <c r="C24" i="3"/>
  <c r="G24" i="3" s="1"/>
  <c r="C23" i="3"/>
  <c r="G23" i="3" s="1"/>
  <c r="C21" i="3"/>
  <c r="G21" i="3" s="1"/>
  <c r="C19" i="3"/>
  <c r="G19" i="3" s="1"/>
  <c r="G17" i="3"/>
  <c r="G16" i="3"/>
  <c r="G15" i="3"/>
  <c r="G14" i="3"/>
  <c r="G13" i="3"/>
  <c r="G11" i="3"/>
  <c r="C9" i="3"/>
  <c r="G9" i="3" s="1"/>
  <c r="G8" i="3"/>
  <c r="C7" i="3"/>
  <c r="G7" i="3" s="1"/>
  <c r="C6" i="3"/>
  <c r="G6" i="3" s="1"/>
  <c r="D5" i="3"/>
  <c r="C5" i="3"/>
  <c r="G5" i="3" s="1"/>
  <c r="G13" i="2"/>
  <c r="F4" i="2"/>
  <c r="G4" i="2" s="1"/>
</calcChain>
</file>

<file path=xl/sharedStrings.xml><?xml version="1.0" encoding="utf-8"?>
<sst xmlns="http://schemas.openxmlformats.org/spreadsheetml/2006/main" count="124" uniqueCount="92">
  <si>
    <t>NHL-HK: 静的コンテンツ</t>
  </si>
  <si>
    <t>No. of Buttons</t>
  </si>
  <si>
    <t>No. of Links</t>
  </si>
  <si>
    <t>No. of Hyperlink images/videos</t>
  </si>
  <si>
    <t>Video</t>
  </si>
  <si>
    <t>Total</t>
  </si>
  <si>
    <t>https://www.nintendo.com.hk/hardware/switch/onlineservice/</t>
  </si>
  <si>
    <t>NOK: 静的コンテンツ</t>
  </si>
  <si>
    <t>https://www.nintendo.co.kr/hardware/</t>
  </si>
  <si>
    <t>NHL-HK: 動的コンテンツ</t>
  </si>
  <si>
    <t>TOPページ https://www.nintendo.com.hk/</t>
  </si>
  <si>
    <t>TOP BANNER</t>
  </si>
  <si>
    <t>Top Software Pickup</t>
  </si>
  <si>
    <t>Top Topics Pickup</t>
  </si>
  <si>
    <t>Notification</t>
  </si>
  <si>
    <t>Others (Slider,  banners)</t>
  </si>
  <si>
    <t>amiiboキャラクター一覧</t>
  </si>
  <si>
    <t>https://www.nintendo.com.hk/amiibo/lineup</t>
  </si>
  <si>
    <t>amiiboキャラクター詳細（× エントリー数）</t>
  </si>
  <si>
    <t>https://www.nintendo.com.hk/amiibo/lineup/aeax</t>
  </si>
  <si>
    <t>https://www.nintendo.com.hk/amiibo/lineup/aadu</t>
  </si>
  <si>
    <t>https://www.nintendo.com.hk/amiibo/lineup/ma3e</t>
  </si>
  <si>
    <t>https://www.nintendo.com.hk/amiibo/lineup/abaw</t>
  </si>
  <si>
    <t>https://www.nintendo.com.hk/amiibo/lineup/akad</t>
  </si>
  <si>
    <t>amiibo対応ソフト一覧</t>
  </si>
  <si>
    <t>https://www.nintendo.com.hk/amiibo/</t>
  </si>
  <si>
    <t>Topics一覧</t>
  </si>
  <si>
    <t>https://www.nintendo.com.hk/topics</t>
  </si>
  <si>
    <t>Topics詳細（× エントリー数）</t>
  </si>
  <si>
    <t>https://www.nintendo.com.hk/topics/article/21ZDxkFKo4vyynmN</t>
  </si>
  <si>
    <t>https://www.nintendo.com.hk/topics/article/1xAqIm096S1l5V2gz1OwEr</t>
  </si>
  <si>
    <t>https://www.nintendo.com.hk/topics/article/31nhLI21TW4MAjSYPu1ien</t>
  </si>
  <si>
    <t>https://www.nintendo.com.hk/topics/article/12ZbpuA2CgiSrcSXRGn9iX</t>
  </si>
  <si>
    <t>https://www.nintendo.com.hk/topics/article/PVIpOas1xnEWeyMAnBnkb</t>
  </si>
  <si>
    <t>Software TOPページ</t>
  </si>
  <si>
    <t>https://www.nintendo.com.hk/software/switch</t>
  </si>
  <si>
    <t>リリーススケジュール</t>
  </si>
  <si>
    <t>https://www.nintendo.com.hk/schedule</t>
  </si>
  <si>
    <t>検索結果</t>
  </si>
  <si>
    <t>https://www.nintendo.com.hk/search?k=mario</t>
  </si>
  <si>
    <t>https://www.nintendo.com.hk/search?k=Pok%C3%A9mon+GO</t>
  </si>
  <si>
    <t>https://www.nintendo.com.hk/search?k=%E6%96%AF%E6%99%AE%E6%8B%89%E9%81%81+3</t>
  </si>
  <si>
    <t>https://www.nintendo.com.hk/search?k=%E9%9B%86%E5%90%88%E5%95%A6%EF%BC%81%E5%8B%95%E7%89%A9%E6%A3%AE%E5%8F%8B%E6%9C%83</t>
  </si>
  <si>
    <t>https://www.nintendo.com.hk/search?k=%E5%90%8D%E5%81%B5%E6%8E%A2%E7%9A%AE%E5%8D%A1%E4%B8%98%20%E9%96%83%E9%9B%BB%E5%9B%9E%E6%AD%B8</t>
  </si>
  <si>
    <t>検索結果（カテゴリ）</t>
  </si>
  <si>
    <t>https://www.nintendo.com.hk/search/software?k=mario</t>
  </si>
  <si>
    <t>https://www.nintendo.com.hk/search/qna?k=mario</t>
  </si>
  <si>
    <t>https://www.nintendo.com.hk/search/topics?k=mario</t>
  </si>
  <si>
    <t>Header and Footer navigation bar</t>
  </si>
  <si>
    <t>最新話題 TOPICS</t>
  </si>
  <si>
    <t>遊戲軟體 SOFTWARE</t>
  </si>
  <si>
    <t>通知</t>
  </si>
  <si>
    <t>NOK: 動的コンテンツ</t>
  </si>
  <si>
    <t>TOPページ https://www.nintendo.co.kr/</t>
  </si>
  <si>
    <t>주요 소프트웨어Pickup</t>
  </si>
  <si>
    <t>새롭게 알려 드립니다 News &amp; Update</t>
  </si>
  <si>
    <t>알려 드립니다</t>
  </si>
  <si>
    <t>https://www.nintendo.co.kr/amiibo/lineup</t>
  </si>
  <si>
    <t>https://www.nintendo.co.kr/amiibo/lineup/345</t>
  </si>
  <si>
    <t>https://www.nintendo.co.kr/amiibo/lineup/337</t>
  </si>
  <si>
    <t>https://www.nintendo.co.kr/amiibo/lineup/327</t>
  </si>
  <si>
    <t>https://www.nintendo.co.kr/amiibo/lineup/226</t>
  </si>
  <si>
    <t>https://www.nintendo.co.kr/amiibo/lineup/98</t>
  </si>
  <si>
    <t>https://www.nintendo.co.kr/amiibo/game</t>
  </si>
  <si>
    <t>amiibo対応ソフト詳細（× エントリー数）</t>
  </si>
  <si>
    <t>https://www.nintendo.co.kr/switch/ayfna/</t>
  </si>
  <si>
    <t>https://www.nintendo.co.kr/amiibo/game/71</t>
  </si>
  <si>
    <t>https://www.nintendo.co.kr/amiibo/game/69</t>
  </si>
  <si>
    <t>https://www.nintendo.co.kr/amiibo/game/52</t>
  </si>
  <si>
    <t>https://www.nintendo.co.kr/amiibo/game/28</t>
  </si>
  <si>
    <t>https://www.nintendo.co.kr/news</t>
  </si>
  <si>
    <t>https://www.nintendo.co.kr/switch/banra/</t>
  </si>
  <si>
    <t>https://www.nintendo.co.kr/news/article/remlisq669gw78ScpkyFj</t>
  </si>
  <si>
    <t>https://www.nintendo.co.kr/news/article/52iIUk65wYzLEX9JjXsjwJ</t>
  </si>
  <si>
    <t>https://www.nintendo.co.kr/news/article/5QqkqL1CawWNQUmpBtcbI7</t>
  </si>
  <si>
    <t>https://www.nintendo.co.kr/news/article/OP4HL3vK6Lo0HbxNCSkS6</t>
  </si>
  <si>
    <t>https://www.nintendo.co.kr/software/switch</t>
  </si>
  <si>
    <t>https://www.nintendo.co.kr/software/smartphone/</t>
  </si>
  <si>
    <t>https://www.nintendo.co.kr/schedule</t>
  </si>
  <si>
    <t>https://www.nintendo.co.kr/search?k=mario</t>
  </si>
  <si>
    <t>https://www.nintendo.co.kr/search?k=Pok%C3%A9mon+GO</t>
  </si>
  <si>
    <t>https://www.nintendo.co.kr/search?k=%EC%8A%A4%ED%94%8C%EB%9E%98%ED%88%B0%203%20Direct</t>
  </si>
  <si>
    <t>https://www.nintendo.co.kr/search?k=%EB%8F%99%EB%AC%BC%EC%9D%98%20%EC%88%B2%20%ED%8F%AC%EC%BC%93%20%EC%BA%A0%ED%94%84</t>
  </si>
  <si>
    <t>https://www.nintendo.co.kr/search?k=%E3%80%8C%EB%8B%8C%ED%85%90%EB%8F%84%20%EB%A7%A4%EA%B1%B0%EC%A7%84%202024%20summer%E3%80%8D%20%EB%94%94%EC%A7%80%ED%84%B8%20%EB%B2%84%EC%A0%84%EC%9D%84%20%EA%B3%B5%EA%B0%9C.</t>
  </si>
  <si>
    <t>https://www.nintendo.co.kr/search/software?k=mario</t>
  </si>
  <si>
    <t>https://www.nintendo.co.kr/search/qna?k=mario</t>
  </si>
  <si>
    <t>https://www.nintendo.co.kr/search/news?k=mario</t>
  </si>
  <si>
    <t>Old_Links</t>
  </si>
  <si>
    <t>New_Links</t>
  </si>
  <si>
    <t>https://www.nintendo.com.hk/topics/article/7l0VYp4ajr6apJFe8NY1Rg</t>
  </si>
  <si>
    <t>https://www.nintendo.com.hk/hardware/switch/onlineservice/onlineplay/</t>
  </si>
  <si>
    <t>https://www.nintendo.co.kr/hardware/switch/onlineservice/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</si>
</sst>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3" borderId="1" applyNumberFormat="0" applyAlignment="0" applyProtection="0">
      <alignment vertical="center"/>
    </xf>
    <xf numFmtId="0" fontId="2" fillId="0" borderId="0"/>
  </cellStyleXfs>
  <cellXfs count="21">
    <xf numFmtId="0" fontId="0" fillId="0" borderId="0" xfId="0"/>
    <xf numFmtId="0" fontId="4" fillId="2" borderId="2" xfId="5" applyFont="1" applyFill="1" applyBorder="1" applyAlignment="1">
      <alignment horizontal="center" vertical="center" wrapText="1"/>
    </xf>
    <xf numFmtId="1" fontId="4" fillId="0" borderId="2" xfId="5" applyNumberFormat="1" applyFont="1" applyBorder="1" applyAlignment="1">
      <alignment horizontal="left" vertical="center"/>
    </xf>
    <xf numFmtId="1" fontId="4" fillId="0" borderId="2" xfId="5" applyNumberFormat="1" applyFont="1" applyBorder="1" applyAlignment="1">
      <alignment horizontal="left" vertical="center" indent="2"/>
    </xf>
    <xf numFmtId="1" fontId="5" fillId="0" borderId="2" xfId="5" applyNumberFormat="1" applyFont="1" applyBorder="1" applyAlignment="1">
      <alignment horizontal="left" vertical="center" wrapText="1" indent="2"/>
    </xf>
    <xf numFmtId="1" fontId="4" fillId="0" borderId="0" xfId="5" applyNumberFormat="1" applyFont="1" applyAlignment="1">
      <alignment horizontal="left" vertical="center" indent="2"/>
    </xf>
    <xf numFmtId="0" fontId="6" fillId="0" borderId="2" xfId="2" applyFont="1" applyBorder="1" applyAlignment="1"/>
    <xf numFmtId="0" fontId="6" fillId="0" borderId="2" xfId="2" applyFont="1" applyFill="1" applyBorder="1" applyAlignment="1">
      <alignment vertical="center"/>
    </xf>
    <xf numFmtId="0" fontId="8" fillId="0" borderId="0" xfId="2" applyFont="1" applyAlignment="1">
      <alignment vertical="center"/>
    </xf>
    <xf numFmtId="0" fontId="2" fillId="0" borderId="0" xfId="5"/>
    <xf numFmtId="0" fontId="3" fillId="0" borderId="0" xfId="5" applyFont="1"/>
    <xf numFmtId="0" fontId="2" fillId="0" borderId="2" xfId="5" applyBorder="1"/>
    <xf numFmtId="0" fontId="6" fillId="0" borderId="2" xfId="5" applyFont="1" applyBorder="1"/>
    <xf numFmtId="0" fontId="3" fillId="0" borderId="0" xfId="0" applyFont="1"/>
    <xf numFmtId="0" fontId="0" fillId="0" borderId="2" xfId="0" applyBorder="1"/>
    <xf numFmtId="0" fontId="6" fillId="0" borderId="2" xfId="0" applyFont="1" applyBorder="1"/>
    <xf numFmtId="0" fontId="7" fillId="0" borderId="2" xfId="5" applyFont="1" applyBorder="1"/>
    <xf numFmtId="0" fontId="1" fillId="0" borderId="2" xfId="2" applyFont="1" applyBorder="1" applyAlignment="1"/>
    <xf numFmtId="1" fontId="12" fillId="0" borderId="2" xfId="5" applyNumberFormat="1" applyFont="1" applyBorder="1" applyAlignment="1">
      <alignment horizontal="left" vertical="center"/>
    </xf>
    <xf numFmtId="0" fontId="11" fillId="0" borderId="0" xfId="2" applyAlignment="1"/>
    <xf numFmtId="0" fontId="11" fillId="0" borderId="2" xfId="2" applyBorder="1" applyAlignment="1"/>
  </cellXfs>
  <cellStyles count="6">
    <cellStyle name="Good 2" xfId="3" xr:uid="{A971B881-FB0B-476C-B051-16C48835CFE3}"/>
    <cellStyle name="Hyperlink" xfId="2" builtinId="8"/>
    <cellStyle name="Input 2" xfId="4" xr:uid="{FBB5DA8B-F543-4047-A0E0-E585A79393A7}"/>
    <cellStyle name="Normal" xfId="0" builtinId="0"/>
    <cellStyle name="Normal 2" xfId="5" xr:uid="{1484B7E3-E541-478E-B71B-DB96DEF0FFEA}"/>
    <cellStyle name="Normal 3" xfId="1" xr:uid="{0DEE1E12-5AAE-4563-A1ED-63C928847F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intendo.com.hk/hardware/switch/onlineservice/onlineplay/" TargetMode="External"/><Relationship Id="rId2" Type="http://schemas.openxmlformats.org/officeDocument/2006/relationships/hyperlink" Target="https://www.nintendo.com.hk/hardware/switch/onlineservice/" TargetMode="External"/><Relationship Id="rId1" Type="http://schemas.openxmlformats.org/officeDocument/2006/relationships/hyperlink" Target="https://www.nintendo.co.kr/hardwar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intendo.co.kr/schedule" TargetMode="External"/><Relationship Id="rId13" Type="http://schemas.openxmlformats.org/officeDocument/2006/relationships/hyperlink" Target="https://www.nintendo.co.kr/search?k=%E3%80%8C%EB%8B%8C%ED%85%90%EB%8F%84%20%EB%A7%A4%EA%B1%B0%EC%A7%84%202024%20summer%E3%80%8D%20%EB%94%94%EC%A7%80%ED%84%B8%20%EB%B2%84%EC%A0%84%EC%9D%84%20%EA%B3%B5%EA%B0%9C." TargetMode="External"/><Relationship Id="rId18" Type="http://schemas.openxmlformats.org/officeDocument/2006/relationships/hyperlink" Target="https://www.nintendo.co.kr/switch/ayfna/" TargetMode="External"/><Relationship Id="rId3" Type="http://schemas.openxmlformats.org/officeDocument/2006/relationships/hyperlink" Target="https://www.nintendo.com.hk/software/switch" TargetMode="External"/><Relationship Id="rId7" Type="http://schemas.openxmlformats.org/officeDocument/2006/relationships/hyperlink" Target="https://www.nintendo.co.kr/search?k=mario" TargetMode="External"/><Relationship Id="rId12" Type="http://schemas.openxmlformats.org/officeDocument/2006/relationships/hyperlink" Target="https://www.nintendo.co.kr/search?k=%EB%8F%99%EB%AC%BC%EC%9D%98%20%EC%88%B2%20%ED%8F%AC%EC%BC%93%20%EC%BA%A0%ED%94%84" TargetMode="External"/><Relationship Id="rId17" Type="http://schemas.openxmlformats.org/officeDocument/2006/relationships/hyperlink" Target="https://www.nintendo.co.kr/news/article/5QqkqL1CawWNQUmpBtcbI7" TargetMode="External"/><Relationship Id="rId2" Type="http://schemas.openxmlformats.org/officeDocument/2006/relationships/hyperlink" Target="https://www.nintendo.com.hk/amiibo/" TargetMode="External"/><Relationship Id="rId16" Type="http://schemas.openxmlformats.org/officeDocument/2006/relationships/hyperlink" Target="https://www.nintendo.co.kr/amiibo/lineup" TargetMode="External"/><Relationship Id="rId1" Type="http://schemas.openxmlformats.org/officeDocument/2006/relationships/hyperlink" Target="https://www.nintendo.com.hk/amiibo/lineup" TargetMode="External"/><Relationship Id="rId6" Type="http://schemas.openxmlformats.org/officeDocument/2006/relationships/hyperlink" Target="https://www.nintendo.com.hk/schedule" TargetMode="External"/><Relationship Id="rId11" Type="http://schemas.openxmlformats.org/officeDocument/2006/relationships/hyperlink" Target="http://spdlybra.nintendo.co.jp/jump.php?url=https://www.nintendo.co.kr/search/news?k=mario" TargetMode="External"/><Relationship Id="rId5" Type="http://schemas.openxmlformats.org/officeDocument/2006/relationships/hyperlink" Target="https://www.nintendo.com.hk/search/qna?k=mario" TargetMode="External"/><Relationship Id="rId15" Type="http://schemas.openxmlformats.org/officeDocument/2006/relationships/hyperlink" Target="https://www.nintendo.co.kr/software/switch" TargetMode="External"/><Relationship Id="rId10" Type="http://schemas.openxmlformats.org/officeDocument/2006/relationships/hyperlink" Target="http://spdlybra.nintendo.co.jp/jump.php?url=https://www.nintendo.co.kr/search/qna?k=mario" TargetMode="External"/><Relationship Id="rId4" Type="http://schemas.openxmlformats.org/officeDocument/2006/relationships/hyperlink" Target="https://www.nintendo.com.hk/search?k=%E5%90%8D%E5%81%B5%E6%8E%A2%E7%9A%AE%E5%8D%A1%E4%B8%98%20%E9%96%83%E9%9B%BB%E5%9B%9E%E6%AD%B8" TargetMode="External"/><Relationship Id="rId9" Type="http://schemas.openxmlformats.org/officeDocument/2006/relationships/hyperlink" Target="http://spdlybra.nintendo.co.jp/jump.php?url=https://www.nintendo.co.kr/search/software?k=mario" TargetMode="External"/><Relationship Id="rId14" Type="http://schemas.openxmlformats.org/officeDocument/2006/relationships/hyperlink" Target="https://www.nintendo.co.kr/search?k=%EC%8A%A4%ED%94%8C%EB%9E%98%ED%88%B0%203%20Direc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intendo.com.hk/topics/article/7l0VYp4ajr6apJFe8NY1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8579-51FA-4C48-AD5D-9C01F6C5A7E7}">
  <dimension ref="B2:G17"/>
  <sheetViews>
    <sheetView tabSelected="1" workbookViewId="0"/>
  </sheetViews>
  <sheetFormatPr defaultColWidth="9" defaultRowHeight="14.5"/>
  <cols>
    <col min="1" max="1" width="3.36328125" style="9" customWidth="1"/>
    <col min="2" max="2" width="68.453125" style="9" customWidth="1"/>
    <col min="3" max="4" width="15.36328125" style="9" customWidth="1"/>
    <col min="5" max="6" width="19" style="9" customWidth="1"/>
    <col min="7" max="7" width="15.6328125" style="9" customWidth="1"/>
    <col min="8" max="16384" width="9" style="9"/>
  </cols>
  <sheetData>
    <row r="2" spans="2:7" ht="18.5">
      <c r="B2" s="10" t="s">
        <v>0</v>
      </c>
    </row>
    <row r="3" spans="2:7" ht="29"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>
      <c r="B4" s="20" t="s">
        <v>6</v>
      </c>
      <c r="C4" s="11">
        <v>23</v>
      </c>
      <c r="D4" s="11">
        <v>12</v>
      </c>
      <c r="E4" s="11">
        <v>0</v>
      </c>
      <c r="F4" s="11">
        <f>1+1</f>
        <v>2</v>
      </c>
      <c r="G4" s="11">
        <f t="shared" ref="G4" si="0">SUM(C4:F4)</f>
        <v>37</v>
      </c>
    </row>
    <row r="5" spans="2:7">
      <c r="B5" s="7" t="s">
        <v>90</v>
      </c>
      <c r="C5" s="12"/>
      <c r="D5" s="12"/>
      <c r="E5" s="12"/>
      <c r="F5" s="12"/>
      <c r="G5" s="12"/>
    </row>
    <row r="6" spans="2:7">
      <c r="B6" s="7"/>
      <c r="C6" s="12"/>
      <c r="D6" s="12"/>
      <c r="E6" s="12"/>
      <c r="F6" s="12"/>
      <c r="G6" s="12"/>
    </row>
    <row r="7" spans="2:7">
      <c r="B7" s="7"/>
      <c r="C7" s="12"/>
      <c r="D7" s="12"/>
      <c r="E7" s="12"/>
      <c r="F7" s="12"/>
      <c r="G7" s="12"/>
    </row>
    <row r="8" spans="2:7">
      <c r="B8" s="7"/>
      <c r="C8" s="12"/>
      <c r="D8" s="12"/>
      <c r="E8" s="12"/>
      <c r="F8" s="12"/>
      <c r="G8" s="12"/>
    </row>
    <row r="9" spans="2:7">
      <c r="B9" s="8"/>
    </row>
    <row r="11" spans="2:7" ht="18.5">
      <c r="B11" s="13" t="s">
        <v>7</v>
      </c>
      <c r="C11"/>
      <c r="D11"/>
      <c r="E11"/>
      <c r="F11"/>
      <c r="G11"/>
    </row>
    <row r="12" spans="2:7" ht="29">
      <c r="B12" s="1"/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</row>
    <row r="13" spans="2:7">
      <c r="B13" s="20" t="s">
        <v>8</v>
      </c>
      <c r="C13" s="14">
        <v>8</v>
      </c>
      <c r="D13" s="14">
        <v>0</v>
      </c>
      <c r="E13" s="14">
        <v>0</v>
      </c>
      <c r="F13" s="14">
        <v>0</v>
      </c>
      <c r="G13" s="14">
        <f>SUM(C13:F13)</f>
        <v>8</v>
      </c>
    </row>
    <row r="14" spans="2:7">
      <c r="B14" s="15" t="s">
        <v>91</v>
      </c>
      <c r="C14" s="14"/>
      <c r="D14" s="14"/>
      <c r="E14" s="14"/>
      <c r="F14" s="14"/>
      <c r="G14" s="14"/>
    </row>
    <row r="15" spans="2:7">
      <c r="B15" s="6"/>
      <c r="C15" s="14"/>
      <c r="D15" s="14"/>
      <c r="E15" s="14"/>
      <c r="F15" s="14"/>
      <c r="G15" s="14"/>
    </row>
    <row r="16" spans="2:7">
      <c r="B16" s="6"/>
      <c r="C16" s="14"/>
      <c r="D16" s="14"/>
      <c r="E16" s="14"/>
      <c r="F16" s="14"/>
      <c r="G16" s="14"/>
    </row>
    <row r="17" spans="2:7">
      <c r="B17" s="15"/>
      <c r="C17" s="14"/>
      <c r="D17" s="14"/>
      <c r="E17" s="14"/>
      <c r="F17" s="14"/>
      <c r="G17" s="14"/>
    </row>
  </sheetData>
  <hyperlinks>
    <hyperlink ref="B13" r:id="rId1" xr:uid="{CD6013EC-B1FC-4CD5-AF8F-DAD3FB19933D}"/>
    <hyperlink ref="B4" r:id="rId2" xr:uid="{8047B354-2F7F-4EEC-97D8-43556776C85C}"/>
    <hyperlink ref="B5" r:id="rId3" xr:uid="{2AAAD402-FBCC-47CE-82F9-F9E47F499B9F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BB97D-B207-415F-85B8-370BC6FCDABA}">
  <dimension ref="A2:H90"/>
  <sheetViews>
    <sheetView workbookViewId="0">
      <pane ySplit="3" topLeftCell="A4" activePane="bottomLeft" state="frozen"/>
      <selection pane="bottomLeft" activeCell="B22" sqref="B22"/>
    </sheetView>
  </sheetViews>
  <sheetFormatPr defaultColWidth="9" defaultRowHeight="14.5"/>
  <cols>
    <col min="1" max="1" width="3.36328125" style="9" customWidth="1"/>
    <col min="2" max="2" width="68.453125" style="9" customWidth="1"/>
    <col min="3" max="4" width="15.36328125" style="9" customWidth="1"/>
    <col min="5" max="6" width="19" style="9" customWidth="1"/>
    <col min="7" max="7" width="15.6328125" style="9" customWidth="1"/>
    <col min="8" max="16384" width="9" style="9"/>
  </cols>
  <sheetData>
    <row r="2" spans="2:8" ht="18.5">
      <c r="B2" s="10" t="s">
        <v>9</v>
      </c>
    </row>
    <row r="3" spans="2:8" ht="29"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8">
      <c r="B4" s="18" t="s">
        <v>10</v>
      </c>
      <c r="C4" s="11"/>
      <c r="D4" s="11"/>
      <c r="E4" s="11"/>
      <c r="F4" s="11"/>
      <c r="G4" s="11"/>
    </row>
    <row r="5" spans="2:8">
      <c r="B5" s="3" t="s">
        <v>11</v>
      </c>
      <c r="C5" s="11">
        <f>8+4+2+5+5+3+6+2+4</f>
        <v>39</v>
      </c>
      <c r="D5" s="11">
        <f>3+4</f>
        <v>7</v>
      </c>
      <c r="E5" s="11">
        <v>0</v>
      </c>
      <c r="F5" s="11">
        <v>0</v>
      </c>
      <c r="G5" s="11">
        <f t="shared" ref="G5:G9" si="0">SUM(C5:F5)</f>
        <v>46</v>
      </c>
      <c r="H5" s="9" t="s">
        <v>48</v>
      </c>
    </row>
    <row r="6" spans="2:8">
      <c r="B6" s="3" t="s">
        <v>12</v>
      </c>
      <c r="C6" s="11">
        <f>8+1</f>
        <v>9</v>
      </c>
      <c r="D6" s="11">
        <v>0</v>
      </c>
      <c r="E6" s="11">
        <v>0</v>
      </c>
      <c r="F6" s="11">
        <v>0</v>
      </c>
      <c r="G6" s="11">
        <f t="shared" si="0"/>
        <v>9</v>
      </c>
      <c r="H6" s="9" t="s">
        <v>49</v>
      </c>
    </row>
    <row r="7" spans="2:8">
      <c r="B7" s="3" t="s">
        <v>13</v>
      </c>
      <c r="C7" s="11">
        <f>8+1</f>
        <v>9</v>
      </c>
      <c r="D7" s="11">
        <v>0</v>
      </c>
      <c r="E7" s="11">
        <v>0</v>
      </c>
      <c r="F7" s="11">
        <v>0</v>
      </c>
      <c r="G7" s="11">
        <f t="shared" si="0"/>
        <v>9</v>
      </c>
      <c r="H7" s="9" t="s">
        <v>50</v>
      </c>
    </row>
    <row r="8" spans="2:8">
      <c r="B8" s="4" t="s">
        <v>14</v>
      </c>
      <c r="C8" s="11">
        <v>0</v>
      </c>
      <c r="D8" s="11">
        <v>3</v>
      </c>
      <c r="E8" s="11">
        <v>0</v>
      </c>
      <c r="F8" s="11">
        <v>0</v>
      </c>
      <c r="G8" s="11">
        <f t="shared" si="0"/>
        <v>3</v>
      </c>
      <c r="H8" s="9" t="s">
        <v>51</v>
      </c>
    </row>
    <row r="9" spans="2:8">
      <c r="B9" s="4" t="s">
        <v>15</v>
      </c>
      <c r="C9" s="11">
        <f>12</f>
        <v>12</v>
      </c>
      <c r="D9" s="11">
        <v>0</v>
      </c>
      <c r="E9" s="11">
        <v>0</v>
      </c>
      <c r="F9" s="11">
        <v>0</v>
      </c>
      <c r="G9" s="11">
        <f t="shared" si="0"/>
        <v>12</v>
      </c>
    </row>
    <row r="10" spans="2:8">
      <c r="B10" s="2" t="s">
        <v>16</v>
      </c>
      <c r="C10" s="11"/>
      <c r="D10" s="11"/>
      <c r="E10" s="11"/>
      <c r="F10" s="11"/>
      <c r="G10" s="11"/>
    </row>
    <row r="11" spans="2:8">
      <c r="B11" s="3" t="s">
        <v>17</v>
      </c>
      <c r="C11" s="11">
        <v>16</v>
      </c>
      <c r="D11" s="11">
        <v>0</v>
      </c>
      <c r="E11" s="11">
        <v>0</v>
      </c>
      <c r="F11" s="11">
        <v>0</v>
      </c>
      <c r="G11" s="11">
        <f t="shared" ref="G11:G17" si="1">SUM(C11:F11)</f>
        <v>16</v>
      </c>
    </row>
    <row r="12" spans="2:8">
      <c r="B12" s="2" t="s">
        <v>18</v>
      </c>
      <c r="C12" s="12"/>
      <c r="D12" s="12"/>
      <c r="E12" s="12"/>
      <c r="F12" s="12"/>
      <c r="G12" s="11"/>
    </row>
    <row r="13" spans="2:8">
      <c r="B13" s="3" t="s">
        <v>19</v>
      </c>
      <c r="C13" s="12">
        <v>3</v>
      </c>
      <c r="D13" s="12">
        <v>0</v>
      </c>
      <c r="E13" s="12">
        <v>0</v>
      </c>
      <c r="F13" s="12">
        <v>0</v>
      </c>
      <c r="G13" s="11">
        <f t="shared" si="1"/>
        <v>3</v>
      </c>
    </row>
    <row r="14" spans="2:8">
      <c r="B14" s="3" t="s">
        <v>20</v>
      </c>
      <c r="C14" s="12">
        <v>3</v>
      </c>
      <c r="D14" s="12">
        <v>0</v>
      </c>
      <c r="E14" s="12">
        <v>0</v>
      </c>
      <c r="F14" s="12">
        <v>0</v>
      </c>
      <c r="G14" s="11">
        <f t="shared" si="1"/>
        <v>3</v>
      </c>
    </row>
    <row r="15" spans="2:8">
      <c r="B15" s="3" t="s">
        <v>21</v>
      </c>
      <c r="C15" s="12">
        <v>3</v>
      </c>
      <c r="D15" s="12">
        <v>0</v>
      </c>
      <c r="E15" s="12">
        <v>0</v>
      </c>
      <c r="F15" s="12">
        <v>0</v>
      </c>
      <c r="G15" s="11">
        <f t="shared" si="1"/>
        <v>3</v>
      </c>
    </row>
    <row r="16" spans="2:8">
      <c r="B16" s="3" t="s">
        <v>22</v>
      </c>
      <c r="C16" s="12">
        <v>3</v>
      </c>
      <c r="D16" s="12">
        <v>0</v>
      </c>
      <c r="E16" s="12">
        <v>0</v>
      </c>
      <c r="F16" s="12">
        <v>0</v>
      </c>
      <c r="G16" s="11">
        <f t="shared" si="1"/>
        <v>3</v>
      </c>
    </row>
    <row r="17" spans="2:7">
      <c r="B17" s="3" t="s">
        <v>23</v>
      </c>
      <c r="C17" s="12">
        <v>3</v>
      </c>
      <c r="D17" s="12">
        <v>0</v>
      </c>
      <c r="E17" s="12">
        <v>0</v>
      </c>
      <c r="F17" s="12">
        <v>0</v>
      </c>
      <c r="G17" s="11">
        <f t="shared" si="1"/>
        <v>3</v>
      </c>
    </row>
    <row r="18" spans="2:7">
      <c r="B18" s="2" t="s">
        <v>24</v>
      </c>
      <c r="C18" s="12"/>
      <c r="D18" s="12"/>
      <c r="E18" s="12"/>
      <c r="F18" s="12"/>
      <c r="G18" s="11"/>
    </row>
    <row r="19" spans="2:7">
      <c r="B19" s="3" t="s">
        <v>25</v>
      </c>
      <c r="C19" s="12">
        <f>17+4</f>
        <v>21</v>
      </c>
      <c r="D19" s="12">
        <v>1</v>
      </c>
      <c r="E19" s="12">
        <v>0</v>
      </c>
      <c r="F19" s="12">
        <v>0</v>
      </c>
      <c r="G19" s="11">
        <f>SUM(C19:F19)</f>
        <v>22</v>
      </c>
    </row>
    <row r="20" spans="2:7">
      <c r="B20" s="2" t="s">
        <v>26</v>
      </c>
      <c r="C20" s="12"/>
      <c r="D20" s="12"/>
      <c r="E20" s="12"/>
      <c r="F20" s="12"/>
      <c r="G20" s="11"/>
    </row>
    <row r="21" spans="2:7">
      <c r="B21" s="3" t="s">
        <v>27</v>
      </c>
      <c r="C21" s="12">
        <f>5+(5*12)+11+2+39+35+4</f>
        <v>156</v>
      </c>
      <c r="D21" s="12">
        <v>0</v>
      </c>
      <c r="E21" s="12">
        <v>0</v>
      </c>
      <c r="F21" s="12">
        <v>0</v>
      </c>
      <c r="G21" s="11">
        <f t="shared" ref="G21:G27" si="2">SUM(C21:F21)</f>
        <v>156</v>
      </c>
    </row>
    <row r="22" spans="2:7">
      <c r="B22" s="2" t="s">
        <v>28</v>
      </c>
      <c r="C22" s="16"/>
      <c r="D22" s="16"/>
      <c r="E22" s="16"/>
      <c r="F22" s="16"/>
      <c r="G22" s="11"/>
    </row>
    <row r="23" spans="2:7">
      <c r="B23" s="3" t="s">
        <v>29</v>
      </c>
      <c r="C23" s="12">
        <f>5+2</f>
        <v>7</v>
      </c>
      <c r="D23" s="12">
        <v>2</v>
      </c>
      <c r="E23" s="12">
        <v>0</v>
      </c>
      <c r="F23" s="12">
        <v>1</v>
      </c>
      <c r="G23" s="11">
        <f t="shared" si="2"/>
        <v>10</v>
      </c>
    </row>
    <row r="24" spans="2:7">
      <c r="B24" s="3" t="s">
        <v>30</v>
      </c>
      <c r="C24" s="12">
        <f>5+9+2</f>
        <v>16</v>
      </c>
      <c r="D24" s="12">
        <v>5</v>
      </c>
      <c r="E24" s="12">
        <v>0</v>
      </c>
      <c r="F24" s="12">
        <v>1</v>
      </c>
      <c r="G24" s="11">
        <f t="shared" si="2"/>
        <v>22</v>
      </c>
    </row>
    <row r="25" spans="2:7">
      <c r="B25" s="3" t="s">
        <v>31</v>
      </c>
      <c r="C25" s="12">
        <v>52</v>
      </c>
      <c r="D25" s="12">
        <v>4</v>
      </c>
      <c r="E25" s="12">
        <v>0</v>
      </c>
      <c r="F25" s="12">
        <v>0</v>
      </c>
      <c r="G25" s="11">
        <f t="shared" si="2"/>
        <v>56</v>
      </c>
    </row>
    <row r="26" spans="2:7">
      <c r="B26" s="3" t="s">
        <v>32</v>
      </c>
      <c r="C26" s="12">
        <v>6</v>
      </c>
      <c r="D26" s="12">
        <v>0</v>
      </c>
      <c r="E26" s="12">
        <v>0</v>
      </c>
      <c r="F26" s="12">
        <v>0</v>
      </c>
      <c r="G26" s="11">
        <f t="shared" si="2"/>
        <v>6</v>
      </c>
    </row>
    <row r="27" spans="2:7">
      <c r="B27" s="3" t="s">
        <v>33</v>
      </c>
      <c r="C27" s="12">
        <f>5+1</f>
        <v>6</v>
      </c>
      <c r="D27" s="12">
        <v>1</v>
      </c>
      <c r="E27" s="12">
        <v>24</v>
      </c>
      <c r="F27" s="12">
        <v>0</v>
      </c>
      <c r="G27" s="11">
        <f t="shared" si="2"/>
        <v>31</v>
      </c>
    </row>
    <row r="28" spans="2:7">
      <c r="B28" s="2" t="s">
        <v>34</v>
      </c>
      <c r="C28" s="16"/>
      <c r="D28" s="16"/>
      <c r="E28" s="16"/>
      <c r="F28" s="16"/>
      <c r="G28" s="11"/>
    </row>
    <row r="29" spans="2:7">
      <c r="B29" s="3" t="s">
        <v>35</v>
      </c>
      <c r="C29" s="12">
        <f>6+10+3+2+6+223+2</f>
        <v>252</v>
      </c>
      <c r="D29" s="12">
        <v>0</v>
      </c>
      <c r="E29" s="12">
        <v>0</v>
      </c>
      <c r="F29" s="12">
        <v>0</v>
      </c>
      <c r="G29" s="11">
        <f>SUM(C29:F29)</f>
        <v>252</v>
      </c>
    </row>
    <row r="30" spans="2:7">
      <c r="B30" s="2" t="s">
        <v>36</v>
      </c>
      <c r="C30" s="16"/>
      <c r="D30" s="16"/>
      <c r="E30" s="16"/>
      <c r="F30" s="16"/>
      <c r="G30" s="11"/>
    </row>
    <row r="31" spans="2:7">
      <c r="B31" s="3" t="s">
        <v>37</v>
      </c>
      <c r="C31" s="12">
        <f>5+64+17+6+1+1</f>
        <v>94</v>
      </c>
      <c r="D31" s="12">
        <v>0</v>
      </c>
      <c r="E31" s="12">
        <v>0</v>
      </c>
      <c r="F31" s="12">
        <v>0</v>
      </c>
      <c r="G31" s="11">
        <f>SUM(C31:F31)</f>
        <v>94</v>
      </c>
    </row>
    <row r="32" spans="2:7">
      <c r="B32" s="2" t="s">
        <v>38</v>
      </c>
      <c r="C32" s="16"/>
      <c r="D32" s="16"/>
      <c r="E32" s="16"/>
      <c r="F32" s="16"/>
      <c r="G32" s="11"/>
    </row>
    <row r="33" spans="1:8">
      <c r="B33" s="3" t="s">
        <v>39</v>
      </c>
      <c r="C33" s="12">
        <v>9</v>
      </c>
      <c r="D33" s="12">
        <v>0</v>
      </c>
      <c r="E33" s="12">
        <v>0</v>
      </c>
      <c r="F33" s="12">
        <v>0</v>
      </c>
      <c r="G33" s="11">
        <f t="shared" ref="G33:G37" si="3">SUM(C33:F33)</f>
        <v>9</v>
      </c>
    </row>
    <row r="34" spans="1:8">
      <c r="B34" s="3" t="s">
        <v>40</v>
      </c>
      <c r="C34" s="12">
        <v>6</v>
      </c>
      <c r="D34" s="12">
        <v>0</v>
      </c>
      <c r="E34" s="12">
        <v>0</v>
      </c>
      <c r="F34" s="12">
        <v>0</v>
      </c>
      <c r="G34" s="11">
        <f t="shared" si="3"/>
        <v>6</v>
      </c>
    </row>
    <row r="35" spans="1:8">
      <c r="A35" s="5"/>
      <c r="B35" s="3" t="s">
        <v>41</v>
      </c>
      <c r="C35" s="12">
        <v>9</v>
      </c>
      <c r="D35" s="12">
        <v>0</v>
      </c>
      <c r="E35" s="12">
        <v>0</v>
      </c>
      <c r="F35" s="12">
        <v>0</v>
      </c>
      <c r="G35" s="11">
        <f t="shared" si="3"/>
        <v>9</v>
      </c>
    </row>
    <row r="36" spans="1:8">
      <c r="B36" s="3" t="s">
        <v>42</v>
      </c>
      <c r="C36" s="12">
        <v>7</v>
      </c>
      <c r="D36" s="12">
        <v>0</v>
      </c>
      <c r="E36" s="12">
        <v>0</v>
      </c>
      <c r="F36" s="12">
        <v>0</v>
      </c>
      <c r="G36" s="12">
        <f t="shared" si="3"/>
        <v>7</v>
      </c>
    </row>
    <row r="37" spans="1:8">
      <c r="B37" s="3" t="s">
        <v>43</v>
      </c>
      <c r="C37" s="12">
        <v>6</v>
      </c>
      <c r="D37" s="12">
        <v>0</v>
      </c>
      <c r="E37" s="12">
        <v>0</v>
      </c>
      <c r="F37" s="12">
        <v>0</v>
      </c>
      <c r="G37" s="11">
        <f t="shared" si="3"/>
        <v>6</v>
      </c>
    </row>
    <row r="38" spans="1:8">
      <c r="B38" s="2" t="s">
        <v>44</v>
      </c>
      <c r="C38" s="16"/>
      <c r="D38" s="16"/>
      <c r="E38" s="16"/>
      <c r="F38" s="16"/>
      <c r="G38" s="11"/>
    </row>
    <row r="39" spans="1:8">
      <c r="B39" s="3" t="s">
        <v>45</v>
      </c>
      <c r="C39" s="12">
        <v>7</v>
      </c>
      <c r="D39" s="12">
        <v>0</v>
      </c>
      <c r="E39" s="12">
        <v>0</v>
      </c>
      <c r="F39" s="12">
        <v>0</v>
      </c>
      <c r="G39" s="11">
        <f t="shared" ref="G39:G41" si="4">SUM(C39:F39)</f>
        <v>7</v>
      </c>
    </row>
    <row r="40" spans="1:8">
      <c r="B40" s="3" t="s">
        <v>46</v>
      </c>
      <c r="C40" s="12">
        <v>6</v>
      </c>
      <c r="D40" s="12">
        <v>0</v>
      </c>
      <c r="E40" s="12">
        <v>0</v>
      </c>
      <c r="F40" s="12">
        <v>0</v>
      </c>
      <c r="G40" s="11">
        <f t="shared" si="4"/>
        <v>6</v>
      </c>
    </row>
    <row r="41" spans="1:8">
      <c r="B41" s="3" t="s">
        <v>47</v>
      </c>
      <c r="C41" s="12">
        <v>8</v>
      </c>
      <c r="D41" s="12">
        <v>0</v>
      </c>
      <c r="E41" s="12">
        <v>0</v>
      </c>
      <c r="F41" s="12">
        <v>0</v>
      </c>
      <c r="G41" s="11">
        <f t="shared" si="4"/>
        <v>8</v>
      </c>
    </row>
    <row r="44" spans="1:8" ht="18.5">
      <c r="B44" s="13" t="s">
        <v>52</v>
      </c>
      <c r="C44"/>
      <c r="D44"/>
      <c r="E44"/>
      <c r="F44"/>
      <c r="G44"/>
      <c r="H44"/>
    </row>
    <row r="45" spans="1:8" ht="29">
      <c r="B45" s="1"/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H45"/>
    </row>
    <row r="46" spans="1:8">
      <c r="B46" s="2" t="s">
        <v>53</v>
      </c>
      <c r="C46" s="14"/>
      <c r="D46" s="14"/>
      <c r="E46" s="14"/>
      <c r="F46" s="14"/>
      <c r="G46" s="14"/>
      <c r="H46"/>
    </row>
    <row r="47" spans="1:8">
      <c r="B47" s="3" t="s">
        <v>11</v>
      </c>
      <c r="C47" s="14">
        <f>8+4+3+5+6+7+2+8</f>
        <v>43</v>
      </c>
      <c r="D47" s="14">
        <f>2+2+1+1+10+2</f>
        <v>18</v>
      </c>
      <c r="E47" s="14">
        <v>0</v>
      </c>
      <c r="F47" s="14">
        <v>0</v>
      </c>
      <c r="G47" s="14">
        <f>SUM(C47:F47)</f>
        <v>61</v>
      </c>
      <c r="H47" t="s">
        <v>48</v>
      </c>
    </row>
    <row r="48" spans="1:8">
      <c r="B48" s="3" t="s">
        <v>12</v>
      </c>
      <c r="C48" s="14">
        <f>8+1</f>
        <v>9</v>
      </c>
      <c r="D48" s="14">
        <v>0</v>
      </c>
      <c r="E48" s="14">
        <v>0</v>
      </c>
      <c r="F48" s="14">
        <v>0</v>
      </c>
      <c r="G48" s="14">
        <f>SUM(C48:F48)</f>
        <v>9</v>
      </c>
      <c r="H48" t="s">
        <v>54</v>
      </c>
    </row>
    <row r="49" spans="2:8">
      <c r="B49" s="3" t="s">
        <v>13</v>
      </c>
      <c r="C49" s="14">
        <f>8+1</f>
        <v>9</v>
      </c>
      <c r="D49" s="14">
        <v>0</v>
      </c>
      <c r="E49" s="14">
        <v>0</v>
      </c>
      <c r="F49" s="14">
        <v>0</v>
      </c>
      <c r="G49" s="14">
        <f>SUM(C49:F49)</f>
        <v>9</v>
      </c>
      <c r="H49" t="s">
        <v>55</v>
      </c>
    </row>
    <row r="50" spans="2:8">
      <c r="B50" s="4" t="s">
        <v>14</v>
      </c>
      <c r="C50" s="14">
        <v>0</v>
      </c>
      <c r="D50" s="14">
        <v>3</v>
      </c>
      <c r="E50" s="14">
        <v>0</v>
      </c>
      <c r="F50" s="14">
        <v>0</v>
      </c>
      <c r="G50" s="14">
        <f>SUM(C50:F50)</f>
        <v>3</v>
      </c>
      <c r="H50" t="s">
        <v>56</v>
      </c>
    </row>
    <row r="51" spans="2:8">
      <c r="B51" s="4" t="s">
        <v>15</v>
      </c>
      <c r="C51" s="14">
        <f>12+1+6+3</f>
        <v>22</v>
      </c>
      <c r="D51" s="14">
        <v>0</v>
      </c>
      <c r="E51" s="14">
        <f>1+6</f>
        <v>7</v>
      </c>
      <c r="F51" s="14">
        <v>0</v>
      </c>
      <c r="G51" s="14">
        <f>SUM(C51:F51)</f>
        <v>29</v>
      </c>
      <c r="H51"/>
    </row>
    <row r="52" spans="2:8">
      <c r="B52" s="2" t="s">
        <v>16</v>
      </c>
      <c r="C52" s="14"/>
      <c r="D52" s="14"/>
      <c r="E52" s="14"/>
      <c r="F52" s="14"/>
      <c r="G52" s="14"/>
      <c r="H52"/>
    </row>
    <row r="53" spans="2:8">
      <c r="B53" s="3" t="s">
        <v>57</v>
      </c>
      <c r="C53" s="14">
        <v>15</v>
      </c>
      <c r="D53" s="14">
        <v>1</v>
      </c>
      <c r="E53" s="14">
        <v>0</v>
      </c>
      <c r="F53" s="14">
        <v>0</v>
      </c>
      <c r="G53" s="14">
        <f>SUM(C53:F53)</f>
        <v>16</v>
      </c>
      <c r="H53"/>
    </row>
    <row r="54" spans="2:8">
      <c r="B54" s="2" t="s">
        <v>18</v>
      </c>
      <c r="C54" s="14"/>
      <c r="D54" s="14"/>
      <c r="E54" s="14"/>
      <c r="F54" s="14"/>
      <c r="G54" s="14"/>
      <c r="H54"/>
    </row>
    <row r="55" spans="2:8">
      <c r="B55" s="3" t="s">
        <v>58</v>
      </c>
      <c r="C55" s="14">
        <v>8</v>
      </c>
      <c r="D55" s="14">
        <v>0</v>
      </c>
      <c r="E55" s="14">
        <f>(8*4)+3</f>
        <v>35</v>
      </c>
      <c r="F55" s="14">
        <v>0</v>
      </c>
      <c r="G55" s="14">
        <f>SUM(C55:F55)</f>
        <v>43</v>
      </c>
      <c r="H55"/>
    </row>
    <row r="56" spans="2:8">
      <c r="B56" s="3" t="s">
        <v>59</v>
      </c>
      <c r="C56" s="14">
        <v>8</v>
      </c>
      <c r="D56" s="14">
        <v>0</v>
      </c>
      <c r="E56" s="14">
        <f>(8*4)+2</f>
        <v>34</v>
      </c>
      <c r="F56" s="14">
        <v>0</v>
      </c>
      <c r="G56" s="14">
        <f>SUM(C56:F56)</f>
        <v>42</v>
      </c>
      <c r="H56"/>
    </row>
    <row r="57" spans="2:8">
      <c r="B57" s="3" t="s">
        <v>60</v>
      </c>
      <c r="C57" s="14">
        <v>9</v>
      </c>
      <c r="D57" s="14">
        <v>0</v>
      </c>
      <c r="E57" s="14">
        <f>4*8</f>
        <v>32</v>
      </c>
      <c r="F57" s="14">
        <v>0</v>
      </c>
      <c r="G57" s="14">
        <f>SUM(C57:F57)</f>
        <v>41</v>
      </c>
      <c r="H57"/>
    </row>
    <row r="58" spans="2:8">
      <c r="B58" s="3" t="s">
        <v>61</v>
      </c>
      <c r="C58" s="14">
        <v>8</v>
      </c>
      <c r="D58" s="14">
        <v>0</v>
      </c>
      <c r="E58" s="14">
        <f>4*10</f>
        <v>40</v>
      </c>
      <c r="F58" s="14">
        <v>0</v>
      </c>
      <c r="G58" s="14">
        <f>SUM(C58:F58)</f>
        <v>48</v>
      </c>
      <c r="H58"/>
    </row>
    <row r="59" spans="2:8">
      <c r="B59" s="3" t="s">
        <v>62</v>
      </c>
      <c r="C59" s="14">
        <v>8</v>
      </c>
      <c r="D59" s="14">
        <v>0</v>
      </c>
      <c r="E59" s="14">
        <f>(9*4)+2</f>
        <v>38</v>
      </c>
      <c r="F59" s="14">
        <v>0</v>
      </c>
      <c r="G59" s="14">
        <f>SUM(C59:F59)</f>
        <v>46</v>
      </c>
      <c r="H59"/>
    </row>
    <row r="60" spans="2:8">
      <c r="B60" s="2" t="s">
        <v>24</v>
      </c>
      <c r="C60" s="14"/>
      <c r="D60" s="14"/>
      <c r="E60" s="14"/>
      <c r="F60" s="14"/>
      <c r="G60" s="14"/>
      <c r="H60"/>
    </row>
    <row r="61" spans="2:8">
      <c r="B61" s="3" t="s">
        <v>63</v>
      </c>
      <c r="C61" s="14">
        <v>5</v>
      </c>
      <c r="D61" s="14">
        <v>1</v>
      </c>
      <c r="E61" s="14">
        <f>(13*4)+2</f>
        <v>54</v>
      </c>
      <c r="F61" s="14">
        <v>0</v>
      </c>
      <c r="G61" s="14">
        <f>SUM(C61:F61)</f>
        <v>60</v>
      </c>
      <c r="H61"/>
    </row>
    <row r="62" spans="2:8">
      <c r="B62" s="2" t="s">
        <v>64</v>
      </c>
      <c r="C62" s="14"/>
      <c r="D62" s="14"/>
      <c r="E62" s="14"/>
      <c r="F62" s="14"/>
      <c r="G62" s="14"/>
      <c r="H62"/>
    </row>
    <row r="63" spans="2:8">
      <c r="B63" s="3" t="s">
        <v>65</v>
      </c>
      <c r="C63" s="14">
        <v>24</v>
      </c>
      <c r="D63" s="14">
        <v>5</v>
      </c>
      <c r="E63" s="14">
        <v>1</v>
      </c>
      <c r="F63" s="14">
        <v>1</v>
      </c>
      <c r="G63" s="14">
        <f>SUM(C63:F63)</f>
        <v>31</v>
      </c>
      <c r="H63"/>
    </row>
    <row r="64" spans="2:8">
      <c r="B64" s="3" t="s">
        <v>66</v>
      </c>
      <c r="C64" s="14">
        <v>8</v>
      </c>
      <c r="D64" s="14">
        <v>1</v>
      </c>
      <c r="E64" s="14">
        <f>4*5</f>
        <v>20</v>
      </c>
      <c r="F64" s="14">
        <v>0</v>
      </c>
      <c r="G64" s="14">
        <f>SUM(C64:F64)</f>
        <v>29</v>
      </c>
      <c r="H64"/>
    </row>
    <row r="65" spans="2:8">
      <c r="B65" s="3" t="s">
        <v>67</v>
      </c>
      <c r="C65" s="14">
        <v>18</v>
      </c>
      <c r="D65" s="14">
        <v>1</v>
      </c>
      <c r="E65" s="14">
        <f>(50*4)+1</f>
        <v>201</v>
      </c>
      <c r="F65" s="14">
        <v>0</v>
      </c>
      <c r="G65" s="14">
        <f>SUM(C65:F65)</f>
        <v>220</v>
      </c>
      <c r="H65"/>
    </row>
    <row r="66" spans="2:8">
      <c r="B66" s="3" t="s">
        <v>68</v>
      </c>
      <c r="C66" s="14">
        <v>9</v>
      </c>
      <c r="D66" s="14">
        <v>1</v>
      </c>
      <c r="E66" s="14">
        <f>(6*4)+1</f>
        <v>25</v>
      </c>
      <c r="F66" s="14">
        <v>0</v>
      </c>
      <c r="G66" s="14">
        <f>SUM(C66:F66)</f>
        <v>35</v>
      </c>
      <c r="H66"/>
    </row>
    <row r="67" spans="2:8">
      <c r="B67" s="3" t="s">
        <v>69</v>
      </c>
      <c r="C67" s="14">
        <v>8</v>
      </c>
      <c r="D67" s="14">
        <v>1</v>
      </c>
      <c r="E67" s="14">
        <f>4*4</f>
        <v>16</v>
      </c>
      <c r="F67" s="14">
        <v>1</v>
      </c>
      <c r="G67" s="14">
        <f>SUM(C67:F67)</f>
        <v>26</v>
      </c>
      <c r="H67"/>
    </row>
    <row r="68" spans="2:8">
      <c r="B68" s="2" t="s">
        <v>26</v>
      </c>
      <c r="C68" s="14"/>
      <c r="D68" s="14"/>
      <c r="E68" s="14"/>
      <c r="F68" s="14"/>
      <c r="G68" s="14"/>
      <c r="H68"/>
    </row>
    <row r="69" spans="2:8">
      <c r="B69" s="3" t="s">
        <v>70</v>
      </c>
      <c r="C69" s="14">
        <f>5+2+58+50+4+2+4+9+2+(6*12)</f>
        <v>208</v>
      </c>
      <c r="D69" s="14">
        <v>0</v>
      </c>
      <c r="E69" s="14">
        <v>0</v>
      </c>
      <c r="F69" s="14">
        <v>0</v>
      </c>
      <c r="G69" s="14">
        <f t="shared" ref="G69:G78" si="5">SUM(C69:F69)</f>
        <v>208</v>
      </c>
      <c r="H69"/>
    </row>
    <row r="70" spans="2:8">
      <c r="B70" s="2" t="s">
        <v>28</v>
      </c>
      <c r="C70" s="14"/>
      <c r="D70" s="14"/>
      <c r="E70" s="14"/>
      <c r="F70" s="14"/>
      <c r="G70" s="14"/>
      <c r="H70"/>
    </row>
    <row r="71" spans="2:8">
      <c r="B71" s="3" t="s">
        <v>71</v>
      </c>
      <c r="C71" s="14">
        <v>26</v>
      </c>
      <c r="D71" s="14">
        <v>2</v>
      </c>
      <c r="E71" s="14">
        <v>1</v>
      </c>
      <c r="F71" s="14">
        <v>1</v>
      </c>
      <c r="G71" s="14">
        <f t="shared" si="5"/>
        <v>30</v>
      </c>
      <c r="H71"/>
    </row>
    <row r="72" spans="2:8">
      <c r="B72" s="3" t="s">
        <v>72</v>
      </c>
      <c r="C72" s="14">
        <v>10</v>
      </c>
      <c r="D72" s="14">
        <v>3</v>
      </c>
      <c r="E72" s="14">
        <v>5</v>
      </c>
      <c r="F72" s="14">
        <v>1</v>
      </c>
      <c r="G72" s="14">
        <f t="shared" si="5"/>
        <v>19</v>
      </c>
      <c r="H72"/>
    </row>
    <row r="73" spans="2:8">
      <c r="B73" s="3" t="s">
        <v>73</v>
      </c>
      <c r="C73" s="14">
        <v>69</v>
      </c>
      <c r="D73" s="14">
        <v>1</v>
      </c>
      <c r="E73" s="14">
        <v>5</v>
      </c>
      <c r="F73" s="14">
        <v>1</v>
      </c>
      <c r="G73" s="14">
        <f t="shared" si="5"/>
        <v>76</v>
      </c>
      <c r="H73"/>
    </row>
    <row r="74" spans="2:8">
      <c r="B74" s="3" t="s">
        <v>74</v>
      </c>
      <c r="C74" s="14">
        <v>22</v>
      </c>
      <c r="D74" s="14">
        <v>17</v>
      </c>
      <c r="E74" s="14">
        <v>5</v>
      </c>
      <c r="F74" s="14">
        <v>0</v>
      </c>
      <c r="G74" s="14">
        <f t="shared" si="5"/>
        <v>44</v>
      </c>
      <c r="H74"/>
    </row>
    <row r="75" spans="2:8">
      <c r="B75" s="3" t="s">
        <v>75</v>
      </c>
      <c r="C75" s="14">
        <f>3+(3*7)+2</f>
        <v>26</v>
      </c>
      <c r="D75" s="14">
        <v>4</v>
      </c>
      <c r="E75" s="14">
        <v>5</v>
      </c>
      <c r="F75" s="14">
        <v>0</v>
      </c>
      <c r="G75" s="14">
        <f t="shared" si="5"/>
        <v>35</v>
      </c>
      <c r="H75"/>
    </row>
    <row r="76" spans="2:8">
      <c r="B76" s="2" t="s">
        <v>34</v>
      </c>
      <c r="C76" s="14"/>
      <c r="D76" s="14"/>
      <c r="E76" s="14"/>
      <c r="F76" s="14"/>
      <c r="G76" s="14"/>
      <c r="H76"/>
    </row>
    <row r="77" spans="2:8">
      <c r="B77" s="3" t="s">
        <v>76</v>
      </c>
      <c r="C77" s="14">
        <f>11+105+5+99+9+104+23</f>
        <v>356</v>
      </c>
      <c r="D77" s="14">
        <v>4</v>
      </c>
      <c r="E77" s="14">
        <f>11</f>
        <v>11</v>
      </c>
      <c r="F77" s="14">
        <v>0</v>
      </c>
      <c r="G77" s="14">
        <f t="shared" si="5"/>
        <v>371</v>
      </c>
      <c r="H77"/>
    </row>
    <row r="78" spans="2:8">
      <c r="B78" s="3" t="s">
        <v>77</v>
      </c>
      <c r="C78" s="14">
        <v>22</v>
      </c>
      <c r="D78" s="14">
        <v>0</v>
      </c>
      <c r="E78" s="14">
        <v>1</v>
      </c>
      <c r="F78" s="14">
        <v>0</v>
      </c>
      <c r="G78" s="14">
        <f t="shared" si="5"/>
        <v>23</v>
      </c>
      <c r="H78"/>
    </row>
    <row r="79" spans="2:8">
      <c r="B79" s="2" t="s">
        <v>36</v>
      </c>
      <c r="C79" s="14"/>
      <c r="D79" s="14"/>
      <c r="E79" s="14"/>
      <c r="F79" s="14"/>
      <c r="G79" s="14"/>
      <c r="H79"/>
    </row>
    <row r="80" spans="2:8">
      <c r="B80" s="3" t="s">
        <v>78</v>
      </c>
      <c r="C80" s="14">
        <f>5+9+2+4</f>
        <v>20</v>
      </c>
      <c r="D80" s="14">
        <v>0</v>
      </c>
      <c r="E80" s="14">
        <v>0</v>
      </c>
      <c r="F80" s="14">
        <v>0</v>
      </c>
      <c r="G80" s="14">
        <f>SUM(C80:F80)</f>
        <v>20</v>
      </c>
      <c r="H80"/>
    </row>
    <row r="81" spans="2:8">
      <c r="B81" s="2" t="s">
        <v>38</v>
      </c>
      <c r="C81" s="14"/>
      <c r="D81" s="14"/>
      <c r="E81" s="14"/>
      <c r="F81" s="14"/>
      <c r="G81" s="14"/>
      <c r="H81"/>
    </row>
    <row r="82" spans="2:8">
      <c r="B82" s="3" t="s">
        <v>79</v>
      </c>
      <c r="C82" s="14">
        <v>11</v>
      </c>
      <c r="D82" s="14">
        <v>0</v>
      </c>
      <c r="E82" s="14">
        <v>0</v>
      </c>
      <c r="F82" s="14">
        <v>0</v>
      </c>
      <c r="G82" s="14">
        <f>SUM(C82:F82)</f>
        <v>11</v>
      </c>
      <c r="H82"/>
    </row>
    <row r="83" spans="2:8">
      <c r="B83" s="3" t="s">
        <v>80</v>
      </c>
      <c r="C83" s="14">
        <v>7</v>
      </c>
      <c r="D83" s="14">
        <v>0</v>
      </c>
      <c r="E83" s="14">
        <v>0</v>
      </c>
      <c r="F83" s="14">
        <v>0</v>
      </c>
      <c r="G83" s="14">
        <f t="shared" ref="G83:G86" si="6">SUM(C83:F83)</f>
        <v>7</v>
      </c>
      <c r="H83"/>
    </row>
    <row r="84" spans="2:8">
      <c r="B84" s="3" t="s">
        <v>81</v>
      </c>
      <c r="C84" s="14">
        <v>7</v>
      </c>
      <c r="D84" s="14">
        <v>0</v>
      </c>
      <c r="E84" s="14">
        <v>0</v>
      </c>
      <c r="F84" s="14">
        <v>0</v>
      </c>
      <c r="G84" s="14">
        <f t="shared" si="6"/>
        <v>7</v>
      </c>
      <c r="H84"/>
    </row>
    <row r="85" spans="2:8">
      <c r="B85" s="3" t="s">
        <v>82</v>
      </c>
      <c r="C85" s="14">
        <v>9</v>
      </c>
      <c r="D85" s="14">
        <v>0</v>
      </c>
      <c r="E85" s="14">
        <v>0</v>
      </c>
      <c r="F85" s="14">
        <v>0</v>
      </c>
      <c r="G85" s="14">
        <f t="shared" si="6"/>
        <v>9</v>
      </c>
      <c r="H85"/>
    </row>
    <row r="86" spans="2:8">
      <c r="B86" s="3" t="s">
        <v>83</v>
      </c>
      <c r="C86" s="14">
        <v>7</v>
      </c>
      <c r="D86" s="14">
        <v>0</v>
      </c>
      <c r="E86" s="14">
        <v>0</v>
      </c>
      <c r="F86" s="14">
        <v>0</v>
      </c>
      <c r="G86" s="14">
        <f t="shared" si="6"/>
        <v>7</v>
      </c>
      <c r="H86"/>
    </row>
    <row r="87" spans="2:8">
      <c r="B87" s="2" t="s">
        <v>44</v>
      </c>
      <c r="C87" s="14"/>
      <c r="D87" s="14"/>
      <c r="E87" s="14"/>
      <c r="F87" s="14"/>
      <c r="G87" s="14"/>
      <c r="H87"/>
    </row>
    <row r="88" spans="2:8">
      <c r="B88" s="3" t="s">
        <v>84</v>
      </c>
      <c r="C88" s="14">
        <v>7</v>
      </c>
      <c r="D88" s="14">
        <v>0</v>
      </c>
      <c r="E88" s="14">
        <v>0</v>
      </c>
      <c r="F88" s="14">
        <v>0</v>
      </c>
      <c r="G88" s="14">
        <f>SUM(C88:F88)</f>
        <v>7</v>
      </c>
      <c r="H88"/>
    </row>
    <row r="89" spans="2:8">
      <c r="B89" s="3" t="s">
        <v>85</v>
      </c>
      <c r="C89" s="14">
        <v>6</v>
      </c>
      <c r="D89" s="14">
        <v>0</v>
      </c>
      <c r="E89" s="14">
        <v>0</v>
      </c>
      <c r="F89" s="14">
        <v>0</v>
      </c>
      <c r="G89" s="14">
        <f>SUM(C89:F89)</f>
        <v>6</v>
      </c>
      <c r="H89"/>
    </row>
    <row r="90" spans="2:8">
      <c r="B90" s="3" t="s">
        <v>86</v>
      </c>
      <c r="C90" s="14">
        <v>10</v>
      </c>
      <c r="D90" s="14">
        <v>0</v>
      </c>
      <c r="E90" s="14">
        <v>0</v>
      </c>
      <c r="F90" s="14">
        <v>0</v>
      </c>
      <c r="G90" s="14">
        <f>SUM(C90:F90)</f>
        <v>10</v>
      </c>
      <c r="H90"/>
    </row>
  </sheetData>
  <hyperlinks>
    <hyperlink ref="B11" r:id="rId1" xr:uid="{92E39952-0584-49F3-BC0E-C813BA6D3795}"/>
    <hyperlink ref="B19" r:id="rId2" xr:uid="{4E0BF45A-8481-47F9-B644-A8D4D8C7E043}"/>
    <hyperlink ref="B29" r:id="rId3" xr:uid="{5DB6574F-30E3-4B0A-B3CE-9BA86D4A35EF}"/>
    <hyperlink ref="B37" r:id="rId4" xr:uid="{4D5894BD-255C-4F9A-A48E-5AFE8568F4F5}"/>
    <hyperlink ref="B40" r:id="rId5" xr:uid="{A94D6455-68C3-4204-919A-BB0F61868EEF}"/>
    <hyperlink ref="B31" r:id="rId6" xr:uid="{A1F1ABB6-7B9C-487B-A44F-CE8E4BCF7F79}"/>
    <hyperlink ref="B82" r:id="rId7" tooltip="https://www.nintendo.co.kr/search?k=mario" xr:uid="{75491C0B-6906-476B-ABCA-12535DC85C39}"/>
    <hyperlink ref="B80" r:id="rId8" xr:uid="{A6BF1B67-B3C3-4C04-879F-35386FFD4FBA}"/>
    <hyperlink ref="B88" r:id="rId9" tooltip="http://spdlybra.nintendo.co.jp/jump.php?url=https://www.nintendo.co.kr/search/software?k=mario" xr:uid="{AE9BA26E-17F5-4928-8EEE-739010EA1B61}"/>
    <hyperlink ref="B89" r:id="rId10" tooltip="http://spdlybra.nintendo.co.jp/jump.php?url=https://www.nintendo.co.kr/search/qna?k=mario" xr:uid="{CD2CD8F6-401C-4394-85E5-EDD134B2E6AA}"/>
    <hyperlink ref="B90" r:id="rId11" tooltip="http://spdlybra.nintendo.co.jp/jump.php?url=https://www.nintendo.co.kr/search/news?k=mario" xr:uid="{C3C23D09-2679-4650-A42B-30D11A19AADC}"/>
    <hyperlink ref="B85" r:id="rId12" xr:uid="{B6CB2F7D-F8D5-47B3-B887-E2B62FC7E16E}"/>
    <hyperlink ref="B86" r:id="rId13" xr:uid="{A43B711C-2CB9-4C8E-B37C-FDE113243DBF}"/>
    <hyperlink ref="B84" r:id="rId14" xr:uid="{F142D5A7-4436-4AD8-9C4E-FD4986BB0E58}"/>
    <hyperlink ref="B77" r:id="rId15" xr:uid="{5D1D1707-E826-4A56-87E9-C12854838952}"/>
    <hyperlink ref="B53" r:id="rId16" tooltip="https://www.nintendo.co.kr/amiibo/lineup" xr:uid="{55970577-042D-4CF9-B9D9-CFFBF66881C8}"/>
    <hyperlink ref="B74" r:id="rId17" xr:uid="{A17FF80E-4213-4892-863E-F62968E64B40}"/>
    <hyperlink ref="B63" r:id="rId18" xr:uid="{B1491A46-3D2A-4858-84EF-49A286395ADF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AE37-DAD8-48C5-875D-E72DCB6AB433}">
  <dimension ref="B2:C5"/>
  <sheetViews>
    <sheetView workbookViewId="0">
      <selection activeCell="B20" sqref="B20"/>
    </sheetView>
  </sheetViews>
  <sheetFormatPr defaultRowHeight="14.5"/>
  <cols>
    <col min="2" max="2" width="61.81640625" bestFit="1" customWidth="1"/>
    <col min="3" max="3" width="19" bestFit="1" customWidth="1"/>
  </cols>
  <sheetData>
    <row r="2" spans="2:3">
      <c r="B2" t="s">
        <v>87</v>
      </c>
      <c r="C2" t="s">
        <v>88</v>
      </c>
    </row>
    <row r="3" spans="2:3">
      <c r="B3" s="6" t="s">
        <v>6</v>
      </c>
      <c r="C3" s="17" t="s">
        <v>6</v>
      </c>
    </row>
    <row r="5" spans="2:3">
      <c r="B5" s="19" t="s">
        <v>89</v>
      </c>
    </row>
  </sheetData>
  <hyperlinks>
    <hyperlink ref="B5" r:id="rId1" xr:uid="{7FEC9AA3-0A49-4761-90E0-46E7887357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Static</vt:lpstr>
      <vt:lpstr>Dynamic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Roasa</dc:creator>
  <cp:lastModifiedBy>Michael John Roguel</cp:lastModifiedBy>
  <dcterms:created xsi:type="dcterms:W3CDTF">2024-08-09T05:22:23Z</dcterms:created>
  <dcterms:modified xsi:type="dcterms:W3CDTF">2024-08-21T01:07:00Z</dcterms:modified>
</cp:coreProperties>
</file>