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0" documentId="8_{C639E8AD-6254-427A-9150-FA4CF4AF1F38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<sst xmlns="http://schemas.openxmlformats.org/spreadsheetml/2006/main" count="211" uniqueCount="33">
  <si>
    <t>Cat Weights</t>
  </si>
  <si>
    <t>Weight (Ratings)</t>
  </si>
  <si>
    <t>Fur Pattern</t>
  </si>
  <si>
    <t>Fur Pattern (Ratings)</t>
  </si>
  <si>
    <t>Country of Origin</t>
  </si>
  <si>
    <t>Country of Origin (Ratings)</t>
  </si>
  <si>
    <t>Breed</t>
  </si>
  <si>
    <t>Breed (Ratings)</t>
  </si>
  <si>
    <t>Body Type</t>
  </si>
  <si>
    <t>Body Type (Ratings)</t>
  </si>
  <si>
    <t>FINAL SCORE</t>
  </si>
  <si>
    <t>Solid</t>
  </si>
  <si>
    <t>Asia</t>
  </si>
  <si>
    <t>Bambino</t>
  </si>
  <si>
    <t>Large</t>
  </si>
  <si>
    <t>Cyprus</t>
  </si>
  <si>
    <t>Korat</t>
  </si>
  <si>
    <t>Dwarf</t>
  </si>
  <si>
    <t>Stripes</t>
  </si>
  <si>
    <t>Greece</t>
  </si>
  <si>
    <t>Dwelf</t>
  </si>
  <si>
    <t>Moderate</t>
  </si>
  <si>
    <t>Dots</t>
  </si>
  <si>
    <t>UK</t>
  </si>
  <si>
    <t>Aegean</t>
  </si>
  <si>
    <t>Normal</t>
  </si>
  <si>
    <t>USA</t>
  </si>
  <si>
    <t>Calico</t>
  </si>
  <si>
    <t>Lean and Muscular</t>
  </si>
  <si>
    <t>Ticked</t>
  </si>
  <si>
    <t>Cobby</t>
  </si>
  <si>
    <t>Svelte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</si>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</sst>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Fill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C45" workbookViewId="0">
      <selection activeCell="L2" sqref="L2:L51"/>
    </sheetView>
  </sheetViews>
  <sheetFormatPr defaultRowHeight="15"/>
  <cols>
    <col min="1" max="1" width="13.42578125" customWidth="1"/>
    <col min="2" max="2" width="16.140625" bestFit="1" customWidth="1"/>
    <col min="3" max="3" width="12.42578125" customWidth="1"/>
    <col min="4" max="4" width="19.5703125" bestFit="1" customWidth="1"/>
    <col min="5" max="5" width="16.42578125" bestFit="1" customWidth="1"/>
    <col min="6" max="6" width="25" bestFit="1" customWidth="1"/>
    <col min="7" max="7" width="15.140625" customWidth="1"/>
    <col min="8" max="8" width="18.42578125" customWidth="1"/>
    <col min="9" max="9" width="17.7109375" bestFit="1" customWidth="1"/>
    <col min="10" max="10" width="18.85546875" bestFit="1" customWidth="1"/>
    <col min="11" max="11" width="15.42578125" customWidth="1"/>
    <col min="12" max="12" width="16.42578125" style="6" bestFit="1" customWidth="1"/>
    <col min="13" max="13" width="10.28515625" bestFit="1" customWidth="1"/>
    <col min="15" max="15" width="17.7109375" bestFit="1" customWidth="1"/>
  </cols>
  <sheetData>
    <row r="1" spans="1:1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2" t="s">
        <v>7</v>
      </c>
      <c r="I1" s="5" t="s">
        <v>8</v>
      </c>
      <c r="J1" s="2" t="s">
        <v>9</v>
      </c>
      <c r="L1" s="7" t="s">
        <v>10</v>
      </c>
    </row>
    <row r="2" spans="1:12">
      <c r="A2" s="1">
        <v>21.524823170000001</v>
      </c>
      <c r="B2">
        <f>IF(AND(A2 &gt;= 10,A2 &lt;= 16),5,IF(AND(A2 &gt;= 5,A2 &lt;= 10),4,IF(AND(A2 &gt;= 15,A2 &lt;= 21),3,IF(AND(A2 &gt;= 21,A2 &lt;= 25),2,IF(AND(A2 &gt;= 25,A2 &lt;= 30),1,"ERROR")))))</f>
        <v>2</v>
      </c>
      <c r="C2" t="s">
        <v>11</v>
      </c>
      <c r="D2" s="3">
        <f>IF(C2 = "Dots",4,IF(C2 = "Stripes",3,IF(C2 = "Solid",2,IF(C2 = "Ticked",1,"ERROR"))))</f>
        <v>2</v>
      </c>
      <c r="E2" t="s">
        <v>12</v>
      </c>
      <c r="F2" s="1">
        <f>IF(E2 = "Asia",5,IF(E2 = "USA",4,IF(E2 = "Cyprus",3,IF(E2 = "UK",2,IF(E2 = "Greece",1,"ERROR")))))</f>
        <v>5</v>
      </c>
      <c r="G2" t="s">
        <v>13</v>
      </c>
      <c r="H2" s="3">
        <f>IF(G2 = "Korat",5,IF(G2 = "Calico",4,IF(G2 = "Bambino",3,IF(G2 = "Aegean",2,IF(G2 = "Dwelf",1,"ERROR")))))</f>
        <v>3</v>
      </c>
      <c r="I2" t="s">
        <v>14</v>
      </c>
      <c r="J2" s="1">
        <f>IF(I2 = "Cobby",8,IF(I2 = "Foreign",7,IF(I2 = "Moderate",6,IF(I2 = "Svelte",5,IF(I2 = "Normal",4,IF(I2 = "Large",3,IF(I2 = "Dwarf",2,IF(I2 = "Lean and Muscular",1,"ERROR"))))))))</f>
        <v>3</v>
      </c>
      <c r="L2" s="8">
        <f>(B2+D2+F2+H2+J2)/27</f>
        <v>0.55555555555555558</v>
      </c>
    </row>
    <row r="3" spans="1:12">
      <c r="A3" s="1">
        <v>8.3209756559999999</v>
      </c>
      <c r="B3">
        <f>IF(AND(A3 &gt;= 10,A3 &lt;= 16),5,IF(AND(A3 &gt;= 5,A3 &lt;= 10),4,IF(AND(A3 &gt;= 15,A3 &lt;= 21),3,IF(AND(A3 &gt;= 21,A3 &lt;= 25),2,IF(AND(A3 &gt;= 25,A3 &lt;= 30),1,"ERROR")))))</f>
        <v>4</v>
      </c>
      <c r="C3" t="s">
        <v>11</v>
      </c>
      <c r="D3" s="3">
        <f>IF(C3 = "Dots",4,IF(C3 = "Stripes",3,IF(C3 = "Solid",2,IF(C3 = "Ticked",1,"ERROR"))))</f>
        <v>2</v>
      </c>
      <c r="E3" t="s">
        <v>15</v>
      </c>
      <c r="F3" s="1">
        <f>IF(E3 = "Asia",5,IF(E3 = "USA",4,IF(E3 = "Cyprus",3,IF(E3 = "UK",2,IF(E3 = "Greece",1,"ERROR")))))</f>
        <v>3</v>
      </c>
      <c r="G3" t="s">
        <v>16</v>
      </c>
      <c r="H3" s="3">
        <f>IF(G3 = "Korat",5,IF(G3 = "Calico",4,IF(G3 = "Bambino",3,IF(G3 = "Aegean",2,IF(G3 = "Dwelf",1,"ERROR")))))</f>
        <v>5</v>
      </c>
      <c r="I3" t="s">
        <v>17</v>
      </c>
      <c r="J3" s="1">
        <f>IF(I3 = "Cobby",8,IF(I3 = "Foreign",7,IF(I3 = "Moderate",6,IF(I3 = "Svelte",5,IF(I3 = "Normal",4,IF(I3 = "Large",3,IF(I3 = "Dwarf",2,IF(I3 = "Lean and Muscular",1,"ERROR"))))))))</f>
        <v>2</v>
      </c>
      <c r="L3" s="8">
        <f t="shared" ref="L3:L51" si="0">(B3+D3+F3+H3+J3)/27</f>
        <v>0.59259259259259256</v>
      </c>
    </row>
    <row r="4" spans="1:12">
      <c r="A4" s="1">
        <v>7.1140369689999998</v>
      </c>
      <c r="B4">
        <f>IF(AND(A4 &gt;= 10,A4 &lt;= 16),5,IF(AND(A4 &gt;= 5,A4 &lt;= 10),4,IF(AND(A4 &gt;= 15,A4 &lt;= 21),3,IF(AND(A4 &gt;= 21,A4 &lt;= 25),2,IF(AND(A4 &gt;= 25,A4 &lt;= 30),1,"ERROR")))))</f>
        <v>4</v>
      </c>
      <c r="C4" t="s">
        <v>18</v>
      </c>
      <c r="D4" s="3">
        <f>IF(C4 = "Dots",4,IF(C4 = "Stripes",3,IF(C4 = "Solid",2,IF(C4 = "Ticked",1,"ERROR"))))</f>
        <v>3</v>
      </c>
      <c r="E4" t="s">
        <v>19</v>
      </c>
      <c r="F4" s="1">
        <f>IF(E4 = "Asia",5,IF(E4 = "USA",4,IF(E4 = "Cyprus",3,IF(E4 = "UK",2,IF(E4 = "Greece",1,"ERROR")))))</f>
        <v>1</v>
      </c>
      <c r="G4" t="s">
        <v>20</v>
      </c>
      <c r="H4" s="3">
        <f>IF(G4 = "Korat",5,IF(G4 = "Calico",4,IF(G4 = "Bambino",3,IF(G4 = "Aegean",2,IF(G4 = "Dwelf",1,"ERROR")))))</f>
        <v>1</v>
      </c>
      <c r="I4" t="s">
        <v>21</v>
      </c>
      <c r="J4" s="1">
        <f>IF(I4 = "Cobby",8,IF(I4 = "Foreign",7,IF(I4 = "Moderate",6,IF(I4 = "Svelte",5,IF(I4 = "Normal",4,IF(I4 = "Large",3,IF(I4 = "Dwarf",2,IF(I4 = "Lean and Muscular",1,"ERROR"))))))))</f>
        <v>6</v>
      </c>
      <c r="L4" s="8">
        <f t="shared" si="0"/>
        <v>0.55555555555555558</v>
      </c>
    </row>
    <row r="5" spans="1:12">
      <c r="A5" s="1">
        <v>23.166526600000001</v>
      </c>
      <c r="B5">
        <f>IF(AND(A5 &gt;= 10,A5 &lt;= 16),5,IF(AND(A5 &gt;= 5,A5 &lt;= 10),4,IF(AND(A5 &gt;= 15,A5 &lt;= 21),3,IF(AND(A5 &gt;= 21,A5 &lt;= 25),2,IF(AND(A5 &gt;= 25,A5 &lt;= 30),1,"ERROR")))))</f>
        <v>2</v>
      </c>
      <c r="C5" t="s">
        <v>22</v>
      </c>
      <c r="D5" s="3">
        <f>IF(C5 = "Dots",4,IF(C5 = "Stripes",3,IF(C5 = "Solid",2,IF(C5 = "Ticked",1,"ERROR"))))</f>
        <v>4</v>
      </c>
      <c r="E5" t="s">
        <v>23</v>
      </c>
      <c r="F5" s="1">
        <f>IF(E5 = "Asia",5,IF(E5 = "USA",4,IF(E5 = "Cyprus",3,IF(E5 = "UK",2,IF(E5 = "Greece",1,"ERROR")))))</f>
        <v>2</v>
      </c>
      <c r="G5" t="s">
        <v>24</v>
      </c>
      <c r="H5" s="3">
        <f>IF(G5 = "Korat",5,IF(G5 = "Calico",4,IF(G5 = "Bambino",3,IF(G5 = "Aegean",2,IF(G5 = "Dwelf",1,"ERROR")))))</f>
        <v>2</v>
      </c>
      <c r="I5" t="s">
        <v>25</v>
      </c>
      <c r="J5" s="1">
        <f>IF(I5 = "Cobby",8,IF(I5 = "Foreign",7,IF(I5 = "Moderate",6,IF(I5 = "Svelte",5,IF(I5 = "Normal",4,IF(I5 = "Large",3,IF(I5 = "Dwarf",2,IF(I5 = "Lean and Muscular",1,"ERROR"))))))))</f>
        <v>4</v>
      </c>
      <c r="L5" s="8">
        <f t="shared" si="0"/>
        <v>0.51851851851851849</v>
      </c>
    </row>
    <row r="6" spans="1:12">
      <c r="A6" s="1">
        <v>19.584091839999999</v>
      </c>
      <c r="B6">
        <f>IF(AND(A6 &gt;= 10,A6 &lt;= 16),5,IF(AND(A6 &gt;= 5,A6 &lt;= 10),4,IF(AND(A6 &gt;= 15,A6 &lt;= 21),3,IF(AND(A6 &gt;= 21,A6 &lt;= 25),2,IF(AND(A6 &gt;= 25,A6 &lt;= 30),1,"ERROR")))))</f>
        <v>3</v>
      </c>
      <c r="C6" t="s">
        <v>22</v>
      </c>
      <c r="D6" s="3">
        <f>IF(C6 = "Dots",4,IF(C6 = "Stripes",3,IF(C6 = "Solid",2,IF(C6 = "Ticked",1,"ERROR"))))</f>
        <v>4</v>
      </c>
      <c r="E6" t="s">
        <v>26</v>
      </c>
      <c r="F6" s="1">
        <f>IF(E6 = "Asia",5,IF(E6 = "USA",4,IF(E6 = "Cyprus",3,IF(E6 = "UK",2,IF(E6 = "Greece",1,"ERROR")))))</f>
        <v>4</v>
      </c>
      <c r="G6" t="s">
        <v>27</v>
      </c>
      <c r="H6" s="3">
        <f>IF(G6 = "Korat",5,IF(G6 = "Calico",4,IF(G6 = "Bambino",3,IF(G6 = "Aegean",2,IF(G6 = "Dwelf",1,"ERROR")))))</f>
        <v>4</v>
      </c>
      <c r="I6" t="s">
        <v>28</v>
      </c>
      <c r="J6" s="1">
        <f>IF(I6 = "Cobby",8,IF(I6 = "Foreign",7,IF(I6 = "Moderate",6,IF(I6 = "Svelte",5,IF(I6 = "Normal",4,IF(I6 = "Large",3,IF(I6 = "Dwarf",2,IF(I6 = "Lean and Muscular",1,"ERROR"))))))))</f>
        <v>1</v>
      </c>
      <c r="L6" s="8">
        <f t="shared" si="0"/>
        <v>0.59259259259259256</v>
      </c>
    </row>
    <row r="7" spans="1:12">
      <c r="A7" s="1">
        <v>23.473359250000001</v>
      </c>
      <c r="B7">
        <f>IF(AND(A7 &gt;= 10,A7 &lt;= 16),5,IF(AND(A7 &gt;= 5,A7 &lt;= 10),4,IF(AND(A7 &gt;= 15,A7 &lt;= 21),3,IF(AND(A7 &gt;= 21,A7 &lt;= 25),2,IF(AND(A7 &gt;= 25,A7 &lt;= 30),1,"ERROR")))))</f>
        <v>2</v>
      </c>
      <c r="C7" t="s">
        <v>22</v>
      </c>
      <c r="D7" s="3">
        <f>IF(C7 = "Dots",4,IF(C7 = "Stripes",3,IF(C7 = "Solid",2,IF(C7 = "Ticked",1,"ERROR"))))</f>
        <v>4</v>
      </c>
      <c r="E7" t="s">
        <v>26</v>
      </c>
      <c r="F7" s="1">
        <f>IF(E7 = "Asia",5,IF(E7 = "USA",4,IF(E7 = "Cyprus",3,IF(E7 = "UK",2,IF(E7 = "Greece",1,"ERROR")))))</f>
        <v>4</v>
      </c>
      <c r="G7" t="s">
        <v>16</v>
      </c>
      <c r="H7" s="3">
        <f>IF(G7 = "Korat",5,IF(G7 = "Calico",4,IF(G7 = "Bambino",3,IF(G7 = "Aegean",2,IF(G7 = "Dwelf",1,"ERROR")))))</f>
        <v>5</v>
      </c>
      <c r="I7" t="s">
        <v>28</v>
      </c>
      <c r="J7" s="1">
        <f>IF(I7 = "Cobby",8,IF(I7 = "Foreign",7,IF(I7 = "Moderate",6,IF(I7 = "Svelte",5,IF(I7 = "Normal",4,IF(I7 = "Large",3,IF(I7 = "Dwarf",2,IF(I7 = "Lean and Muscular",1,"ERROR"))))))))</f>
        <v>1</v>
      </c>
      <c r="L7" s="8">
        <f t="shared" si="0"/>
        <v>0.59259259259259256</v>
      </c>
    </row>
    <row r="8" spans="1:12">
      <c r="A8" s="1">
        <v>8.7003010750000005</v>
      </c>
      <c r="B8">
        <f>IF(AND(A8 &gt;= 10,A8 &lt;= 16),5,IF(AND(A8 &gt;= 5,A8 &lt;= 10),4,IF(AND(A8 &gt;= 15,A8 &lt;= 21),3,IF(AND(A8 &gt;= 21,A8 &lt;= 25),2,IF(AND(A8 &gt;= 25,A8 &lt;= 30),1,"ERROR")))))</f>
        <v>4</v>
      </c>
      <c r="C8" t="s">
        <v>29</v>
      </c>
      <c r="D8" s="3">
        <f>IF(C8 = "Dots",4,IF(C8 = "Stripes",3,IF(C8 = "Solid",2,IF(C8 = "Ticked",1,"ERROR"))))</f>
        <v>1</v>
      </c>
      <c r="E8" t="s">
        <v>23</v>
      </c>
      <c r="F8" s="1">
        <f>IF(E8 = "Asia",5,IF(E8 = "USA",4,IF(E8 = "Cyprus",3,IF(E8 = "UK",2,IF(E8 = "Greece",1,"ERROR")))))</f>
        <v>2</v>
      </c>
      <c r="G8" t="s">
        <v>27</v>
      </c>
      <c r="H8" s="3">
        <f>IF(G8 = "Korat",5,IF(G8 = "Calico",4,IF(G8 = "Bambino",3,IF(G8 = "Aegean",2,IF(G8 = "Dwelf",1,"ERROR")))))</f>
        <v>4</v>
      </c>
      <c r="I8" t="s">
        <v>30</v>
      </c>
      <c r="J8" s="1">
        <f>IF(I8 = "Cobby",8,IF(I8 = "Foreign",7,IF(I8 = "Moderate",6,IF(I8 = "Svelte",5,IF(I8 = "Normal",4,IF(I8 = "Large",3,IF(I8 = "Dwarf",2,IF(I8 = "Lean and Muscular",1,"ERROR"))))))))</f>
        <v>8</v>
      </c>
      <c r="L8" s="8">
        <f t="shared" si="0"/>
        <v>0.70370370370370372</v>
      </c>
    </row>
    <row r="9" spans="1:12">
      <c r="A9" s="1">
        <v>17.781117080000001</v>
      </c>
      <c r="B9">
        <f>IF(AND(A9 &gt;= 10,A9 &lt;= 16),5,IF(AND(A9 &gt;= 5,A9 &lt;= 10),4,IF(AND(A9 &gt;= 15,A9 &lt;= 21),3,IF(AND(A9 &gt;= 21,A9 &lt;= 25),2,IF(AND(A9 &gt;= 25,A9 &lt;= 30),1,"ERROR")))))</f>
        <v>3</v>
      </c>
      <c r="C9" t="s">
        <v>11</v>
      </c>
      <c r="D9" s="3">
        <f>IF(C9 = "Dots",4,IF(C9 = "Stripes",3,IF(C9 = "Solid",2,IF(C9 = "Ticked",1,"ERROR"))))</f>
        <v>2</v>
      </c>
      <c r="E9" t="s">
        <v>26</v>
      </c>
      <c r="F9" s="1">
        <f>IF(E9 = "Asia",5,IF(E9 = "USA",4,IF(E9 = "Cyprus",3,IF(E9 = "UK",2,IF(E9 = "Greece",1,"ERROR")))))</f>
        <v>4</v>
      </c>
      <c r="G9" t="s">
        <v>20</v>
      </c>
      <c r="H9" s="3">
        <f>IF(G9 = "Korat",5,IF(G9 = "Calico",4,IF(G9 = "Bambino",3,IF(G9 = "Aegean",2,IF(G9 = "Dwelf",1,"ERROR")))))</f>
        <v>1</v>
      </c>
      <c r="I9" t="s">
        <v>17</v>
      </c>
      <c r="J9" s="1">
        <f>IF(I9 = "Cobby",8,IF(I9 = "Foreign",7,IF(I9 = "Moderate",6,IF(I9 = "Svelte",5,IF(I9 = "Normal",4,IF(I9 = "Large",3,IF(I9 = "Dwarf",2,IF(I9 = "Lean and Muscular",1,"ERROR"))))))))</f>
        <v>2</v>
      </c>
      <c r="L9" s="8">
        <f t="shared" si="0"/>
        <v>0.44444444444444442</v>
      </c>
    </row>
    <row r="10" spans="1:12">
      <c r="A10" s="1">
        <v>11.22814756</v>
      </c>
      <c r="B10">
        <f>IF(AND(A10 &gt;= 10,A10 &lt;= 16),5,IF(AND(A10 &gt;= 5,A10 &lt;= 10),4,IF(AND(A10 &gt;= 15,A10 &lt;= 21),3,IF(AND(A10 &gt;= 21,A10 &lt;= 25),2,IF(AND(A10 &gt;= 25,A10 &lt;= 30),1,"ERROR")))))</f>
        <v>5</v>
      </c>
      <c r="C10" t="s">
        <v>29</v>
      </c>
      <c r="D10" s="3">
        <f>IF(C10 = "Dots",4,IF(C10 = "Stripes",3,IF(C10 = "Solid",2,IF(C10 = "Ticked",1,"ERROR"))))</f>
        <v>1</v>
      </c>
      <c r="E10" t="s">
        <v>19</v>
      </c>
      <c r="F10" s="1">
        <f>IF(E10 = "Asia",5,IF(E10 = "USA",4,IF(E10 = "Cyprus",3,IF(E10 = "UK",2,IF(E10 = "Greece",1,"ERROR")))))</f>
        <v>1</v>
      </c>
      <c r="G10" t="s">
        <v>27</v>
      </c>
      <c r="H10" s="3">
        <f>IF(G10 = "Korat",5,IF(G10 = "Calico",4,IF(G10 = "Bambino",3,IF(G10 = "Aegean",2,IF(G10 = "Dwelf",1,"ERROR")))))</f>
        <v>4</v>
      </c>
      <c r="I10" t="s">
        <v>30</v>
      </c>
      <c r="J10" s="1">
        <f>IF(I10 = "Cobby",8,IF(I10 = "Foreign",7,IF(I10 = "Moderate",6,IF(I10 = "Svelte",5,IF(I10 = "Normal",4,IF(I10 = "Large",3,IF(I10 = "Dwarf",2,IF(I10 = "Lean and Muscular",1,"ERROR"))))))))</f>
        <v>8</v>
      </c>
      <c r="L10" s="8">
        <f t="shared" si="0"/>
        <v>0.70370370370370372</v>
      </c>
    </row>
    <row r="11" spans="1:12">
      <c r="A11" s="1">
        <v>29.218169119999999</v>
      </c>
      <c r="B11">
        <f>IF(AND(A11 &gt;= 10,A11 &lt;= 16),5,IF(AND(A11 &gt;= 5,A11 &lt;= 10),4,IF(AND(A11 &gt;= 15,A11 &lt;= 21),3,IF(AND(A11 &gt;= 21,A11 &lt;= 25),2,IF(AND(A11 &gt;= 25,A11 &lt;= 30),1,"ERROR")))))</f>
        <v>1</v>
      </c>
      <c r="C11" t="s">
        <v>18</v>
      </c>
      <c r="D11" s="3">
        <f>IF(C11 = "Dots",4,IF(C11 = "Stripes",3,IF(C11 = "Solid",2,IF(C11 = "Ticked",1,"ERROR"))))</f>
        <v>3</v>
      </c>
      <c r="E11" t="s">
        <v>26</v>
      </c>
      <c r="F11" s="1">
        <f>IF(E11 = "Asia",5,IF(E11 = "USA",4,IF(E11 = "Cyprus",3,IF(E11 = "UK",2,IF(E11 = "Greece",1,"ERROR")))))</f>
        <v>4</v>
      </c>
      <c r="G11" t="s">
        <v>27</v>
      </c>
      <c r="H11" s="3">
        <f>IF(G11 = "Korat",5,IF(G11 = "Calico",4,IF(G11 = "Bambino",3,IF(G11 = "Aegean",2,IF(G11 = "Dwelf",1,"ERROR")))))</f>
        <v>4</v>
      </c>
      <c r="I11" t="s">
        <v>25</v>
      </c>
      <c r="J11" s="1">
        <f>IF(I11 = "Cobby",8,IF(I11 = "Foreign",7,IF(I11 = "Moderate",6,IF(I11 = "Svelte",5,IF(I11 = "Normal",4,IF(I11 = "Large",3,IF(I11 = "Dwarf",2,IF(I11 = "Lean and Muscular",1,"ERROR"))))))))</f>
        <v>4</v>
      </c>
      <c r="L11" s="8">
        <f t="shared" si="0"/>
        <v>0.59259259259259256</v>
      </c>
    </row>
    <row r="12" spans="1:12">
      <c r="A12" s="1">
        <v>26.030351339999999</v>
      </c>
      <c r="B12">
        <f>IF(AND(A12 &gt;= 10,A12 &lt;= 16),5,IF(AND(A12 &gt;= 5,A12 &lt;= 10),4,IF(AND(A12 &gt;= 15,A12 &lt;= 21),3,IF(AND(A12 &gt;= 21,A12 &lt;= 25),2,IF(AND(A12 &gt;= 25,A12 &lt;= 30),1,"ERROR")))))</f>
        <v>1</v>
      </c>
      <c r="C12" t="s">
        <v>11</v>
      </c>
      <c r="D12" s="3">
        <f>IF(C12 = "Dots",4,IF(C12 = "Stripes",3,IF(C12 = "Solid",2,IF(C12 = "Ticked",1,"ERROR"))))</f>
        <v>2</v>
      </c>
      <c r="E12" t="s">
        <v>23</v>
      </c>
      <c r="F12" s="1">
        <f>IF(E12 = "Asia",5,IF(E12 = "USA",4,IF(E12 = "Cyprus",3,IF(E12 = "UK",2,IF(E12 = "Greece",1,"ERROR")))))</f>
        <v>2</v>
      </c>
      <c r="G12" t="s">
        <v>13</v>
      </c>
      <c r="H12" s="3">
        <f>IF(G12 = "Korat",5,IF(G12 = "Calico",4,IF(G12 = "Bambino",3,IF(G12 = "Aegean",2,IF(G12 = "Dwelf",1,"ERROR")))))</f>
        <v>3</v>
      </c>
      <c r="I12" t="s">
        <v>14</v>
      </c>
      <c r="J12" s="1">
        <f>IF(I12 = "Cobby",8,IF(I12 = "Foreign",7,IF(I12 = "Moderate",6,IF(I12 = "Svelte",5,IF(I12 = "Normal",4,IF(I12 = "Large",3,IF(I12 = "Dwarf",2,IF(I12 = "Lean and Muscular",1,"ERROR"))))))))</f>
        <v>3</v>
      </c>
      <c r="L12" s="8">
        <f t="shared" si="0"/>
        <v>0.40740740740740738</v>
      </c>
    </row>
    <row r="13" spans="1:12">
      <c r="A13" s="1">
        <v>10.589413329999999</v>
      </c>
      <c r="B13">
        <f>IF(AND(A13 &gt;= 10,A13 &lt;= 16),5,IF(AND(A13 &gt;= 5,A13 &lt;= 10),4,IF(AND(A13 &gt;= 15,A13 &lt;= 21),3,IF(AND(A13 &gt;= 21,A13 &lt;= 25),2,IF(AND(A13 &gt;= 25,A13 &lt;= 30),1,"ERROR")))))</f>
        <v>5</v>
      </c>
      <c r="C13" t="s">
        <v>22</v>
      </c>
      <c r="D13" s="3">
        <f>IF(C13 = "Dots",4,IF(C13 = "Stripes",3,IF(C13 = "Solid",2,IF(C13 = "Ticked",1,"ERROR"))))</f>
        <v>4</v>
      </c>
      <c r="E13" t="s">
        <v>19</v>
      </c>
      <c r="F13" s="1">
        <f>IF(E13 = "Asia",5,IF(E13 = "USA",4,IF(E13 = "Cyprus",3,IF(E13 = "UK",2,IF(E13 = "Greece",1,"ERROR")))))</f>
        <v>1</v>
      </c>
      <c r="G13" t="s">
        <v>27</v>
      </c>
      <c r="H13" s="3">
        <f>IF(G13 = "Korat",5,IF(G13 = "Calico",4,IF(G13 = "Bambino",3,IF(G13 = "Aegean",2,IF(G13 = "Dwelf",1,"ERROR")))))</f>
        <v>4</v>
      </c>
      <c r="I13" t="s">
        <v>25</v>
      </c>
      <c r="J13" s="1">
        <f>IF(I13 = "Cobby",8,IF(I13 = "Foreign",7,IF(I13 = "Moderate",6,IF(I13 = "Svelte",5,IF(I13 = "Normal",4,IF(I13 = "Large",3,IF(I13 = "Dwarf",2,IF(I13 = "Lean and Muscular",1,"ERROR"))))))))</f>
        <v>4</v>
      </c>
      <c r="L13" s="8">
        <f t="shared" si="0"/>
        <v>0.66666666666666663</v>
      </c>
    </row>
    <row r="14" spans="1:12">
      <c r="A14" s="1">
        <v>19.688533979999999</v>
      </c>
      <c r="B14">
        <f>IF(AND(A14 &gt;= 10,A14 &lt;= 16),5,IF(AND(A14 &gt;= 5,A14 &lt;= 10),4,IF(AND(A14 &gt;= 15,A14 &lt;= 21),3,IF(AND(A14 &gt;= 21,A14 &lt;= 25),2,IF(AND(A14 &gt;= 25,A14 &lt;= 30),1,"ERROR")))))</f>
        <v>3</v>
      </c>
      <c r="C14" t="s">
        <v>29</v>
      </c>
      <c r="D14" s="3">
        <f>IF(C14 = "Dots",4,IF(C14 = "Stripes",3,IF(C14 = "Solid",2,IF(C14 = "Ticked",1,"ERROR"))))</f>
        <v>1</v>
      </c>
      <c r="E14" t="s">
        <v>19</v>
      </c>
      <c r="F14" s="1">
        <f>IF(E14 = "Asia",5,IF(E14 = "USA",4,IF(E14 = "Cyprus",3,IF(E14 = "UK",2,IF(E14 = "Greece",1,"ERROR")))))</f>
        <v>1</v>
      </c>
      <c r="G14" t="s">
        <v>24</v>
      </c>
      <c r="H14" s="3">
        <f>IF(G14 = "Korat",5,IF(G14 = "Calico",4,IF(G14 = "Bambino",3,IF(G14 = "Aegean",2,IF(G14 = "Dwelf",1,"ERROR")))))</f>
        <v>2</v>
      </c>
      <c r="I14" t="s">
        <v>31</v>
      </c>
      <c r="J14" s="1">
        <f>IF(I14 = "Cobby",8,IF(I14 = "Foreign",7,IF(I14 = "Moderate",6,IF(I14 = "Svelte",5,IF(I14 = "Normal",4,IF(I14 = "Large",3,IF(I14 = "Dwarf",2,IF(I14 = "Lean and Muscular",1,"ERROR"))))))))</f>
        <v>5</v>
      </c>
      <c r="L14" s="8">
        <f t="shared" si="0"/>
        <v>0.44444444444444442</v>
      </c>
    </row>
    <row r="15" spans="1:12">
      <c r="A15" s="1">
        <v>22.35074423</v>
      </c>
      <c r="B15">
        <f>IF(AND(A15 &gt;= 10,A15 &lt;= 16),5,IF(AND(A15 &gt;= 5,A15 &lt;= 10),4,IF(AND(A15 &gt;= 15,A15 &lt;= 21),3,IF(AND(A15 &gt;= 21,A15 &lt;= 25),2,IF(AND(A15 &gt;= 25,A15 &lt;= 30),1,"ERROR")))))</f>
        <v>2</v>
      </c>
      <c r="C15" t="s">
        <v>11</v>
      </c>
      <c r="D15" s="3">
        <f>IF(C15 = "Dots",4,IF(C15 = "Stripes",3,IF(C15 = "Solid",2,IF(C15 = "Ticked",1,"ERROR"))))</f>
        <v>2</v>
      </c>
      <c r="E15" t="s">
        <v>23</v>
      </c>
      <c r="F15" s="1">
        <f>IF(E15 = "Asia",5,IF(E15 = "USA",4,IF(E15 = "Cyprus",3,IF(E15 = "UK",2,IF(E15 = "Greece",1,"ERROR")))))</f>
        <v>2</v>
      </c>
      <c r="G15" t="s">
        <v>27</v>
      </c>
      <c r="H15" s="3">
        <f>IF(G15 = "Korat",5,IF(G15 = "Calico",4,IF(G15 = "Bambino",3,IF(G15 = "Aegean",2,IF(G15 = "Dwelf",1,"ERROR")))))</f>
        <v>4</v>
      </c>
      <c r="I15" t="s">
        <v>28</v>
      </c>
      <c r="J15" s="1">
        <f>IF(I15 = "Cobby",8,IF(I15 = "Foreign",7,IF(I15 = "Moderate",6,IF(I15 = "Svelte",5,IF(I15 = "Normal",4,IF(I15 = "Large",3,IF(I15 = "Dwarf",2,IF(I15 = "Lean and Muscular",1,"ERROR"))))))))</f>
        <v>1</v>
      </c>
      <c r="L15" s="8">
        <f t="shared" si="0"/>
        <v>0.40740740740740738</v>
      </c>
    </row>
    <row r="16" spans="1:12">
      <c r="A16" s="1">
        <v>8.679910971</v>
      </c>
      <c r="B16">
        <f>IF(AND(A16 &gt;= 10,A16 &lt;= 16),5,IF(AND(A16 &gt;= 5,A16 &lt;= 10),4,IF(AND(A16 &gt;= 15,A16 &lt;= 21),3,IF(AND(A16 &gt;= 21,A16 &lt;= 25),2,IF(AND(A16 &gt;= 25,A16 &lt;= 30),1,"ERROR")))))</f>
        <v>4</v>
      </c>
      <c r="C16" t="s">
        <v>11</v>
      </c>
      <c r="D16" s="3">
        <f>IF(C16 = "Dots",4,IF(C16 = "Stripes",3,IF(C16 = "Solid",2,IF(C16 = "Ticked",1,"ERROR"))))</f>
        <v>2</v>
      </c>
      <c r="E16" t="s">
        <v>12</v>
      </c>
      <c r="F16" s="1">
        <f>IF(E16 = "Asia",5,IF(E16 = "USA",4,IF(E16 = "Cyprus",3,IF(E16 = "UK",2,IF(E16 = "Greece",1,"ERROR")))))</f>
        <v>5</v>
      </c>
      <c r="G16" t="s">
        <v>13</v>
      </c>
      <c r="H16" s="3">
        <f>IF(G16 = "Korat",5,IF(G16 = "Calico",4,IF(G16 = "Bambino",3,IF(G16 = "Aegean",2,IF(G16 = "Dwelf",1,"ERROR")))))</f>
        <v>3</v>
      </c>
      <c r="I16" t="s">
        <v>32</v>
      </c>
      <c r="J16" s="1">
        <f>IF(I16 = "Cobby",8,IF(I16 = "Foreign",7,IF(I16 = "Moderate",6,IF(I16 = "Svelte",5,IF(I16 = "Normal",4,IF(I16 = "Large",3,IF(I16 = "Dwarf",2,IF(I16 = "Lean and Muscular",1,"ERROR"))))))))</f>
        <v>7</v>
      </c>
      <c r="L16" s="8">
        <f t="shared" si="0"/>
        <v>0.77777777777777779</v>
      </c>
    </row>
    <row r="17" spans="1:12">
      <c r="A17" s="1">
        <v>7.0714218149999999</v>
      </c>
      <c r="B17">
        <f>IF(AND(A17 &gt;= 10,A17 &lt;= 16),5,IF(AND(A17 &gt;= 5,A17 &lt;= 10),4,IF(AND(A17 &gt;= 15,A17 &lt;= 21),3,IF(AND(A17 &gt;= 21,A17 &lt;= 25),2,IF(AND(A17 &gt;= 25,A17 &lt;= 30),1,"ERROR")))))</f>
        <v>4</v>
      </c>
      <c r="C17" t="s">
        <v>29</v>
      </c>
      <c r="D17" s="3">
        <f>IF(C17 = "Dots",4,IF(C17 = "Stripes",3,IF(C17 = "Solid",2,IF(C17 = "Ticked",1,"ERROR"))))</f>
        <v>1</v>
      </c>
      <c r="E17" t="s">
        <v>12</v>
      </c>
      <c r="F17" s="1">
        <f>IF(E17 = "Asia",5,IF(E17 = "USA",4,IF(E17 = "Cyprus",3,IF(E17 = "UK",2,IF(E17 = "Greece",1,"ERROR")))))</f>
        <v>5</v>
      </c>
      <c r="G17" t="s">
        <v>27</v>
      </c>
      <c r="H17" s="3">
        <f>IF(G17 = "Korat",5,IF(G17 = "Calico",4,IF(G17 = "Bambino",3,IF(G17 = "Aegean",2,IF(G17 = "Dwelf",1,"ERROR")))))</f>
        <v>4</v>
      </c>
      <c r="I17" t="s">
        <v>32</v>
      </c>
      <c r="J17" s="1">
        <f>IF(I17 = "Cobby",8,IF(I17 = "Foreign",7,IF(I17 = "Moderate",6,IF(I17 = "Svelte",5,IF(I17 = "Normal",4,IF(I17 = "Large",3,IF(I17 = "Dwarf",2,IF(I17 = "Lean and Muscular",1,"ERROR"))))))))</f>
        <v>7</v>
      </c>
      <c r="L17" s="8">
        <f t="shared" si="0"/>
        <v>0.77777777777777779</v>
      </c>
    </row>
    <row r="18" spans="1:12">
      <c r="A18" s="1">
        <v>27.91974377</v>
      </c>
      <c r="B18">
        <f>IF(AND(A18 &gt;= 10,A18 &lt;= 16),5,IF(AND(A18 &gt;= 5,A18 &lt;= 10),4,IF(AND(A18 &gt;= 15,A18 &lt;= 21),3,IF(AND(A18 &gt;= 21,A18 &lt;= 25),2,IF(AND(A18 &gt;= 25,A18 &lt;= 30),1,"ERROR")))))</f>
        <v>1</v>
      </c>
      <c r="C18" t="s">
        <v>18</v>
      </c>
      <c r="D18" s="3">
        <f>IF(C18 = "Dots",4,IF(C18 = "Stripes",3,IF(C18 = "Solid",2,IF(C18 = "Ticked",1,"ERROR"))))</f>
        <v>3</v>
      </c>
      <c r="E18" t="s">
        <v>12</v>
      </c>
      <c r="F18" s="1">
        <f>IF(E18 = "Asia",5,IF(E18 = "USA",4,IF(E18 = "Cyprus",3,IF(E18 = "UK",2,IF(E18 = "Greece",1,"ERROR")))))</f>
        <v>5</v>
      </c>
      <c r="G18" t="s">
        <v>24</v>
      </c>
      <c r="H18" s="3">
        <f>IF(G18 = "Korat",5,IF(G18 = "Calico",4,IF(G18 = "Bambino",3,IF(G18 = "Aegean",2,IF(G18 = "Dwelf",1,"ERROR")))))</f>
        <v>2</v>
      </c>
      <c r="I18" t="s">
        <v>14</v>
      </c>
      <c r="J18" s="1">
        <f>IF(I18 = "Cobby",8,IF(I18 = "Foreign",7,IF(I18 = "Moderate",6,IF(I18 = "Svelte",5,IF(I18 = "Normal",4,IF(I18 = "Large",3,IF(I18 = "Dwarf",2,IF(I18 = "Lean and Muscular",1,"ERROR"))))))))</f>
        <v>3</v>
      </c>
      <c r="L18" s="8">
        <f t="shared" si="0"/>
        <v>0.51851851851851849</v>
      </c>
    </row>
    <row r="19" spans="1:12">
      <c r="A19" s="1">
        <v>18.505803449999998</v>
      </c>
      <c r="B19">
        <f>IF(AND(A19 &gt;= 10,A19 &lt;= 16),5,IF(AND(A19 &gt;= 5,A19 &lt;= 10),4,IF(AND(A19 &gt;= 15,A19 &lt;= 21),3,IF(AND(A19 &gt;= 21,A19 &lt;= 25),2,IF(AND(A19 &gt;= 25,A19 &lt;= 30),1,"ERROR")))))</f>
        <v>3</v>
      </c>
      <c r="C19" t="s">
        <v>22</v>
      </c>
      <c r="D19" s="3">
        <f>IF(C19 = "Dots",4,IF(C19 = "Stripes",3,IF(C19 = "Solid",2,IF(C19 = "Ticked",1,"ERROR"))))</f>
        <v>4</v>
      </c>
      <c r="E19" t="s">
        <v>23</v>
      </c>
      <c r="F19" s="1">
        <f>IF(E19 = "Asia",5,IF(E19 = "USA",4,IF(E19 = "Cyprus",3,IF(E19 = "UK",2,IF(E19 = "Greece",1,"ERROR")))))</f>
        <v>2</v>
      </c>
      <c r="G19" t="s">
        <v>13</v>
      </c>
      <c r="H19" s="3">
        <f>IF(G19 = "Korat",5,IF(G19 = "Calico",4,IF(G19 = "Bambino",3,IF(G19 = "Aegean",2,IF(G19 = "Dwelf",1,"ERROR")))))</f>
        <v>3</v>
      </c>
      <c r="I19" t="s">
        <v>31</v>
      </c>
      <c r="J19" s="1">
        <f>IF(I19 = "Cobby",8,IF(I19 = "Foreign",7,IF(I19 = "Moderate",6,IF(I19 = "Svelte",5,IF(I19 = "Normal",4,IF(I19 = "Large",3,IF(I19 = "Dwarf",2,IF(I19 = "Lean and Muscular",1,"ERROR"))))))))</f>
        <v>5</v>
      </c>
      <c r="L19" s="8">
        <f t="shared" si="0"/>
        <v>0.62962962962962965</v>
      </c>
    </row>
    <row r="20" spans="1:12">
      <c r="A20" s="1">
        <v>16.830495559999999</v>
      </c>
      <c r="B20">
        <f>IF(AND(A20 &gt;= 10,A20 &lt;= 16),5,IF(AND(A20 &gt;= 5,A20 &lt;= 10),4,IF(AND(A20 &gt;= 15,A20 &lt;= 21),3,IF(AND(A20 &gt;= 21,A20 &lt;= 25),2,IF(AND(A20 &gt;= 25,A20 &lt;= 30),1,"ERROR")))))</f>
        <v>3</v>
      </c>
      <c r="C20" t="s">
        <v>29</v>
      </c>
      <c r="D20" s="3">
        <f>IF(C20 = "Dots",4,IF(C20 = "Stripes",3,IF(C20 = "Solid",2,IF(C20 = "Ticked",1,"ERROR"))))</f>
        <v>1</v>
      </c>
      <c r="E20" t="s">
        <v>23</v>
      </c>
      <c r="F20" s="1">
        <f>IF(E20 = "Asia",5,IF(E20 = "USA",4,IF(E20 = "Cyprus",3,IF(E20 = "UK",2,IF(E20 = "Greece",1,"ERROR")))))</f>
        <v>2</v>
      </c>
      <c r="G20" t="s">
        <v>24</v>
      </c>
      <c r="H20" s="3">
        <f>IF(G20 = "Korat",5,IF(G20 = "Calico",4,IF(G20 = "Bambino",3,IF(G20 = "Aegean",2,IF(G20 = "Dwelf",1,"ERROR")))))</f>
        <v>2</v>
      </c>
      <c r="I20" t="s">
        <v>30</v>
      </c>
      <c r="J20" s="1">
        <f>IF(I20 = "Cobby",8,IF(I20 = "Foreign",7,IF(I20 = "Moderate",6,IF(I20 = "Svelte",5,IF(I20 = "Normal",4,IF(I20 = "Large",3,IF(I20 = "Dwarf",2,IF(I20 = "Lean and Muscular",1,"ERROR"))))))))</f>
        <v>8</v>
      </c>
      <c r="L20" s="8">
        <f t="shared" si="0"/>
        <v>0.59259259259259256</v>
      </c>
    </row>
    <row r="21" spans="1:12">
      <c r="A21" s="1">
        <v>11.66028504</v>
      </c>
      <c r="B21">
        <f>IF(AND(A21 &gt;= 10,A21 &lt;= 16),5,IF(AND(A21 &gt;= 5,A21 &lt;= 10),4,IF(AND(A21 &gt;= 15,A21 &lt;= 21),3,IF(AND(A21 &gt;= 21,A21 &lt;= 25),2,IF(AND(A21 &gt;= 25,A21 &lt;= 30),1,"ERROR")))))</f>
        <v>5</v>
      </c>
      <c r="C21" t="s">
        <v>11</v>
      </c>
      <c r="D21" s="3">
        <f>IF(C21 = "Dots",4,IF(C21 = "Stripes",3,IF(C21 = "Solid",2,IF(C21 = "Ticked",1,"ERROR"))))</f>
        <v>2</v>
      </c>
      <c r="E21" t="s">
        <v>26</v>
      </c>
      <c r="F21" s="1">
        <f>IF(E21 = "Asia",5,IF(E21 = "USA",4,IF(E21 = "Cyprus",3,IF(E21 = "UK",2,IF(E21 = "Greece",1,"ERROR")))))</f>
        <v>4</v>
      </c>
      <c r="G21" t="s">
        <v>16</v>
      </c>
      <c r="H21" s="3">
        <f>IF(G21 = "Korat",5,IF(G21 = "Calico",4,IF(G21 = "Bambino",3,IF(G21 = "Aegean",2,IF(G21 = "Dwelf",1,"ERROR")))))</f>
        <v>5</v>
      </c>
      <c r="I21" t="s">
        <v>28</v>
      </c>
      <c r="J21" s="1">
        <f>IF(I21 = "Cobby",8,IF(I21 = "Foreign",7,IF(I21 = "Moderate",6,IF(I21 = "Svelte",5,IF(I21 = "Normal",4,IF(I21 = "Large",3,IF(I21 = "Dwarf",2,IF(I21 = "Lean and Muscular",1,"ERROR"))))))))</f>
        <v>1</v>
      </c>
      <c r="L21" s="8">
        <f t="shared" si="0"/>
        <v>0.62962962962962965</v>
      </c>
    </row>
    <row r="22" spans="1:12">
      <c r="A22" s="1">
        <v>28.74623442</v>
      </c>
      <c r="B22">
        <f>IF(AND(A22 &gt;= 10,A22 &lt;= 16),5,IF(AND(A22 &gt;= 5,A22 &lt;= 10),4,IF(AND(A22 &gt;= 15,A22 &lt;= 21),3,IF(AND(A22 &gt;= 21,A22 &lt;= 25),2,IF(AND(A22 &gt;= 25,A22 &lt;= 30),1,"ERROR")))))</f>
        <v>1</v>
      </c>
      <c r="C22" t="s">
        <v>29</v>
      </c>
      <c r="D22" s="3">
        <f>IF(C22 = "Dots",4,IF(C22 = "Stripes",3,IF(C22 = "Solid",2,IF(C22 = "Ticked",1,"ERROR"))))</f>
        <v>1</v>
      </c>
      <c r="E22" t="s">
        <v>23</v>
      </c>
      <c r="F22" s="1">
        <f>IF(E22 = "Asia",5,IF(E22 = "USA",4,IF(E22 = "Cyprus",3,IF(E22 = "UK",2,IF(E22 = "Greece",1,"ERROR")))))</f>
        <v>2</v>
      </c>
      <c r="G22" t="s">
        <v>24</v>
      </c>
      <c r="H22" s="3">
        <f>IF(G22 = "Korat",5,IF(G22 = "Calico",4,IF(G22 = "Bambino",3,IF(G22 = "Aegean",2,IF(G22 = "Dwelf",1,"ERROR")))))</f>
        <v>2</v>
      </c>
      <c r="I22" t="s">
        <v>30</v>
      </c>
      <c r="J22" s="1">
        <f>IF(I22 = "Cobby",8,IF(I22 = "Foreign",7,IF(I22 = "Moderate",6,IF(I22 = "Svelte",5,IF(I22 = "Normal",4,IF(I22 = "Large",3,IF(I22 = "Dwarf",2,IF(I22 = "Lean and Muscular",1,"ERROR"))))))))</f>
        <v>8</v>
      </c>
      <c r="L22" s="8">
        <f t="shared" si="0"/>
        <v>0.51851851851851849</v>
      </c>
    </row>
    <row r="23" spans="1:12">
      <c r="A23" s="1">
        <v>11.141521559999999</v>
      </c>
      <c r="B23">
        <f>IF(AND(A23 &gt;= 10,A23 &lt;= 16),5,IF(AND(A23 &gt;= 5,A23 &lt;= 10),4,IF(AND(A23 &gt;= 15,A23 &lt;= 21),3,IF(AND(A23 &gt;= 21,A23 &lt;= 25),2,IF(AND(A23 &gt;= 25,A23 &lt;= 30),1,"ERROR")))))</f>
        <v>5</v>
      </c>
      <c r="C23" t="s">
        <v>29</v>
      </c>
      <c r="D23" s="3">
        <f>IF(C23 = "Dots",4,IF(C23 = "Stripes",3,IF(C23 = "Solid",2,IF(C23 = "Ticked",1,"ERROR"))))</f>
        <v>1</v>
      </c>
      <c r="E23" t="s">
        <v>23</v>
      </c>
      <c r="F23" s="1">
        <f>IF(E23 = "Asia",5,IF(E23 = "USA",4,IF(E23 = "Cyprus",3,IF(E23 = "UK",2,IF(E23 = "Greece",1,"ERROR")))))</f>
        <v>2</v>
      </c>
      <c r="G23" t="s">
        <v>24</v>
      </c>
      <c r="H23" s="3">
        <f>IF(G23 = "Korat",5,IF(G23 = "Calico",4,IF(G23 = "Bambino",3,IF(G23 = "Aegean",2,IF(G23 = "Dwelf",1,"ERROR")))))</f>
        <v>2</v>
      </c>
      <c r="I23" t="s">
        <v>17</v>
      </c>
      <c r="J23" s="1">
        <f>IF(I23 = "Cobby",8,IF(I23 = "Foreign",7,IF(I23 = "Moderate",6,IF(I23 = "Svelte",5,IF(I23 = "Normal",4,IF(I23 = "Large",3,IF(I23 = "Dwarf",2,IF(I23 = "Lean and Muscular",1,"ERROR"))))))))</f>
        <v>2</v>
      </c>
      <c r="L23" s="8">
        <f t="shared" si="0"/>
        <v>0.44444444444444442</v>
      </c>
    </row>
    <row r="24" spans="1:12">
      <c r="A24" s="1">
        <v>18.524039200000001</v>
      </c>
      <c r="B24">
        <f>IF(AND(A24 &gt;= 10,A24 &lt;= 16),5,IF(AND(A24 &gt;= 5,A24 &lt;= 10),4,IF(AND(A24 &gt;= 15,A24 &lt;= 21),3,IF(AND(A24 &gt;= 21,A24 &lt;= 25),2,IF(AND(A24 &gt;= 25,A24 &lt;= 30),1,"ERROR")))))</f>
        <v>3</v>
      </c>
      <c r="C24" t="s">
        <v>11</v>
      </c>
      <c r="D24" s="3">
        <f>IF(C24 = "Dots",4,IF(C24 = "Stripes",3,IF(C24 = "Solid",2,IF(C24 = "Ticked",1,"ERROR"))))</f>
        <v>2</v>
      </c>
      <c r="E24" t="s">
        <v>12</v>
      </c>
      <c r="F24" s="1">
        <f>IF(E24 = "Asia",5,IF(E24 = "USA",4,IF(E24 = "Cyprus",3,IF(E24 = "UK",2,IF(E24 = "Greece",1,"ERROR")))))</f>
        <v>5</v>
      </c>
      <c r="G24" t="s">
        <v>20</v>
      </c>
      <c r="H24" s="3">
        <f>IF(G24 = "Korat",5,IF(G24 = "Calico",4,IF(G24 = "Bambino",3,IF(G24 = "Aegean",2,IF(G24 = "Dwelf",1,"ERROR")))))</f>
        <v>1</v>
      </c>
      <c r="I24" t="s">
        <v>17</v>
      </c>
      <c r="J24" s="1">
        <f>IF(I24 = "Cobby",8,IF(I24 = "Foreign",7,IF(I24 = "Moderate",6,IF(I24 = "Svelte",5,IF(I24 = "Normal",4,IF(I24 = "Large",3,IF(I24 = "Dwarf",2,IF(I24 = "Lean and Muscular",1,"ERROR"))))))))</f>
        <v>2</v>
      </c>
      <c r="L24" s="8">
        <f t="shared" si="0"/>
        <v>0.48148148148148145</v>
      </c>
    </row>
    <row r="25" spans="1:12">
      <c r="A25" s="1">
        <v>28.51524027</v>
      </c>
      <c r="B25">
        <f>IF(AND(A25 &gt;= 10,A25 &lt;= 16),5,IF(AND(A25 &gt;= 5,A25 &lt;= 10),4,IF(AND(A25 &gt;= 15,A25 &lt;= 21),3,IF(AND(A25 &gt;= 21,A25 &lt;= 25),2,IF(AND(A25 &gt;= 25,A25 &lt;= 30),1,"ERROR")))))</f>
        <v>1</v>
      </c>
      <c r="C25" t="s">
        <v>22</v>
      </c>
      <c r="D25" s="3">
        <f>IF(C25 = "Dots",4,IF(C25 = "Stripes",3,IF(C25 = "Solid",2,IF(C25 = "Ticked",1,"ERROR"))))</f>
        <v>4</v>
      </c>
      <c r="E25" t="s">
        <v>12</v>
      </c>
      <c r="F25" s="1">
        <f>IF(E25 = "Asia",5,IF(E25 = "USA",4,IF(E25 = "Cyprus",3,IF(E25 = "UK",2,IF(E25 = "Greece",1,"ERROR")))))</f>
        <v>5</v>
      </c>
      <c r="G25" t="s">
        <v>13</v>
      </c>
      <c r="H25" s="3">
        <f>IF(G25 = "Korat",5,IF(G25 = "Calico",4,IF(G25 = "Bambino",3,IF(G25 = "Aegean",2,IF(G25 = "Dwelf",1,"ERROR")))))</f>
        <v>3</v>
      </c>
      <c r="I25" t="s">
        <v>30</v>
      </c>
      <c r="J25" s="1">
        <f>IF(I25 = "Cobby",8,IF(I25 = "Foreign",7,IF(I25 = "Moderate",6,IF(I25 = "Svelte",5,IF(I25 = "Normal",4,IF(I25 = "Large",3,IF(I25 = "Dwarf",2,IF(I25 = "Lean and Muscular",1,"ERROR"))))))))</f>
        <v>8</v>
      </c>
      <c r="L25" s="8">
        <f t="shared" si="0"/>
        <v>0.77777777777777779</v>
      </c>
    </row>
    <row r="26" spans="1:12">
      <c r="A26" s="1">
        <v>14.47175092</v>
      </c>
      <c r="B26">
        <f>IF(AND(A26 &gt;= 10,A26 &lt;= 16),5,IF(AND(A26 &gt;= 5,A26 &lt;= 10),4,IF(AND(A26 &gt;= 15,A26 &lt;= 21),3,IF(AND(A26 &gt;= 21,A26 &lt;= 25),2,IF(AND(A26 &gt;= 25,A26 &lt;= 30),1,"ERROR")))))</f>
        <v>5</v>
      </c>
      <c r="C26" t="s">
        <v>11</v>
      </c>
      <c r="D26" s="3">
        <f>IF(C26 = "Dots",4,IF(C26 = "Stripes",3,IF(C26 = "Solid",2,IF(C26 = "Ticked",1,"ERROR"))))</f>
        <v>2</v>
      </c>
      <c r="E26" t="s">
        <v>15</v>
      </c>
      <c r="F26" s="1">
        <f>IF(E26 = "Asia",5,IF(E26 = "USA",4,IF(E26 = "Cyprus",3,IF(E26 = "UK",2,IF(E26 = "Greece",1,"ERROR")))))</f>
        <v>3</v>
      </c>
      <c r="G26" t="s">
        <v>13</v>
      </c>
      <c r="H26" s="3">
        <f>IF(G26 = "Korat",5,IF(G26 = "Calico",4,IF(G26 = "Bambino",3,IF(G26 = "Aegean",2,IF(G26 = "Dwelf",1,"ERROR")))))</f>
        <v>3</v>
      </c>
      <c r="I26" t="s">
        <v>25</v>
      </c>
      <c r="J26" s="1">
        <f>IF(I26 = "Cobby",8,IF(I26 = "Foreign",7,IF(I26 = "Moderate",6,IF(I26 = "Svelte",5,IF(I26 = "Normal",4,IF(I26 = "Large",3,IF(I26 = "Dwarf",2,IF(I26 = "Lean and Muscular",1,"ERROR"))))))))</f>
        <v>4</v>
      </c>
      <c r="L26" s="8">
        <f t="shared" si="0"/>
        <v>0.62962962962962965</v>
      </c>
    </row>
    <row r="27" spans="1:12">
      <c r="A27" s="1">
        <v>22.564074000000002</v>
      </c>
      <c r="B27">
        <f>IF(AND(A27 &gt;= 10,A27 &lt;= 16),5,IF(AND(A27 &gt;= 5,A27 &lt;= 10),4,IF(AND(A27 &gt;= 15,A27 &lt;= 21),3,IF(AND(A27 &gt;= 21,A27 &lt;= 25),2,IF(AND(A27 &gt;= 25,A27 &lt;= 30),1,"ERROR")))))</f>
        <v>2</v>
      </c>
      <c r="C27" t="s">
        <v>11</v>
      </c>
      <c r="D27" s="3">
        <f>IF(C27 = "Dots",4,IF(C27 = "Stripes",3,IF(C27 = "Solid",2,IF(C27 = "Ticked",1,"ERROR"))))</f>
        <v>2</v>
      </c>
      <c r="E27" t="s">
        <v>23</v>
      </c>
      <c r="F27" s="1">
        <f>IF(E27 = "Asia",5,IF(E27 = "USA",4,IF(E27 = "Cyprus",3,IF(E27 = "UK",2,IF(E27 = "Greece",1,"ERROR")))))</f>
        <v>2</v>
      </c>
      <c r="G27" t="s">
        <v>13</v>
      </c>
      <c r="H27" s="3">
        <f>IF(G27 = "Korat",5,IF(G27 = "Calico",4,IF(G27 = "Bambino",3,IF(G27 = "Aegean",2,IF(G27 = "Dwelf",1,"ERROR")))))</f>
        <v>3</v>
      </c>
      <c r="I27" t="s">
        <v>32</v>
      </c>
      <c r="J27" s="1">
        <f>IF(I27 = "Cobby",8,IF(I27 = "Foreign",7,IF(I27 = "Moderate",6,IF(I27 = "Svelte",5,IF(I27 = "Normal",4,IF(I27 = "Large",3,IF(I27 = "Dwarf",2,IF(I27 = "Lean and Muscular",1,"ERROR"))))))))</f>
        <v>7</v>
      </c>
      <c r="L27" s="8">
        <f t="shared" si="0"/>
        <v>0.59259259259259256</v>
      </c>
    </row>
    <row r="28" spans="1:12">
      <c r="A28" s="1">
        <v>24.762778640000001</v>
      </c>
      <c r="B28">
        <f>IF(AND(A28 &gt;= 10,A28 &lt;= 16),5,IF(AND(A28 &gt;= 5,A28 &lt;= 10),4,IF(AND(A28 &gt;= 15,A28 &lt;= 21),3,IF(AND(A28 &gt;= 21,A28 &lt;= 25),2,IF(AND(A28 &gt;= 25,A28 &lt;= 30),1,"ERROR")))))</f>
        <v>2</v>
      </c>
      <c r="C28" t="s">
        <v>18</v>
      </c>
      <c r="D28" s="3">
        <f>IF(C28 = "Dots",4,IF(C28 = "Stripes",3,IF(C28 = "Solid",2,IF(C28 = "Ticked",1,"ERROR"))))</f>
        <v>3</v>
      </c>
      <c r="E28" t="s">
        <v>12</v>
      </c>
      <c r="F28" s="1">
        <f>IF(E28 = "Asia",5,IF(E28 = "USA",4,IF(E28 = "Cyprus",3,IF(E28 = "UK",2,IF(E28 = "Greece",1,"ERROR")))))</f>
        <v>5</v>
      </c>
      <c r="G28" t="s">
        <v>16</v>
      </c>
      <c r="H28" s="3">
        <f>IF(G28 = "Korat",5,IF(G28 = "Calico",4,IF(G28 = "Bambino",3,IF(G28 = "Aegean",2,IF(G28 = "Dwelf",1,"ERROR")))))</f>
        <v>5</v>
      </c>
      <c r="I28" t="s">
        <v>32</v>
      </c>
      <c r="J28" s="1">
        <f>IF(I28 = "Cobby",8,IF(I28 = "Foreign",7,IF(I28 = "Moderate",6,IF(I28 = "Svelte",5,IF(I28 = "Normal",4,IF(I28 = "Large",3,IF(I28 = "Dwarf",2,IF(I28 = "Lean and Muscular",1,"ERROR"))))))))</f>
        <v>7</v>
      </c>
      <c r="L28" s="8">
        <f t="shared" si="0"/>
        <v>0.81481481481481477</v>
      </c>
    </row>
    <row r="29" spans="1:12">
      <c r="A29" s="1">
        <v>19.896331310000001</v>
      </c>
      <c r="B29">
        <f>IF(AND(A29 &gt;= 10,A29 &lt;= 16),5,IF(AND(A29 &gt;= 5,A29 &lt;= 10),4,IF(AND(A29 &gt;= 15,A29 &lt;= 21),3,IF(AND(A29 &gt;= 21,A29 &lt;= 25),2,IF(AND(A29 &gt;= 25,A29 &lt;= 30),1,"ERROR")))))</f>
        <v>3</v>
      </c>
      <c r="C29" t="s">
        <v>29</v>
      </c>
      <c r="D29" s="3">
        <f>IF(C29 = "Dots",4,IF(C29 = "Stripes",3,IF(C29 = "Solid",2,IF(C29 = "Ticked",1,"ERROR"))))</f>
        <v>1</v>
      </c>
      <c r="E29" t="s">
        <v>26</v>
      </c>
      <c r="F29" s="1">
        <f>IF(E29 = "Asia",5,IF(E29 = "USA",4,IF(E29 = "Cyprus",3,IF(E29 = "UK",2,IF(E29 = "Greece",1,"ERROR")))))</f>
        <v>4</v>
      </c>
      <c r="G29" t="s">
        <v>27</v>
      </c>
      <c r="H29" s="3">
        <f>IF(G29 = "Korat",5,IF(G29 = "Calico",4,IF(G29 = "Bambino",3,IF(G29 = "Aegean",2,IF(G29 = "Dwelf",1,"ERROR")))))</f>
        <v>4</v>
      </c>
      <c r="I29" t="s">
        <v>14</v>
      </c>
      <c r="J29" s="1">
        <f>IF(I29 = "Cobby",8,IF(I29 = "Foreign",7,IF(I29 = "Moderate",6,IF(I29 = "Svelte",5,IF(I29 = "Normal",4,IF(I29 = "Large",3,IF(I29 = "Dwarf",2,IF(I29 = "Lean and Muscular",1,"ERROR"))))))))</f>
        <v>3</v>
      </c>
      <c r="L29" s="8">
        <f t="shared" si="0"/>
        <v>0.55555555555555558</v>
      </c>
    </row>
    <row r="30" spans="1:12">
      <c r="A30" s="1">
        <v>25.183885650000001</v>
      </c>
      <c r="B30">
        <f>IF(AND(A30 &gt;= 10,A30 &lt;= 16),5,IF(AND(A30 &gt;= 5,A30 &lt;= 10),4,IF(AND(A30 &gt;= 15,A30 &lt;= 21),3,IF(AND(A30 &gt;= 21,A30 &lt;= 25),2,IF(AND(A30 &gt;= 25,A30 &lt;= 30),1,"ERROR")))))</f>
        <v>1</v>
      </c>
      <c r="C30" t="s">
        <v>11</v>
      </c>
      <c r="D30" s="3">
        <f>IF(C30 = "Dots",4,IF(C30 = "Stripes",3,IF(C30 = "Solid",2,IF(C30 = "Ticked",1,"ERROR"))))</f>
        <v>2</v>
      </c>
      <c r="E30" t="s">
        <v>23</v>
      </c>
      <c r="F30" s="1">
        <f>IF(E30 = "Asia",5,IF(E30 = "USA",4,IF(E30 = "Cyprus",3,IF(E30 = "UK",2,IF(E30 = "Greece",1,"ERROR")))))</f>
        <v>2</v>
      </c>
      <c r="G30" t="s">
        <v>24</v>
      </c>
      <c r="H30" s="3">
        <f>IF(G30 = "Korat",5,IF(G30 = "Calico",4,IF(G30 = "Bambino",3,IF(G30 = "Aegean",2,IF(G30 = "Dwelf",1,"ERROR")))))</f>
        <v>2</v>
      </c>
      <c r="I30" t="s">
        <v>14</v>
      </c>
      <c r="J30" s="1">
        <f>IF(I30 = "Cobby",8,IF(I30 = "Foreign",7,IF(I30 = "Moderate",6,IF(I30 = "Svelte",5,IF(I30 = "Normal",4,IF(I30 = "Large",3,IF(I30 = "Dwarf",2,IF(I30 = "Lean and Muscular",1,"ERROR"))))))))</f>
        <v>3</v>
      </c>
      <c r="L30" s="8">
        <f t="shared" si="0"/>
        <v>0.37037037037037035</v>
      </c>
    </row>
    <row r="31" spans="1:12">
      <c r="A31" s="1">
        <v>27.779546570000001</v>
      </c>
      <c r="B31">
        <f>IF(AND(A31 &gt;= 10,A31 &lt;= 16),5,IF(AND(A31 &gt;= 5,A31 &lt;= 10),4,IF(AND(A31 &gt;= 15,A31 &lt;= 21),3,IF(AND(A31 &gt;= 21,A31 &lt;= 25),2,IF(AND(A31 &gt;= 25,A31 &lt;= 30),1,"ERROR")))))</f>
        <v>1</v>
      </c>
      <c r="C31" t="s">
        <v>22</v>
      </c>
      <c r="D31" s="3">
        <f>IF(C31 = "Dots",4,IF(C31 = "Stripes",3,IF(C31 = "Solid",2,IF(C31 = "Ticked",1,"ERROR"))))</f>
        <v>4</v>
      </c>
      <c r="E31" t="s">
        <v>15</v>
      </c>
      <c r="F31" s="1">
        <f>IF(E31 = "Asia",5,IF(E31 = "USA",4,IF(E31 = "Cyprus",3,IF(E31 = "UK",2,IF(E31 = "Greece",1,"ERROR")))))</f>
        <v>3</v>
      </c>
      <c r="G31" t="s">
        <v>20</v>
      </c>
      <c r="H31" s="3">
        <f>IF(G31 = "Korat",5,IF(G31 = "Calico",4,IF(G31 = "Bambino",3,IF(G31 = "Aegean",2,IF(G31 = "Dwelf",1,"ERROR")))))</f>
        <v>1</v>
      </c>
      <c r="I31" t="s">
        <v>14</v>
      </c>
      <c r="J31" s="1">
        <f>IF(I31 = "Cobby",8,IF(I31 = "Foreign",7,IF(I31 = "Moderate",6,IF(I31 = "Svelte",5,IF(I31 = "Normal",4,IF(I31 = "Large",3,IF(I31 = "Dwarf",2,IF(I31 = "Lean and Muscular",1,"ERROR"))))))))</f>
        <v>3</v>
      </c>
      <c r="L31" s="8">
        <f t="shared" si="0"/>
        <v>0.44444444444444442</v>
      </c>
    </row>
    <row r="32" spans="1:12">
      <c r="A32" s="1">
        <v>9.5315663429999997</v>
      </c>
      <c r="B32">
        <f>IF(AND(A32 &gt;= 10,A32 &lt;= 16),5,IF(AND(A32 &gt;= 5,A32 &lt;= 10),4,IF(AND(A32 &gt;= 15,A32 &lt;= 21),3,IF(AND(A32 &gt;= 21,A32 &lt;= 25),2,IF(AND(A32 &gt;= 25,A32 &lt;= 30),1,"ERROR")))))</f>
        <v>4</v>
      </c>
      <c r="C32" t="s">
        <v>29</v>
      </c>
      <c r="D32" s="3">
        <f>IF(C32 = "Dots",4,IF(C32 = "Stripes",3,IF(C32 = "Solid",2,IF(C32 = "Ticked",1,"ERROR"))))</f>
        <v>1</v>
      </c>
      <c r="E32" t="s">
        <v>26</v>
      </c>
      <c r="F32" s="1">
        <f>IF(E32 = "Asia",5,IF(E32 = "USA",4,IF(E32 = "Cyprus",3,IF(E32 = "UK",2,IF(E32 = "Greece",1,"ERROR")))))</f>
        <v>4</v>
      </c>
      <c r="G32" t="s">
        <v>13</v>
      </c>
      <c r="H32" s="3">
        <f>IF(G32 = "Korat",5,IF(G32 = "Calico",4,IF(G32 = "Bambino",3,IF(G32 = "Aegean",2,IF(G32 = "Dwelf",1,"ERROR")))))</f>
        <v>3</v>
      </c>
      <c r="I32" t="s">
        <v>30</v>
      </c>
      <c r="J32" s="1">
        <f>IF(I32 = "Cobby",8,IF(I32 = "Foreign",7,IF(I32 = "Moderate",6,IF(I32 = "Svelte",5,IF(I32 = "Normal",4,IF(I32 = "Large",3,IF(I32 = "Dwarf",2,IF(I32 = "Lean and Muscular",1,"ERROR"))))))))</f>
        <v>8</v>
      </c>
      <c r="L32" s="8">
        <f t="shared" si="0"/>
        <v>0.7407407407407407</v>
      </c>
    </row>
    <row r="33" spans="1:12">
      <c r="A33" s="1">
        <v>7.8228024080000003</v>
      </c>
      <c r="B33">
        <f>IF(AND(A33 &gt;= 10,A33 &lt;= 16),5,IF(AND(A33 &gt;= 5,A33 &lt;= 10),4,IF(AND(A33 &gt;= 15,A33 &lt;= 21),3,IF(AND(A33 &gt;= 21,A33 &lt;= 25),2,IF(AND(A33 &gt;= 25,A33 &lt;= 30),1,"ERROR")))))</f>
        <v>4</v>
      </c>
      <c r="C33" t="s">
        <v>11</v>
      </c>
      <c r="D33" s="3">
        <f>IF(C33 = "Dots",4,IF(C33 = "Stripes",3,IF(C33 = "Solid",2,IF(C33 = "Ticked",1,"ERROR"))))</f>
        <v>2</v>
      </c>
      <c r="E33" t="s">
        <v>23</v>
      </c>
      <c r="F33" s="1">
        <f>IF(E33 = "Asia",5,IF(E33 = "USA",4,IF(E33 = "Cyprus",3,IF(E33 = "UK",2,IF(E33 = "Greece",1,"ERROR")))))</f>
        <v>2</v>
      </c>
      <c r="G33" t="s">
        <v>20</v>
      </c>
      <c r="H33" s="3">
        <f>IF(G33 = "Korat",5,IF(G33 = "Calico",4,IF(G33 = "Bambino",3,IF(G33 = "Aegean",2,IF(G33 = "Dwelf",1,"ERROR")))))</f>
        <v>1</v>
      </c>
      <c r="I33" t="s">
        <v>30</v>
      </c>
      <c r="J33" s="1">
        <f>IF(I33 = "Cobby",8,IF(I33 = "Foreign",7,IF(I33 = "Moderate",6,IF(I33 = "Svelte",5,IF(I33 = "Normal",4,IF(I33 = "Large",3,IF(I33 = "Dwarf",2,IF(I33 = "Lean and Muscular",1,"ERROR"))))))))</f>
        <v>8</v>
      </c>
      <c r="L33" s="8">
        <f t="shared" si="0"/>
        <v>0.62962962962962965</v>
      </c>
    </row>
    <row r="34" spans="1:12">
      <c r="A34" s="1">
        <v>23.05812147</v>
      </c>
      <c r="B34">
        <f>IF(AND(A34 &gt;= 10,A34 &lt;= 16),5,IF(AND(A34 &gt;= 5,A34 &lt;= 10),4,IF(AND(A34 &gt;= 15,A34 &lt;= 21),3,IF(AND(A34 &gt;= 21,A34 &lt;= 25),2,IF(AND(A34 &gt;= 25,A34 &lt;= 30),1,"ERROR")))))</f>
        <v>2</v>
      </c>
      <c r="C34" t="s">
        <v>29</v>
      </c>
      <c r="D34" s="3">
        <f>IF(C34 = "Dots",4,IF(C34 = "Stripes",3,IF(C34 = "Solid",2,IF(C34 = "Ticked",1,"ERROR"))))</f>
        <v>1</v>
      </c>
      <c r="E34" t="s">
        <v>15</v>
      </c>
      <c r="F34" s="1">
        <f>IF(E34 = "Asia",5,IF(E34 = "USA",4,IF(E34 = "Cyprus",3,IF(E34 = "UK",2,IF(E34 = "Greece",1,"ERROR")))))</f>
        <v>3</v>
      </c>
      <c r="G34" t="s">
        <v>16</v>
      </c>
      <c r="H34" s="3">
        <f>IF(G34 = "Korat",5,IF(G34 = "Calico",4,IF(G34 = "Bambino",3,IF(G34 = "Aegean",2,IF(G34 = "Dwelf",1,"ERROR")))))</f>
        <v>5</v>
      </c>
      <c r="I34" t="s">
        <v>17</v>
      </c>
      <c r="J34" s="1">
        <f>IF(I34 = "Cobby",8,IF(I34 = "Foreign",7,IF(I34 = "Moderate",6,IF(I34 = "Svelte",5,IF(I34 = "Normal",4,IF(I34 = "Large",3,IF(I34 = "Dwarf",2,IF(I34 = "Lean and Muscular",1,"ERROR"))))))))</f>
        <v>2</v>
      </c>
      <c r="L34" s="8">
        <f t="shared" si="0"/>
        <v>0.48148148148148145</v>
      </c>
    </row>
    <row r="35" spans="1:12">
      <c r="A35" s="1">
        <v>16.94545097</v>
      </c>
      <c r="B35">
        <f>IF(AND(A35 &gt;= 10,A35 &lt;= 16),5,IF(AND(A35 &gt;= 5,A35 &lt;= 10),4,IF(AND(A35 &gt;= 15,A35 &lt;= 21),3,IF(AND(A35 &gt;= 21,A35 &lt;= 25),2,IF(AND(A35 &gt;= 25,A35 &lt;= 30),1,"ERROR")))))</f>
        <v>3</v>
      </c>
      <c r="C35" t="s">
        <v>18</v>
      </c>
      <c r="D35" s="3">
        <f>IF(C35 = "Dots",4,IF(C35 = "Stripes",3,IF(C35 = "Solid",2,IF(C35 = "Ticked",1,"ERROR"))))</f>
        <v>3</v>
      </c>
      <c r="E35" t="s">
        <v>15</v>
      </c>
      <c r="F35" s="1">
        <f>IF(E35 = "Asia",5,IF(E35 = "USA",4,IF(E35 = "Cyprus",3,IF(E35 = "UK",2,IF(E35 = "Greece",1,"ERROR")))))</f>
        <v>3</v>
      </c>
      <c r="G35" t="s">
        <v>13</v>
      </c>
      <c r="H35" s="3">
        <f>IF(G35 = "Korat",5,IF(G35 = "Calico",4,IF(G35 = "Bambino",3,IF(G35 = "Aegean",2,IF(G35 = "Dwelf",1,"ERROR")))))</f>
        <v>3</v>
      </c>
      <c r="I35" t="s">
        <v>30</v>
      </c>
      <c r="J35" s="1">
        <f>IF(I35 = "Cobby",8,IF(I35 = "Foreign",7,IF(I35 = "Moderate",6,IF(I35 = "Svelte",5,IF(I35 = "Normal",4,IF(I35 = "Large",3,IF(I35 = "Dwarf",2,IF(I35 = "Lean and Muscular",1,"ERROR"))))))))</f>
        <v>8</v>
      </c>
      <c r="L35" s="8">
        <f t="shared" si="0"/>
        <v>0.7407407407407407</v>
      </c>
    </row>
    <row r="36" spans="1:12">
      <c r="A36" s="1">
        <v>22.781714709999999</v>
      </c>
      <c r="B36">
        <f>IF(AND(A36 &gt;= 10,A36 &lt;= 16),5,IF(AND(A36 &gt;= 5,A36 &lt;= 10),4,IF(AND(A36 &gt;= 15,A36 &lt;= 21),3,IF(AND(A36 &gt;= 21,A36 &lt;= 25),2,IF(AND(A36 &gt;= 25,A36 &lt;= 30),1,"ERROR")))))</f>
        <v>2</v>
      </c>
      <c r="C36" t="s">
        <v>11</v>
      </c>
      <c r="D36" s="3">
        <f>IF(C36 = "Dots",4,IF(C36 = "Stripes",3,IF(C36 = "Solid",2,IF(C36 = "Ticked",1,"ERROR"))))</f>
        <v>2</v>
      </c>
      <c r="E36" t="s">
        <v>23</v>
      </c>
      <c r="F36" s="1">
        <f>IF(E36 = "Asia",5,IF(E36 = "USA",4,IF(E36 = "Cyprus",3,IF(E36 = "UK",2,IF(E36 = "Greece",1,"ERROR")))))</f>
        <v>2</v>
      </c>
      <c r="G36" t="s">
        <v>16</v>
      </c>
      <c r="H36" s="3">
        <f>IF(G36 = "Korat",5,IF(G36 = "Calico",4,IF(G36 = "Bambino",3,IF(G36 = "Aegean",2,IF(G36 = "Dwelf",1,"ERROR")))))</f>
        <v>5</v>
      </c>
      <c r="I36" t="s">
        <v>31</v>
      </c>
      <c r="J36" s="1">
        <f>IF(I36 = "Cobby",8,IF(I36 = "Foreign",7,IF(I36 = "Moderate",6,IF(I36 = "Svelte",5,IF(I36 = "Normal",4,IF(I36 = "Large",3,IF(I36 = "Dwarf",2,IF(I36 = "Lean and Muscular",1,"ERROR"))))))))</f>
        <v>5</v>
      </c>
      <c r="L36" s="8">
        <f t="shared" si="0"/>
        <v>0.59259259259259256</v>
      </c>
    </row>
    <row r="37" spans="1:12">
      <c r="A37" s="1">
        <v>18.1980614</v>
      </c>
      <c r="B37">
        <f>IF(AND(A37 &gt;= 10,A37 &lt;= 16),5,IF(AND(A37 &gt;= 5,A37 &lt;= 10),4,IF(AND(A37 &gt;= 15,A37 &lt;= 21),3,IF(AND(A37 &gt;= 21,A37 &lt;= 25),2,IF(AND(A37 &gt;= 25,A37 &lt;= 30),1,"ERROR")))))</f>
        <v>3</v>
      </c>
      <c r="C37" t="s">
        <v>11</v>
      </c>
      <c r="D37" s="3">
        <f>IF(C37 = "Dots",4,IF(C37 = "Stripes",3,IF(C37 = "Solid",2,IF(C37 = "Ticked",1,"ERROR"))))</f>
        <v>2</v>
      </c>
      <c r="E37" t="s">
        <v>26</v>
      </c>
      <c r="F37" s="1">
        <f>IF(E37 = "Asia",5,IF(E37 = "USA",4,IF(E37 = "Cyprus",3,IF(E37 = "UK",2,IF(E37 = "Greece",1,"ERROR")))))</f>
        <v>4</v>
      </c>
      <c r="G37" t="s">
        <v>13</v>
      </c>
      <c r="H37" s="3">
        <f>IF(G37 = "Korat",5,IF(G37 = "Calico",4,IF(G37 = "Bambino",3,IF(G37 = "Aegean",2,IF(G37 = "Dwelf",1,"ERROR")))))</f>
        <v>3</v>
      </c>
      <c r="I37" t="s">
        <v>31</v>
      </c>
      <c r="J37" s="1">
        <f>IF(I37 = "Cobby",8,IF(I37 = "Foreign",7,IF(I37 = "Moderate",6,IF(I37 = "Svelte",5,IF(I37 = "Normal",4,IF(I37 = "Large",3,IF(I37 = "Dwarf",2,IF(I37 = "Lean and Muscular",1,"ERROR"))))))))</f>
        <v>5</v>
      </c>
      <c r="L37" s="8">
        <f t="shared" si="0"/>
        <v>0.62962962962962965</v>
      </c>
    </row>
    <row r="38" spans="1:12">
      <c r="A38" s="1">
        <v>15.06811136</v>
      </c>
      <c r="B38">
        <f>IF(AND(A38 &gt;= 10,A38 &lt;= 16),5,IF(AND(A38 &gt;= 5,A38 &lt;= 10),4,IF(AND(A38 &gt;= 15,A38 &lt;= 21),3,IF(AND(A38 &gt;= 21,A38 &lt;= 25),2,IF(AND(A38 &gt;= 25,A38 &lt;= 30),1,"ERROR")))))</f>
        <v>5</v>
      </c>
      <c r="C38" t="s">
        <v>29</v>
      </c>
      <c r="D38" s="3">
        <f>IF(C38 = "Dots",4,IF(C38 = "Stripes",3,IF(C38 = "Solid",2,IF(C38 = "Ticked",1,"ERROR"))))</f>
        <v>1</v>
      </c>
      <c r="E38" t="s">
        <v>26</v>
      </c>
      <c r="F38" s="1">
        <f>IF(E38 = "Asia",5,IF(E38 = "USA",4,IF(E38 = "Cyprus",3,IF(E38 = "UK",2,IF(E38 = "Greece",1,"ERROR")))))</f>
        <v>4</v>
      </c>
      <c r="G38" t="s">
        <v>13</v>
      </c>
      <c r="H38" s="3">
        <f>IF(G38 = "Korat",5,IF(G38 = "Calico",4,IF(G38 = "Bambino",3,IF(G38 = "Aegean",2,IF(G38 = "Dwelf",1,"ERROR")))))</f>
        <v>3</v>
      </c>
      <c r="I38" t="s">
        <v>14</v>
      </c>
      <c r="J38" s="1">
        <f>IF(I38 = "Cobby",8,IF(I38 = "Foreign",7,IF(I38 = "Moderate",6,IF(I38 = "Svelte",5,IF(I38 = "Normal",4,IF(I38 = "Large",3,IF(I38 = "Dwarf",2,IF(I38 = "Lean and Muscular",1,"ERROR"))))))))</f>
        <v>3</v>
      </c>
      <c r="L38" s="8">
        <f t="shared" si="0"/>
        <v>0.59259259259259256</v>
      </c>
    </row>
    <row r="39" spans="1:12">
      <c r="A39" s="1">
        <v>10.460705559999999</v>
      </c>
      <c r="B39">
        <f>IF(AND(A39 &gt;= 10,A39 &lt;= 16),5,IF(AND(A39 &gt;= 5,A39 &lt;= 10),4,IF(AND(A39 &gt;= 15,A39 &lt;= 21),3,IF(AND(A39 &gt;= 21,A39 &lt;= 25),2,IF(AND(A39 &gt;= 25,A39 &lt;= 30),1,"ERROR")))))</f>
        <v>5</v>
      </c>
      <c r="C39" t="s">
        <v>18</v>
      </c>
      <c r="D39" s="3">
        <f>IF(C39 = "Dots",4,IF(C39 = "Stripes",3,IF(C39 = "Solid",2,IF(C39 = "Ticked",1,"ERROR"))))</f>
        <v>3</v>
      </c>
      <c r="E39" t="s">
        <v>15</v>
      </c>
      <c r="F39" s="1">
        <f>IF(E39 = "Asia",5,IF(E39 = "USA",4,IF(E39 = "Cyprus",3,IF(E39 = "UK",2,IF(E39 = "Greece",1,"ERROR")))))</f>
        <v>3</v>
      </c>
      <c r="G39" t="s">
        <v>20</v>
      </c>
      <c r="H39" s="3">
        <f>IF(G39 = "Korat",5,IF(G39 = "Calico",4,IF(G39 = "Bambino",3,IF(G39 = "Aegean",2,IF(G39 = "Dwelf",1,"ERROR")))))</f>
        <v>1</v>
      </c>
      <c r="I39" t="s">
        <v>21</v>
      </c>
      <c r="J39" s="1">
        <f>IF(I39 = "Cobby",8,IF(I39 = "Foreign",7,IF(I39 = "Moderate",6,IF(I39 = "Svelte",5,IF(I39 = "Normal",4,IF(I39 = "Large",3,IF(I39 = "Dwarf",2,IF(I39 = "Lean and Muscular",1,"ERROR"))))))))</f>
        <v>6</v>
      </c>
      <c r="L39" s="8">
        <f t="shared" si="0"/>
        <v>0.66666666666666663</v>
      </c>
    </row>
    <row r="40" spans="1:12">
      <c r="A40" s="1">
        <v>9.9086196260000001</v>
      </c>
      <c r="B40">
        <f>IF(AND(A40 &gt;= 10,A40 &lt;= 16),5,IF(AND(A40 &gt;= 5,A40 &lt;= 10),4,IF(AND(A40 &gt;= 15,A40 &lt;= 21),3,IF(AND(A40 &gt;= 21,A40 &lt;= 25),2,IF(AND(A40 &gt;= 25,A40 &lt;= 30),1,"ERROR")))))</f>
        <v>4</v>
      </c>
      <c r="C40" t="s">
        <v>22</v>
      </c>
      <c r="D40" s="3">
        <f>IF(C40 = "Dots",4,IF(C40 = "Stripes",3,IF(C40 = "Solid",2,IF(C40 = "Ticked",1,"ERROR"))))</f>
        <v>4</v>
      </c>
      <c r="E40" t="s">
        <v>23</v>
      </c>
      <c r="F40" s="1">
        <f>IF(E40 = "Asia",5,IF(E40 = "USA",4,IF(E40 = "Cyprus",3,IF(E40 = "UK",2,IF(E40 = "Greece",1,"ERROR")))))</f>
        <v>2</v>
      </c>
      <c r="G40" t="s">
        <v>27</v>
      </c>
      <c r="H40" s="3">
        <f>IF(G40 = "Korat",5,IF(G40 = "Calico",4,IF(G40 = "Bambino",3,IF(G40 = "Aegean",2,IF(G40 = "Dwelf",1,"ERROR")))))</f>
        <v>4</v>
      </c>
      <c r="I40" t="s">
        <v>25</v>
      </c>
      <c r="J40" s="1">
        <f>IF(I40 = "Cobby",8,IF(I40 = "Foreign",7,IF(I40 = "Moderate",6,IF(I40 = "Svelte",5,IF(I40 = "Normal",4,IF(I40 = "Large",3,IF(I40 = "Dwarf",2,IF(I40 = "Lean and Muscular",1,"ERROR"))))))))</f>
        <v>4</v>
      </c>
      <c r="L40" s="8">
        <f t="shared" si="0"/>
        <v>0.66666666666666663</v>
      </c>
    </row>
    <row r="41" spans="1:12">
      <c r="A41" s="1">
        <v>5.8663258249999997</v>
      </c>
      <c r="B41">
        <f>IF(AND(A41 &gt;= 10,A41 &lt;= 16),5,IF(AND(A41 &gt;= 5,A41 &lt;= 10),4,IF(AND(A41 &gt;= 15,A41 &lt;= 21),3,IF(AND(A41 &gt;= 21,A41 &lt;= 25),2,IF(AND(A41 &gt;= 25,A41 &lt;= 30),1,"ERROR")))))</f>
        <v>4</v>
      </c>
      <c r="C41" t="s">
        <v>11</v>
      </c>
      <c r="D41" s="3">
        <f>IF(C41 = "Dots",4,IF(C41 = "Stripes",3,IF(C41 = "Solid",2,IF(C41 = "Ticked",1,"ERROR"))))</f>
        <v>2</v>
      </c>
      <c r="E41" t="s">
        <v>23</v>
      </c>
      <c r="F41" s="1">
        <f>IF(E41 = "Asia",5,IF(E41 = "USA",4,IF(E41 = "Cyprus",3,IF(E41 = "UK",2,IF(E41 = "Greece",1,"ERROR")))))</f>
        <v>2</v>
      </c>
      <c r="G41" t="s">
        <v>16</v>
      </c>
      <c r="H41" s="3">
        <f>IF(G41 = "Korat",5,IF(G41 = "Calico",4,IF(G41 = "Bambino",3,IF(G41 = "Aegean",2,IF(G41 = "Dwelf",1,"ERROR")))))</f>
        <v>5</v>
      </c>
      <c r="I41" t="s">
        <v>31</v>
      </c>
      <c r="J41" s="1">
        <f>IF(I41 = "Cobby",8,IF(I41 = "Foreign",7,IF(I41 = "Moderate",6,IF(I41 = "Svelte",5,IF(I41 = "Normal",4,IF(I41 = "Large",3,IF(I41 = "Dwarf",2,IF(I41 = "Lean and Muscular",1,"ERROR"))))))))</f>
        <v>5</v>
      </c>
      <c r="L41" s="8">
        <f t="shared" si="0"/>
        <v>0.66666666666666663</v>
      </c>
    </row>
    <row r="42" spans="1:12">
      <c r="A42" s="1">
        <v>8.6427641170000005</v>
      </c>
      <c r="B42">
        <f>IF(AND(A42 &gt;= 10,A42 &lt;= 16),5,IF(AND(A42 &gt;= 5,A42 &lt;= 10),4,IF(AND(A42 &gt;= 15,A42 &lt;= 21),3,IF(AND(A42 &gt;= 21,A42 &lt;= 25),2,IF(AND(A42 &gt;= 25,A42 &lt;= 30),1,"ERROR")))))</f>
        <v>4</v>
      </c>
      <c r="C42" t="s">
        <v>18</v>
      </c>
      <c r="D42" s="3">
        <f>IF(C42 = "Dots",4,IF(C42 = "Stripes",3,IF(C42 = "Solid",2,IF(C42 = "Ticked",1,"ERROR"))))</f>
        <v>3</v>
      </c>
      <c r="E42" t="s">
        <v>15</v>
      </c>
      <c r="F42" s="1">
        <f>IF(E42 = "Asia",5,IF(E42 = "USA",4,IF(E42 = "Cyprus",3,IF(E42 = "UK",2,IF(E42 = "Greece",1,"ERROR")))))</f>
        <v>3</v>
      </c>
      <c r="G42" t="s">
        <v>16</v>
      </c>
      <c r="H42" s="3">
        <f>IF(G42 = "Korat",5,IF(G42 = "Calico",4,IF(G42 = "Bambino",3,IF(G42 = "Aegean",2,IF(G42 = "Dwelf",1,"ERROR")))))</f>
        <v>5</v>
      </c>
      <c r="I42" t="s">
        <v>31</v>
      </c>
      <c r="J42" s="1">
        <f>IF(I42 = "Cobby",8,IF(I42 = "Foreign",7,IF(I42 = "Moderate",6,IF(I42 = "Svelte",5,IF(I42 = "Normal",4,IF(I42 = "Large",3,IF(I42 = "Dwarf",2,IF(I42 = "Lean and Muscular",1,"ERROR"))))))))</f>
        <v>5</v>
      </c>
      <c r="L42" s="8">
        <f t="shared" si="0"/>
        <v>0.7407407407407407</v>
      </c>
    </row>
    <row r="43" spans="1:12">
      <c r="A43" s="1">
        <v>27.280769419999999</v>
      </c>
      <c r="B43">
        <f>IF(AND(A43 &gt;= 10,A43 &lt;= 16),5,IF(AND(A43 &gt;= 5,A43 &lt;= 10),4,IF(AND(A43 &gt;= 15,A43 &lt;= 21),3,IF(AND(A43 &gt;= 21,A43 &lt;= 25),2,IF(AND(A43 &gt;= 25,A43 &lt;= 30),1,"ERROR")))))</f>
        <v>1</v>
      </c>
      <c r="C43" t="s">
        <v>29</v>
      </c>
      <c r="D43" s="3">
        <f>IF(C43 = "Dots",4,IF(C43 = "Stripes",3,IF(C43 = "Solid",2,IF(C43 = "Ticked",1,"ERROR"))))</f>
        <v>1</v>
      </c>
      <c r="E43" t="s">
        <v>12</v>
      </c>
      <c r="F43" s="1">
        <f>IF(E43 = "Asia",5,IF(E43 = "USA",4,IF(E43 = "Cyprus",3,IF(E43 = "UK",2,IF(E43 = "Greece",1,"ERROR")))))</f>
        <v>5</v>
      </c>
      <c r="G43" t="s">
        <v>27</v>
      </c>
      <c r="H43" s="3">
        <f>IF(G43 = "Korat",5,IF(G43 = "Calico",4,IF(G43 = "Bambino",3,IF(G43 = "Aegean",2,IF(G43 = "Dwelf",1,"ERROR")))))</f>
        <v>4</v>
      </c>
      <c r="I43" t="s">
        <v>31</v>
      </c>
      <c r="J43" s="1">
        <f>IF(I43 = "Cobby",8,IF(I43 = "Foreign",7,IF(I43 = "Moderate",6,IF(I43 = "Svelte",5,IF(I43 = "Normal",4,IF(I43 = "Large",3,IF(I43 = "Dwarf",2,IF(I43 = "Lean and Muscular",1,"ERROR"))))))))</f>
        <v>5</v>
      </c>
      <c r="L43" s="8">
        <f t="shared" si="0"/>
        <v>0.59259259259259256</v>
      </c>
    </row>
    <row r="44" spans="1:12">
      <c r="A44" s="1">
        <v>26.279837839999999</v>
      </c>
      <c r="B44">
        <f>IF(AND(A44 &gt;= 10,A44 &lt;= 16),5,IF(AND(A44 &gt;= 5,A44 &lt;= 10),4,IF(AND(A44 &gt;= 15,A44 &lt;= 21),3,IF(AND(A44 &gt;= 21,A44 &lt;= 25),2,IF(AND(A44 &gt;= 25,A44 &lt;= 30),1,"ERROR")))))</f>
        <v>1</v>
      </c>
      <c r="C44" t="s">
        <v>29</v>
      </c>
      <c r="D44" s="3">
        <f>IF(C44 = "Dots",4,IF(C44 = "Stripes",3,IF(C44 = "Solid",2,IF(C44 = "Ticked",1,"ERROR"))))</f>
        <v>1</v>
      </c>
      <c r="E44" t="s">
        <v>15</v>
      </c>
      <c r="F44" s="1">
        <f>IF(E44 = "Asia",5,IF(E44 = "USA",4,IF(E44 = "Cyprus",3,IF(E44 = "UK",2,IF(E44 = "Greece",1,"ERROR")))))</f>
        <v>3</v>
      </c>
      <c r="G44" t="s">
        <v>27</v>
      </c>
      <c r="H44" s="3">
        <f>IF(G44 = "Korat",5,IF(G44 = "Calico",4,IF(G44 = "Bambino",3,IF(G44 = "Aegean",2,IF(G44 = "Dwelf",1,"ERROR")))))</f>
        <v>4</v>
      </c>
      <c r="I44" t="s">
        <v>17</v>
      </c>
      <c r="J44" s="1">
        <f>IF(I44 = "Cobby",8,IF(I44 = "Foreign",7,IF(I44 = "Moderate",6,IF(I44 = "Svelte",5,IF(I44 = "Normal",4,IF(I44 = "Large",3,IF(I44 = "Dwarf",2,IF(I44 = "Lean and Muscular",1,"ERROR"))))))))</f>
        <v>2</v>
      </c>
      <c r="L44" s="8">
        <f t="shared" si="0"/>
        <v>0.40740740740740738</v>
      </c>
    </row>
    <row r="45" spans="1:12">
      <c r="A45" s="1">
        <v>14.129556429999999</v>
      </c>
      <c r="B45">
        <f>IF(AND(A45 &gt;= 10,A45 &lt;= 16),5,IF(AND(A45 &gt;= 5,A45 &lt;= 10),4,IF(AND(A45 &gt;= 15,A45 &lt;= 21),3,IF(AND(A45 &gt;= 21,A45 &lt;= 25),2,IF(AND(A45 &gt;= 25,A45 &lt;= 30),1,"ERROR")))))</f>
        <v>5</v>
      </c>
      <c r="C45" t="s">
        <v>29</v>
      </c>
      <c r="D45" s="3">
        <f>IF(C45 = "Dots",4,IF(C45 = "Stripes",3,IF(C45 = "Solid",2,IF(C45 = "Ticked",1,"ERROR"))))</f>
        <v>1</v>
      </c>
      <c r="E45" t="s">
        <v>23</v>
      </c>
      <c r="F45" s="1">
        <f>IF(E45 = "Asia",5,IF(E45 = "USA",4,IF(E45 = "Cyprus",3,IF(E45 = "UK",2,IF(E45 = "Greece",1,"ERROR")))))</f>
        <v>2</v>
      </c>
      <c r="G45" t="s">
        <v>20</v>
      </c>
      <c r="H45" s="3">
        <f>IF(G45 = "Korat",5,IF(G45 = "Calico",4,IF(G45 = "Bambino",3,IF(G45 = "Aegean",2,IF(G45 = "Dwelf",1,"ERROR")))))</f>
        <v>1</v>
      </c>
      <c r="I45" t="s">
        <v>30</v>
      </c>
      <c r="J45" s="1">
        <f>IF(I45 = "Cobby",8,IF(I45 = "Foreign",7,IF(I45 = "Moderate",6,IF(I45 = "Svelte",5,IF(I45 = "Normal",4,IF(I45 = "Large",3,IF(I45 = "Dwarf",2,IF(I45 = "Lean and Muscular",1,"ERROR"))))))))</f>
        <v>8</v>
      </c>
      <c r="L45" s="8">
        <f t="shared" si="0"/>
        <v>0.62962962962962965</v>
      </c>
    </row>
    <row r="46" spans="1:12">
      <c r="A46" s="1">
        <v>28.975723720000001</v>
      </c>
      <c r="B46">
        <f>IF(AND(A46 &gt;= 10,A46 &lt;= 16),5,IF(AND(A46 &gt;= 5,A46 &lt;= 10),4,IF(AND(A46 &gt;= 15,A46 &lt;= 21),3,IF(AND(A46 &gt;= 21,A46 &lt;= 25),2,IF(AND(A46 &gt;= 25,A46 &lt;= 30),1,"ERROR")))))</f>
        <v>1</v>
      </c>
      <c r="C46" t="s">
        <v>11</v>
      </c>
      <c r="D46" s="3">
        <f>IF(C46 = "Dots",4,IF(C46 = "Stripes",3,IF(C46 = "Solid",2,IF(C46 = "Ticked",1,"ERROR"))))</f>
        <v>2</v>
      </c>
      <c r="E46" t="s">
        <v>19</v>
      </c>
      <c r="F46" s="1">
        <f>IF(E46 = "Asia",5,IF(E46 = "USA",4,IF(E46 = "Cyprus",3,IF(E46 = "UK",2,IF(E46 = "Greece",1,"ERROR")))))</f>
        <v>1</v>
      </c>
      <c r="G46" t="s">
        <v>27</v>
      </c>
      <c r="H46" s="3">
        <f>IF(G46 = "Korat",5,IF(G46 = "Calico",4,IF(G46 = "Bambino",3,IF(G46 = "Aegean",2,IF(G46 = "Dwelf",1,"ERROR")))))</f>
        <v>4</v>
      </c>
      <c r="I46" t="s">
        <v>17</v>
      </c>
      <c r="J46" s="1">
        <f>IF(I46 = "Cobby",8,IF(I46 = "Foreign",7,IF(I46 = "Moderate",6,IF(I46 = "Svelte",5,IF(I46 = "Normal",4,IF(I46 = "Large",3,IF(I46 = "Dwarf",2,IF(I46 = "Lean and Muscular",1,"ERROR"))))))))</f>
        <v>2</v>
      </c>
      <c r="L46" s="8">
        <f t="shared" si="0"/>
        <v>0.37037037037037035</v>
      </c>
    </row>
    <row r="47" spans="1:12">
      <c r="A47" s="1">
        <v>6.8737438790000001</v>
      </c>
      <c r="B47">
        <f>IF(AND(A47 &gt;= 10,A47 &lt;= 16),5,IF(AND(A47 &gt;= 5,A47 &lt;= 10),4,IF(AND(A47 &gt;= 15,A47 &lt;= 21),3,IF(AND(A47 &gt;= 21,A47 &lt;= 25),2,IF(AND(A47 &gt;= 25,A47 &lt;= 30),1,"ERROR")))))</f>
        <v>4</v>
      </c>
      <c r="C47" t="s">
        <v>22</v>
      </c>
      <c r="D47" s="3">
        <f>IF(C47 = "Dots",4,IF(C47 = "Stripes",3,IF(C47 = "Solid",2,IF(C47 = "Ticked",1,"ERROR"))))</f>
        <v>4</v>
      </c>
      <c r="E47" t="s">
        <v>26</v>
      </c>
      <c r="F47" s="1">
        <f>IF(E47 = "Asia",5,IF(E47 = "USA",4,IF(E47 = "Cyprus",3,IF(E47 = "UK",2,IF(E47 = "Greece",1,"ERROR")))))</f>
        <v>4</v>
      </c>
      <c r="G47" t="s">
        <v>27</v>
      </c>
      <c r="H47" s="3">
        <f>IF(G47 = "Korat",5,IF(G47 = "Calico",4,IF(G47 = "Bambino",3,IF(G47 = "Aegean",2,IF(G47 = "Dwelf",1,"ERROR")))))</f>
        <v>4</v>
      </c>
      <c r="I47" t="s">
        <v>30</v>
      </c>
      <c r="J47" s="1">
        <f>IF(I47 = "Cobby",8,IF(I47 = "Foreign",7,IF(I47 = "Moderate",6,IF(I47 = "Svelte",5,IF(I47 = "Normal",4,IF(I47 = "Large",3,IF(I47 = "Dwarf",2,IF(I47 = "Lean and Muscular",1,"ERROR"))))))))</f>
        <v>8</v>
      </c>
      <c r="L47" s="8">
        <f t="shared" si="0"/>
        <v>0.88888888888888884</v>
      </c>
    </row>
    <row r="48" spans="1:12">
      <c r="A48" s="1">
        <v>29.925956800000002</v>
      </c>
      <c r="B48">
        <f>IF(AND(A48 &gt;= 10,A48 &lt;= 16),5,IF(AND(A48 &gt;= 5,A48 &lt;= 10),4,IF(AND(A48 &gt;= 15,A48 &lt;= 21),3,IF(AND(A48 &gt;= 21,A48 &lt;= 25),2,IF(AND(A48 &gt;= 25,A48 &lt;= 30),1,"ERROR")))))</f>
        <v>1</v>
      </c>
      <c r="C48" t="s">
        <v>11</v>
      </c>
      <c r="D48" s="3">
        <f>IF(C48 = "Dots",4,IF(C48 = "Stripes",3,IF(C48 = "Solid",2,IF(C48 = "Ticked",1,"ERROR"))))</f>
        <v>2</v>
      </c>
      <c r="E48" t="s">
        <v>23</v>
      </c>
      <c r="F48" s="1">
        <f>IF(E48 = "Asia",5,IF(E48 = "USA",4,IF(E48 = "Cyprus",3,IF(E48 = "UK",2,IF(E48 = "Greece",1,"ERROR")))))</f>
        <v>2</v>
      </c>
      <c r="G48" t="s">
        <v>20</v>
      </c>
      <c r="H48" s="3">
        <f>IF(G48 = "Korat",5,IF(G48 = "Calico",4,IF(G48 = "Bambino",3,IF(G48 = "Aegean",2,IF(G48 = "Dwelf",1,"ERROR")))))</f>
        <v>1</v>
      </c>
      <c r="I48" t="s">
        <v>32</v>
      </c>
      <c r="J48" s="1">
        <f>IF(I48 = "Cobby",8,IF(I48 = "Foreign",7,IF(I48 = "Moderate",6,IF(I48 = "Svelte",5,IF(I48 = "Normal",4,IF(I48 = "Large",3,IF(I48 = "Dwarf",2,IF(I48 = "Lean and Muscular",1,"ERROR"))))))))</f>
        <v>7</v>
      </c>
      <c r="L48" s="8">
        <f t="shared" si="0"/>
        <v>0.48148148148148145</v>
      </c>
    </row>
    <row r="49" spans="1:12">
      <c r="A49" s="1">
        <v>13.09799179</v>
      </c>
      <c r="B49">
        <f>IF(AND(A49 &gt;= 10,A49 &lt;= 16),5,IF(AND(A49 &gt;= 5,A49 &lt;= 10),4,IF(AND(A49 &gt;= 15,A49 &lt;= 21),3,IF(AND(A49 &gt;= 21,A49 &lt;= 25),2,IF(AND(A49 &gt;= 25,A49 &lt;= 30),1,"ERROR")))))</f>
        <v>5</v>
      </c>
      <c r="C49" t="s">
        <v>22</v>
      </c>
      <c r="D49" s="3">
        <f>IF(C49 = "Dots",4,IF(C49 = "Stripes",3,IF(C49 = "Solid",2,IF(C49 = "Ticked",1,"ERROR"))))</f>
        <v>4</v>
      </c>
      <c r="E49" t="s">
        <v>12</v>
      </c>
      <c r="F49" s="1">
        <f>IF(E49 = "Asia",5,IF(E49 = "USA",4,IF(E49 = "Cyprus",3,IF(E49 = "UK",2,IF(E49 = "Greece",1,"ERROR")))))</f>
        <v>5</v>
      </c>
      <c r="G49" t="s">
        <v>16</v>
      </c>
      <c r="H49" s="3">
        <f>IF(G49 = "Korat",5,IF(G49 = "Calico",4,IF(G49 = "Bambino",3,IF(G49 = "Aegean",2,IF(G49 = "Dwelf",1,"ERROR")))))</f>
        <v>5</v>
      </c>
      <c r="I49" t="s">
        <v>30</v>
      </c>
      <c r="J49" s="1">
        <f>IF(I49 = "Cobby",8,IF(I49 = "Foreign",7,IF(I49 = "Moderate",6,IF(I49 = "Svelte",5,IF(I49 = "Normal",4,IF(I49 = "Large",3,IF(I49 = "Dwarf",2,IF(I49 = "Lean and Muscular",1,"ERROR"))))))))</f>
        <v>8</v>
      </c>
      <c r="L49" s="8">
        <f t="shared" si="0"/>
        <v>1</v>
      </c>
    </row>
    <row r="50" spans="1:12">
      <c r="A50" s="1">
        <v>27.8891375</v>
      </c>
      <c r="B50">
        <f>IF(AND(A50 &gt;= 10,A50 &lt;= 16),5,IF(AND(A50 &gt;= 5,A50 &lt;= 10),4,IF(AND(A50 &gt;= 15,A50 &lt;= 21),3,IF(AND(A50 &gt;= 21,A50 &lt;= 25),2,IF(AND(A50 &gt;= 25,A50 &lt;= 30),1,"ERROR")))))</f>
        <v>1</v>
      </c>
      <c r="C50" t="s">
        <v>22</v>
      </c>
      <c r="D50" s="3">
        <f>IF(C50 = "Dots",4,IF(C50 = "Stripes",3,IF(C50 = "Solid",2,IF(C50 = "Ticked",1,"ERROR"))))</f>
        <v>4</v>
      </c>
      <c r="E50" t="s">
        <v>19</v>
      </c>
      <c r="F50" s="1">
        <f>IF(E50 = "Asia",5,IF(E50 = "USA",4,IF(E50 = "Cyprus",3,IF(E50 = "UK",2,IF(E50 = "Greece",1,"ERROR")))))</f>
        <v>1</v>
      </c>
      <c r="G50" t="s">
        <v>27</v>
      </c>
      <c r="H50" s="3">
        <f>IF(G50 = "Korat",5,IF(G50 = "Calico",4,IF(G50 = "Bambino",3,IF(G50 = "Aegean",2,IF(G50 = "Dwelf",1,"ERROR")))))</f>
        <v>4</v>
      </c>
      <c r="I50" t="s">
        <v>32</v>
      </c>
      <c r="J50" s="1">
        <f>IF(I50 = "Cobby",8,IF(I50 = "Foreign",7,IF(I50 = "Moderate",6,IF(I50 = "Svelte",5,IF(I50 = "Normal",4,IF(I50 = "Large",3,IF(I50 = "Dwarf",2,IF(I50 = "Lean and Muscular",1,"ERROR"))))))))</f>
        <v>7</v>
      </c>
      <c r="L50" s="8">
        <f t="shared" si="0"/>
        <v>0.62962962962962965</v>
      </c>
    </row>
    <row r="51" spans="1:12">
      <c r="A51" s="1">
        <v>23.34358464</v>
      </c>
      <c r="B51">
        <f>IF(AND(A51 &gt;= 10,A51 &lt;= 16),5,IF(AND(A51 &gt;= 5,A51 &lt;= 10),4,IF(AND(A51 &gt;= 15,A51 &lt;= 21),3,IF(AND(A51 &gt;= 21,A51 &lt;= 25),2,IF(AND(A51 &gt;= 25,A51 &lt;= 30),1,"ERROR")))))</f>
        <v>2</v>
      </c>
      <c r="C51" t="s">
        <v>22</v>
      </c>
      <c r="D51" s="3">
        <f>IF(C51 = "Dots",4,IF(C51 = "Stripes",3,IF(C51 = "Solid",2,IF(C51 = "Ticked",1,"ERROR"))))</f>
        <v>4</v>
      </c>
      <c r="E51" t="s">
        <v>12</v>
      </c>
      <c r="F51" s="1">
        <f>IF(E51 = "Asia",5,IF(E51 = "USA",4,IF(E51 = "Cyprus",3,IF(E51 = "UK",2,IF(E51 = "Greece",1,"ERROR")))))</f>
        <v>5</v>
      </c>
      <c r="G51" t="s">
        <v>24</v>
      </c>
      <c r="H51" s="3">
        <f>IF(G51 = "Korat",5,IF(G51 = "Calico",4,IF(G51 = "Bambino",3,IF(G51 = "Aegean",2,IF(G51 = "Dwelf",1,"ERROR")))))</f>
        <v>2</v>
      </c>
      <c r="I51" t="s">
        <v>25</v>
      </c>
      <c r="J51" s="1">
        <f>IF(I51 = "Cobby",8,IF(I51 = "Foreign",7,IF(I51 = "Moderate",6,IF(I51 = "Svelte",5,IF(I51 = "Normal",4,IF(I51 = "Large",3,IF(I51 = "Dwarf",2,IF(I51 = "Lean and Muscular",1,"ERROR"))))))))</f>
        <v>4</v>
      </c>
      <c r="L51" s="8">
        <f t="shared" si="0"/>
        <v>0.62962962962962965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2021-02-16T19:44:41Z</dcterms:created>
  <dcterms:modified xsi:type="dcterms:W3CDTF">2021-02-16T20:43:55Z</dcterms:modified>
  <cp:category/>
  <cp:contentStatus/>
</cp:coreProperties>
</file>