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charybartley/Downloads/"/>
    </mc:Choice>
  </mc:AlternateContent>
  <xr:revisionPtr revIDLastSave="0" documentId="13_ncr:1_{6AF19A90-3207-2743-93B3-DA6BD20DBD5C}" xr6:coauthVersionLast="47" xr6:coauthVersionMax="47" xr10:uidLastSave="{00000000-0000-0000-0000-000000000000}"/>
  <bookViews>
    <workbookView xWindow="660" yWindow="500" windowWidth="28040" windowHeight="15740" xr2:uid="{A3A2E141-BDF9-1D4C-9655-C5187EDD2D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F9" i="1"/>
  <c r="G9" i="1"/>
  <c r="K13" i="1"/>
  <c r="D4" i="1"/>
  <c r="D5" i="1"/>
  <c r="D6" i="1"/>
  <c r="D7" i="1"/>
  <c r="D8" i="1"/>
  <c r="D3" i="1"/>
  <c r="E13" i="1"/>
  <c r="J13" i="1"/>
  <c r="J12" i="1"/>
  <c r="K12" i="1"/>
  <c r="E12" i="1"/>
  <c r="K11" i="1"/>
  <c r="J11" i="1"/>
  <c r="K10" i="1"/>
  <c r="J10" i="1"/>
  <c r="K9" i="1"/>
  <c r="J9" i="1"/>
  <c r="E10" i="1"/>
  <c r="E9" i="1"/>
  <c r="L10" i="1" l="1"/>
  <c r="L11" i="1" s="1"/>
  <c r="L12" i="1" s="1"/>
  <c r="L13" i="1" s="1"/>
  <c r="E11" i="1"/>
  <c r="D9" i="1"/>
  <c r="F10" i="1" l="1"/>
  <c r="D10" i="1" l="1"/>
  <c r="F11" i="1" s="1"/>
  <c r="D11" i="1" l="1"/>
  <c r="F12" i="1" s="1"/>
  <c r="D12" i="1" l="1"/>
  <c r="F13" i="1" s="1"/>
  <c r="D13" i="1" s="1"/>
</calcChain>
</file>

<file path=xl/sharedStrings.xml><?xml version="1.0" encoding="utf-8"?>
<sst xmlns="http://schemas.openxmlformats.org/spreadsheetml/2006/main" count="32" uniqueCount="18">
  <si>
    <t>CMS</t>
  </si>
  <si>
    <t>AMA</t>
  </si>
  <si>
    <t>CPT Code</t>
  </si>
  <si>
    <t>Minutes</t>
  </si>
  <si>
    <t>Units</t>
  </si>
  <si>
    <t>97010 - Hot/Cold Pack</t>
  </si>
  <si>
    <t>97014 - eStim Unattended</t>
  </si>
  <si>
    <t>97161 - Eval Low Complex</t>
  </si>
  <si>
    <t>97163 - Eval High Complex</t>
  </si>
  <si>
    <t>97164 - Re-Evaluation</t>
  </si>
  <si>
    <t>Untimed Codes</t>
  </si>
  <si>
    <t>97110 - therapeutic exercise</t>
  </si>
  <si>
    <t>97112 - neuromuscular re-ed</t>
  </si>
  <si>
    <t>97140 - manual therapy</t>
  </si>
  <si>
    <t>97116 - gait training</t>
  </si>
  <si>
    <t xml:space="preserve">97530 - therapeutic activities </t>
  </si>
  <si>
    <t>97162 - Eval Medium Complex</t>
  </si>
  <si>
    <t>Timed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</si>
</sst>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3" fillId="3" borderId="0" xfId="2" applyAlignment="1">
      <alignment horizontal="center"/>
    </xf>
    <xf numFmtId="0" fontId="3" fillId="7" borderId="0" xfId="6" applyAlignment="1">
      <alignment horizontal="center"/>
    </xf>
    <xf numFmtId="0" fontId="1" fillId="6" borderId="0" xfId="5" applyAlignment="1">
      <alignment horizontal="center"/>
    </xf>
    <xf numFmtId="0" fontId="1" fillId="9" borderId="0" xfId="8" applyAlignment="1">
      <alignment horizontal="center"/>
    </xf>
    <xf numFmtId="0" fontId="1" fillId="10" borderId="0" xfId="9" applyAlignment="1">
      <alignment horizontal="center"/>
    </xf>
    <xf numFmtId="0" fontId="1" fillId="5" borderId="0" xfId="4" applyAlignment="1">
      <alignment horizontal="center"/>
    </xf>
    <xf numFmtId="0" fontId="1" fillId="5" borderId="0" xfId="4" applyAlignment="1">
      <alignment horizontal="left"/>
    </xf>
    <xf numFmtId="0" fontId="1" fillId="4" borderId="0" xfId="3" applyAlignment="1">
      <alignment horizontal="left"/>
    </xf>
    <xf numFmtId="0" fontId="1" fillId="9" borderId="0" xfId="8" applyAlignment="1">
      <alignment horizontal="left"/>
    </xf>
    <xf numFmtId="0" fontId="1" fillId="8" borderId="0" xfId="7" applyAlignment="1">
      <alignment horizontal="left"/>
    </xf>
    <xf numFmtId="0" fontId="1" fillId="4" borderId="0" xfId="3" applyAlignment="1">
      <alignment horizontal="center"/>
    </xf>
    <xf numFmtId="0" fontId="1" fillId="8" borderId="0" xfId="7" applyAlignment="1">
      <alignment horizontal="center"/>
    </xf>
    <xf numFmtId="0" fontId="1" fillId="5" borderId="0" xfId="4" applyAlignment="1" applyProtection="1">
      <alignment horizontal="center"/>
      <protection locked="0"/>
    </xf>
    <xf numFmtId="0" fontId="1" fillId="4" borderId="0" xfId="3" applyAlignment="1" applyProtection="1">
      <alignment horizontal="center"/>
      <protection locked="0"/>
    </xf>
    <xf numFmtId="0" fontId="1" fillId="9" borderId="0" xfId="8" applyAlignment="1" applyProtection="1">
      <alignment horizontal="center"/>
      <protection locked="0"/>
    </xf>
    <xf numFmtId="0" fontId="1" fillId="8" borderId="0" xfId="7" applyAlignment="1" applyProtection="1">
      <alignment horizontal="center"/>
      <protection locked="0"/>
    </xf>
    <xf numFmtId="0" fontId="2" fillId="2" borderId="1" xfId="1" applyAlignment="1">
      <alignment horizontal="center" vertical="center"/>
    </xf>
  </cellXfs>
  <cellStyles count="10">
    <cellStyle name="20% - Accent1" xfId="3" builtinId="30"/>
    <cellStyle name="20% - Accent2" xfId="7" builtinId="34"/>
    <cellStyle name="40% - Accent1" xfId="4" builtinId="31"/>
    <cellStyle name="40% - Accent2" xfId="8" builtinId="35"/>
    <cellStyle name="60% - Accent1" xfId="5" builtinId="32"/>
    <cellStyle name="60% - Accent2" xfId="9" builtinId="36"/>
    <cellStyle name="Accent1" xfId="2" builtinId="29"/>
    <cellStyle name="Accent2" xfId="6" builtinId="33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4032-5449-264E-B548-427C7F0F0444}">
  <dimension ref="A1:L15"/>
  <sheetViews>
    <sheetView tabSelected="1" zoomScale="120" zoomScaleNormal="120" workbookViewId="0">
      <selection activeCell="B4" sqref="B4"/>
    </sheetView>
  </sheetViews>
  <sheetFormatPr baseColWidth="10" defaultRowHeight="16" x14ac:dyDescent="0.2"/>
  <cols>
    <col min="1" max="1" width="13.6640625" bestFit="1" customWidth="1"/>
    <col min="2" max="2" width="25.1640625" bestFit="1" customWidth="1"/>
    <col min="5" max="7" width="0" hidden="1" customWidth="1"/>
    <col min="8" max="8" width="25.5" bestFit="1" customWidth="1"/>
    <col min="11" max="12" width="0" hidden="1" customWidth="1"/>
  </cols>
  <sheetData>
    <row r="1" spans="1:12" x14ac:dyDescent="0.2">
      <c r="B1" s="2" t="s">
        <v>0</v>
      </c>
      <c r="C1" s="2"/>
      <c r="D1" s="2"/>
      <c r="H1" s="3" t="s">
        <v>1</v>
      </c>
      <c r="I1" s="3"/>
      <c r="J1" s="3"/>
    </row>
    <row r="2" spans="1:12" ht="17" thickBot="1" x14ac:dyDescent="0.25">
      <c r="B2" s="4" t="s">
        <v>2</v>
      </c>
      <c r="C2" s="4" t="s">
        <v>3</v>
      </c>
      <c r="D2" s="4" t="s">
        <v>4</v>
      </c>
      <c r="H2" s="6" t="s">
        <v>2</v>
      </c>
      <c r="I2" s="6" t="s">
        <v>3</v>
      </c>
      <c r="J2" s="6" t="s">
        <v>4</v>
      </c>
    </row>
    <row r="3" spans="1:12" ht="18" thickTop="1" thickBot="1" x14ac:dyDescent="0.25">
      <c r="A3" s="18" t="s">
        <v>10</v>
      </c>
      <c r="B3" s="8" t="s">
        <v>7</v>
      </c>
      <c r="C3" s="14">
        <v>0</v>
      </c>
      <c r="D3" s="7" t="str">
        <f>IF(C3&gt;0, "1", "")</f>
        <v/>
      </c>
      <c r="H3" s="10" t="s">
        <v>7</v>
      </c>
      <c r="I3" s="16">
        <v>0</v>
      </c>
      <c r="J3" s="5"/>
    </row>
    <row r="4" spans="1:12" ht="18" thickTop="1" thickBot="1" x14ac:dyDescent="0.25">
      <c r="A4" s="18"/>
      <c r="B4" s="8" t="s">
        <v>16</v>
      </c>
      <c r="C4" s="14">
        <v>0</v>
      </c>
      <c r="D4" s="7" t="str">
        <f t="shared" ref="D4:D8" si="0">IF(C4&gt;0, "1", "")</f>
        <v/>
      </c>
      <c r="H4" s="10" t="s">
        <v>16</v>
      </c>
      <c r="I4" s="16">
        <v>0</v>
      </c>
      <c r="J4" s="5"/>
    </row>
    <row r="5" spans="1:12" ht="18" thickTop="1" thickBot="1" x14ac:dyDescent="0.25">
      <c r="A5" s="18"/>
      <c r="B5" s="8" t="s">
        <v>8</v>
      </c>
      <c r="C5" s="14">
        <v>0</v>
      </c>
      <c r="D5" s="7" t="str">
        <f t="shared" si="0"/>
        <v/>
      </c>
      <c r="H5" s="10" t="s">
        <v>8</v>
      </c>
      <c r="I5" s="16">
        <v>0</v>
      </c>
      <c r="J5" s="5"/>
    </row>
    <row r="6" spans="1:12" ht="18" thickTop="1" thickBot="1" x14ac:dyDescent="0.25">
      <c r="A6" s="18"/>
      <c r="B6" s="8" t="s">
        <v>9</v>
      </c>
      <c r="C6" s="14">
        <v>0</v>
      </c>
      <c r="D6" s="7" t="str">
        <f t="shared" si="0"/>
        <v/>
      </c>
      <c r="H6" s="10" t="s">
        <v>9</v>
      </c>
      <c r="I6" s="16">
        <v>0</v>
      </c>
      <c r="J6" s="5"/>
    </row>
    <row r="7" spans="1:12" ht="18" thickTop="1" thickBot="1" x14ac:dyDescent="0.25">
      <c r="A7" s="18"/>
      <c r="B7" s="8" t="s">
        <v>5</v>
      </c>
      <c r="C7" s="14">
        <v>0</v>
      </c>
      <c r="D7" s="7" t="str">
        <f t="shared" si="0"/>
        <v/>
      </c>
      <c r="H7" s="10" t="s">
        <v>5</v>
      </c>
      <c r="I7" s="16">
        <v>0</v>
      </c>
      <c r="J7" s="5"/>
    </row>
    <row r="8" spans="1:12" ht="18" thickTop="1" thickBot="1" x14ac:dyDescent="0.25">
      <c r="A8" s="18"/>
      <c r="B8" s="8" t="s">
        <v>6</v>
      </c>
      <c r="C8" s="14">
        <v>0</v>
      </c>
      <c r="D8" s="7" t="str">
        <f t="shared" si="0"/>
        <v/>
      </c>
      <c r="H8" s="10" t="s">
        <v>6</v>
      </c>
      <c r="I8" s="16">
        <v>0</v>
      </c>
      <c r="J8" s="5"/>
    </row>
    <row r="9" spans="1:12" ht="18" thickTop="1" thickBot="1" x14ac:dyDescent="0.25">
      <c r="A9" s="18" t="s">
        <v>17</v>
      </c>
      <c r="B9" s="9" t="s">
        <v>11</v>
      </c>
      <c r="C9" s="15">
        <v>21</v>
      </c>
      <c r="D9" s="12">
        <f>IF($F9&gt;=1, IF(C9&gt;=8, MIN(INT(C9/15) + IF(MOD(C9, 15)&gt;=8, 1, 0), $F9), 0), IF($F9&gt;=0.5, 1, 0))</f>
        <v>1</v>
      </c>
      <c r="E9">
        <f>C9/15</f>
        <v>1.4</v>
      </c>
      <c r="F9" s="1">
        <f>SUM(C$9:C$13)/15</f>
        <v>2.7333333333333334</v>
      </c>
      <c r="G9">
        <f>SUM(C9:C13)</f>
        <v>41</v>
      </c>
      <c r="H9" s="11" t="s">
        <v>11</v>
      </c>
      <c r="I9" s="17">
        <v>15</v>
      </c>
      <c r="J9" s="13">
        <f>IF(I9&gt;=8, INT(I9/15) + IF(MOD(I9, 15)&gt;=8, 1, 0), 0)</f>
        <v>1</v>
      </c>
      <c r="K9">
        <f>I9/15</f>
        <v>1</v>
      </c>
      <c r="L9" s="1">
        <f>SUM(I$9:I$13)/15</f>
        <v>2.0666666666666669</v>
      </c>
    </row>
    <row r="10" spans="1:12" ht="18" thickTop="1" thickBot="1" x14ac:dyDescent="0.25">
      <c r="A10" s="18"/>
      <c r="B10" s="9" t="s">
        <v>12</v>
      </c>
      <c r="C10" s="15">
        <v>20</v>
      </c>
      <c r="D10" s="12">
        <f>IF($F10&gt;=1, IF(C10&gt;=8, MIN(INT(C10/15) + IF(MOD(C10, 15)&gt;=8, 1, 0), $F10), 0), IF($F10&gt;=0.5, 1, 0))</f>
        <v>1</v>
      </c>
      <c r="E10">
        <f t="shared" ref="E10:E11" si="1">C10/15</f>
        <v>1.3333333333333333</v>
      </c>
      <c r="F10" s="1">
        <f>F9-D9</f>
        <v>1.7333333333333334</v>
      </c>
      <c r="H10" s="11" t="s">
        <v>12</v>
      </c>
      <c r="I10" s="17">
        <v>8</v>
      </c>
      <c r="J10" s="13">
        <f t="shared" ref="J10:J13" si="2">IF(I10&gt;=8, INT(I10/15) + IF(MOD(I10, 15)&gt;=8, 1, 0), 0)</f>
        <v>1</v>
      </c>
      <c r="K10">
        <f t="shared" ref="K10:K11" si="3">I10/15</f>
        <v>0.53333333333333333</v>
      </c>
      <c r="L10" s="1">
        <f>L9-J9</f>
        <v>1.0666666666666669</v>
      </c>
    </row>
    <row r="11" spans="1:12" ht="18" thickTop="1" thickBot="1" x14ac:dyDescent="0.25">
      <c r="A11" s="18"/>
      <c r="B11" s="9" t="s">
        <v>14</v>
      </c>
      <c r="C11" s="15">
        <v>0</v>
      </c>
      <c r="D11" s="12">
        <f>IF($F11&gt;=1, IF(C11&gt;=8, MIN(INT(C11/15) + IF(MOD(C11, 15)&gt;=8, 1, 0), $F11), 0), IF($F11&gt;=0.5, 1, 0))</f>
        <v>1</v>
      </c>
      <c r="E11">
        <f t="shared" si="1"/>
        <v>0</v>
      </c>
      <c r="F11" s="1">
        <f>F10-D10</f>
        <v>0.73333333333333339</v>
      </c>
      <c r="H11" s="11" t="s">
        <v>14</v>
      </c>
      <c r="I11" s="17">
        <v>8</v>
      </c>
      <c r="J11" s="13">
        <f t="shared" si="2"/>
        <v>1</v>
      </c>
      <c r="K11">
        <f t="shared" si="3"/>
        <v>0.53333333333333333</v>
      </c>
      <c r="L11" s="1">
        <f>L10-J10</f>
        <v>6.6666666666666874E-2</v>
      </c>
    </row>
    <row r="12" spans="1:12" ht="18" thickTop="1" thickBot="1" x14ac:dyDescent="0.25">
      <c r="A12" s="18"/>
      <c r="B12" s="9" t="s">
        <v>13</v>
      </c>
      <c r="C12" s="15">
        <v>0</v>
      </c>
      <c r="D12" s="12">
        <f>IF($F12&gt;=1, IF(C12&gt;=8, MIN(INT(C12/15) + IF(MOD(C12, 15)&gt;=8, 1, 0), $F12), 0), IF($F12&gt;=0.5, 1, 0))</f>
        <v>0</v>
      </c>
      <c r="E12">
        <f>C12/15</f>
        <v>0</v>
      </c>
      <c r="F12" s="1">
        <f>F11-D11</f>
        <v>-0.26666666666666661</v>
      </c>
      <c r="H12" s="11" t="s">
        <v>13</v>
      </c>
      <c r="I12" s="17">
        <v>0</v>
      </c>
      <c r="J12" s="13">
        <f t="shared" si="2"/>
        <v>0</v>
      </c>
      <c r="K12">
        <f t="shared" ref="K12" si="4">I12/15</f>
        <v>0</v>
      </c>
      <c r="L12" s="1">
        <f>L11-J11</f>
        <v>-0.93333333333333313</v>
      </c>
    </row>
    <row r="13" spans="1:12" ht="18" thickTop="1" thickBot="1" x14ac:dyDescent="0.25">
      <c r="A13" s="18"/>
      <c r="B13" s="9" t="s">
        <v>15</v>
      </c>
      <c r="C13" s="15">
        <v>0</v>
      </c>
      <c r="D13" s="12">
        <f>IF($F13&gt;=1, IF(C13&gt;=8, MIN(INT(C13/15) + IF(MOD(C13, 15)&gt;=8, 1, 0), $F13), 0), IF($F13&gt;=0.5, 1, 0))</f>
        <v>0</v>
      </c>
      <c r="E13">
        <f>C13/15</f>
        <v>0</v>
      </c>
      <c r="F13" s="1">
        <f>F12-D12</f>
        <v>-0.26666666666666661</v>
      </c>
      <c r="H13" s="11" t="s">
        <v>15</v>
      </c>
      <c r="I13" s="17">
        <v>0</v>
      </c>
      <c r="J13" s="13">
        <f t="shared" si="2"/>
        <v>0</v>
      </c>
      <c r="K13">
        <f t="shared" ref="K13" si="5">I13/15</f>
        <v>0</v>
      </c>
      <c r="L13" s="1">
        <f>L12-J12</f>
        <v>-0.93333333333333313</v>
      </c>
    </row>
    <row r="14" spans="1:12" ht="17" thickTop="1" x14ac:dyDescent="0.2"/>
    <row r="15" spans="1:12" x14ac:dyDescent="0.2">
      <c r="F15" s="1"/>
    </row>
  </sheetData>
  <sheetProtection sheet="1" objects="1" scenarios="1"/>
  <mergeCells count="4">
    <mergeCell ref="B1:D1"/>
    <mergeCell ref="H1:J1"/>
    <mergeCell ref="A3:A8"/>
    <mergeCell ref="A9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Bartley</dc:creator>
  <cp:lastModifiedBy>Zachary Bartley</cp:lastModifiedBy>
  <dcterms:created xsi:type="dcterms:W3CDTF">2024-03-07T19:15:46Z</dcterms:created>
  <dcterms:modified xsi:type="dcterms:W3CDTF">2024-03-11T01:26:17Z</dcterms:modified>
</cp:coreProperties>
</file>