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24575D38-F540-4A49-8DB2-99B20BF0981B}" xr6:coauthVersionLast="47" xr6:coauthVersionMax="47" xr10:uidLastSave="{00000000-0000-0000-0000-000000000000}"/>
  <bookViews>
    <workbookView xWindow="-120" yWindow="-120" windowWidth="29040" windowHeight="15840" tabRatio="747" firstSheet="4" activeTab="4" xr2:uid="{00000000-000D-0000-FFFF-FFFF00000000}"/>
  </bookViews>
  <sheets>
    <sheet name="Sheet1" sheetId="1" state="hidden" r:id="rId1"/>
    <sheet name="Two-way Chisquare" sheetId="3" state="hidden" r:id="rId2"/>
    <sheet name="Grid on DataAnalysis Plan" sheetId="2" state="hidden" r:id="rId3"/>
    <sheet name="Recoding demo" sheetId="5" state="hidden" r:id="rId4"/>
    <sheet name="Visualization - Descriptive 1" sheetId="6" r:id="rId5"/>
    <sheet name="Visualization - Descriptive 2" sheetId="9" r:id="rId6"/>
    <sheet name="Qualtrics Diff RQ practice 1" sheetId="8" r:id="rId7"/>
    <sheet name="Qualtrics Diff RQ practice 2" sheetId="10" r:id="rId8"/>
    <sheet name="Descriptive analysis technique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7" l="1"/>
  <c r="D27" i="7"/>
  <c r="C27" i="7"/>
  <c r="B27" i="7"/>
  <c r="B4" i="6"/>
  <c r="B3" i="6"/>
  <c r="E29" i="3"/>
  <c r="E31" i="3" s="1"/>
  <c r="E33" i="3" s="1"/>
  <c r="C29" i="3"/>
  <c r="C31" i="3" s="1"/>
  <c r="C33" i="3" s="1"/>
  <c r="E28" i="3"/>
  <c r="E30" i="3" s="1"/>
  <c r="E32" i="3" s="1"/>
  <c r="E25" i="3"/>
  <c r="D25" i="3"/>
  <c r="D29" i="3" s="1"/>
  <c r="D31" i="3" s="1"/>
  <c r="D33" i="3" s="1"/>
  <c r="C25" i="3"/>
  <c r="D23" i="3"/>
  <c r="D28" i="3" s="1"/>
  <c r="D30" i="3" s="1"/>
  <c r="D32" i="3" s="1"/>
  <c r="E23" i="3"/>
  <c r="C23" i="3"/>
  <c r="C28" i="3" s="1"/>
  <c r="C30" i="3" s="1"/>
  <c r="C32" i="3" s="1"/>
  <c r="C16" i="3"/>
  <c r="D16" i="3"/>
  <c r="C17" i="3"/>
  <c r="D17" i="3"/>
  <c r="B17" i="3"/>
  <c r="E17" i="3" s="1"/>
  <c r="B16" i="3"/>
  <c r="E16" i="3" s="1"/>
  <c r="C10" i="3"/>
  <c r="D10" i="3"/>
  <c r="C11" i="3"/>
  <c r="D11" i="3"/>
  <c r="B11" i="3"/>
  <c r="B10" i="3"/>
  <c r="B12" i="3" s="1"/>
  <c r="F33" i="3" l="1"/>
  <c r="D12" i="3"/>
  <c r="C12" i="3"/>
  <c r="D22" i="1"/>
  <c r="C22" i="1"/>
  <c r="D20" i="1"/>
  <c r="D19" i="1"/>
  <c r="C20" i="1"/>
  <c r="C19" i="1"/>
  <c r="F12" i="1"/>
  <c r="F13" i="1"/>
  <c r="D13" i="1"/>
  <c r="C13" i="1"/>
  <c r="D12" i="1"/>
  <c r="C12" i="1"/>
  <c r="E12" i="1" s="1"/>
  <c r="E13" i="1" l="1"/>
</calcChain>
</file>

<file path=xl/sharedStrings.xml><?xml version="1.0" encoding="utf-8"?>
<sst xmlns="http://schemas.openxmlformats.org/spreadsheetml/2006/main" count="211" uniqueCount="132">
  <si>
    <t>Frequency Table</t>
  </si>
  <si>
    <t>How did you perform on the test?</t>
  </si>
  <si>
    <t>Pass</t>
  </si>
  <si>
    <t>Fail</t>
  </si>
  <si>
    <t>Row Total</t>
  </si>
  <si>
    <t>Did you study for the Test?</t>
  </si>
  <si>
    <t>Yes</t>
  </si>
  <si>
    <t>No</t>
  </si>
  <si>
    <t>Column Total</t>
  </si>
  <si>
    <t>Row Percent Table (Use study for the test as the base)</t>
  </si>
  <si>
    <t>Row %</t>
  </si>
  <si>
    <t>Row % out of Grand Total</t>
  </si>
  <si>
    <t>Column Percent Table (Use performance as the base)</t>
  </si>
  <si>
    <t>Column %</t>
  </si>
  <si>
    <t>Column % out of Grand Total</t>
  </si>
  <si>
    <t xml:space="preserve">Did you study for the midterm test? </t>
  </si>
  <si>
    <t>_ Yes   _ No</t>
  </si>
  <si>
    <t xml:space="preserve">Do students living on campus differ from those living off campus in the their pizza preferences? </t>
  </si>
  <si>
    <t xml:space="preserve">Papa John's </t>
  </si>
  <si>
    <t>Shakespeare's</t>
  </si>
  <si>
    <t xml:space="preserve">Gumby's </t>
  </si>
  <si>
    <t>Total</t>
  </si>
  <si>
    <t>On campus</t>
  </si>
  <si>
    <t xml:space="preserve">off campus </t>
  </si>
  <si>
    <r>
      <t>Column %:</t>
    </r>
    <r>
      <rPr>
        <sz val="11"/>
        <color theme="0"/>
        <rFont val="Calibri"/>
        <family val="2"/>
        <scheme val="minor"/>
      </rPr>
      <t xml:space="preserve"> Do the three Pizza shops attract students who differ in their living location?</t>
    </r>
  </si>
  <si>
    <t>Total % Column</t>
  </si>
  <si>
    <r>
      <t xml:space="preserve">Row %: </t>
    </r>
    <r>
      <rPr>
        <sz val="11"/>
        <color theme="0"/>
        <rFont val="Calibri"/>
        <family val="2"/>
        <scheme val="minor"/>
      </rPr>
      <t xml:space="preserve">Do students living on campus differ from those living off campus in the their pizza preferences? </t>
    </r>
  </si>
  <si>
    <t>Total % Row</t>
  </si>
  <si>
    <t>Observed</t>
  </si>
  <si>
    <t>Expected</t>
  </si>
  <si>
    <t>O-E</t>
  </si>
  <si>
    <t xml:space="preserve">(O - E)^2
</t>
  </si>
  <si>
    <t>(O - E)^2 / E</t>
  </si>
  <si>
    <t>Data Analysis plan - Level of measurement * type of RQ</t>
  </si>
  <si>
    <t>Level of Measurement (of analysis variable)</t>
  </si>
  <si>
    <t>N/O</t>
  </si>
  <si>
    <t>I/R</t>
  </si>
  <si>
    <t>Number of variables</t>
  </si>
  <si>
    <t>One (Descriptive RQ)</t>
  </si>
  <si>
    <t>percent, percent CI, one way Chi-square</t>
  </si>
  <si>
    <t>mean, mean CI, standard deviation, one sample T-test</t>
  </si>
  <si>
    <t>Two (Difference, Association RQ)</t>
  </si>
  <si>
    <t>Two-way chi-square</t>
  </si>
  <si>
    <t>Independent T test</t>
  </si>
  <si>
    <t>Note:</t>
  </si>
  <si>
    <t>N O stand for Nomial and Ordinal</t>
  </si>
  <si>
    <t>I R stand for Interval and Ratio</t>
  </si>
  <si>
    <t>CI stands for confidence interval</t>
  </si>
  <si>
    <t>I/R can also use the same descriptive statistics as N/O with some transformation but not vice versa</t>
  </si>
  <si>
    <t>Grouping variable is always N/O</t>
  </si>
  <si>
    <t>Relationship between two analysis variable: correlation</t>
  </si>
  <si>
    <t>One way chi-square requires mutually exclusive categories for N/O (e.g., most preferred pizza shop - select only one)</t>
  </si>
  <si>
    <t xml:space="preserve">1. in SPSS your produce bar chart freq distritution for each features. </t>
    <phoneticPr fontId="7" type="noConversion"/>
  </si>
  <si>
    <t>Satisfaction on breakfast restaurants in downtown</t>
    <phoneticPr fontId="7" type="noConversion"/>
  </si>
  <si>
    <t>Feauture</t>
    <phoneticPr fontId="7" type="noConversion"/>
  </si>
  <si>
    <t>Satisfaction</t>
    <phoneticPr fontId="7" type="noConversion"/>
  </si>
  <si>
    <t>Price point</t>
    <phoneticPr fontId="7" type="noConversion"/>
  </si>
  <si>
    <t>Number of restaurants</t>
    <phoneticPr fontId="7" type="noConversion"/>
  </si>
  <si>
    <t>F3</t>
    <phoneticPr fontId="7" type="noConversion"/>
  </si>
  <si>
    <t>F4</t>
    <phoneticPr fontId="7" type="noConversion"/>
  </si>
  <si>
    <t>F5</t>
    <phoneticPr fontId="7" type="noConversion"/>
  </si>
  <si>
    <t xml:space="preserve">Independent T test. </t>
    <phoneticPr fontId="7" type="noConversion"/>
  </si>
  <si>
    <t xml:space="preserve">Grouping (categorical variable - nomail or ordinal - male vs. female) </t>
    <phoneticPr fontId="7" type="noConversion"/>
  </si>
  <si>
    <t>Analysis variable</t>
    <phoneticPr fontId="7" type="noConversion"/>
  </si>
  <si>
    <t>Salad Dressings</t>
  </si>
  <si>
    <t>Percent Preference Each of the Three Salad Dressing (n=270)</t>
  </si>
  <si>
    <t>Count</t>
  </si>
  <si>
    <t>Honey Mustard</t>
  </si>
  <si>
    <t>Poppy seed</t>
  </si>
  <si>
    <t>Balsamic vinaigrette</t>
  </si>
  <si>
    <t xml:space="preserve">Total </t>
  </si>
  <si>
    <t>South side</t>
  </si>
  <si>
    <t>West side</t>
  </si>
  <si>
    <t>Original survey</t>
  </si>
  <si>
    <t>Library questionnaire</t>
  </si>
  <si>
    <t xml:space="preserve">Level of measurement: </t>
  </si>
  <si>
    <t>Nominal</t>
  </si>
  <si>
    <t>Central tendency:</t>
  </si>
  <si>
    <t>percent</t>
  </si>
  <si>
    <t>Variation</t>
  </si>
  <si>
    <t>percent distribution</t>
  </si>
  <si>
    <t>Qualtrics Data set sample</t>
  </si>
  <si>
    <t>Name</t>
  </si>
  <si>
    <t>Major</t>
  </si>
  <si>
    <t>Major_aggregate (created by you)</t>
  </si>
  <si>
    <t>Adam</t>
  </si>
  <si>
    <t>Business</t>
  </si>
  <si>
    <t>Beth</t>
  </si>
  <si>
    <t>Finance</t>
  </si>
  <si>
    <t>Catlin</t>
  </si>
  <si>
    <t>Accounting</t>
  </si>
  <si>
    <t>David</t>
  </si>
  <si>
    <t>Psychology</t>
  </si>
  <si>
    <t>Non-Business</t>
  </si>
  <si>
    <t>Summary statistics for data visualization</t>
  </si>
  <si>
    <t>Percent</t>
  </si>
  <si>
    <t>Ordinal</t>
  </si>
  <si>
    <t>median or mode</t>
  </si>
  <si>
    <t xml:space="preserve">Variation: </t>
  </si>
  <si>
    <t>range from 1-2, 1 as most frequent use</t>
  </si>
  <si>
    <t>as a place to study</t>
  </si>
  <si>
    <t>as a place to meet</t>
  </si>
  <si>
    <t>obtain material for class work</t>
  </si>
  <si>
    <t>Median</t>
  </si>
  <si>
    <t>Version1</t>
  </si>
  <si>
    <t>Use of library</t>
  </si>
  <si>
    <t>Version2</t>
  </si>
  <si>
    <t>Rank</t>
  </si>
  <si>
    <t>Interval</t>
  </si>
  <si>
    <t>Average</t>
  </si>
  <si>
    <t>range from 1-2 days to 5-6 days a week</t>
  </si>
  <si>
    <t>1-2 days a week</t>
  </si>
  <si>
    <t>3-4 days a week</t>
  </si>
  <si>
    <t>Frequency of library use</t>
  </si>
  <si>
    <t>Frequency of library use_Recode</t>
  </si>
  <si>
    <t>5-6 days a week</t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</si>
  <si>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 on average students use the library three days a week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</si>
  <si>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principle of doing average is assigning the frequency with appropriate weights</t>
    </r>
  </si>
  <si>
    <t>Do male and female differ in where they purchase gift cards?</t>
  </si>
  <si>
    <t>All purchase in store</t>
  </si>
  <si>
    <t>Most purchase in store</t>
  </si>
  <si>
    <t>about half purchased in store</t>
  </si>
  <si>
    <t>most purchased online</t>
  </si>
  <si>
    <t>all purchased online</t>
  </si>
  <si>
    <t>Male</t>
  </si>
  <si>
    <t>Female</t>
  </si>
  <si>
    <t>Do male and female differ in how satisfied they are with their gift shopping experience?</t>
  </si>
  <si>
    <t>Satisfaction_gift_shopping</t>
  </si>
  <si>
    <t>Note: you may need to adjust the minimum unit being displayed to ensure the scaling looks right.</t>
  </si>
  <si>
    <t>Side</t>
  </si>
  <si>
    <t>Gender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</si>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</sst>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3" fillId="0" borderId="6" xfId="0" applyFont="1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3" fillId="0" borderId="15" xfId="0" applyFont="1" applyBorder="1"/>
    <xf numFmtId="9" fontId="0" fillId="0" borderId="12" xfId="1" applyFont="1" applyBorder="1"/>
    <xf numFmtId="0" fontId="3" fillId="0" borderId="16" xfId="0" applyFont="1" applyBorder="1"/>
    <xf numFmtId="0" fontId="3" fillId="0" borderId="17" xfId="0" applyFont="1" applyBorder="1"/>
    <xf numFmtId="9" fontId="0" fillId="0" borderId="0" xfId="0" applyNumberFormat="1" applyBorder="1"/>
    <xf numFmtId="9" fontId="0" fillId="0" borderId="14" xfId="1" applyFont="1" applyBorder="1"/>
    <xf numFmtId="0" fontId="2" fillId="0" borderId="18" xfId="0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21" xfId="0" applyFont="1" applyBorder="1" applyAlignment="1">
      <alignment wrapText="1"/>
    </xf>
    <xf numFmtId="9" fontId="0" fillId="0" borderId="5" xfId="0" applyNumberFormat="1" applyBorder="1"/>
    <xf numFmtId="9" fontId="0" fillId="0" borderId="7" xfId="0" applyNumberFormat="1" applyBorder="1"/>
    <xf numFmtId="0" fontId="2" fillId="0" borderId="2" xfId="0" applyFont="1" applyBorder="1" applyAlignment="1">
      <alignment wrapText="1"/>
    </xf>
    <xf numFmtId="9" fontId="3" fillId="0" borderId="22" xfId="1" applyFont="1" applyBorder="1"/>
    <xf numFmtId="9" fontId="3" fillId="0" borderId="23" xfId="1" applyFont="1" applyBorder="1"/>
    <xf numFmtId="9" fontId="3" fillId="0" borderId="14" xfId="0" applyNumberFormat="1" applyFont="1" applyBorder="1"/>
    <xf numFmtId="9" fontId="3" fillId="0" borderId="15" xfId="0" applyNumberFormat="1" applyFont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9" fontId="3" fillId="0" borderId="0" xfId="1" applyFont="1" applyBorder="1"/>
    <xf numFmtId="0" fontId="2" fillId="0" borderId="5" xfId="0" applyFont="1" applyBorder="1"/>
    <xf numFmtId="9" fontId="0" fillId="0" borderId="24" xfId="1" applyFont="1" applyBorder="1"/>
    <xf numFmtId="0" fontId="2" fillId="0" borderId="7" xfId="0" applyFont="1" applyBorder="1"/>
    <xf numFmtId="9" fontId="0" fillId="0" borderId="25" xfId="1" applyFont="1" applyBorder="1"/>
    <xf numFmtId="0" fontId="2" fillId="0" borderId="7" xfId="0" applyFont="1" applyFill="1" applyBorder="1" applyAlignment="1">
      <alignment wrapText="1"/>
    </xf>
    <xf numFmtId="9" fontId="0" fillId="0" borderId="26" xfId="1" applyFont="1" applyBorder="1"/>
    <xf numFmtId="9" fontId="0" fillId="0" borderId="1" xfId="1" applyFont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43" fontId="0" fillId="0" borderId="0" xfId="2" applyFont="1"/>
    <xf numFmtId="0" fontId="0" fillId="0" borderId="0" xfId="0" applyFont="1"/>
    <xf numFmtId="43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 applyAlignment="1">
      <alignment horizontal="left" readingOrder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0" fontId="0" fillId="0" borderId="0" xfId="0" applyNumberFormat="1"/>
    <xf numFmtId="0" fontId="8" fillId="0" borderId="0" xfId="3"/>
    <xf numFmtId="0" fontId="9" fillId="0" borderId="0" xfId="0" applyFont="1"/>
    <xf numFmtId="0" fontId="0" fillId="3" borderId="0" xfId="0" applyFill="1"/>
    <xf numFmtId="9" fontId="2" fillId="0" borderId="0" xfId="1" applyFont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 %: Do students living on campus differ from those living off campus in the their pizza preferences?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'Two-way Chisquare'!$B$15</c:f>
              <c:strCache>
                <c:ptCount val="1"/>
                <c:pt idx="0">
                  <c:v>Papa John's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Chisquare'!$B$16:$B$17</c:f>
              <c:numCache>
                <c:formatCode>0%</c:formatCode>
                <c:ptCount val="2"/>
                <c:pt idx="0">
                  <c:v>0.25892857142857145</c:v>
                </c:pt>
                <c:pt idx="1">
                  <c:v>0.43877551020408162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4E8E-AF18-AAFF626EFC67}"/>
            </c:ext>
          </c:extLst>
        </c:ser>
        <c:ser>
          <c:idx val="1"/>
          <c:order val="1"/>
          <c:tx>
            <c:strRef>
              <c:f>'Two-way Chisquare'!$C$15</c:f>
              <c:strCache>
                <c:ptCount val="1"/>
                <c:pt idx="0">
                  <c:v>Shakespeare's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Chisquare'!$C$16:$C$17</c:f>
              <c:numCache>
                <c:formatCode>0%</c:formatCode>
                <c:ptCount val="2"/>
                <c:pt idx="0">
                  <c:v>0.44642857142857145</c:v>
                </c:pt>
                <c:pt idx="1">
                  <c:v>0.32653061224489793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4E8E-AF18-AAFF626EFC67}"/>
            </c:ext>
          </c:extLst>
        </c:ser>
        <c:ser>
          <c:idx val="2"/>
          <c:order val="2"/>
          <c:tx>
            <c:strRef>
              <c:f>'Two-way Chisquare'!$D$15</c:f>
              <c:strCache>
                <c:ptCount val="1"/>
                <c:pt idx="0">
                  <c:v>Gumby's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Chisquare'!$D$16:$D$17</c:f>
              <c:numCache>
                <c:formatCode>0%</c:formatCode>
                <c:ptCount val="2"/>
                <c:pt idx="0">
                  <c:v>0.29464285714285715</c:v>
                </c:pt>
                <c:pt idx="1">
                  <c:v>0.23469387755102042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8-4E8E-AF18-AAFF626E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8116216"/>
        <c:axId val="478112280"/>
      </c:barChart>
      <c:catAx>
        <c:axId val="4781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2280"/>
        <c:crosses val="autoZero"/>
        <c:auto val="1"/>
        <c:lblAlgn val="ctr"/>
        <c:lblOffset val="100"/>
        <c:noMultiLvlLbl val="0"/>
      </c:catAx>
      <c:valAx>
        <c:axId val="4781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technique'!$A$39:$A$41</c:f>
              <c:strCache>
                <c:ptCount val="3"/>
                <c:pt idx="0">
                  <c:v>as a place to study</c:v>
                </c:pt>
                <c:pt idx="1">
                  <c:v>as a place to meet</c:v>
                </c:pt>
                <c:pt idx="2">
                  <c:v>obtain material for class work</c:v>
                </c:pt>
              </c:strCache>
            </c:strRef>
          </c:cat>
          <c:val>
            <c:numRef>
              <c:f>'Descriptive analysis technique'!$B$39:$B$41</c:f>
              <c:numCache>
                <c:formatCode>0%</c:formatCode>
                <c:ptCount val="3"/>
                <c:pt idx="0">
                  <c:v>0.75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6-405A-B0FB-570FE06ACCAD}"/>
            </c:ext>
          </c:extLst>
        </c:ser>
        <c:ser>
          <c:idx val="1"/>
          <c:order val="1"/>
          <c:tx>
            <c:strRef>
              <c:f>'Descriptive analysis technique'!$C$38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'Descriptive analysis technique'!$A$39:$A$41</c:f>
              <c:strCache>
                <c:ptCount val="3"/>
                <c:pt idx="0">
                  <c:v>as a place to study</c:v>
                </c:pt>
                <c:pt idx="1">
                  <c:v>as a place to meet</c:v>
                </c:pt>
                <c:pt idx="2">
                  <c:v>obtain material for class work</c:v>
                </c:pt>
              </c:strCache>
            </c:strRef>
          </c:cat>
          <c:val>
            <c:numRef>
              <c:f>'Descriptive analysis technique'!$C$39:$C$41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6-405A-B0FB-570FE06A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669936"/>
        <c:axId val="1022670768"/>
      </c:barChart>
      <c:catAx>
        <c:axId val="10226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70768"/>
        <c:crosses val="autoZero"/>
        <c:auto val="1"/>
        <c:lblAlgn val="ctr"/>
        <c:lblOffset val="100"/>
        <c:noMultiLvlLbl val="0"/>
      </c:catAx>
      <c:valAx>
        <c:axId val="10226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technique'!$B$60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technique'!$A$61:$A$63</c:f>
              <c:strCache>
                <c:ptCount val="3"/>
                <c:pt idx="0">
                  <c:v>1-2 days a week</c:v>
                </c:pt>
                <c:pt idx="1">
                  <c:v>3-4 days a week</c:v>
                </c:pt>
                <c:pt idx="2">
                  <c:v>5-6 days a week</c:v>
                </c:pt>
              </c:strCache>
            </c:strRef>
          </c:cat>
          <c:val>
            <c:numRef>
              <c:f>'Descriptive analysis technique'!$B$61:$B$63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8-4B54-8B07-D3AD9C9E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83647"/>
        <c:axId val="950971583"/>
      </c:barChart>
      <c:catAx>
        <c:axId val="95098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71583"/>
        <c:crosses val="autoZero"/>
        <c:auto val="1"/>
        <c:lblAlgn val="ctr"/>
        <c:lblOffset val="100"/>
        <c:noMultiLvlLbl val="0"/>
      </c:catAx>
      <c:valAx>
        <c:axId val="9509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%: Do the three Pizza shops attract students who differ in their living location?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'Two-way Chisquare'!$A$10</c:f>
              <c:strCache>
                <c:ptCount val="1"/>
                <c:pt idx="0">
                  <c:v>On campus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Chisquare'!$B$10:$D$10</c:f>
              <c:numCache>
                <c:formatCode>0%</c:formatCode>
                <c:ptCount val="3"/>
                <c:pt idx="0">
                  <c:v>0.40277777777777779</c:v>
                </c:pt>
                <c:pt idx="1">
                  <c:v>0.6097560975609756</c:v>
                </c:pt>
                <c:pt idx="2">
                  <c:v>0.5892857142857143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2-441A-BA98-871F2B1D941E}"/>
            </c:ext>
          </c:extLst>
        </c:ser>
        <c:ser>
          <c:idx val="1"/>
          <c:order val="1"/>
          <c:tx>
            <c:strRef>
              <c:f>'Two-way Chisquare'!$A$11</c:f>
              <c:strCache>
                <c:ptCount val="1"/>
                <c:pt idx="0">
                  <c:v>off campus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Chisquare'!$B$11:$D$11</c:f>
              <c:numCache>
                <c:formatCode>0%</c:formatCode>
                <c:ptCount val="3"/>
                <c:pt idx="0">
                  <c:v>0.59722222222222221</c:v>
                </c:pt>
                <c:pt idx="1">
                  <c:v>0.3902439024390244</c:v>
                </c:pt>
                <c:pt idx="2">
                  <c:v>0.4107142857142857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2-441A-BA98-871F2B1D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088280"/>
        <c:axId val="481088608"/>
      </c:barChart>
      <c:catAx>
        <c:axId val="48108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608"/>
        <c:crosses val="autoZero"/>
        <c:auto val="1"/>
        <c:lblAlgn val="ctr"/>
        <c:lblOffset val="100"/>
        <c:noMultiLvlLbl val="0"/>
      </c:catAx>
      <c:valAx>
        <c:axId val="48108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Satisfaction  on</a:t>
            </a:r>
            <a:r>
              <a:rPr lang="en-US" altLang="zh-CN" baseline="0"/>
              <a:t> breakfaster restaurants in downtown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'Recoding demo'!$B$4</c:f>
              <c:strCache>
                <c:ptCount val="1"/>
                <c:pt idx="0">
                  <c:v>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'Recoding demo'!$A$5:$A$9</c:f>
              <c:strCache>
                <c:ptCount val="5"/>
                <c:pt idx="0">
                  <c:v>Price point</c:v>
                </c:pt>
                <c:pt idx="1">
                  <c:v>Number of restaurants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'Recoding demo'!$B$5:$B$9</c:f>
              <c:numCache>
                <c:formatCode>General</c:formatCode>
                <c:ptCount val="5"/>
                <c:pt idx="0">
                  <c:v>4.5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8-4759-B29A-0AA96278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91784"/>
        <c:axId val="663992112"/>
      </c:barChart>
      <c:catAx>
        <c:axId val="6639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2112"/>
        <c:crosses val="autoZero"/>
        <c:auto val="1"/>
        <c:lblAlgn val="ctr"/>
        <c:lblOffset val="100"/>
        <c:noMultiLvlLbl val="0"/>
      </c:catAx>
      <c:valAx>
        <c:axId val="6639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1'!$B$1</c:f>
              <c:strCache>
                <c:ptCount val="1"/>
                <c:pt idx="0">
                  <c:v>Percent Preference Each of the Three Salad Dressing (n=270)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1'!$A$2:$A$4</c:f>
              <c:strCache>
                <c:ptCount val="3"/>
                <c:pt idx="0">
                  <c:v>Honey Mustard</c:v>
                </c:pt>
                <c:pt idx="1">
                  <c:v>Poppy seed</c:v>
                </c:pt>
                <c:pt idx="2">
                  <c:v>Balsamic vinaigrette</c:v>
                </c:pt>
              </c:strCache>
            </c:strRef>
          </c:cat>
          <c:val>
            <c:numRef>
              <c:f>'Visualization - Descriptive 1'!$B$2:$B$4</c:f>
              <c:numCache>
                <c:formatCode>0%</c:formatCode>
                <c:ptCount val="3"/>
                <c:pt idx="0">
                  <c:v>0.34</c:v>
                </c:pt>
                <c:pt idx="1">
                  <c:v>0.37777777777777777</c:v>
                </c:pt>
                <c:pt idx="2">
                  <c:v>0.2814814814814815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3CA-87A5-2D27CFD1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04688"/>
        <c:axId val="1352007600"/>
      </c:barChart>
      <c:catAx>
        <c:axId val="13520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Salad Dressing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7600"/>
        <c:crosses val="autoZero"/>
        <c:auto val="1"/>
        <c:lblAlgn val="ctr"/>
        <c:lblOffset val="100"/>
        <c:noMultiLvlLbl val="0"/>
      </c:catAx>
      <c:valAx>
        <c:axId val="13520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2'!$B$1</c:f>
              <c:strCache>
                <c:ptCount val="1"/>
                <c:pt idx="0">
                  <c:v>Honey Mustard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2'!$B$2:$B$3</c:f>
              <c:numCache>
                <c:formatCode>0.00%</c:formatCode>
                <c:ptCount val="2"/>
                <c:pt idx="0">
                  <c:v>0.26419999999999999</c:v>
                </c:pt>
                <c:pt idx="1">
                  <c:v>0.42309999999999998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6-4876-A8DB-755B6DF0538F}"/>
            </c:ext>
          </c:extLst>
        </c:ser>
        <c:ser>
          <c:idx val="1"/>
          <c:order val="1"/>
          <c:tx>
            <c:strRef>
              <c:f>'Visualization - Descriptive 2'!$C$1</c:f>
              <c:strCache>
                <c:ptCount val="1"/>
                <c:pt idx="0">
                  <c:v>Poppy seed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2'!$C$2:$C$3</c:f>
              <c:numCache>
                <c:formatCode>0.00%</c:formatCode>
                <c:ptCount val="2"/>
                <c:pt idx="0">
                  <c:v>0.42859999999999998</c:v>
                </c:pt>
                <c:pt idx="1">
                  <c:v>0.3231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6-4876-A8DB-755B6DF0538F}"/>
            </c:ext>
          </c:extLst>
        </c:ser>
        <c:ser>
          <c:idx val="2"/>
          <c:order val="2"/>
          <c:tx>
            <c:strRef>
              <c:f>'Visualization - Descriptive 2'!$D$1</c:f>
              <c:strCache>
                <c:ptCount val="1"/>
                <c:pt idx="0">
                  <c:v>Balsamic vinaigrette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2'!$D$2:$D$3</c:f>
              <c:numCache>
                <c:formatCode>0.00%</c:formatCode>
                <c:ptCount val="2"/>
                <c:pt idx="0">
                  <c:v>0.30709999999999998</c:v>
                </c:pt>
                <c:pt idx="1">
                  <c:v>0.25380000000000003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6-4876-A8DB-755B6DF0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44751"/>
        <c:axId val="577043919"/>
      </c:barChart>
      <c:catAx>
        <c:axId val="5770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43919"/>
        <c:crosses val="autoZero"/>
        <c:auto val="1"/>
        <c:lblAlgn val="ctr"/>
        <c:lblOffset val="100"/>
        <c:noMultiLvlLbl val="0"/>
      </c:catAx>
      <c:valAx>
        <c:axId val="5770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'Qualtrics Diff RQ practice 1'!$A$2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'Qualtrics Diff RQ practice 1'!$B$1:$F$1</c:f>
              <c:strCache>
                <c:ptCount val="5"/>
                <c:pt idx="0">
                  <c:v>All purchase in store</c:v>
                </c:pt>
                <c:pt idx="1">
                  <c:v>Most purchase in store</c:v>
                </c:pt>
                <c:pt idx="2">
                  <c:v>about half purchased in store</c:v>
                </c:pt>
                <c:pt idx="3">
                  <c:v>most purchased online</c:v>
                </c:pt>
                <c:pt idx="4">
                  <c:v>all purchased online</c:v>
                </c:pt>
              </c:strCache>
            </c:strRef>
          </c:cat>
          <c:val>
            <c:numRef>
              <c:f>'Qualtrics Diff RQ practice 1'!$B$2:$F$2</c:f>
              <c:numCache>
                <c:formatCode>General</c:formatCode>
                <c:ptCount val="5"/>
                <c:pt idx="0">
                  <c:v>52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0-40D5-AD69-5B85D4493C21}"/>
            </c:ext>
          </c:extLst>
        </c:ser>
        <c:ser>
          <c:idx val="1"/>
          <c:order val="1"/>
          <c:tx>
            <c:strRef>
              <c:f>'Qualtrics Diff RQ practice 1'!$A$3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'Qualtrics Diff RQ practice 1'!$B$1:$F$1</c:f>
              <c:strCache>
                <c:ptCount val="5"/>
                <c:pt idx="0">
                  <c:v>All purchase in store</c:v>
                </c:pt>
                <c:pt idx="1">
                  <c:v>Most purchase in store</c:v>
                </c:pt>
                <c:pt idx="2">
                  <c:v>about half purchased in store</c:v>
                </c:pt>
                <c:pt idx="3">
                  <c:v>most purchased online</c:v>
                </c:pt>
                <c:pt idx="4">
                  <c:v>all purchased online</c:v>
                </c:pt>
              </c:strCache>
            </c:strRef>
          </c:cat>
          <c:val>
            <c:numRef>
              <c:f>'Qualtrics Diff RQ practice 1'!$B$3:$F$3</c:f>
              <c:numCache>
                <c:formatCode>General</c:formatCode>
                <c:ptCount val="5"/>
                <c:pt idx="0">
                  <c:v>54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0-40D5-AD69-5B85D449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64303"/>
        <c:axId val="577063055"/>
      </c:barChart>
      <c:catAx>
        <c:axId val="5770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3055"/>
        <c:crosses val="autoZero"/>
        <c:auto val="1"/>
        <c:lblAlgn val="ctr"/>
        <c:lblOffset val="100"/>
        <c:noMultiLvlLbl val="0"/>
      </c:catAx>
      <c:valAx>
        <c:axId val="577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'Qualtrics Diff RQ practice 2'!$B$1</c:f>
              <c:strCache>
                <c:ptCount val="1"/>
                <c:pt idx="0">
                  <c:v>Satisfaction_gift_shopping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'Qualtrics Diff RQ practice 2'!$A$2:$A$3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'Qualtrics Diff RQ practice 2'!$B$2:$B$3</c:f>
              <c:numCache>
                <c:formatCode>General</c:formatCode>
                <c:ptCount val="2"/>
                <c:pt idx="0">
                  <c:v>6.16</c:v>
                </c:pt>
                <c:pt idx="1">
                  <c:v>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A-45FD-99E6-8730661B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882719"/>
        <c:axId val="234886463"/>
      </c:barChart>
      <c:catAx>
        <c:axId val="2348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6463"/>
        <c:crosses val="autoZero"/>
        <c:auto val="1"/>
        <c:lblAlgn val="ctr"/>
        <c:lblOffset val="100"/>
        <c:noMultiLvlLbl val="0"/>
      </c:catAx>
      <c:valAx>
        <c:axId val="2348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technique'!$B$14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technique'!$A$15:$A$16</c:f>
              <c:strCache>
                <c:ptCount val="2"/>
                <c:pt idx="0">
                  <c:v>Business</c:v>
                </c:pt>
                <c:pt idx="1">
                  <c:v>Non-Business</c:v>
                </c:pt>
              </c:strCache>
            </c:strRef>
          </c:cat>
          <c:val>
            <c:numRef>
              <c:f>'Descriptive analysis technique'!$B$15:$B$16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9-4C85-ACD3-7D1B203D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904960"/>
        <c:axId val="1015905376"/>
      </c:barChart>
      <c:catAx>
        <c:axId val="101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5376"/>
        <c:crosses val="autoZero"/>
        <c:auto val="1"/>
        <c:lblAlgn val="ctr"/>
        <c:lblOffset val="100"/>
        <c:noMultiLvlLbl val="0"/>
      </c:catAx>
      <c:valAx>
        <c:axId val="1015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technique'!$B$31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technique'!$A$32:$A$34</c:f>
              <c:strCache>
                <c:ptCount val="3"/>
                <c:pt idx="0">
                  <c:v>as a place to study</c:v>
                </c:pt>
                <c:pt idx="1">
                  <c:v>as a place to meet</c:v>
                </c:pt>
                <c:pt idx="2">
                  <c:v>obtain material for class work</c:v>
                </c:pt>
              </c:strCache>
            </c:strRef>
          </c:cat>
          <c:val>
            <c:numRef>
              <c:f>'Descriptive analysis technique'!$B$32:$B$34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6-4A7A-BB89-37D184D2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509520"/>
        <c:axId val="627517840"/>
      </c:barChart>
      <c:catAx>
        <c:axId val="6275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7840"/>
        <c:crosses val="autoZero"/>
        <c:auto val="1"/>
        <c:lblAlgn val="ctr"/>
        <c:lblOffset val="100"/>
        <c:noMultiLvlLbl val="0"/>
      </c:catAx>
      <c:valAx>
        <c:axId val="627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chart" Target="../charts/chart1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13</xdr:row>
      <xdr:rowOff>261936</xdr:rowOff>
    </xdr:from>
    <xdr:to>
      <xdr:col>15</xdr:col>
      <xdr:colOff>361949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</xdr:row>
      <xdr:rowOff>23812</xdr:rowOff>
    </xdr:from>
    <xdr:to>
      <xdr:col>15</xdr:col>
      <xdr:colOff>333375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0</xdr:rowOff>
    </xdr:from>
    <xdr:to>
      <xdr:col>3</xdr:col>
      <xdr:colOff>381000</xdr:colOff>
      <xdr:row>23</xdr:row>
      <xdr:rowOff>76200</xdr:rowOff>
    </xdr:to>
    <xdr:pic>
      <xdr:nvPicPr>
        <xdr:cNvPr id="2" name="Picture 1" descr="Image result for noi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3514725"/>
          <a:ext cx="28575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</xdr:row>
      <xdr:rowOff>161925</xdr:rowOff>
    </xdr:from>
    <xdr:to>
      <xdr:col>9</xdr:col>
      <xdr:colOff>109537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E8A10-CC16-48FF-B5B4-E860E00A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2</xdr:row>
      <xdr:rowOff>9524</xdr:rowOff>
    </xdr:from>
    <xdr:to>
      <xdr:col>14</xdr:col>
      <xdr:colOff>561974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C67F8-990E-4DD4-99FE-868B50871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119062</xdr:rowOff>
    </xdr:from>
    <xdr:to>
      <xdr:col>13</xdr:col>
      <xdr:colOff>542925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295A3-1774-4F93-81E4-5729C4CA7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95250</xdr:rowOff>
    </xdr:from>
    <xdr:to>
      <xdr:col>15</xdr:col>
      <xdr:colOff>438150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B8625-09B6-45CF-872E-4DCB0337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0</xdr:row>
      <xdr:rowOff>33337</xdr:rowOff>
    </xdr:from>
    <xdr:to>
      <xdr:col>18</xdr:col>
      <xdr:colOff>128587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7E5B8-8555-4DAD-8212-E1C7C6113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17</xdr:row>
      <xdr:rowOff>123825</xdr:rowOff>
    </xdr:from>
    <xdr:to>
      <xdr:col>12</xdr:col>
      <xdr:colOff>332794</xdr:colOff>
      <xdr:row>23</xdr:row>
      <xdr:rowOff>28444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33B037-2446-4F7B-B86B-45EE3172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314325"/>
          <a:ext cx="4647619" cy="1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</xdr:row>
      <xdr:rowOff>142875</xdr:rowOff>
    </xdr:from>
    <xdr:to>
      <xdr:col>11</xdr:col>
      <xdr:colOff>599539</xdr:colOff>
      <xdr:row>4</xdr:row>
      <xdr:rowOff>85685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1E4FA-4D0B-428A-B667-DD4DFF68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142875"/>
          <a:ext cx="4285714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43</xdr:row>
      <xdr:rowOff>38100</xdr:rowOff>
    </xdr:from>
    <xdr:to>
      <xdr:col>11</xdr:col>
      <xdr:colOff>285359</xdr:colOff>
      <xdr:row>45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2A4CAD-9F5F-4A2F-B793-152F56A2F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3943"/>
        <a:stretch/>
      </xdr:blipFill>
      <xdr:spPr>
        <a:xfrm>
          <a:off x="4838700" y="8277225"/>
          <a:ext cx="3123809" cy="352425"/>
        </a:xfrm>
        <a:prstGeom prst="rect">
          <a:avLst/>
        </a:prstGeom>
      </xdr:spPr>
    </xdr:pic>
    <xdr:clientData/>
  </xdr:twoCellAnchor>
  <xdr:twoCellAnchor>
    <xdr:from>
      <xdr:col>12</xdr:col>
      <xdr:colOff>85725</xdr:colOff>
      <xdr:row>0</xdr:row>
      <xdr:rowOff>80962</xdr:rowOff>
    </xdr:from>
    <xdr:to>
      <xdr:col>19</xdr:col>
      <xdr:colOff>390525</xdr:colOff>
      <xdr:row>14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A912EE-384A-40BA-B18E-5C28176B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17</xdr:row>
      <xdr:rowOff>90487</xdr:rowOff>
    </xdr:from>
    <xdr:to>
      <xdr:col>20</xdr:col>
      <xdr:colOff>257175</xdr:colOff>
      <xdr:row>31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29EC97-1AB1-46C0-A384-9EAB5112B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542925</xdr:colOff>
      <xdr:row>27</xdr:row>
      <xdr:rowOff>61912</xdr:rowOff>
    </xdr:from>
    <xdr:to>
      <xdr:col>12</xdr:col>
      <xdr:colOff>142875</xdr:colOff>
      <xdr:row>41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EAA3F9-4A7A-4008-80E3-9A54974D0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</xdr:colOff>
      <xdr:row>50</xdr:row>
      <xdr:rowOff>176212</xdr:rowOff>
    </xdr:from>
    <xdr:to>
      <xdr:col>15</xdr:col>
      <xdr:colOff>581025</xdr:colOff>
      <xdr:row>65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2D79F2-8CDA-4D6D-87DD-1A23D3B7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mikenguyen13/mar4050_F21/blob/master/project_assignment/Level%20of%20Measurement%20practice%20ques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10" workbookViewId="0">
      <selection activeCell="A28" sqref="A28"/>
    </sheetView>
  </sheetViews>
  <sheetFormatPr defaultRowHeight="15"/>
  <cols>
    <col min="1" max="1" width="16.5703125" customWidth="1"/>
    <col min="2" max="2" width="13.5703125" customWidth="1"/>
    <col min="3" max="3" width="16.7109375" customWidth="1"/>
    <col min="4" max="4" width="14.7109375" customWidth="1"/>
    <col min="5" max="5" width="15" customWidth="1"/>
    <col min="6" max="6" width="13.140625" customWidth="1"/>
  </cols>
  <sheetData>
    <row r="1" spans="1:6" ht="15.75" thickBot="1"/>
    <row r="2" spans="1:6" ht="15.75" thickBot="1">
      <c r="A2" s="58" t="s">
        <v>0</v>
      </c>
      <c r="B2" s="59"/>
      <c r="C2" s="59"/>
      <c r="D2" s="60"/>
    </row>
    <row r="3" spans="1:6" ht="42" customHeight="1" thickBot="1">
      <c r="C3" s="61" t="s">
        <v>1</v>
      </c>
      <c r="D3" s="62"/>
    </row>
    <row r="4" spans="1:6">
      <c r="A4" s="1"/>
      <c r="B4" s="2"/>
      <c r="C4" s="9" t="s">
        <v>2</v>
      </c>
      <c r="D4" s="10" t="s">
        <v>3</v>
      </c>
      <c r="E4" s="3" t="s">
        <v>4</v>
      </c>
    </row>
    <row r="5" spans="1:6">
      <c r="A5" s="63" t="s">
        <v>5</v>
      </c>
      <c r="B5" s="4" t="s">
        <v>6</v>
      </c>
      <c r="C5" s="11">
        <v>77</v>
      </c>
      <c r="D5" s="12">
        <v>2</v>
      </c>
      <c r="E5" s="5">
        <v>79</v>
      </c>
    </row>
    <row r="6" spans="1:6">
      <c r="A6" s="63"/>
      <c r="B6" s="4" t="s">
        <v>7</v>
      </c>
      <c r="C6" s="11">
        <v>3</v>
      </c>
      <c r="D6" s="12">
        <v>18</v>
      </c>
      <c r="E6" s="5">
        <v>21</v>
      </c>
    </row>
    <row r="7" spans="1:6" ht="15.75" thickBot="1">
      <c r="A7" s="6"/>
      <c r="B7" s="7" t="s">
        <v>8</v>
      </c>
      <c r="C7" s="13">
        <v>80</v>
      </c>
      <c r="D7" s="14">
        <v>20</v>
      </c>
      <c r="E7" s="8">
        <v>100</v>
      </c>
    </row>
    <row r="8" spans="1:6" ht="15.75" thickBot="1"/>
    <row r="9" spans="1:6" ht="15.75" thickBot="1">
      <c r="A9" s="58" t="s">
        <v>9</v>
      </c>
      <c r="B9" s="59"/>
      <c r="C9" s="59"/>
      <c r="D9" s="60"/>
    </row>
    <row r="10" spans="1:6" ht="15.75" thickBot="1">
      <c r="C10" s="61" t="s">
        <v>1</v>
      </c>
      <c r="D10" s="62"/>
    </row>
    <row r="11" spans="1:6" ht="30">
      <c r="A11" s="1"/>
      <c r="B11" s="2"/>
      <c r="C11" s="9" t="s">
        <v>2</v>
      </c>
      <c r="D11" s="20" t="s">
        <v>3</v>
      </c>
      <c r="E11" s="26" t="s">
        <v>10</v>
      </c>
      <c r="F11" s="23" t="s">
        <v>11</v>
      </c>
    </row>
    <row r="12" spans="1:6">
      <c r="A12" s="63" t="s">
        <v>5</v>
      </c>
      <c r="B12" s="4" t="s">
        <v>6</v>
      </c>
      <c r="C12" s="15">
        <f>C5/$E$5</f>
        <v>0.97468354430379744</v>
      </c>
      <c r="D12" s="21">
        <f>D5/$E$5</f>
        <v>2.5316455696202531E-2</v>
      </c>
      <c r="E12" s="24">
        <f>C12+D12</f>
        <v>1</v>
      </c>
      <c r="F12" s="27">
        <f>E5/$F$14</f>
        <v>0.79</v>
      </c>
    </row>
    <row r="13" spans="1:6" ht="15.75" thickBot="1">
      <c r="A13" s="64"/>
      <c r="B13" s="7" t="s">
        <v>7</v>
      </c>
      <c r="C13" s="19">
        <f>C6/$E$6</f>
        <v>0.14285714285714285</v>
      </c>
      <c r="D13" s="22">
        <f>D6/$E$6</f>
        <v>0.8571428571428571</v>
      </c>
      <c r="E13" s="25">
        <f>C13+D13</f>
        <v>1</v>
      </c>
      <c r="F13" s="28">
        <f>E6/$F$14</f>
        <v>0.21</v>
      </c>
    </row>
    <row r="14" spans="1:6" ht="15.75" hidden="1" thickBot="1">
      <c r="A14" s="6"/>
      <c r="B14" s="7" t="s">
        <v>8</v>
      </c>
      <c r="C14" s="16">
        <v>80</v>
      </c>
      <c r="D14" s="17">
        <v>20</v>
      </c>
      <c r="F14" s="8">
        <v>100</v>
      </c>
    </row>
    <row r="15" spans="1:6" ht="15.75" thickBot="1"/>
    <row r="16" spans="1:6" ht="15.75" thickBot="1">
      <c r="A16" s="58" t="s">
        <v>12</v>
      </c>
      <c r="B16" s="59"/>
      <c r="C16" s="59"/>
      <c r="D16" s="60"/>
    </row>
    <row r="17" spans="1:7" ht="15.75" thickBot="1">
      <c r="C17" s="61" t="s">
        <v>1</v>
      </c>
      <c r="D17" s="62"/>
    </row>
    <row r="18" spans="1:7">
      <c r="A18" s="1"/>
      <c r="B18" s="1"/>
      <c r="C18" s="9" t="s">
        <v>2</v>
      </c>
      <c r="D18" s="10" t="s">
        <v>3</v>
      </c>
      <c r="E18" s="31"/>
      <c r="F18" s="31"/>
      <c r="G18" s="32"/>
    </row>
    <row r="19" spans="1:7">
      <c r="A19" s="63" t="s">
        <v>5</v>
      </c>
      <c r="B19" s="34" t="s">
        <v>6</v>
      </c>
      <c r="C19" s="15">
        <f>C5/$C$7</f>
        <v>0.96250000000000002</v>
      </c>
      <c r="D19" s="35">
        <f>D5/$D$7</f>
        <v>0.1</v>
      </c>
      <c r="E19" s="18"/>
      <c r="F19" s="33"/>
      <c r="G19" s="32"/>
    </row>
    <row r="20" spans="1:7" ht="15.75" thickBot="1">
      <c r="A20" s="64"/>
      <c r="B20" s="36" t="s">
        <v>7</v>
      </c>
      <c r="C20" s="19">
        <f>C6/$C$7</f>
        <v>3.7499999999999999E-2</v>
      </c>
      <c r="D20" s="37">
        <f>D6/$D$7</f>
        <v>0.9</v>
      </c>
      <c r="E20" s="18"/>
      <c r="F20" s="33"/>
      <c r="G20" s="32"/>
    </row>
    <row r="21" spans="1:7" ht="15.75" thickBot="1">
      <c r="A21" s="6"/>
      <c r="B21" s="36" t="s">
        <v>13</v>
      </c>
      <c r="C21" s="29">
        <v>1</v>
      </c>
      <c r="D21" s="30">
        <v>1</v>
      </c>
      <c r="E21" s="4"/>
      <c r="F21" s="32"/>
      <c r="G21" s="32"/>
    </row>
    <row r="22" spans="1:7" ht="30.75" customHeight="1" thickBot="1">
      <c r="B22" s="38" t="s">
        <v>14</v>
      </c>
      <c r="C22" s="39">
        <f>C7/$E$7</f>
        <v>0.8</v>
      </c>
      <c r="D22" s="40">
        <f>D7/$E$7</f>
        <v>0.2</v>
      </c>
      <c r="E22" s="32"/>
      <c r="F22" s="32"/>
      <c r="G22" s="32"/>
    </row>
    <row r="26" spans="1:7">
      <c r="A26" t="s">
        <v>15</v>
      </c>
    </row>
    <row r="27" spans="1:7">
      <c r="A27" t="s">
        <v>16</v>
      </c>
    </row>
  </sheetData>
  <mergeCells count="9">
    <mergeCell ref="A2:D2"/>
    <mergeCell ref="A9:D9"/>
    <mergeCell ref="A16:D16"/>
    <mergeCell ref="C17:D17"/>
    <mergeCell ref="A19:A20"/>
    <mergeCell ref="C3:D3"/>
    <mergeCell ref="A5:A6"/>
    <mergeCell ref="C10:D10"/>
    <mergeCell ref="A12:A1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3"/>
  <sheetViews>
    <sheetView workbookViewId="0">
      <selection activeCell="A20" sqref="A20:F33"/>
    </sheetView>
  </sheetViews>
  <sheetFormatPr defaultRowHeight="15"/>
  <cols>
    <col min="1" max="1" width="11.42578125" customWidth="1"/>
    <col min="2" max="2" width="11.5703125" bestFit="1" customWidth="1"/>
    <col min="3" max="3" width="13.7109375" bestFit="1" customWidth="1"/>
    <col min="4" max="4" width="9" bestFit="1" customWidth="1"/>
    <col min="5" max="5" width="11.7109375" bestFit="1" customWidth="1"/>
  </cols>
  <sheetData>
    <row r="2" spans="1:6" ht="39.75" customHeight="1">
      <c r="A2" s="66" t="s">
        <v>17</v>
      </c>
      <c r="B2" s="66"/>
      <c r="C2" s="66"/>
      <c r="D2" s="66"/>
      <c r="E2" s="66"/>
      <c r="F2" s="41"/>
    </row>
    <row r="3" spans="1:6">
      <c r="B3" t="s">
        <v>18</v>
      </c>
      <c r="C3" t="s">
        <v>19</v>
      </c>
      <c r="D3" t="s">
        <v>20</v>
      </c>
      <c r="E3" t="s">
        <v>21</v>
      </c>
    </row>
    <row r="4" spans="1:6">
      <c r="A4" t="s">
        <v>22</v>
      </c>
      <c r="B4">
        <v>29</v>
      </c>
      <c r="C4">
        <v>50</v>
      </c>
      <c r="D4">
        <v>33</v>
      </c>
      <c r="E4">
        <v>112</v>
      </c>
    </row>
    <row r="5" spans="1:6">
      <c r="A5" t="s">
        <v>23</v>
      </c>
      <c r="B5">
        <v>43</v>
      </c>
      <c r="C5">
        <v>32</v>
      </c>
      <c r="D5">
        <v>23</v>
      </c>
      <c r="E5">
        <v>98</v>
      </c>
    </row>
    <row r="6" spans="1:6">
      <c r="A6" t="s">
        <v>21</v>
      </c>
      <c r="B6">
        <v>72</v>
      </c>
      <c r="C6">
        <v>82</v>
      </c>
      <c r="D6">
        <v>56</v>
      </c>
      <c r="E6">
        <v>210</v>
      </c>
    </row>
    <row r="8" spans="1:6" ht="33" customHeight="1">
      <c r="A8" s="66" t="s">
        <v>24</v>
      </c>
      <c r="B8" s="66"/>
      <c r="C8" s="66"/>
      <c r="D8" s="66"/>
      <c r="E8" s="41"/>
      <c r="F8" s="41"/>
    </row>
    <row r="9" spans="1:6">
      <c r="B9" t="s">
        <v>18</v>
      </c>
      <c r="C9" t="s">
        <v>19</v>
      </c>
      <c r="D9" t="s">
        <v>20</v>
      </c>
    </row>
    <row r="10" spans="1:6">
      <c r="A10" t="s">
        <v>22</v>
      </c>
      <c r="B10" s="44">
        <f t="shared" ref="B10:D11" si="0">B4/B$6</f>
        <v>0.40277777777777779</v>
      </c>
      <c r="C10" s="44">
        <f t="shared" si="0"/>
        <v>0.6097560975609756</v>
      </c>
      <c r="D10" s="44">
        <f t="shared" si="0"/>
        <v>0.5892857142857143</v>
      </c>
    </row>
    <row r="11" spans="1:6">
      <c r="A11" t="s">
        <v>23</v>
      </c>
      <c r="B11" s="44">
        <f t="shared" si="0"/>
        <v>0.59722222222222221</v>
      </c>
      <c r="C11" s="44">
        <f t="shared" si="0"/>
        <v>0.3902439024390244</v>
      </c>
      <c r="D11" s="44">
        <f t="shared" si="0"/>
        <v>0.4107142857142857</v>
      </c>
    </row>
    <row r="12" spans="1:6">
      <c r="A12" t="s">
        <v>25</v>
      </c>
      <c r="B12" s="44">
        <f>B10+B11</f>
        <v>1</v>
      </c>
      <c r="C12" s="44">
        <f>C10+C11</f>
        <v>1</v>
      </c>
      <c r="D12" s="44">
        <f>D10+D11</f>
        <v>1</v>
      </c>
    </row>
    <row r="14" spans="1:6" ht="30.75" customHeight="1">
      <c r="A14" s="66" t="s">
        <v>26</v>
      </c>
      <c r="B14" s="66"/>
      <c r="C14" s="66"/>
      <c r="D14" s="66"/>
      <c r="E14" s="66"/>
      <c r="F14" s="41"/>
    </row>
    <row r="15" spans="1:6">
      <c r="B15" t="s">
        <v>18</v>
      </c>
      <c r="C15" t="s">
        <v>19</v>
      </c>
      <c r="D15" t="s">
        <v>20</v>
      </c>
      <c r="E15" t="s">
        <v>27</v>
      </c>
    </row>
    <row r="16" spans="1:6">
      <c r="A16" t="s">
        <v>22</v>
      </c>
      <c r="B16" s="44">
        <f>B4/$E4</f>
        <v>0.25892857142857145</v>
      </c>
      <c r="C16" s="44">
        <f t="shared" ref="C16:D16" si="1">C4/$E4</f>
        <v>0.44642857142857145</v>
      </c>
      <c r="D16" s="44">
        <f t="shared" si="1"/>
        <v>0.29464285714285715</v>
      </c>
      <c r="E16" s="45">
        <f>B16+C16+D16</f>
        <v>1</v>
      </c>
    </row>
    <row r="17" spans="1:6">
      <c r="A17" t="s">
        <v>23</v>
      </c>
      <c r="B17" s="44">
        <f>B5/$E5</f>
        <v>0.43877551020408162</v>
      </c>
      <c r="C17" s="44">
        <f t="shared" ref="C17:D17" si="2">C5/$E5</f>
        <v>0.32653061224489793</v>
      </c>
      <c r="D17" s="44">
        <f t="shared" si="2"/>
        <v>0.23469387755102042</v>
      </c>
      <c r="E17" s="45">
        <f>B17+C17+D17</f>
        <v>1</v>
      </c>
    </row>
    <row r="18" spans="1:6">
      <c r="B18" s="44"/>
      <c r="C18" s="44"/>
      <c r="D18" s="44"/>
    </row>
    <row r="20" spans="1:6">
      <c r="A20" s="65" t="s">
        <v>17</v>
      </c>
      <c r="B20" s="65"/>
      <c r="C20" s="65"/>
      <c r="D20" s="65"/>
      <c r="E20" s="65"/>
      <c r="F20" s="47"/>
    </row>
    <row r="21" spans="1:6">
      <c r="A21" s="47"/>
      <c r="B21" s="47"/>
      <c r="C21" s="47" t="s">
        <v>18</v>
      </c>
      <c r="D21" s="47" t="s">
        <v>19</v>
      </c>
      <c r="E21" s="47" t="s">
        <v>20</v>
      </c>
      <c r="F21" s="47" t="s">
        <v>21</v>
      </c>
    </row>
    <row r="22" spans="1:6">
      <c r="A22" s="47" t="s">
        <v>28</v>
      </c>
      <c r="B22" s="47" t="s">
        <v>22</v>
      </c>
      <c r="C22" s="47">
        <v>29</v>
      </c>
      <c r="D22" s="47">
        <v>50</v>
      </c>
      <c r="E22" s="47">
        <v>33</v>
      </c>
      <c r="F22" s="47">
        <v>112</v>
      </c>
    </row>
    <row r="23" spans="1:6">
      <c r="A23" s="47" t="s">
        <v>29</v>
      </c>
      <c r="B23" s="47"/>
      <c r="C23" s="46">
        <f>C$26*$F22/$F$26</f>
        <v>38.4</v>
      </c>
      <c r="D23" s="46">
        <f t="shared" ref="D23:E23" si="3">D$26*$F22/$F$26</f>
        <v>43.733333333333334</v>
      </c>
      <c r="E23" s="46">
        <f t="shared" si="3"/>
        <v>29.866666666666667</v>
      </c>
      <c r="F23" s="47"/>
    </row>
    <row r="24" spans="1:6">
      <c r="A24" s="47" t="s">
        <v>28</v>
      </c>
      <c r="B24" s="47" t="s">
        <v>23</v>
      </c>
      <c r="C24" s="47">
        <v>43</v>
      </c>
      <c r="D24" s="47">
        <v>32</v>
      </c>
      <c r="E24" s="47">
        <v>23</v>
      </c>
      <c r="F24" s="47">
        <v>98</v>
      </c>
    </row>
    <row r="25" spans="1:6">
      <c r="A25" s="47" t="s">
        <v>29</v>
      </c>
      <c r="B25" s="47"/>
      <c r="C25" s="46">
        <f>C$26*$F24/$F$26</f>
        <v>33.6</v>
      </c>
      <c r="D25" s="46">
        <f t="shared" ref="D25" si="4">D$26*$F24/$F$26</f>
        <v>38.266666666666666</v>
      </c>
      <c r="E25" s="46">
        <f t="shared" ref="E25" si="5">E$26*$F24/$F$26</f>
        <v>26.133333333333333</v>
      </c>
      <c r="F25" s="47"/>
    </row>
    <row r="26" spans="1:6">
      <c r="A26" s="47" t="s">
        <v>21</v>
      </c>
      <c r="B26" s="47"/>
      <c r="C26" s="47">
        <v>72</v>
      </c>
      <c r="D26" s="47">
        <v>82</v>
      </c>
      <c r="E26" s="47">
        <v>56</v>
      </c>
      <c r="F26" s="47">
        <v>210</v>
      </c>
    </row>
    <row r="27" spans="1:6">
      <c r="A27" s="47"/>
      <c r="B27" s="47"/>
      <c r="C27" s="47"/>
      <c r="D27" s="47"/>
      <c r="E27" s="47"/>
      <c r="F27" s="47"/>
    </row>
    <row r="28" spans="1:6">
      <c r="A28" s="47" t="s">
        <v>30</v>
      </c>
      <c r="B28" s="47"/>
      <c r="C28" s="48">
        <f>C22-C23</f>
        <v>-9.3999999999999986</v>
      </c>
      <c r="D28" s="48">
        <f>D22-D23</f>
        <v>6.2666666666666657</v>
      </c>
      <c r="E28" s="48">
        <f>E22-E23</f>
        <v>3.1333333333333329</v>
      </c>
      <c r="F28" s="47"/>
    </row>
    <row r="29" spans="1:6">
      <c r="A29" s="47"/>
      <c r="B29" s="47"/>
      <c r="C29" s="48">
        <f>C24-C25</f>
        <v>9.3999999999999986</v>
      </c>
      <c r="D29" s="48">
        <f t="shared" ref="D29:E29" si="6">D24-D25</f>
        <v>-6.2666666666666657</v>
      </c>
      <c r="E29" s="48">
        <f t="shared" si="6"/>
        <v>-3.1333333333333329</v>
      </c>
      <c r="F29" s="47"/>
    </row>
    <row r="30" spans="1:6" ht="30">
      <c r="A30" s="49" t="s">
        <v>31</v>
      </c>
      <c r="B30" s="47"/>
      <c r="C30" s="48">
        <f t="shared" ref="C30:E31" si="7">C28^2</f>
        <v>88.359999999999971</v>
      </c>
      <c r="D30" s="48">
        <f t="shared" si="7"/>
        <v>39.271111111111097</v>
      </c>
      <c r="E30" s="48">
        <f t="shared" si="7"/>
        <v>9.8177777777777742</v>
      </c>
      <c r="F30" s="47"/>
    </row>
    <row r="31" spans="1:6">
      <c r="A31" s="49"/>
      <c r="B31" s="47"/>
      <c r="C31" s="48">
        <f t="shared" si="7"/>
        <v>88.359999999999971</v>
      </c>
      <c r="D31" s="48">
        <f t="shared" si="7"/>
        <v>39.271111111111097</v>
      </c>
      <c r="E31" s="48">
        <f t="shared" si="7"/>
        <v>9.8177777777777742</v>
      </c>
      <c r="F31" s="47"/>
    </row>
    <row r="32" spans="1:6">
      <c r="A32" s="50" t="s">
        <v>32</v>
      </c>
      <c r="B32" s="47"/>
      <c r="C32" s="46">
        <f>C30/C23</f>
        <v>2.301041666666666</v>
      </c>
      <c r="D32" s="46">
        <f>D30/D23</f>
        <v>0.8979674796747964</v>
      </c>
      <c r="E32" s="46">
        <f>E30/E23</f>
        <v>0.32872023809523798</v>
      </c>
      <c r="F32" s="47"/>
    </row>
    <row r="33" spans="1:6">
      <c r="A33" s="47"/>
      <c r="B33" s="47"/>
      <c r="C33" s="46">
        <f>C31/C25</f>
        <v>2.6297619047619039</v>
      </c>
      <c r="D33" s="46">
        <f>D31/D25</f>
        <v>1.0262485481997674</v>
      </c>
      <c r="E33" s="46">
        <f>E31/E25</f>
        <v>0.37568027210884342</v>
      </c>
      <c r="F33" s="48">
        <f>SUM(C32:E33)</f>
        <v>7.5594201095072142</v>
      </c>
    </row>
  </sheetData>
  <mergeCells count="4">
    <mergeCell ref="A20:E20"/>
    <mergeCell ref="A8:D8"/>
    <mergeCell ref="A14:E14"/>
    <mergeCell ref="A2:E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/>
  </sheetViews>
  <sheetFormatPr defaultRowHeight="15"/>
  <cols>
    <col min="1" max="1" width="10.140625" customWidth="1"/>
    <col min="2" max="2" width="19.42578125" customWidth="1"/>
    <col min="3" max="3" width="18" customWidth="1"/>
    <col min="4" max="4" width="22.28515625" customWidth="1"/>
  </cols>
  <sheetData>
    <row r="1" spans="1:4">
      <c r="A1" t="s">
        <v>33</v>
      </c>
      <c r="C1" s="42" t="s">
        <v>34</v>
      </c>
      <c r="D1" s="42"/>
    </row>
    <row r="2" spans="1:4">
      <c r="C2" s="42" t="s">
        <v>35</v>
      </c>
      <c r="D2" s="42" t="s">
        <v>36</v>
      </c>
    </row>
    <row r="3" spans="1:4" ht="45">
      <c r="A3" s="67" t="s">
        <v>37</v>
      </c>
      <c r="B3" s="43" t="s">
        <v>38</v>
      </c>
      <c r="C3" s="41" t="s">
        <v>39</v>
      </c>
      <c r="D3" s="41" t="s">
        <v>40</v>
      </c>
    </row>
    <row r="4" spans="1:4" ht="36.75" customHeight="1">
      <c r="A4" s="67"/>
      <c r="B4" s="43" t="s">
        <v>41</v>
      </c>
      <c r="C4" s="41" t="s">
        <v>42</v>
      </c>
      <c r="D4" s="41" t="s">
        <v>43</v>
      </c>
    </row>
    <row r="7" spans="1:4">
      <c r="B7" t="s">
        <v>44</v>
      </c>
    </row>
    <row r="8" spans="1:4">
      <c r="B8" t="s">
        <v>45</v>
      </c>
    </row>
    <row r="9" spans="1:4">
      <c r="B9" t="s">
        <v>46</v>
      </c>
    </row>
    <row r="10" spans="1:4">
      <c r="B10" t="s">
        <v>47</v>
      </c>
    </row>
    <row r="11" spans="1:4">
      <c r="B11" t="s">
        <v>48</v>
      </c>
    </row>
    <row r="12" spans="1:4">
      <c r="B12" t="s">
        <v>49</v>
      </c>
    </row>
    <row r="13" spans="1:4">
      <c r="B13" t="s">
        <v>50</v>
      </c>
    </row>
    <row r="14" spans="1:4">
      <c r="B14" t="s">
        <v>51</v>
      </c>
    </row>
  </sheetData>
  <mergeCells count="1">
    <mergeCell ref="A3:A4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9A22-54DC-4B90-BD52-CB13DFBE953D}">
  <dimension ref="A1:B24"/>
  <sheetViews>
    <sheetView workbookViewId="0">
      <selection activeCell="A4" sqref="A4"/>
    </sheetView>
  </sheetViews>
  <sheetFormatPr defaultColWidth="9" defaultRowHeight="15"/>
  <cols>
    <col min="1" max="16384" width="9" style="51"/>
  </cols>
  <sheetData>
    <row r="1" spans="1:2">
      <c r="A1" s="51" t="s">
        <v>52</v>
      </c>
    </row>
    <row r="3" spans="1:2">
      <c r="A3" s="51" t="s">
        <v>53</v>
      </c>
    </row>
    <row r="4" spans="1:2">
      <c r="A4" s="51" t="s">
        <v>54</v>
      </c>
      <c r="B4" s="52" t="s">
        <v>55</v>
      </c>
    </row>
    <row r="5" spans="1:2">
      <c r="A5" s="51" t="s">
        <v>56</v>
      </c>
      <c r="B5" s="52">
        <v>4.5</v>
      </c>
    </row>
    <row r="6" spans="1:2">
      <c r="A6" s="51" t="s">
        <v>57</v>
      </c>
      <c r="B6" s="52">
        <v>3.5</v>
      </c>
    </row>
    <row r="7" spans="1:2">
      <c r="A7" s="51" t="s">
        <v>58</v>
      </c>
      <c r="B7" s="52">
        <v>3</v>
      </c>
    </row>
    <row r="8" spans="1:2">
      <c r="A8" s="51" t="s">
        <v>59</v>
      </c>
      <c r="B8" s="52">
        <v>2</v>
      </c>
    </row>
    <row r="9" spans="1:2">
      <c r="A9" s="51" t="s">
        <v>60</v>
      </c>
      <c r="B9" s="52">
        <v>5</v>
      </c>
    </row>
    <row r="22" spans="1:2">
      <c r="A22" s="52" t="s">
        <v>61</v>
      </c>
      <c r="B22" s="52"/>
    </row>
    <row r="23" spans="1:2">
      <c r="A23" s="51" t="s">
        <v>62</v>
      </c>
    </row>
    <row r="24" spans="1:2">
      <c r="A24" s="51" t="s">
        <v>63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EE67-8F5D-4A6F-B52F-65AC81081927}">
  <dimension ref="A1:F30"/>
  <sheetViews>
    <sheetView tabSelected="1" workbookViewId="0">
      <selection activeCell="D6" sqref="D6"/>
    </sheetView>
  </sheetViews>
  <sheetFormatPr defaultRowHeight="15"/>
  <cols>
    <col min="1" max="2" width="19.140625" bestFit="1" customWidth="1"/>
    <col min="3" max="3" width="19.42578125" customWidth="1"/>
    <col min="4" max="4" width="13.7109375" customWidth="1"/>
  </cols>
  <sheetData>
    <row r="1" spans="1:3" s="41" customFormat="1" ht="60">
      <c r="A1" s="41" t="s">
        <v>64</v>
      </c>
      <c r="B1" s="41" t="s">
        <v>65</v>
      </c>
      <c r="C1" s="41" t="s">
        <v>66</v>
      </c>
    </row>
    <row r="2" spans="1:3">
      <c r="A2" t="s">
        <v>67</v>
      </c>
      <c r="B2" s="44">
        <v>0.34</v>
      </c>
      <c r="C2">
        <v>92</v>
      </c>
    </row>
    <row r="3" spans="1:3">
      <c r="A3" t="s">
        <v>68</v>
      </c>
      <c r="B3" s="44">
        <f>C3/$C$5</f>
        <v>0.37777777777777777</v>
      </c>
      <c r="C3">
        <v>102</v>
      </c>
    </row>
    <row r="4" spans="1:3">
      <c r="A4" t="s">
        <v>69</v>
      </c>
      <c r="B4" s="44">
        <f>C4/$C$5</f>
        <v>0.2814814814814815</v>
      </c>
      <c r="C4">
        <v>76</v>
      </c>
    </row>
    <row r="5" spans="1:3">
      <c r="A5" t="s">
        <v>70</v>
      </c>
      <c r="C5">
        <v>270</v>
      </c>
    </row>
    <row r="23" spans="3:6">
      <c r="C23" s="44"/>
    </row>
    <row r="24" spans="3:6">
      <c r="C24" s="44"/>
    </row>
    <row r="25" spans="3:6">
      <c r="C25" s="44"/>
    </row>
    <row r="30" spans="3:6">
      <c r="F30" s="5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6C0A-C5B9-4410-B757-851321386473}">
  <dimension ref="A1:D3"/>
  <sheetViews>
    <sheetView workbookViewId="0">
      <selection activeCell="T14" sqref="T14"/>
    </sheetView>
  </sheetViews>
  <sheetFormatPr defaultRowHeight="15"/>
  <sheetData>
    <row r="1" spans="1:4">
      <c r="A1" t="s">
        <v>129</v>
      </c>
      <c r="B1" t="s">
        <v>67</v>
      </c>
      <c r="C1" t="s">
        <v>68</v>
      </c>
      <c r="D1" t="s">
        <v>69</v>
      </c>
    </row>
    <row r="2" spans="1:4">
      <c r="A2" t="s">
        <v>71</v>
      </c>
      <c r="B2" s="53">
        <v>0.26419999999999999</v>
      </c>
      <c r="C2" s="53">
        <v>0.42859999999999998</v>
      </c>
      <c r="D2" s="53">
        <v>0.30709999999999998</v>
      </c>
    </row>
    <row r="3" spans="1:4">
      <c r="A3" t="s">
        <v>72</v>
      </c>
      <c r="B3" s="53">
        <v>0.42309999999999998</v>
      </c>
      <c r="C3" s="53">
        <v>0.3231</v>
      </c>
      <c r="D3" s="53">
        <v>0.25380000000000003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772-AD71-4724-9C26-969D31307622}">
  <dimension ref="A1:F4"/>
  <sheetViews>
    <sheetView workbookViewId="0">
      <selection activeCell="H20" sqref="H20"/>
    </sheetView>
  </sheetViews>
  <sheetFormatPr defaultRowHeight="15"/>
  <cols>
    <col min="3" max="3" width="13.7109375" customWidth="1"/>
    <col min="4" max="4" width="15.5703125" customWidth="1"/>
    <col min="5" max="6" width="15.7109375" customWidth="1"/>
    <col min="7" max="7" width="18.5703125" customWidth="1"/>
  </cols>
  <sheetData>
    <row r="1" spans="1:6" s="41" customFormat="1" ht="45">
      <c r="A1" s="41" t="s">
        <v>130</v>
      </c>
      <c r="B1" s="41" t="s">
        <v>119</v>
      </c>
      <c r="C1" s="41" t="s">
        <v>120</v>
      </c>
      <c r="D1" s="41" t="s">
        <v>121</v>
      </c>
      <c r="E1" s="41" t="s">
        <v>122</v>
      </c>
      <c r="F1" s="41" t="s">
        <v>123</v>
      </c>
    </row>
    <row r="2" spans="1:6">
      <c r="A2" t="s">
        <v>124</v>
      </c>
      <c r="B2">
        <v>52</v>
      </c>
      <c r="C2">
        <v>2</v>
      </c>
      <c r="D2">
        <v>5</v>
      </c>
      <c r="E2">
        <v>2</v>
      </c>
      <c r="F2">
        <v>33</v>
      </c>
    </row>
    <row r="3" spans="1:6">
      <c r="A3" t="s">
        <v>125</v>
      </c>
      <c r="B3">
        <v>54</v>
      </c>
      <c r="C3">
        <v>5</v>
      </c>
      <c r="D3">
        <v>5</v>
      </c>
      <c r="E3">
        <v>4</v>
      </c>
      <c r="F3">
        <v>21</v>
      </c>
    </row>
    <row r="4" spans="1:6">
      <c r="A4" t="s">
        <v>118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C014-A5B1-4C3A-99C9-0BA9DBFDEB34}">
  <dimension ref="A1:B5"/>
  <sheetViews>
    <sheetView workbookViewId="0">
      <selection sqref="A1:B3"/>
    </sheetView>
  </sheetViews>
  <sheetFormatPr defaultRowHeight="15"/>
  <sheetData>
    <row r="1" spans="1:2">
      <c r="A1" t="s">
        <v>130</v>
      </c>
      <c r="B1" t="s">
        <v>127</v>
      </c>
    </row>
    <row r="2" spans="1:2">
      <c r="A2" t="s">
        <v>124</v>
      </c>
      <c r="B2">
        <v>6.16</v>
      </c>
    </row>
    <row r="3" spans="1:2">
      <c r="A3" t="s">
        <v>125</v>
      </c>
      <c r="B3">
        <v>6.37</v>
      </c>
    </row>
    <row r="4" spans="1:2">
      <c r="A4" t="s">
        <v>128</v>
      </c>
    </row>
    <row r="5" spans="1:2">
      <c r="A5" t="s">
        <v>126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1DD1-2A5C-42C2-B90F-79217246D8D4}">
  <dimension ref="A1:H63"/>
  <sheetViews>
    <sheetView zoomScaleNormal="100" workbookViewId="0">
      <selection activeCell="R60" sqref="R60"/>
    </sheetView>
  </sheetViews>
  <sheetFormatPr defaultRowHeight="15"/>
  <cols>
    <col min="1" max="1" width="22.28515625" bestFit="1" customWidth="1"/>
    <col min="6" max="6" width="13.28515625" bestFit="1" customWidth="1"/>
    <col min="7" max="7" width="14.42578125" bestFit="1" customWidth="1"/>
    <col min="8" max="8" width="5.140625" bestFit="1" customWidth="1"/>
    <col min="9" max="9" width="6.140625" bestFit="1" customWidth="1"/>
    <col min="10" max="10" width="6" bestFit="1" customWidth="1"/>
    <col min="11" max="11" width="11.28515625" bestFit="1" customWidth="1"/>
  </cols>
  <sheetData>
    <row r="1" spans="1:3">
      <c r="A1" s="42" t="s">
        <v>73</v>
      </c>
      <c r="B1" s="54" t="s">
        <v>74</v>
      </c>
    </row>
    <row r="2" spans="1:3" ht="18.75">
      <c r="B2" s="55"/>
    </row>
    <row r="3" spans="1:3">
      <c r="A3" s="42" t="s">
        <v>75</v>
      </c>
      <c r="B3" t="s">
        <v>76</v>
      </c>
    </row>
    <row r="4" spans="1:3">
      <c r="A4" s="42" t="s">
        <v>77</v>
      </c>
      <c r="B4" t="s">
        <v>78</v>
      </c>
    </row>
    <row r="5" spans="1:3">
      <c r="A5" s="42" t="s">
        <v>79</v>
      </c>
      <c r="B5" t="s">
        <v>80</v>
      </c>
    </row>
    <row r="6" spans="1:3">
      <c r="A6" s="42" t="s">
        <v>81</v>
      </c>
    </row>
    <row r="7" spans="1:3">
      <c r="A7" t="s">
        <v>82</v>
      </c>
      <c r="B7" t="s">
        <v>83</v>
      </c>
      <c r="C7" s="42" t="s">
        <v>84</v>
      </c>
    </row>
    <row r="8" spans="1:3">
      <c r="A8" t="s">
        <v>85</v>
      </c>
      <c r="B8" t="s">
        <v>86</v>
      </c>
      <c r="C8" t="s">
        <v>86</v>
      </c>
    </row>
    <row r="9" spans="1:3">
      <c r="A9" t="s">
        <v>87</v>
      </c>
      <c r="B9" t="s">
        <v>88</v>
      </c>
      <c r="C9" t="s">
        <v>86</v>
      </c>
    </row>
    <row r="10" spans="1:3">
      <c r="A10" t="s">
        <v>89</v>
      </c>
      <c r="B10" t="s">
        <v>90</v>
      </c>
      <c r="C10" t="s">
        <v>86</v>
      </c>
    </row>
    <row r="11" spans="1:3">
      <c r="A11" t="s">
        <v>91</v>
      </c>
      <c r="B11" t="s">
        <v>92</v>
      </c>
      <c r="C11" t="s">
        <v>93</v>
      </c>
    </row>
    <row r="13" spans="1:3">
      <c r="A13" s="42" t="s">
        <v>94</v>
      </c>
    </row>
    <row r="14" spans="1:3">
      <c r="A14" s="42" t="s">
        <v>83</v>
      </c>
      <c r="B14" t="s">
        <v>95</v>
      </c>
      <c r="C14" t="s">
        <v>66</v>
      </c>
    </row>
    <row r="15" spans="1:3">
      <c r="A15" t="s">
        <v>86</v>
      </c>
      <c r="B15" s="45">
        <v>0.75</v>
      </c>
      <c r="C15">
        <v>3</v>
      </c>
    </row>
    <row r="16" spans="1:3">
      <c r="A16" t="s">
        <v>93</v>
      </c>
      <c r="B16" s="45">
        <v>0.25</v>
      </c>
      <c r="C16">
        <v>1</v>
      </c>
    </row>
    <row r="17" spans="1:8" s="56" customFormat="1"/>
    <row r="18" spans="1:8" s="44" customFormat="1">
      <c r="A18" s="57" t="s">
        <v>75</v>
      </c>
      <c r="B18" s="44" t="s">
        <v>96</v>
      </c>
      <c r="F18"/>
      <c r="G18"/>
      <c r="H18"/>
    </row>
    <row r="19" spans="1:8">
      <c r="A19" s="42" t="s">
        <v>77</v>
      </c>
      <c r="B19" t="s">
        <v>97</v>
      </c>
    </row>
    <row r="20" spans="1:8">
      <c r="A20" s="42" t="s">
        <v>98</v>
      </c>
      <c r="B20" t="s">
        <v>99</v>
      </c>
    </row>
    <row r="21" spans="1:8">
      <c r="A21" s="42" t="s">
        <v>81</v>
      </c>
    </row>
    <row r="22" spans="1:8">
      <c r="A22" t="s">
        <v>82</v>
      </c>
      <c r="B22" t="s">
        <v>100</v>
      </c>
      <c r="C22" t="s">
        <v>101</v>
      </c>
      <c r="D22" t="s">
        <v>102</v>
      </c>
    </row>
    <row r="23" spans="1:8">
      <c r="A23" t="s">
        <v>85</v>
      </c>
      <c r="B23">
        <v>1</v>
      </c>
      <c r="D23">
        <v>2</v>
      </c>
    </row>
    <row r="24" spans="1:8">
      <c r="A24" t="s">
        <v>87</v>
      </c>
      <c r="B24">
        <v>1</v>
      </c>
      <c r="C24">
        <v>2</v>
      </c>
    </row>
    <row r="25" spans="1:8">
      <c r="A25" t="s">
        <v>89</v>
      </c>
      <c r="B25">
        <v>1</v>
      </c>
      <c r="C25">
        <v>2</v>
      </c>
    </row>
    <row r="26" spans="1:8">
      <c r="A26" t="s">
        <v>91</v>
      </c>
      <c r="B26">
        <v>2</v>
      </c>
      <c r="C26">
        <v>1</v>
      </c>
      <c r="F26" s="42"/>
      <c r="G26" s="42"/>
    </row>
    <row r="27" spans="1:8">
      <c r="A27" s="42" t="s">
        <v>103</v>
      </c>
      <c r="B27">
        <f>MEDIAN(B23:B26)</f>
        <v>1</v>
      </c>
      <c r="C27">
        <f>MEDIAN(C23:C26)</f>
        <v>2</v>
      </c>
      <c r="D27">
        <f>MEDIAN(D23:D26)</f>
        <v>2</v>
      </c>
    </row>
    <row r="29" spans="1:8">
      <c r="A29" s="42" t="s">
        <v>94</v>
      </c>
    </row>
    <row r="30" spans="1:8">
      <c r="A30" s="42" t="s">
        <v>104</v>
      </c>
    </row>
    <row r="31" spans="1:8">
      <c r="A31" t="s">
        <v>105</v>
      </c>
      <c r="B31" t="s">
        <v>103</v>
      </c>
    </row>
    <row r="32" spans="1:8">
      <c r="A32" t="s">
        <v>100</v>
      </c>
      <c r="B32">
        <v>1</v>
      </c>
    </row>
    <row r="33" spans="1:3">
      <c r="A33" t="s">
        <v>101</v>
      </c>
      <c r="B33">
        <v>2</v>
      </c>
    </row>
    <row r="34" spans="1:3">
      <c r="A34" t="s">
        <v>102</v>
      </c>
      <c r="B34">
        <v>2</v>
      </c>
    </row>
    <row r="36" spans="1:3">
      <c r="A36" s="42" t="s">
        <v>106</v>
      </c>
    </row>
    <row r="37" spans="1:3">
      <c r="A37" t="s">
        <v>105</v>
      </c>
      <c r="B37" t="s">
        <v>107</v>
      </c>
    </row>
    <row r="38" spans="1:3">
      <c r="B38">
        <v>1</v>
      </c>
      <c r="C38">
        <v>2</v>
      </c>
    </row>
    <row r="39" spans="1:3">
      <c r="A39" t="s">
        <v>100</v>
      </c>
      <c r="B39" s="45">
        <v>0.75</v>
      </c>
      <c r="C39" s="45">
        <v>0.25</v>
      </c>
    </row>
    <row r="40" spans="1:3">
      <c r="A40" t="s">
        <v>101</v>
      </c>
      <c r="B40" s="45">
        <v>0.25</v>
      </c>
      <c r="C40" s="45">
        <v>0.5</v>
      </c>
    </row>
    <row r="41" spans="1:3">
      <c r="A41" t="s">
        <v>102</v>
      </c>
      <c r="B41" s="45">
        <v>0</v>
      </c>
      <c r="C41" s="45">
        <v>0.25</v>
      </c>
    </row>
    <row r="43" spans="1:3" s="56" customFormat="1"/>
    <row r="45" spans="1:3">
      <c r="A45" s="57" t="s">
        <v>75</v>
      </c>
      <c r="B45" s="44" t="s">
        <v>108</v>
      </c>
    </row>
    <row r="46" spans="1:3">
      <c r="A46" s="42" t="s">
        <v>77</v>
      </c>
      <c r="B46" t="s">
        <v>109</v>
      </c>
    </row>
    <row r="47" spans="1:3">
      <c r="A47" s="42" t="s">
        <v>98</v>
      </c>
      <c r="B47" t="s">
        <v>110</v>
      </c>
    </row>
    <row r="48" spans="1:3">
      <c r="A48" t="s">
        <v>81</v>
      </c>
    </row>
    <row r="49" spans="1:8">
      <c r="A49" t="s">
        <v>82</v>
      </c>
      <c r="B49" t="s">
        <v>113</v>
      </c>
      <c r="D49" t="s">
        <v>114</v>
      </c>
    </row>
    <row r="50" spans="1:8">
      <c r="A50" t="s">
        <v>85</v>
      </c>
      <c r="B50" t="s">
        <v>111</v>
      </c>
      <c r="D50">
        <v>1.5</v>
      </c>
    </row>
    <row r="51" spans="1:8">
      <c r="A51" t="s">
        <v>87</v>
      </c>
      <c r="B51" t="s">
        <v>112</v>
      </c>
      <c r="D51">
        <v>3.5</v>
      </c>
    </row>
    <row r="52" spans="1:8">
      <c r="A52" t="s">
        <v>89</v>
      </c>
      <c r="B52" t="s">
        <v>115</v>
      </c>
      <c r="D52">
        <v>5.5</v>
      </c>
      <c r="G52" s="42"/>
      <c r="H52" s="42"/>
    </row>
    <row r="53" spans="1:8">
      <c r="A53" t="s">
        <v>91</v>
      </c>
      <c r="B53" t="s">
        <v>111</v>
      </c>
      <c r="D53">
        <v>1.5</v>
      </c>
    </row>
    <row r="54" spans="1:8">
      <c r="A54" s="42" t="s">
        <v>109</v>
      </c>
      <c r="D54">
        <f>AVERAGE(D49:D53)</f>
        <v>3</v>
      </c>
    </row>
    <row r="55" spans="1:8">
      <c r="A55" t="s">
        <v>116</v>
      </c>
    </row>
    <row r="56" spans="1:8">
      <c r="A56" t="s">
        <v>117</v>
      </c>
    </row>
    <row r="60" spans="1:8">
      <c r="A60" t="s">
        <v>113</v>
      </c>
      <c r="B60" t="s">
        <v>131</v>
      </c>
    </row>
    <row r="61" spans="1:8">
      <c r="A61" t="s">
        <v>111</v>
      </c>
      <c r="B61">
        <v>30</v>
      </c>
    </row>
    <row r="62" spans="1:8">
      <c r="A62" t="s">
        <v>112</v>
      </c>
      <c r="B62">
        <v>20</v>
      </c>
    </row>
    <row r="63" spans="1:8">
      <c r="A63" t="s">
        <v>115</v>
      </c>
      <c r="B63">
        <v>40</v>
      </c>
    </row>
  </sheetData>
  <hyperlinks>
    <hyperlink ref="B1" r:id="rId1" xr:uid="{857ACB56-F1BA-4678-A90A-CA0F2AD4BB86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Two-way Chisquare</vt:lpstr>
      <vt:lpstr>Grid on DataAnalysis Plan</vt:lpstr>
      <vt:lpstr>Recoding demo</vt:lpstr>
      <vt:lpstr>Visualization - Descriptive 1</vt:lpstr>
      <vt:lpstr>Visualization - Descriptive 2</vt:lpstr>
      <vt:lpstr>Qualtrics Diff RQ practice 1</vt:lpstr>
      <vt:lpstr>Qualtrics Diff RQ practice 2</vt:lpstr>
      <vt:lpstr>Descriptive analysis technique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2022-03-16T04:08:05Z</dcterms:modified>
  <cp:category/>
  <cp:contentStatus/>
</cp:coreProperties>
</file>