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p\Documents\"/>
    </mc:Choice>
  </mc:AlternateContent>
  <xr:revisionPtr revIDLastSave="0" documentId="13_ncr:1_{B177A597-8013-431C-8DCB-609DD0C68532}" xr6:coauthVersionLast="47" xr6:coauthVersionMax="47" xr10:uidLastSave="{00000000-0000-0000-0000-000000000000}"/>
  <bookViews>
    <workbookView xWindow="-108" yWindow="-108" windowWidth="23256" windowHeight="12456" xr2:uid="{486012C8-7995-4FC9-A225-C7553521F8F6}"/>
  </bookViews>
  <sheets>
    <sheet name="Lunch" sheetId="1" r:id="rId1"/>
    <sheet name="Dinner" sheetId="6" r:id="rId2"/>
    <sheet name="Employees" sheetId="2" r:id="rId3"/>
  </sheet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6" l="1"/>
  <c r="B2" i="1"/>
  <c r="H17" i="2" s="1"/>
  <c r="D2" i="6"/>
  <c r="E2" i="6"/>
  <c r="I10" i="2"/>
  <c r="K10" i="2"/>
  <c r="M10" i="2"/>
  <c r="E7" i="6"/>
  <c r="E8" i="6"/>
  <c r="O10" i="2"/>
  <c r="E9" i="6"/>
  <c r="E10" i="6"/>
  <c r="E11" i="6"/>
  <c r="E12" i="6"/>
  <c r="E13" i="6"/>
  <c r="E14" i="6"/>
  <c r="E16" i="6"/>
  <c r="E17" i="6"/>
  <c r="E18" i="6"/>
  <c r="E19" i="6"/>
  <c r="E20" i="6"/>
  <c r="E21" i="6"/>
  <c r="E22" i="6"/>
  <c r="N10" i="2"/>
  <c r="P10" i="2"/>
  <c r="E24" i="6"/>
  <c r="E25" i="6"/>
  <c r="E26" i="6"/>
  <c r="E27" i="6"/>
  <c r="E28" i="6"/>
  <c r="E29" i="6"/>
  <c r="E30" i="6"/>
  <c r="E31" i="6"/>
  <c r="F2" i="6"/>
  <c r="I12" i="2"/>
  <c r="K12" i="2"/>
  <c r="M12" i="2"/>
  <c r="F16" i="6"/>
  <c r="F17" i="6"/>
  <c r="F18" i="6"/>
  <c r="F19" i="6"/>
  <c r="F20" i="6"/>
  <c r="F21" i="6"/>
  <c r="F22" i="6"/>
  <c r="N12" i="2"/>
  <c r="P12" i="2"/>
  <c r="F24" i="6"/>
  <c r="F25" i="6"/>
  <c r="F26" i="6"/>
  <c r="F27" i="6"/>
  <c r="F28" i="6"/>
  <c r="F29" i="6"/>
  <c r="F30" i="6"/>
  <c r="F31" i="6"/>
  <c r="F7" i="6"/>
  <c r="F8" i="6"/>
  <c r="O12" i="2"/>
  <c r="F9" i="6"/>
  <c r="F10" i="6"/>
  <c r="F11" i="6"/>
  <c r="F12" i="6"/>
  <c r="F13" i="6"/>
  <c r="F14" i="6"/>
  <c r="B2" i="6"/>
  <c r="F11" i="1"/>
  <c r="F12" i="1"/>
  <c r="F13" i="1"/>
  <c r="F14" i="1"/>
  <c r="F15" i="1"/>
  <c r="F19" i="1"/>
  <c r="F20" i="1"/>
  <c r="F21" i="1"/>
  <c r="D2" i="1"/>
  <c r="I5" i="2" s="1"/>
  <c r="Q5" i="2" s="1"/>
  <c r="F25" i="1" s="1"/>
  <c r="F26" i="1"/>
  <c r="F27" i="1"/>
  <c r="F28" i="1"/>
  <c r="F29" i="1"/>
  <c r="F30" i="1"/>
  <c r="F31" i="1"/>
  <c r="E11" i="1"/>
  <c r="E12" i="1"/>
  <c r="E13" i="1"/>
  <c r="E14" i="1"/>
  <c r="E15" i="1"/>
  <c r="E19" i="1"/>
  <c r="E20" i="1"/>
  <c r="E21" i="1"/>
  <c r="E26" i="1"/>
  <c r="E27" i="1"/>
  <c r="E28" i="1"/>
  <c r="E29" i="1"/>
  <c r="E30" i="1"/>
  <c r="E31" i="1"/>
  <c r="F2" i="1"/>
  <c r="E2" i="1"/>
  <c r="E17" i="1"/>
  <c r="E18" i="1"/>
  <c r="F17" i="1"/>
  <c r="F18" i="1"/>
  <c r="E9" i="1"/>
  <c r="E10" i="1"/>
  <c r="F9" i="1"/>
  <c r="F10" i="1"/>
  <c r="G12" i="2"/>
  <c r="F5" i="6"/>
  <c r="F8" i="1"/>
  <c r="H12" i="2"/>
  <c r="F6" i="6"/>
  <c r="E6" i="6"/>
  <c r="Q12" i="2"/>
  <c r="L12" i="2"/>
  <c r="J12" i="2"/>
  <c r="R12" i="2"/>
  <c r="Q10" i="2"/>
  <c r="R10" i="2"/>
  <c r="L10" i="2"/>
  <c r="J10" i="2"/>
  <c r="H10" i="2"/>
  <c r="G10" i="2"/>
  <c r="E5" i="6"/>
  <c r="E8" i="1"/>
  <c r="D36" i="6"/>
  <c r="B36" i="6"/>
  <c r="F6" i="1" l="1"/>
  <c r="F5" i="1"/>
  <c r="I3" i="2"/>
  <c r="H5" i="2"/>
  <c r="G5" i="2"/>
  <c r="M5" i="2"/>
  <c r="P5" i="2"/>
  <c r="F16" i="1" s="1"/>
  <c r="O5" i="2"/>
  <c r="N5" i="2"/>
  <c r="F24" i="1" s="1"/>
  <c r="L5" i="2"/>
  <c r="K5" i="2"/>
  <c r="F7" i="1" s="1"/>
  <c r="J5" i="2"/>
  <c r="R5" i="2"/>
  <c r="A2" i="1"/>
  <c r="A2" i="6"/>
  <c r="Q3" i="2" l="1"/>
  <c r="E25" i="1" s="1"/>
  <c r="E7" i="1"/>
  <c r="E6" i="1"/>
  <c r="E5" i="1"/>
  <c r="N3" i="2"/>
  <c r="E24" i="1" s="1"/>
  <c r="J3" i="2"/>
  <c r="M3" i="2"/>
  <c r="G3" i="2"/>
  <c r="R3" i="2"/>
  <c r="P3" i="2"/>
  <c r="E16" i="1" s="1"/>
  <c r="K3" i="2"/>
  <c r="O3" i="2"/>
  <c r="H3" i="2"/>
  <c r="L3" i="2"/>
  <c r="D36" i="1"/>
  <c r="B36" i="1" l="1"/>
  <c r="C38" i="1" s="1"/>
</calcChain>
</file>

<file path=xl/sharedStrings.xml><?xml version="1.0" encoding="utf-8"?>
<sst xmlns="http://schemas.openxmlformats.org/spreadsheetml/2006/main" count="147" uniqueCount="82">
  <si>
    <t>Dinner</t>
  </si>
  <si>
    <t>Day:</t>
  </si>
  <si>
    <t>Date:</t>
  </si>
  <si>
    <t>Shift:</t>
  </si>
  <si>
    <t>Points</t>
  </si>
  <si>
    <t>Servers</t>
  </si>
  <si>
    <t>Lunch/Brunch</t>
  </si>
  <si>
    <t>Cash Pulled</t>
  </si>
  <si>
    <t>CC Pulled</t>
  </si>
  <si>
    <t>Cash Declared</t>
  </si>
  <si>
    <t>CC Declared</t>
  </si>
  <si>
    <t>Total Points</t>
  </si>
  <si>
    <t>Total Cash In</t>
  </si>
  <si>
    <t>Total Credit In</t>
  </si>
  <si>
    <t>Total Credit Out</t>
  </si>
  <si>
    <t>Total Cash Out</t>
  </si>
  <si>
    <t>Runners</t>
  </si>
  <si>
    <t>Bussers</t>
  </si>
  <si>
    <t>Cash</t>
  </si>
  <si>
    <t>Credit</t>
  </si>
  <si>
    <t>Runner 1</t>
  </si>
  <si>
    <t>Runner 2</t>
  </si>
  <si>
    <t>Runner 3</t>
  </si>
  <si>
    <t>Runner 4</t>
  </si>
  <si>
    <t>Runner 5</t>
  </si>
  <si>
    <t>Runner 6</t>
  </si>
  <si>
    <t>Runner 7</t>
  </si>
  <si>
    <t>Runner 8</t>
  </si>
  <si>
    <t>Runner 9</t>
  </si>
  <si>
    <t>Runner 10</t>
  </si>
  <si>
    <t>Runner 11</t>
  </si>
  <si>
    <t>Runner 12</t>
  </si>
  <si>
    <t>Runner 13</t>
  </si>
  <si>
    <t>Runner 14</t>
  </si>
  <si>
    <t>Runner 15</t>
  </si>
  <si>
    <t>Runner 16</t>
  </si>
  <si>
    <t>Runner 17</t>
  </si>
  <si>
    <t>Runner 18</t>
  </si>
  <si>
    <t>Runner 19</t>
  </si>
  <si>
    <t>Busser 1</t>
  </si>
  <si>
    <t>Busser 2</t>
  </si>
  <si>
    <t>Busser 3</t>
  </si>
  <si>
    <t>Busser 4</t>
  </si>
  <si>
    <t>Busser 5</t>
  </si>
  <si>
    <t>Busser 6</t>
  </si>
  <si>
    <t>Busser 7</t>
  </si>
  <si>
    <t>Busser 8</t>
  </si>
  <si>
    <t>Busser 9</t>
  </si>
  <si>
    <t>Busser 10</t>
  </si>
  <si>
    <t>Busser 11</t>
  </si>
  <si>
    <t>Busser 12</t>
  </si>
  <si>
    <t>Busser 13</t>
  </si>
  <si>
    <t>Busser 14</t>
  </si>
  <si>
    <t>Busser 15</t>
  </si>
  <si>
    <t>Busser 16</t>
  </si>
  <si>
    <t>Busser 17</t>
  </si>
  <si>
    <t>Busser 18</t>
  </si>
  <si>
    <t>Busser 19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</si>
  <si>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</si>
  <si>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</si>
  <si>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</si>
  <si>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</si>
  <si>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</si>
  <si>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</si>
  <si>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</si>
  <si>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</si>
  <si>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</si>
  <si>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</si>
  <si>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</si>
  <si>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</si>
  <si>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</si>
  <si>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</si>
  <si>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</si>
  <si>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</si>
  <si>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</si>
  <si>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</si>
  <si>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</si>
  <si>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</si>
  <si>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Runner 20</t>
  </si>
  <si>
    <t>Busser 20</t>
  </si>
  <si>
    <t>Extra cash that can't be divided further:</t>
  </si>
  <si>
    <t>Extra cash that can't be divided futher: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</si>
</sst>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[$$-409]* #,##0.00_);_([$$-409]* \(#,##0.00\);_([$$-409]* &quot;-&quot;??_);_(@_)"/>
    <numFmt numFmtId="167" formatCode="_([$$-409]* #,##0_);_([$$-409]* \(#,##0\);_([$$-409]* &quot;-&quot;??_);_(@_)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Abadi Extra Light"/>
      <family val="2"/>
    </font>
    <font>
      <sz val="16"/>
      <color theme="1"/>
      <name val="Abadi Extra Light"/>
      <family val="2"/>
    </font>
    <font>
      <sz val="12"/>
      <color theme="1"/>
      <name val="Abadi Extra Light"/>
      <family val="2"/>
    </font>
    <font>
      <sz val="13"/>
      <color theme="1"/>
      <name val="Abadi Extra Light"/>
      <family val="2"/>
    </font>
    <font>
      <sz val="11"/>
      <color theme="1"/>
      <name val="Abadi Extra Light"/>
      <family val="2"/>
    </font>
    <font>
      <sz val="11"/>
      <color rgb="FFFF0000"/>
      <name val="Abadi Extra Light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1" fillId="0" borderId="2" xfId="0" applyFont="1" applyBorder="1"/>
    <xf numFmtId="0" fontId="4" fillId="0" borderId="1" xfId="0" applyFont="1" applyBorder="1"/>
    <xf numFmtId="0" fontId="5" fillId="0" borderId="1" xfId="0" applyFont="1" applyBorder="1" applyProtection="1">
      <protection locked="0"/>
    </xf>
    <xf numFmtId="0" fontId="1" fillId="0" borderId="5" xfId="0" applyFont="1" applyBorder="1"/>
    <xf numFmtId="0" fontId="1" fillId="0" borderId="0" xfId="0" applyFont="1"/>
    <xf numFmtId="0" fontId="1" fillId="0" borderId="1" xfId="0" applyFont="1" applyBorder="1" applyProtection="1">
      <protection locked="0"/>
    </xf>
    <xf numFmtId="0" fontId="1" fillId="0" borderId="7" xfId="0" applyFont="1" applyBorder="1" applyProtection="1">
      <protection locked="0"/>
    </xf>
    <xf numFmtId="167" fontId="1" fillId="0" borderId="6" xfId="0" applyNumberFormat="1" applyFont="1" applyBorder="1" applyProtection="1">
      <protection locked="0"/>
    </xf>
    <xf numFmtId="166" fontId="1" fillId="0" borderId="6" xfId="0" applyNumberFormat="1" applyFont="1" applyBorder="1" applyProtection="1">
      <protection locked="0"/>
    </xf>
    <xf numFmtId="165" fontId="1" fillId="0" borderId="6" xfId="0" applyNumberFormat="1" applyFont="1" applyBorder="1"/>
    <xf numFmtId="164" fontId="1" fillId="0" borderId="6" xfId="0" applyNumberFormat="1" applyFont="1" applyBorder="1"/>
    <xf numFmtId="0" fontId="1" fillId="0" borderId="8" xfId="0" applyFont="1" applyBorder="1" applyProtection="1">
      <protection locked="0"/>
    </xf>
    <xf numFmtId="167" fontId="1" fillId="0" borderId="4" xfId="0" applyNumberFormat="1" applyFont="1" applyBorder="1" applyProtection="1">
      <protection locked="0"/>
    </xf>
    <xf numFmtId="166" fontId="1" fillId="0" borderId="4" xfId="0" applyNumberFormat="1" applyFont="1" applyBorder="1" applyProtection="1">
      <protection locked="0"/>
    </xf>
    <xf numFmtId="165" fontId="1" fillId="0" borderId="4" xfId="0" applyNumberFormat="1" applyFont="1" applyBorder="1"/>
    <xf numFmtId="164" fontId="1" fillId="0" borderId="4" xfId="0" applyNumberFormat="1" applyFont="1" applyBorder="1"/>
    <xf numFmtId="165" fontId="1" fillId="0" borderId="0" xfId="0" applyNumberFormat="1" applyFont="1"/>
    <xf numFmtId="164" fontId="1" fillId="0" borderId="0" xfId="0" applyNumberFormat="1" applyFont="1"/>
    <xf numFmtId="0" fontId="1" fillId="0" borderId="4" xfId="0" applyFont="1" applyBorder="1"/>
    <xf numFmtId="0" fontId="5" fillId="0" borderId="0" xfId="0" applyFont="1"/>
    <xf numFmtId="0" fontId="6" fillId="0" borderId="0" xfId="0" applyFont="1"/>
    <xf numFmtId="0" fontId="5" fillId="0" borderId="0" xfId="0" applyFont="1" applyProtection="1">
      <protection locked="0"/>
    </xf>
    <xf numFmtId="14" fontId="3" fillId="0" borderId="3" xfId="0" applyNumberFormat="1" applyFont="1" applyBorder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2" xfId="0" applyFont="1" applyBorder="1" applyProtection="1">
      <protection locked="0"/>
    </xf>
    <xf numFmtId="0" fontId="5" fillId="0" borderId="0" xfId="0" applyFont="1" applyProtection="1"/>
    <xf numFmtId="165" fontId="5" fillId="0" borderId="0" xfId="0" applyNumberFormat="1" applyFont="1" applyProtection="1"/>
    <xf numFmtId="164" fontId="5" fillId="0" borderId="0" xfId="0" applyNumberFormat="1" applyFont="1" applyProtection="1"/>
    <xf numFmtId="0" fontId="3" fillId="0" borderId="3" xfId="0" applyFont="1" applyBorder="1" applyAlignment="1" applyProtection="1">
      <alignment horizontal="left" indent="6"/>
    </xf>
    <xf numFmtId="0" fontId="3" fillId="0" borderId="5" xfId="0" applyFont="1" applyBorder="1" applyAlignment="1" applyProtection="1">
      <alignment horizontal="left" indent="6"/>
    </xf>
    <xf numFmtId="42" fontId="3" fillId="0" borderId="9" xfId="1" applyNumberFormat="1" applyFont="1" applyBorder="1" applyAlignment="1" applyProtection="1"/>
    <xf numFmtId="42" fontId="3" fillId="0" borderId="0" xfId="1" applyNumberFormat="1" applyFont="1" applyBorder="1" applyAlignment="1" applyProtection="1"/>
    <xf numFmtId="42" fontId="3" fillId="0" borderId="3" xfId="1" applyNumberFormat="1" applyFont="1" applyBorder="1" applyAlignment="1" applyProtection="1">
      <alignment horizontal="center"/>
    </xf>
    <xf numFmtId="42" fontId="3" fillId="0" borderId="5" xfId="1" applyNumberFormat="1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indent="6"/>
    </xf>
    <xf numFmtId="0" fontId="5" fillId="0" borderId="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2" fontId="0" fillId="0" borderId="3" xfId="0" applyNumberFormat="1" applyBorder="1" applyAlignment="1">
      <alignment horizontal="center"/>
    </xf>
    <xf numFmtId="42" fontId="0" fillId="0" borderId="5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3755B8E-3184-406C-90A3-AA2A78D8CD40}">
  <we:reference id="wa200001306" version="2.3.0.1" store="en-US" storeType="OMEX"/>
  <we:alternateReferences>
    <we:reference id="WA200001306" version="2.3.0.1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D9D9-745B-44C4-81CA-A00D327360D7}">
  <dimension ref="A1:F38"/>
  <sheetViews>
    <sheetView tabSelected="1" view="pageLayout" zoomScale="107" zoomScaleNormal="81" zoomScalePageLayoutView="107" workbookViewId="0">
      <selection activeCell="A20" sqref="A20"/>
    </sheetView>
  </sheetViews>
  <sheetFormatPr defaultRowHeight="14.4" x14ac:dyDescent="0.3"/>
  <cols>
    <col min="1" max="1" width="22.109375" customWidth="1"/>
    <col min="2" max="2" width="13" customWidth="1"/>
    <col min="3" max="3" width="12.33203125" customWidth="1"/>
    <col min="4" max="4" width="13.33203125" customWidth="1"/>
    <col min="5" max="5" width="13.88671875" customWidth="1"/>
    <col min="6" max="6" width="15.33203125" customWidth="1"/>
    <col min="7" max="7" width="15.21875" customWidth="1"/>
    <col min="8" max="8" width="15.109375" customWidth="1"/>
    <col min="10" max="10" width="12" bestFit="1" customWidth="1"/>
  </cols>
  <sheetData>
    <row r="1" spans="1:6" ht="18" x14ac:dyDescent="0.35">
      <c r="A1" s="1" t="s">
        <v>1</v>
      </c>
      <c r="B1" s="1" t="s">
        <v>2</v>
      </c>
      <c r="C1" s="3" t="s">
        <v>3</v>
      </c>
      <c r="D1" s="4" t="s">
        <v>11</v>
      </c>
      <c r="E1" s="4" t="s">
        <v>12</v>
      </c>
      <c r="F1" s="4" t="s">
        <v>13</v>
      </c>
    </row>
    <row r="2" spans="1:6" ht="18" x14ac:dyDescent="0.35">
      <c r="A2" s="1" t="str">
        <f ca="1">IF(Employees!H17=3,"Wednesday",IF(Employees!H17=2,"Tuesday",IF(Employees!H17=1,"Monday",IF(Employees!H17=4,"Thursday",IF(Employees!H17=5,"Friday",IF(Employees!H17=6,"Saturday",IF(Employees!H17=7,"Sunday")))))))</f>
        <v>Tuesday</v>
      </c>
      <c r="B2" s="25">
        <f ca="1">TODAY()</f>
        <v>44964</v>
      </c>
      <c r="C2" s="5" t="s">
        <v>6</v>
      </c>
      <c r="D2" s="6">
        <f>SUM(B5:B31)</f>
        <v>0</v>
      </c>
      <c r="E2" s="1">
        <f>SUM(C5:C14)</f>
        <v>0</v>
      </c>
      <c r="F2" s="1">
        <f>SUM(D5:D14)</f>
        <v>0</v>
      </c>
    </row>
    <row r="3" spans="1:6" ht="18" x14ac:dyDescent="0.35">
      <c r="A3" s="7"/>
      <c r="B3" s="7"/>
      <c r="C3" s="7"/>
      <c r="D3" s="7"/>
      <c r="E3" s="7"/>
      <c r="F3" s="7"/>
    </row>
    <row r="4" spans="1:6" ht="18" x14ac:dyDescent="0.35">
      <c r="A4" s="1" t="s">
        <v>5</v>
      </c>
      <c r="B4" s="1" t="s">
        <v>4</v>
      </c>
      <c r="C4" s="1" t="s">
        <v>7</v>
      </c>
      <c r="D4" s="1" t="s">
        <v>8</v>
      </c>
      <c r="E4" s="2" t="s">
        <v>9</v>
      </c>
      <c r="F4" s="1" t="s">
        <v>10</v>
      </c>
    </row>
    <row r="5" spans="1:6" ht="18" x14ac:dyDescent="0.35">
      <c r="A5" s="8"/>
      <c r="B5" s="9"/>
      <c r="C5" s="10"/>
      <c r="D5" s="11"/>
      <c r="E5" s="12" t="str">
        <f>IF(ISBLANK(B5),"",IF(B5=1.2,Employees!$G$3,IF(B5=1.1,Employees!$H$3,IF(B5=1,Employees!$I$3,IF(B5=0.9,Employees!$J$3,IF(B5=0.8,Employees!$K$3,IF(B5=0.7,Employees!$L$3,IF(B5=0.6,Employees!$M$3,IF(B5=0.5,Employees!$N$3,IF(B5=0.4,Employees!$O$3,IF(B5=0.3,Employees!$P$3,IF(B5=0.2,Employees!$Q$3,IF(B5=0.1,Employees!$R$3)))))))))))))</f>
        <v/>
      </c>
      <c r="F5" s="13" t="str">
        <f>IF(ISBLANK(B5),"",IF(B5=1.2,Employees!$G$5,IF(B5=1.1,Employees!$H$5,IF(B5=1,Employees!$I$5,IF(B5=0.9,Employees!$J$5,IF(B5=0.8,Employees!$K$5,IF(B5=0.7,Employees!$L$5,IF(B5=0.6,Employees!$M$5,IF(B5=0.5,Employees!$N$5,IF(B5=0.4,Employees!$O$5,IF(B5=0.3,Employees!$P$5,IF(B5=0.2,Employees!$Q$5,IF(B5=0.1,Employees!$R$5)))))))))))))</f>
        <v/>
      </c>
    </row>
    <row r="6" spans="1:6" ht="18" x14ac:dyDescent="0.35">
      <c r="A6" s="8"/>
      <c r="B6" s="14"/>
      <c r="C6" s="15"/>
      <c r="D6" s="16"/>
      <c r="E6" s="17" t="str">
        <f>IF(ISBLANK(B6),"",IF(B6=1.2,Employees!$G$3,IF(B6=1.1,Employees!$H$3,IF(B6=1,Employees!$I$3,IF(B6=0.9,Employees!$J$3,IF(B6=0.8,Employees!$K$3,IF(B6=0.7,Employees!$L$3,IF(B6=0.6,Employees!$M$3,IF(B6=0.5,Employees!$N$3,IF(B6=0.4,Employees!$O$3,IF(B6=0.3,Employees!$P$3,IF(B6=0.2,Employees!$Q$3,IF(B6=0.1,Employees!$R$3)))))))))))))</f>
        <v/>
      </c>
      <c r="F6" s="18" t="str">
        <f>IF(ISBLANK(B6),"",IF(B6=1.2,Employees!$G$5,IF(B6=1.1,Employees!$H$5,IF(B6=1,Employees!$I$5,IF(B6=0.9,Employees!$J$5,IF(B6=0.8,Employees!$K$5,IF(B6=0.7,Employees!$L$5,IF(B6=0.6,Employees!$M$5,IF(B6=0.5,Employees!$N$5,IF(B6=0.4,Employees!$O$5,IF(B6=0.3,Employees!$P$5,IF(B6=0.2,Employees!$Q$5,IF(B6=0.1,Employees!$R$5)))))))))))))</f>
        <v/>
      </c>
    </row>
    <row r="7" spans="1:6" ht="18" x14ac:dyDescent="0.35">
      <c r="A7" s="8"/>
      <c r="B7" s="14"/>
      <c r="C7" s="15"/>
      <c r="D7" s="16"/>
      <c r="E7" s="17" t="str">
        <f>IF(ISBLANK(B7),"",IF(B7=1.2,Employees!$G$3,IF(B7=1.1,Employees!$H$3,IF(B7=1,Employees!$I$3,IF(B7=0.9,Employees!$J$3,IF(B7=0.8,Employees!$K$3,IF(B7=0.7,Employees!$L$3,IF(B7=0.6,Employees!$M$3,IF(B7=0.5,Employees!$N$3,IF(B7=0.4,Employees!$O$3,IF(B7=0.3,Employees!$P$3,IF(B7=0.2,Employees!$Q$3,IF(B7=0.1,Employees!$R$3)))))))))))))</f>
        <v/>
      </c>
      <c r="F7" s="18" t="str">
        <f>IF(ISBLANK(B7),"",IF(B7=1.2,Employees!$G$5,IF(B7=1.1,Employees!$H$5,IF(B7=1,Employees!$I$5,IF(B7=0.9,Employees!$J$5,IF(B7=0.8,Employees!$K$5,IF(B7=0.7,Employees!$L$5,IF(B7=0.6,Employees!$M$5,IF(B7=0.5,Employees!$N$5,IF(B7=0.4,Employees!$O$5,IF(B7=0.3,Employees!$P$5,IF(B7=0.2,Employees!$Q$5,IF(B7=0.1,Employees!$R$5)))))))))))))</f>
        <v/>
      </c>
    </row>
    <row r="8" spans="1:6" ht="18" x14ac:dyDescent="0.35">
      <c r="A8" s="8"/>
      <c r="B8" s="14"/>
      <c r="C8" s="15"/>
      <c r="D8" s="16"/>
      <c r="E8" s="17" t="str">
        <f>IF(ISBLANK(B8),"",IF(B8=1.2,Employees!$G$3,IF(B8=1.1,Employees!$H$3,IF(B8=1,Employees!$I$3,IF(B8=0.9,Employees!$J$3,IF(B8=0.8,Employees!$K$3,IF(B8=0.7,Employees!$L$3,IF(B8=0.6,Employees!$M$3,IF(B8=0.5,Employees!$N$3,IF(B8=0.4,Employees!$O$3,IF(B8=0.3,Employees!$P$3,IF(B8=0.2,Employees!$Q$3,IF(B8=0.1,Employees!$R$3)))))))))))))</f>
        <v/>
      </c>
      <c r="F8" s="18" t="str">
        <f>IF(ISBLANK(B8),"",IF(B8=1.2,Employees!$G$5,IF(B8=1.1,Employees!$H$5,IF(B8=1,Employees!$I$5,IF(B8=0.9,Employees!$J$5,IF(B8=0.8,Employees!$K$5,IF(B8=0.7,Employees!$L$5,IF(B8=0.6,Employees!$M$5,IF(B8=0.5,Employees!$N$5,IF(B8=0.4,Employees!$O$5,IF(B8=0.3,Employees!$P$5,IF(B8=0.2,Employees!$Q$5,IF(B8=0.1,Employees!$R$5)))))))))))))</f>
        <v/>
      </c>
    </row>
    <row r="9" spans="1:6" ht="18" x14ac:dyDescent="0.35">
      <c r="A9" s="8"/>
      <c r="B9" s="14"/>
      <c r="C9" s="15"/>
      <c r="D9" s="16"/>
      <c r="E9" s="17" t="str">
        <f>IF(ISBLANK(B9),"",IF(B9=1.2,Employees!$G$3,IF(B9=1.1,Employees!$H$3,IF(B9=1,Employees!$I$3,IF(B9=0.9,Employees!$J$3,IF(B9=0.8,Employees!$K$3,IF(B9=0.7,Employees!$L$3,IF(B9=0.6,Employees!$M$3,IF(B9=0.5,Employees!$N$3,IF(B9=0.4,Employees!$O$3,IF(B9=0.3,Employees!$P$3,IF(B9=0.2,Employees!$Q$3,IF(B9=0.1,Employees!$R$3)))))))))))))</f>
        <v/>
      </c>
      <c r="F9" s="18" t="str">
        <f>IF(ISBLANK(B9),"",IF(B9=1.2,Employees!$G$5,IF(B9=1.1,Employees!$H$5,IF(B9=1,Employees!$I$5,IF(B9=0.9,Employees!$J$5,IF(B9=0.8,Employees!$K$5,IF(B9=0.7,Employees!$L$5,IF(B9=0.6,Employees!$M$5,IF(B9=0.5,Employees!$N$5,IF(B9=0.4,Employees!$O$5,IF(B9=0.3,Employees!$P$5,IF(B9=0.2,Employees!$Q$5,IF(B9=0.1,Employees!$R$5)))))))))))))</f>
        <v/>
      </c>
    </row>
    <row r="10" spans="1:6" ht="18" x14ac:dyDescent="0.35">
      <c r="A10" s="8"/>
      <c r="B10" s="14"/>
      <c r="C10" s="15"/>
      <c r="D10" s="16"/>
      <c r="E10" s="17" t="str">
        <f>IF(ISBLANK(B10),"",IF(B10=1.2,Employees!$G$3,IF(B10=1.1,Employees!$H$3,IF(B10=1,Employees!$I$3,IF(B10=0.9,Employees!$J$3,IF(B10=0.8,Employees!$K$3,IF(B10=0.7,Employees!$L$3,IF(B10=0.6,Employees!$M$3,IF(B10=0.5,Employees!$N$3,IF(B10=0.4,Employees!$O$3,IF(B10=0.3,Employees!$P$3,IF(B10=0.2,Employees!$Q$3,IF(B10=0.1,Employees!$R$3)))))))))))))</f>
        <v/>
      </c>
      <c r="F10" s="18" t="str">
        <f>IF(ISBLANK(B10),"",IF(B10=1.2,Employees!$G$5,IF(B10=1.1,Employees!$H$5,IF(B10=1,Employees!$I$5,IF(B10=0.9,Employees!$J$5,IF(B10=0.8,Employees!$K$5,IF(B10=0.7,Employees!$L$5,IF(B10=0.6,Employees!$M$5,IF(B10=0.5,Employees!$N$5,IF(B10=0.4,Employees!$O$5,IF(B10=0.3,Employees!$P$5,IF(B10=0.2,Employees!$Q$5,IF(B10=0.1,Employees!$R$5)))))))))))))</f>
        <v/>
      </c>
    </row>
    <row r="11" spans="1:6" ht="18" x14ac:dyDescent="0.35">
      <c r="A11" s="8"/>
      <c r="B11" s="14"/>
      <c r="C11" s="15"/>
      <c r="D11" s="16"/>
      <c r="E11" s="17" t="str">
        <f>IF(ISBLANK(B11),"",IF(B11=1.2,Employees!$G$3,IF(B11=1.1,Employees!$H$3,IF(B11=1,Employees!$I$3,IF(B11=0.9,Employees!$J$3,IF(B11=0.8,Employees!$K$3,IF(B11=0.7,Employees!$L$3,IF(B11=0.6,Employees!$M$3,IF(B11=0.5,Employees!$N$3,IF(B11=0.4,Employees!$O$3,IF(B11=0.3,Employees!$P$3,IF(B11=0.2,Employees!$Q$3,IF(B11=0.1,Employees!$R$3)))))))))))))</f>
        <v/>
      </c>
      <c r="F11" s="18" t="str">
        <f>IF(ISBLANK(B11),"",IF(B11=1.2,Employees!$G$5,IF(B11=1.1,Employees!$H$5,IF(B11=1,Employees!$I$5,IF(B11=0.9,Employees!$J$5,IF(B11=0.8,Employees!$K$5,IF(B11=0.7,Employees!$L$5,IF(B11=0.6,Employees!$M$5,IF(B11=0.5,Employees!$N$5,IF(B11=0.4,Employees!$O$5,IF(B11=0.3,Employees!$P$5,IF(B11=0.2,Employees!$Q$5,IF(B11=0.1,Employees!$R$5)))))))))))))</f>
        <v/>
      </c>
    </row>
    <row r="12" spans="1:6" ht="18" x14ac:dyDescent="0.35">
      <c r="A12" s="8"/>
      <c r="B12" s="14"/>
      <c r="C12" s="15"/>
      <c r="D12" s="16"/>
      <c r="E12" s="17" t="str">
        <f>IF(ISBLANK(B12),"",IF(B12=1.2,Employees!$G$3,IF(B12=1.1,Employees!$H$3,IF(B12=1,Employees!$I$3,IF(B12=0.9,Employees!$J$3,IF(B12=0.8,Employees!$K$3,IF(B12=0.7,Employees!$L$3,IF(B12=0.6,Employees!$M$3,IF(B12=0.5,Employees!$N$3,IF(B12=0.4,Employees!$O$3,IF(B12=0.3,Employees!$P$3,IF(B12=0.2,Employees!$Q$3,IF(B12=0.1,Employees!$R$3)))))))))))))</f>
        <v/>
      </c>
      <c r="F12" s="18" t="str">
        <f>IF(ISBLANK(B12),"",IF(B12=1.2,Employees!$G$5,IF(B12=1.1,Employees!$H$5,IF(B12=1,Employees!$I$5,IF(B12=0.9,Employees!$J$5,IF(B12=0.8,Employees!$K$5,IF(B12=0.7,Employees!$L$5,IF(B12=0.6,Employees!$M$5,IF(B12=0.5,Employees!$N$5,IF(B12=0.4,Employees!$O$5,IF(B12=0.3,Employees!$P$5,IF(B12=0.2,Employees!$Q$5,IF(B12=0.1,Employees!$R$5)))))))))))))</f>
        <v/>
      </c>
    </row>
    <row r="13" spans="1:6" ht="18" x14ac:dyDescent="0.35">
      <c r="A13" s="8"/>
      <c r="B13" s="14"/>
      <c r="C13" s="15"/>
      <c r="D13" s="16"/>
      <c r="E13" s="17" t="str">
        <f>IF(ISBLANK(B13),"",IF(B13=1.2,Employees!$G$3,IF(B13=1.1,Employees!$H$3,IF(B13=1,Employees!$I$3,IF(B13=0.9,Employees!$J$3,IF(B13=0.8,Employees!$K$3,IF(B13=0.7,Employees!$L$3,IF(B13=0.6,Employees!$M$3,IF(B13=0.5,Employees!$N$3,IF(B13=0.4,Employees!$O$3,IF(B13=0.3,Employees!$P$3,IF(B13=0.2,Employees!$Q$3,IF(B13=0.1,Employees!$R$3)))))))))))))</f>
        <v/>
      </c>
      <c r="F13" s="18" t="str">
        <f>IF(ISBLANK(B13),"",IF(B13=1.2,Employees!$G$5,IF(B13=1.1,Employees!$H$5,IF(B13=1,Employees!$I$5,IF(B13=0.9,Employees!$J$5,IF(B13=0.8,Employees!$K$5,IF(B13=0.7,Employees!$L$5,IF(B13=0.6,Employees!$M$5,IF(B13=0.5,Employees!$N$5,IF(B13=0.4,Employees!$O$5,IF(B13=0.3,Employees!$P$5,IF(B13=0.2,Employees!$Q$5,IF(B13=0.1,Employees!$R$5)))))))))))))</f>
        <v/>
      </c>
    </row>
    <row r="14" spans="1:6" ht="18" x14ac:dyDescent="0.35">
      <c r="A14" s="8"/>
      <c r="B14" s="14"/>
      <c r="C14" s="15"/>
      <c r="D14" s="16"/>
      <c r="E14" s="17" t="str">
        <f>IF(ISBLANK(B14),"",IF(B14=1.2,Employees!$G$3,IF(B14=1.1,Employees!$H$3,IF(B14=1,Employees!$I$3,IF(B14=0.9,Employees!$J$3,IF(B14=0.8,Employees!$K$3,IF(B14=0.7,Employees!$L$3,IF(B14=0.6,Employees!$M$3,IF(B14=0.5,Employees!$N$3,IF(B14=0.4,Employees!$O$3,IF(B14=0.3,Employees!$P$3,IF(B14=0.2,Employees!$Q$3,IF(B14=0.1,Employees!$R$3)))))))))))))</f>
        <v/>
      </c>
      <c r="F14" s="18" t="str">
        <f>IF(ISBLANK(B14),"",IF(B14=1.2,Employees!$G$5,IF(B14=1.1,Employees!$H$5,IF(B14=1,Employees!$I$5,IF(B14=0.9,Employees!$J$5,IF(B14=0.8,Employees!$K$5,IF(B14=0.7,Employees!$L$5,IF(B14=0.6,Employees!$M$5,IF(B14=0.5,Employees!$N$5,IF(B14=0.4,Employees!$O$5,IF(B14=0.3,Employees!$P$5,IF(B14=0.2,Employees!$Q$5,IF(B14=0.1,Employees!$R$5)))))))))))))</f>
        <v/>
      </c>
    </row>
    <row r="15" spans="1:6" ht="18" x14ac:dyDescent="0.35">
      <c r="A15" s="1" t="s">
        <v>16</v>
      </c>
      <c r="B15" s="7"/>
      <c r="C15" s="7"/>
      <c r="D15" s="7"/>
      <c r="E15" s="19" t="str">
        <f>IF(ISBLANK(B15),"",IF(B15=1.2,Employees!$G$3,IF(B15=1.1,Employees!$H$3,IF(B15=1,Employees!$I$3,IF(B15=0.9,Employees!$J$3,IF(B15=0.8,Employees!$K$3,IF(B15=0.7,Employees!$L$3,IF(B15=0.6,Employees!$M$3,IF(B15=0.5,Employees!$N$3,IF(B15=0.4,Employees!$O$3,IF(B15=0.3,Employees!$P$3,IF(B15=0.2,Employees!$Q$3,IF(B15=0.1,Employees!$R$3)))))))))))))</f>
        <v/>
      </c>
      <c r="F15" s="20" t="str">
        <f>IF(ISBLANK(B15),"",IF(B15=1.2,Employees!$G$5,IF(B15=1.1,Employees!$H$5,IF(B15=1,Employees!$I$5,IF(B15=0.9,Employees!$J$5,IF(B15=0.8,Employees!$K$5,IF(B15=0.7,Employees!$L$5,IF(B15=0.6,Employees!$M$5,IF(B15=0.5,Employees!$N$5,IF(B15=0.4,Employees!$O$5,IF(B15=0.3,Employees!$P$5,IF(B15=0.2,Employees!$Q$5,IF(B15=0.1,Employees!$R$5)))))))))))))</f>
        <v/>
      </c>
    </row>
    <row r="16" spans="1:6" ht="18" x14ac:dyDescent="0.35">
      <c r="A16" s="8"/>
      <c r="B16" s="14"/>
      <c r="C16" s="7"/>
      <c r="D16" s="7"/>
      <c r="E16" s="17" t="str">
        <f>IF(ISBLANK(B16),"",IF(B16=1.2,Employees!$G$3,IF(B16=1.1,Employees!$H$3,IF(B16=1,Employees!$I$3,IF(B16=0.9,Employees!$J$3,IF(B16=0.8,Employees!$K$3,IF(B16=0.7,Employees!$L$3,IF(B16=0.6,Employees!$M$3,IF(B16=0.5,Employees!$N$3,IF(B16=0.4,Employees!$O$3,IF(B16=0.3,Employees!$P$3,IF(B16=0.2,Employees!$Q$3,IF(B16=0.1,Employees!$R$3)))))))))))))</f>
        <v/>
      </c>
      <c r="F16" s="18" t="str">
        <f>IF(ISBLANK(B16),"",IF(B16=1.2,Employees!$G$5,IF(B16=1.1,Employees!$H$5,IF(B16=1,Employees!$I$5,IF(B16=0.9,Employees!$J$5,IF(B16=0.8,Employees!$K$5,IF(B16=0.7,Employees!$L$5,IF(B16=0.6,Employees!$M$5,IF(B16=0.5,Employees!$N$5,IF(B16=0.4,Employees!$O$5,IF(B16=0.3,Employees!$P$5,IF(B16=0.2,Employees!$Q$5,IF(B16=0.1,Employees!$R$5)))))))))))))</f>
        <v/>
      </c>
    </row>
    <row r="17" spans="1:6" ht="18" x14ac:dyDescent="0.35">
      <c r="A17" s="8"/>
      <c r="B17" s="14"/>
      <c r="C17" s="7"/>
      <c r="D17" s="7"/>
      <c r="E17" s="17" t="str">
        <f>IF(ISBLANK(B17),"",IF(B17=1.2,Employees!$G$3,IF(B17=1.1,Employees!$H$3,IF(B17=1,Employees!$I$3,IF(B17=0.9,Employees!$J$3,IF(B17=0.8,Employees!$K$3,IF(B17=0.7,Employees!$L$3,IF(B17=0.6,Employees!$M$3,IF(B17=0.5,Employees!$N$3,IF(B17=0.4,Employees!$O$3,IF(B17=0.3,Employees!$P$3,IF(B17=0.2,Employees!$Q$3,IF(B17=0.1,Employees!$R$3)))))))))))))</f>
        <v/>
      </c>
      <c r="F17" s="18" t="str">
        <f>IF(ISBLANK(B17),"",IF(B17=1.2,Employees!$G$5,IF(B17=1.1,Employees!$H$5,IF(B17=1,Employees!$I$5,IF(B17=0.9,Employees!$J$5,IF(B17=0.8,Employees!$K$5,IF(B17=0.7,Employees!$L$5,IF(B17=0.6,Employees!$M$5,IF(B17=0.5,Employees!$N$5,IF(B17=0.4,Employees!$O$5,IF(B17=0.3,Employees!$P$5,IF(B17=0.2,Employees!$Q$5,IF(B17=0.1,Employees!$R$5)))))))))))))</f>
        <v/>
      </c>
    </row>
    <row r="18" spans="1:6" ht="18" x14ac:dyDescent="0.35">
      <c r="A18" s="8"/>
      <c r="B18" s="14"/>
      <c r="C18" s="7"/>
      <c r="D18" s="7"/>
      <c r="E18" s="17" t="str">
        <f>IF(ISBLANK(B18),"",IF(B18=1.2,Employees!$G$3,IF(B18=1.1,Employees!$H$3,IF(B18=1,Employees!$I$3,IF(B18=0.9,Employees!$J$3,IF(B18=0.8,Employees!$K$3,IF(B18=0.7,Employees!$L$3,IF(B18=0.6,Employees!$M$3,IF(B18=0.5,Employees!$N$3,IF(B18=0.4,Employees!$O$3,IF(B18=0.3,Employees!$P$3,IF(B18=0.2,Employees!$Q$3,IF(B18=0.1,Employees!$R$3)))))))))))))</f>
        <v/>
      </c>
      <c r="F18" s="18" t="str">
        <f>IF(ISBLANK(B18),"",IF(B18=1.2,Employees!$G$5,IF(B18=1.1,Employees!$H$5,IF(B18=1,Employees!$I$5,IF(B18=0.9,Employees!$J$5,IF(B18=0.8,Employees!$K$5,IF(B18=0.7,Employees!$L$5,IF(B18=0.6,Employees!$M$5,IF(B18=0.5,Employees!$N$5,IF(B18=0.4,Employees!$O$5,IF(B18=0.3,Employees!$P$5,IF(B18=0.2,Employees!$Q$5,IF(B18=0.1,Employees!$R$5)))))))))))))</f>
        <v/>
      </c>
    </row>
    <row r="19" spans="1:6" ht="18" x14ac:dyDescent="0.35">
      <c r="A19" s="8"/>
      <c r="B19" s="14"/>
      <c r="C19" s="7"/>
      <c r="D19" s="7"/>
      <c r="E19" s="17" t="str">
        <f>IF(ISBLANK(B19),"",IF(B19=1.2,Employees!$G$3,IF(B19=1.1,Employees!$H$3,IF(B19=1,Employees!$I$3,IF(B19=0.9,Employees!$J$3,IF(B19=0.8,Employees!$K$3,IF(B19=0.7,Employees!$L$3,IF(B19=0.6,Employees!$M$3,IF(B19=0.5,Employees!$N$3,IF(B19=0.4,Employees!$O$3,IF(B19=0.3,Employees!$P$3,IF(B19=0.2,Employees!$Q$3,IF(B19=0.1,Employees!$R$3)))))))))))))</f>
        <v/>
      </c>
      <c r="F19" s="18" t="str">
        <f>IF(ISBLANK(B19),"",IF(B19=1.2,Employees!$G$5,IF(B19=1.1,Employees!$H$5,IF(B19=1,Employees!$I$5,IF(B19=0.9,Employees!$J$5,IF(B19=0.8,Employees!$K$5,IF(B19=0.7,Employees!$L$5,IF(B19=0.6,Employees!$M$5,IF(B19=0.5,Employees!$N$5,IF(B19=0.4,Employees!$O$5,IF(B19=0.3,Employees!$P$5,IF(B19=0.2,Employees!$Q$5,IF(B19=0.1,Employees!$R$5)))))))))))))</f>
        <v/>
      </c>
    </row>
    <row r="20" spans="1:6" ht="18" x14ac:dyDescent="0.35">
      <c r="A20" s="8"/>
      <c r="B20" s="14"/>
      <c r="C20" s="7"/>
      <c r="D20" s="7"/>
      <c r="E20" s="17" t="str">
        <f>IF(ISBLANK(B20),"",IF(B20=1.2,Employees!$G$3,IF(B20=1.1,Employees!$H$3,IF(B20=1,Employees!$I$3,IF(B20=0.9,Employees!$J$3,IF(B20=0.8,Employees!$K$3,IF(B20=0.7,Employees!$L$3,IF(B20=0.6,Employees!$M$3,IF(B20=0.5,Employees!$N$3,IF(B20=0.4,Employees!$O$3,IF(B20=0.3,Employees!$P$3,IF(B20=0.2,Employees!$Q$3,IF(B20=0.1,Employees!$R$3)))))))))))))</f>
        <v/>
      </c>
      <c r="F20" s="18" t="str">
        <f>IF(ISBLANK(B20),"",IF(B20=1.2,Employees!$G$5,IF(B20=1.1,Employees!$H$5,IF(B20=1,Employees!$I$5,IF(B20=0.9,Employees!$J$5,IF(B20=0.8,Employees!$K$5,IF(B20=0.7,Employees!$L$5,IF(B20=0.6,Employees!$M$5,IF(B20=0.5,Employees!$N$5,IF(B20=0.4,Employees!$O$5,IF(B20=0.3,Employees!$P$5,IF(B20=0.2,Employees!$Q$5,IF(B20=0.1,Employees!$R$5)))))))))))))</f>
        <v/>
      </c>
    </row>
    <row r="21" spans="1:6" ht="18" x14ac:dyDescent="0.35">
      <c r="A21" s="8"/>
      <c r="B21" s="14"/>
      <c r="C21" s="7"/>
      <c r="D21" s="7"/>
      <c r="E21" s="17" t="str">
        <f>IF(ISBLANK(B23),"",IF(B23=1.2,Employees!$G$3,IF(B23=1.1,Employees!$H$3,IF(B23=1,Employees!$I$3,IF(B23=0.9,Employees!$J$3,IF(B23=0.8,Employees!$K$3,IF(B23=0.7,Employees!$L$3,IF(B23=0.6,Employees!$M$3,IF(B23=0.5,Employees!$N$3,IF(B23=0.4,Employees!$O$3,IF(B23=0.3,Employees!$P$3,IF(B23=0.2,Employees!$Q$3,IF(B23=0.1,Employees!$R$3)))))))))))))</f>
        <v/>
      </c>
      <c r="F21" s="18" t="str">
        <f>IF(ISBLANK(B23),"",IF(B23=1.2,Employees!$G$5,IF(B23=1.1,Employees!$H$5,IF(B23=1,Employees!$I$5,IF(B23=0.9,Employees!$J$5,IF(B23=0.8,Employees!$K$5,IF(B23=0.7,Employees!$L$5,IF(B23=0.6,Employees!$M$5,IF(B23=0.5,Employees!$N$5,IF(B23=0.4,Employees!$O$5,IF(B23=0.3,Employees!$P$5,IF(B23=0.2,Employees!$Q$5,IF(B23=0.1,Employees!$R$5)))))))))))))</f>
        <v/>
      </c>
    </row>
    <row r="22" spans="1:6" ht="18" x14ac:dyDescent="0.35">
      <c r="A22" s="8"/>
      <c r="B22" s="14"/>
      <c r="C22" s="7"/>
      <c r="D22" s="7"/>
      <c r="E22" s="21"/>
      <c r="F22" s="21"/>
    </row>
    <row r="23" spans="1:6" ht="18" x14ac:dyDescent="0.35">
      <c r="A23" s="1" t="s">
        <v>17</v>
      </c>
      <c r="B23" s="7"/>
      <c r="C23" s="7"/>
      <c r="D23" s="7"/>
      <c r="E23" s="7"/>
      <c r="F23" s="7"/>
    </row>
    <row r="24" spans="1:6" ht="18" x14ac:dyDescent="0.35">
      <c r="A24" s="8"/>
      <c r="B24" s="14"/>
      <c r="C24" s="7"/>
      <c r="D24" s="7"/>
      <c r="E24" s="17" t="str">
        <f>IF(ISBLANK(B24),"",IF(B24=1.2,Employees!$G$3,IF(B24=1.1,Employees!$H$3,IF(B24=1,Employees!$I$3,IF(B24=0.9,Employees!$J$3,IF(B24=0.8,Employees!$K$3,IF(B24=0.7,Employees!$L$3,IF(B24=0.6,Employees!$M$3,IF(B24=0.5,Employees!$N$3,IF(B24=0.4,Employees!$O$3,IF(B24=0.3,Employees!$P$3,IF(B24=0.2,Employees!$Q$3,IF(B24=0.1,Employees!$R$3)))))))))))))</f>
        <v/>
      </c>
      <c r="F24" s="18" t="str">
        <f>IF(ISBLANK(B24),"",IF(B24=1.2,Employees!$G$5,IF(B24=1.1,Employees!$H$5,IF(B24=1,Employees!$I$5,IF(B24=0.9,Employees!$J$5,IF(B24=0.8,Employees!$K$5,IF(B24=0.7,Employees!$L$5,IF(B24=0.6,Employees!$M$5,IF(B24=0.5,Employees!$N$5,IF(B24=0.4,Employees!$O$5,IF(B24=0.3,Employees!$P$5,IF(B24=0.2,Employees!$Q$5,IF(B24=0.1,Employees!$R$5)))))))))))))</f>
        <v/>
      </c>
    </row>
    <row r="25" spans="1:6" ht="18" x14ac:dyDescent="0.35">
      <c r="A25" s="8"/>
      <c r="B25" s="14"/>
      <c r="C25" s="7"/>
      <c r="D25" s="7"/>
      <c r="E25" s="17" t="str">
        <f>IF(ISBLANK(B25),"",IF(B25=1.2,Employees!$G$3,IF(B25=1.1,Employees!$H$3,IF(B25=1,Employees!$I$3,IF(B25=0.9,Employees!$J$3,IF(B25=0.8,Employees!$K$3,IF(B25=0.7,Employees!$L$3,IF(B25=0.6,Employees!$M$3,IF(B25=0.5,Employees!$N$3,IF(B25=0.4,Employees!$O$3,IF(B25=0.3,Employees!$P$3,IF(B25=0.2,Employees!$Q$3,IF(B25=0.1,Employees!$R$3)))))))))))))</f>
        <v/>
      </c>
      <c r="F25" s="18" t="str">
        <f>IF(ISBLANK(B25),"",IF(B25=1.2,Employees!$G$5,IF(B25=1.1,Employees!$H$5,IF(B25=1,Employees!$I$5,IF(B25=0.9,Employees!$J$5,IF(B25=0.8,Employees!$K$5,IF(B25=0.7,Employees!$L$5,IF(B25=0.6,Employees!$M$5,IF(B25=0.5,Employees!$N$5,IF(B25=0.4,Employees!$O$5,IF(B25=0.3,Employees!$P$5,IF(B25=0.2,Employees!$Q$5,IF(B25=0.1,Employees!$R$5)))))))))))))</f>
        <v/>
      </c>
    </row>
    <row r="26" spans="1:6" ht="18" x14ac:dyDescent="0.35">
      <c r="A26" s="8"/>
      <c r="B26" s="14"/>
      <c r="C26" s="7"/>
      <c r="D26" s="7"/>
      <c r="E26" s="17" t="str">
        <f>IF(ISBLANK(B26),"",IF(B26=1.2,Employees!$G$3,IF(B26=1.1,Employees!$H$3,IF(B26=1,Employees!$I$3,IF(B26=0.9,Employees!$J$3,IF(B26=0.8,Employees!$K$3,IF(B26=0.7,Employees!$L$3,IF(B26=0.6,Employees!$M$3,IF(B26=0.5,Employees!$N$3,IF(B26=0.4,Employees!$O$3,IF(B26=0.3,Employees!$P$3,IF(B26=0.2,Employees!$Q$3,IF(B26=0.1,Employees!$R$3)))))))))))))</f>
        <v/>
      </c>
      <c r="F26" s="18" t="str">
        <f>IF(ISBLANK(B26),"",IF(B26=1.2,Employees!$G$5,IF(B26=1.1,Employees!$H$5,IF(B26=1,Employees!$I$5,IF(B26=0.9,Employees!$J$5,IF(B26=0.8,Employees!$K$5,IF(B26=0.7,Employees!$L$5,IF(B26=0.6,Employees!$M$5,IF(B26=0.5,Employees!$N$5,IF(B26=0.4,Employees!$O$5,IF(B26=0.3,Employees!$P$5,IF(B26=0.2,Employees!$Q$5,IF(B26=0.1,Employees!$R$5)))))))))))))</f>
        <v/>
      </c>
    </row>
    <row r="27" spans="1:6" ht="18" x14ac:dyDescent="0.35">
      <c r="A27" s="8"/>
      <c r="B27" s="14"/>
      <c r="C27" s="7"/>
      <c r="D27" s="7"/>
      <c r="E27" s="17" t="str">
        <f>IF(ISBLANK(B27),"",IF(B27=1.2,Employees!$G$3,IF(B27=1.1,Employees!$H$3,IF(B27=1,Employees!$I$3,IF(B27=0.9,Employees!$J$3,IF(B27=0.8,Employees!$K$3,IF(B27=0.7,Employees!$L$3,IF(B27=0.6,Employees!$M$3,IF(B27=0.5,Employees!$N$3,IF(B27=0.4,Employees!$O$3,IF(B27=0.3,Employees!$P$3,IF(B27=0.2,Employees!$Q$3,IF(B27=0.1,Employees!$R$3)))))))))))))</f>
        <v/>
      </c>
      <c r="F27" s="18" t="str">
        <f>IF(ISBLANK(B27),"",IF(B27=1.2,Employees!$G$5,IF(B27=1.1,Employees!$H$5,IF(B27=1,Employees!$I$5,IF(B27=0.9,Employees!$J$5,IF(B27=0.8,Employees!$K$5,IF(B27=0.7,Employees!$L$5,IF(B27=0.6,Employees!$M$5,IF(B27=0.5,Employees!$N$5,IF(B27=0.4,Employees!$O$5,IF(B27=0.3,Employees!$P$5,IF(B27=0.2,Employees!$Q$5,IF(B27=0.1,Employees!$R$5)))))))))))))</f>
        <v/>
      </c>
    </row>
    <row r="28" spans="1:6" ht="18" x14ac:dyDescent="0.35">
      <c r="A28" s="8"/>
      <c r="B28" s="14"/>
      <c r="C28" s="7"/>
      <c r="D28" s="7"/>
      <c r="E28" s="17" t="str">
        <f>IF(ISBLANK(B28),"",IF(B28=1.2,Employees!$G$3,IF(B28=1.1,Employees!$H$3,IF(B28=1,Employees!$I$3,IF(B28=0.9,Employees!$J$3,IF(B28=0.8,Employees!$K$3,IF(B28=0.7,Employees!$L$3,IF(B28=0.6,Employees!$M$3,IF(B28=0.5,Employees!$N$3,IF(B28=0.4,Employees!$O$3,IF(B28=0.3,Employees!$P$3,IF(B28=0.2,Employees!$Q$3,IF(B28=0.1,Employees!$R$3)))))))))))))</f>
        <v/>
      </c>
      <c r="F28" s="18" t="str">
        <f>IF(ISBLANK(B28),"",IF(B28=1.2,Employees!$G$5,IF(B28=1.1,Employees!$H$5,IF(B28=1,Employees!$I$5,IF(B28=0.9,Employees!$J$5,IF(B28=0.8,Employees!$K$5,IF(B28=0.7,Employees!$L$5,IF(B28=0.6,Employees!$M$5,IF(B28=0.5,Employees!$N$5,IF(B28=0.4,Employees!$O$5,IF(B28=0.3,Employees!$P$5,IF(B28=0.2,Employees!$Q$5,IF(B28=0.1,Employees!$R$5)))))))))))))</f>
        <v/>
      </c>
    </row>
    <row r="29" spans="1:6" ht="18" x14ac:dyDescent="0.35">
      <c r="A29" s="8"/>
      <c r="B29" s="14"/>
      <c r="C29" s="7"/>
      <c r="D29" s="7"/>
      <c r="E29" s="17" t="str">
        <f>IF(ISBLANK(B29),"",IF(B29=1.2,Employees!$G$3,IF(B29=1.1,Employees!$H$3,IF(B29=1,Employees!$I$3,IF(B29=0.9,Employees!$J$3,IF(B29=0.8,Employees!$K$3,IF(B29=0.7,Employees!$L$3,IF(B29=0.6,Employees!$M$3,IF(B29=0.5,Employees!$N$3,IF(B29=0.4,Employees!$O$3,IF(B29=0.3,Employees!$P$3,IF(B29=0.2,Employees!$Q$3,IF(B29=0.1,Employees!$R$3)))))))))))))</f>
        <v/>
      </c>
      <c r="F29" s="18" t="str">
        <f>IF(ISBLANK(B29),"",IF(B29=1.2,Employees!$G$5,IF(B29=1.1,Employees!$H$5,IF(B29=1,Employees!$I$5,IF(B29=0.9,Employees!$J$5,IF(B29=0.8,Employees!$K$5,IF(B29=0.7,Employees!$L$5,IF(B29=0.6,Employees!$M$5,IF(B29=0.5,Employees!$N$5,IF(B29=0.4,Employees!$O$5,IF(B29=0.3,Employees!$P$5,IF(B29=0.2,Employees!$Q$5,IF(B29=0.1,Employees!$R$5)))))))))))))</f>
        <v/>
      </c>
    </row>
    <row r="30" spans="1:6" ht="18" x14ac:dyDescent="0.35">
      <c r="A30" s="8"/>
      <c r="B30" s="14"/>
      <c r="C30" s="7"/>
      <c r="D30" s="7"/>
      <c r="E30" s="17" t="str">
        <f>IF(ISBLANK(B30),"",IF(B30=1.2,Employees!$G$3,IF(B30=1.1,Employees!$H$3,IF(B30=1,Employees!$I$3,IF(B30=0.9,Employees!$J$3,IF(B30=0.8,Employees!$K$3,IF(B30=0.7,Employees!$L$3,IF(B30=0.6,Employees!$M$3,IF(B30=0.5,Employees!$N$3,IF(B30=0.4,Employees!$O$3,IF(B30=0.3,Employees!$P$3,IF(B30=0.2,Employees!$Q$3,IF(B30=0.1,Employees!$R$3)))))))))))))</f>
        <v/>
      </c>
      <c r="F30" s="18" t="str">
        <f>IF(ISBLANK(B30),"",IF(B30=1.2,Employees!$G$5,IF(B30=1.1,Employees!$H$5,IF(B30=1,Employees!$I$5,IF(B30=0.9,Employees!$J$5,IF(B30=0.8,Employees!$K$5,IF(B30=0.7,Employees!$L$5,IF(B30=0.6,Employees!$M$5,IF(B30=0.5,Employees!$N$5,IF(B30=0.4,Employees!$O$5,IF(B30=0.3,Employees!$P$5,IF(B30=0.2,Employees!$Q$5,IF(B30=0.1,Employees!$R$5)))))))))))))</f>
        <v/>
      </c>
    </row>
    <row r="31" spans="1:6" ht="18" x14ac:dyDescent="0.35">
      <c r="A31" s="8"/>
      <c r="B31" s="14"/>
      <c r="C31" s="7"/>
      <c r="D31" s="7"/>
      <c r="E31" s="17" t="str">
        <f>IF(ISBLANK(B31),"",IF(B31=1.2,Employees!$G$3,IF(B31=1.1,Employees!$H$3,IF(B31=1,Employees!$I$3,IF(B31=0.9,Employees!$J$3,IF(B31=0.8,Employees!$K$3,IF(B31=0.7,Employees!$L$3,IF(B31=0.6,Employees!$M$3,IF(B31=0.5,Employees!$N$3,IF(B31=0.4,Employees!$O$3,IF(B31=0.3,Employees!$P$3,IF(B31=0.2,Employees!$Q$3,IF(B31=0.1,Employees!$R$3)))))))))))))</f>
        <v/>
      </c>
      <c r="F31" s="18" t="str">
        <f>IF(ISBLANK(B31),"",IF(B31=1.2,Employees!$G$5,IF(B31=1.1,Employees!$H$5,IF(B31=1,Employees!$I$5,IF(B31=0.9,Employees!$J$5,IF(B31=0.8,Employees!$K$5,IF(B31=0.7,Employees!$L$5,IF(B31=0.6,Employees!$M$5,IF(B31=0.5,Employees!$N$5,IF(B31=0.4,Employees!$O$5,IF(B31=0.3,Employees!$P$5,IF(B31=0.2,Employees!$Q$5,IF(B31=0.1,Employees!$R$5)))))))))))))</f>
        <v/>
      </c>
    </row>
    <row r="32" spans="1:6" x14ac:dyDescent="0.3">
      <c r="A32" s="22"/>
      <c r="B32" s="22"/>
      <c r="C32" s="22"/>
      <c r="D32" s="22"/>
      <c r="E32" s="22"/>
      <c r="F32" s="22"/>
    </row>
    <row r="33" spans="1:6" x14ac:dyDescent="0.3">
      <c r="A33" s="22"/>
      <c r="B33" s="22"/>
      <c r="C33" s="22"/>
      <c r="D33" s="22"/>
      <c r="E33" s="22"/>
      <c r="F33" s="22"/>
    </row>
    <row r="34" spans="1:6" x14ac:dyDescent="0.3">
      <c r="A34" s="22"/>
      <c r="B34" s="22"/>
      <c r="C34" s="22"/>
      <c r="D34" s="22"/>
      <c r="E34" s="22"/>
      <c r="F34" s="22"/>
    </row>
    <row r="35" spans="1:6" ht="20.399999999999999" x14ac:dyDescent="0.35">
      <c r="A35" s="22"/>
      <c r="B35" s="27" t="s">
        <v>15</v>
      </c>
      <c r="C35" s="27"/>
      <c r="D35" s="27" t="s">
        <v>14</v>
      </c>
      <c r="E35" s="27"/>
      <c r="F35" s="22"/>
    </row>
    <row r="36" spans="1:6" ht="20.399999999999999" x14ac:dyDescent="0.35">
      <c r="A36" s="22"/>
      <c r="B36" s="27">
        <f>SUM(E5:E76)</f>
        <v>0</v>
      </c>
      <c r="C36" s="27"/>
      <c r="D36" s="26">
        <f>SUM(F5:F111)</f>
        <v>0</v>
      </c>
      <c r="E36" s="26"/>
      <c r="F36" s="22"/>
    </row>
    <row r="37" spans="1:6" ht="15.6" x14ac:dyDescent="0.3">
      <c r="A37" s="22"/>
      <c r="B37" s="38" t="s">
        <v>80</v>
      </c>
      <c r="C37" s="32"/>
      <c r="D37" s="33"/>
      <c r="E37" s="33"/>
      <c r="F37" s="22"/>
    </row>
    <row r="38" spans="1:6" ht="15.6" x14ac:dyDescent="0.3">
      <c r="B38" s="35"/>
      <c r="C38" s="36">
        <f>E2 - B36</f>
        <v>0</v>
      </c>
      <c r="D38" s="37"/>
      <c r="E38" s="34"/>
    </row>
  </sheetData>
  <sheetProtection algorithmName="SHA-512" hashValue="N09LCCIPKsybRYPyNzN/NtcfRVDuaxU2njuu2htUBd4WizTcWy46UeenHFmPClT+bCu22ZYH4qRIlhjzPP0NcA==" saltValue="33dahqAWI5yd0tV9BEYeFg==" spinCount="100000" sheet="1" selectLockedCells="1"/>
  <mergeCells count="5">
    <mergeCell ref="C38:D38"/>
    <mergeCell ref="D36:E36"/>
    <mergeCell ref="B36:C36"/>
    <mergeCell ref="B35:C35"/>
    <mergeCell ref="D35:E35"/>
  </mergeCells>
  <pageMargins left="0.7" right="0.7" top="0.75" bottom="0.75" header="0.3" footer="0.3"/>
  <pageSetup orientation="portrait" r:id="rId1"/>
  <headerFooter>
    <oddHeader>&amp;C&amp;"Abadi Extra Light,Regular"&amp;26Lunch/Brunch Tip Out Sheet</oddHeader>
    <oddFooter xml:space="preserve">&amp;L
&amp;C
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C343837-2B21-4AD4-8842-F8B182108D25}">
          <x14:formula1>
            <xm:f>Employees!$A$2:$A$21</xm:f>
          </x14:formula1>
          <xm:sqref>A5:A14</xm:sqref>
        </x14:dataValidation>
        <x14:dataValidation type="list" allowBlank="1" showInputMessage="1" showErrorMessage="1" xr:uid="{18D91F60-FD52-4B65-A64E-46A0D38675BD}">
          <x14:formula1>
            <xm:f>Employees!$B$2:$B$21</xm:f>
          </x14:formula1>
          <xm:sqref>A16:A22</xm:sqref>
        </x14:dataValidation>
        <x14:dataValidation type="list" allowBlank="1" showInputMessage="1" showErrorMessage="1" xr:uid="{30289D5E-4B7D-4AF8-B99B-D569CD669528}">
          <x14:formula1>
            <xm:f>Employees!$C$2:$C$21</xm:f>
          </x14:formula1>
          <xm:sqref>A24:A31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170-B4DA-4D47-9D66-1FD5E6D7F0B0}">
  <dimension ref="A1:F38"/>
  <sheetViews>
    <sheetView view="pageLayout" zoomScale="107" zoomScaleNormal="81" zoomScalePageLayoutView="107" workbookViewId="0">
      <selection activeCell="C8" sqref="C8"/>
    </sheetView>
  </sheetViews>
  <sheetFormatPr defaultRowHeight="14.4" x14ac:dyDescent="0.3"/>
  <cols>
    <col min="1" max="1" width="22.109375" customWidth="1"/>
    <col min="2" max="2" width="13" customWidth="1"/>
    <col min="3" max="3" width="12.33203125" customWidth="1"/>
    <col min="4" max="4" width="13.33203125" customWidth="1"/>
    <col min="5" max="5" width="13.88671875" customWidth="1"/>
    <col min="6" max="6" width="15.33203125" customWidth="1"/>
    <col min="7" max="7" width="15.21875" customWidth="1"/>
    <col min="8" max="8" width="15.109375" customWidth="1"/>
    <col min="10" max="10" width="12" bestFit="1" customWidth="1"/>
  </cols>
  <sheetData>
    <row r="1" spans="1:6" ht="18" x14ac:dyDescent="0.35">
      <c r="A1" s="1" t="s">
        <v>1</v>
      </c>
      <c r="B1" s="1" t="s">
        <v>2</v>
      </c>
      <c r="C1" s="3" t="s">
        <v>3</v>
      </c>
      <c r="D1" s="4" t="s">
        <v>11</v>
      </c>
      <c r="E1" s="4" t="s">
        <v>12</v>
      </c>
      <c r="F1" s="4" t="s">
        <v>13</v>
      </c>
    </row>
    <row r="2" spans="1:6" ht="18" x14ac:dyDescent="0.35">
      <c r="A2" s="1" t="str">
        <f ca="1">IF(Employees!H17=3,"Wednesday",IF(Employees!H17=2,"Tuesday",IF(Employees!H17=1,"Monday",IF(Employees!H17=4,"Thursday",IF(Employees!H17=5,"Friday",IF(Employees!H17=6,"Saturday",IF(Employees!H17=7,"Sunday")))))))</f>
        <v>Tuesday</v>
      </c>
      <c r="B2" s="25">
        <f ca="1">TODAY()</f>
        <v>44964</v>
      </c>
      <c r="C2" s="8" t="s">
        <v>0</v>
      </c>
      <c r="D2" s="6">
        <f>SUM(B5:B31)</f>
        <v>0</v>
      </c>
      <c r="E2" s="1">
        <f>SUM(C5:C14)</f>
        <v>0</v>
      </c>
      <c r="F2" s="1">
        <f>SUM(D5:D14)</f>
        <v>0</v>
      </c>
    </row>
    <row r="3" spans="1:6" ht="18" x14ac:dyDescent="0.35">
      <c r="A3" s="7"/>
      <c r="B3" s="7"/>
      <c r="C3" s="7"/>
      <c r="D3" s="7"/>
      <c r="E3" s="7"/>
      <c r="F3" s="7"/>
    </row>
    <row r="4" spans="1:6" ht="18" x14ac:dyDescent="0.35">
      <c r="A4" s="1" t="s">
        <v>5</v>
      </c>
      <c r="B4" s="1" t="s">
        <v>4</v>
      </c>
      <c r="C4" s="1" t="s">
        <v>7</v>
      </c>
      <c r="D4" s="1" t="s">
        <v>8</v>
      </c>
      <c r="E4" s="2" t="s">
        <v>9</v>
      </c>
      <c r="F4" s="1" t="s">
        <v>10</v>
      </c>
    </row>
    <row r="5" spans="1:6" ht="18" x14ac:dyDescent="0.35">
      <c r="A5" s="8"/>
      <c r="B5" s="9"/>
      <c r="C5" s="10"/>
      <c r="D5" s="11"/>
      <c r="E5" s="12" t="str">
        <f>IF(ISBLANK(B5),"",IF(B5=1.2,Employees!$G$10,IF(B5=1.1,Employees!$H$10,IF(B5=1,Employees!$I$10,IF(B5=0.9,Employees!$J$10,IF(B5=0.8,Employees!$K$10,IF(B5=0.7,Employees!$L$10,IF(B5=0.6,Employees!$M$10,IF(B5=0.5,Employees!$N$10,IF(B5=0.4,Employees!$O$10,IF(B5=0.3,Employees!$P$10,IF(B5=0.2,Employees!$Q$10,IF(B5=0.1,Employees!$R$10)))))))))))))</f>
        <v/>
      </c>
      <c r="F5" s="13" t="str">
        <f>IF(ISBLANK(B5),"",IF(B5=1.2,Employees!$G$12,IF(B5=1.1,Employees!$H$12,IF(B5=1,Employees!$I$12,IF(B5=0.9,Employees!$J$12,IF(B5=0.8,Employees!$K$12,IF(B5=0.7,Employees!$L$12,IF(B5=0.6,Employees!$M$12,IF(B5=0.5,Employees!$N$12,IF(B5=0.4,Employees!$O$12,IF(B5=0.3,Employees!$P$12,IF(B5=0.2,Employees!$Q$12,IF(B5=0.1,Employees!$R$12)))))))))))))</f>
        <v/>
      </c>
    </row>
    <row r="6" spans="1:6" ht="18" x14ac:dyDescent="0.35">
      <c r="A6" s="8"/>
      <c r="B6" s="14"/>
      <c r="C6" s="15"/>
      <c r="D6" s="16"/>
      <c r="E6" s="12" t="str">
        <f>IF(ISBLANK(B6),"",IF(B6=1.2,Employees!$G$10,IF(B6=1.1,Employees!$H$10,IF(B6=1,Employees!$I$10,IF(B6=0.9,Employees!$J$10,IF(B6=0.8,Employees!$K$10,IF(B6=0.7,Employees!$L$10,IF(B6=0.6,Employees!$M$10,IF(B6=0.5,Employees!$N$10,IF(B6=0.4,Employees!$O$10,IF(B6=0.3,Employees!$P$10,IF(B6=0.2,Employees!$Q$10,IF(B6=0.1,Employees!$R$10)))))))))))))</f>
        <v/>
      </c>
      <c r="F6" s="13" t="str">
        <f>IF(ISBLANK(B6),"",IF(B6=1.2,Employees!$G$12,IF(B6=1.1,Employees!$H$12,IF(B6=1,Employees!$I$12,IF(B6=0.9,Employees!$J$12,IF(B6=0.8,Employees!$K$12,IF(B6=0.7,Employees!$L$12,IF(B6=0.6,Employees!$M$12,IF(B6=0.5,Employees!$N$12,IF(B6=0.4,Employees!$O$12,IF(B6=0.3,Employees!$P$12,IF(B6=0.2,Employees!$Q$12,IF(B6=0.1,Employees!$R$12)))))))))))))</f>
        <v/>
      </c>
    </row>
    <row r="7" spans="1:6" ht="18" x14ac:dyDescent="0.35">
      <c r="A7" s="8"/>
      <c r="B7" s="14"/>
      <c r="C7" s="15"/>
      <c r="D7" s="16"/>
      <c r="E7" s="12" t="str">
        <f>IF(ISBLANK(B7),"",IF(B7=1.2,Employees!$G$10,IF(B7=1.1,Employees!$H$10,IF(B7=1,Employees!$I$10,IF(B7=0.9,Employees!$J$10,IF(B7=0.8,Employees!$K$10,IF(B7=0.7,Employees!$L$10,IF(B7=0.6,Employees!$M$10,IF(B7=0.5,Employees!$N$10,IF(B7=0.4,Employees!$O$10,IF(B7=0.3,Employees!$P$10,IF(B7=0.2,Employees!$Q$10,IF(B7=0.1,Employees!$R$10)))))))))))))</f>
        <v/>
      </c>
      <c r="F7" s="13" t="str">
        <f>IF(ISBLANK(B7),"",IF(B7=1.2,Employees!$G$12,IF(B7=1.1,Employees!$H$12,IF(B7=1,Employees!$I$12,IF(B7=0.9,Employees!$J$12,IF(B7=0.8,Employees!$K$12,IF(B7=0.7,Employees!$L$12,IF(B7=0.6,Employees!$M$12,IF(B7=0.5,Employees!$N$12,IF(B7=0.4,Employees!$O$12,IF(B7=0.3,Employees!$P$12,IF(B7=0.2,Employees!$Q$12,IF(B7=0.1,Employees!$R$12)))))))))))))</f>
        <v/>
      </c>
    </row>
    <row r="8" spans="1:6" ht="18" x14ac:dyDescent="0.35">
      <c r="A8" s="8"/>
      <c r="B8" s="14"/>
      <c r="C8" s="15"/>
      <c r="D8" s="16"/>
      <c r="E8" s="12" t="str">
        <f>IF(ISBLANK(B8),"",IF(B8=1.2,Employees!$G$10,IF(B8=1.1,Employees!$H$10,IF(B8=1,Employees!$I$10,IF(B8=0.9,Employees!$J$10,IF(B8=0.8,Employees!$K$10,IF(B8=0.7,Employees!$L$10,IF(B8=0.6,Employees!$M$10,IF(B8=0.5,Employees!$N$10,IF(B8=0.4,Employees!$O$10,IF(B8=0.3,Employees!$P$10,IF(B8=0.2,Employees!$Q$10,IF(B8=0.1,Employees!$R$10)))))))))))))</f>
        <v/>
      </c>
      <c r="F8" s="13" t="str">
        <f>IF(ISBLANK(B8),"",IF(B8=1.2,Employees!$G$12,IF(B8=1.1,Employees!$H$12,IF(B8=1,Employees!$I$12,IF(B8=0.9,Employees!$J$12,IF(B8=0.8,Employees!$K$12,IF(B8=0.7,Employees!$L$12,IF(B8=0.6,Employees!$M$12,IF(B8=0.5,Employees!$N$12,IF(B8=0.4,Employees!$O$12,IF(B8=0.3,Employees!$P$12,IF(B8=0.2,Employees!$Q$12,IF(B8=0.1,Employees!$R$12)))))))))))))</f>
        <v/>
      </c>
    </row>
    <row r="9" spans="1:6" ht="18" x14ac:dyDescent="0.35">
      <c r="A9" s="8"/>
      <c r="B9" s="14"/>
      <c r="C9" s="15"/>
      <c r="D9" s="16"/>
      <c r="E9" s="12" t="str">
        <f>IF(ISBLANK(B9),"",IF(B9=1.2,Employees!$G$10,IF(B9=1.1,Employees!$H$10,IF(B9=1,Employees!$I$10,IF(B9=0.9,Employees!$J$10,IF(B9=0.8,Employees!$K$10,IF(B9=0.7,Employees!$L$10,IF(B9=0.6,Employees!$M$10,IF(B9=0.5,Employees!$N$10,IF(B9=0.4,Employees!$O$10,IF(B9=0.3,Employees!$P$10,IF(B9=0.2,Employees!$Q$10,IF(B9=0.1,Employees!$R$10)))))))))))))</f>
        <v/>
      </c>
      <c r="F9" s="13" t="str">
        <f>IF(ISBLANK(B9),"",IF(B9=1.2,Employees!$G$12,IF(B9=1.1,Employees!$H$12,IF(B9=1,Employees!$I$12,IF(B9=0.9,Employees!$J$12,IF(B9=0.8,Employees!$K$12,IF(B9=0.7,Employees!$L$12,IF(B9=0.6,Employees!$M$12,IF(B9=0.5,Employees!$N$12,IF(B9=0.4,Employees!$O$12,IF(B9=0.3,Employees!$P$12,IF(B9=0.2,Employees!$Q$12,IF(B9=0.1,Employees!$R$12)))))))))))))</f>
        <v/>
      </c>
    </row>
    <row r="10" spans="1:6" ht="18" x14ac:dyDescent="0.35">
      <c r="A10" s="8"/>
      <c r="B10" s="14"/>
      <c r="C10" s="15"/>
      <c r="D10" s="16"/>
      <c r="E10" s="12" t="str">
        <f>IF(ISBLANK(B10),"",IF(B10=1.2,Employees!$G$10,IF(B10=1.1,Employees!$H$10,IF(B10=1,Employees!$I$10,IF(B10=0.9,Employees!$J$10,IF(B10=0.8,Employees!$K$10,IF(B10=0.7,Employees!$L$10,IF(B10=0.6,Employees!$M$10,IF(B10=0.5,Employees!$N$10,IF(B10=0.4,Employees!$O$10,IF(B10=0.3,Employees!$P$10,IF(B10=0.2,Employees!$Q$10,IF(B10=0.1,Employees!$R$10)))))))))))))</f>
        <v/>
      </c>
      <c r="F10" s="13" t="str">
        <f>IF(ISBLANK(B10),"",IF(B10=1.2,Employees!$G$12,IF(B10=1.1,Employees!$H$12,IF(B10=1,Employees!$I$12,IF(B10=0.9,Employees!$J$12,IF(B10=0.8,Employees!$K$12,IF(B10=0.7,Employees!$L$12,IF(B10=0.6,Employees!$M$12,IF(B10=0.5,Employees!$N$12,IF(B10=0.4,Employees!$O$12,IF(B10=0.3,Employees!$P$12,IF(B10=0.2,Employees!$Q$12,IF(B10=0.1,Employees!$R$12)))))))))))))</f>
        <v/>
      </c>
    </row>
    <row r="11" spans="1:6" ht="18" x14ac:dyDescent="0.35">
      <c r="A11" s="8"/>
      <c r="B11" s="14"/>
      <c r="C11" s="15"/>
      <c r="D11" s="16"/>
      <c r="E11" s="12" t="str">
        <f>IF(ISBLANK(B11),"",IF(B11=1.2,Employees!$G$10,IF(B11=1.1,Employees!$H$10,IF(B11=1,Employees!$I$10,IF(B11=0.9,Employees!$J$10,IF(B11=0.8,Employees!$K$10,IF(B11=0.7,Employees!$L$10,IF(B11=0.6,Employees!$M$10,IF(B11=0.5,Employees!$N$10,IF(B11=0.4,Employees!$O$10,IF(B11=0.3,Employees!$P$10,IF(B11=0.2,Employees!$Q$10,IF(B11=0.1,Employees!$R$10)))))))))))))</f>
        <v/>
      </c>
      <c r="F11" s="13" t="str">
        <f>IF(ISBLANK(B11),"",IF(B11=1.2,Employees!$G$12,IF(B11=1.1,Employees!$H$12,IF(B11=1,Employees!$I$12,IF(B11=0.9,Employees!$J$12,IF(B11=0.8,Employees!$K$12,IF(B11=0.7,Employees!$L$12,IF(B11=0.6,Employees!$M$12,IF(B11=0.5,Employees!$N$12,IF(B11=0.4,Employees!$O$12,IF(B11=0.3,Employees!$P$12,IF(B11=0.2,Employees!$Q$12,IF(B11=0.1,Employees!$R$12)))))))))))))</f>
        <v/>
      </c>
    </row>
    <row r="12" spans="1:6" ht="18" x14ac:dyDescent="0.35">
      <c r="A12" s="8"/>
      <c r="B12" s="14"/>
      <c r="C12" s="15"/>
      <c r="D12" s="16"/>
      <c r="E12" s="12" t="str">
        <f>IF(ISBLANK(B12),"",IF(B12=1.2,Employees!$G$10,IF(B12=1.1,Employees!$H$10,IF(B12=1,Employees!$I$10,IF(B12=0.9,Employees!$J$10,IF(B12=0.8,Employees!$K$10,IF(B12=0.7,Employees!$L$10,IF(B12=0.6,Employees!$M$10,IF(B12=0.5,Employees!$N$10,IF(B12=0.4,Employees!$O$10,IF(B12=0.3,Employees!$P$10,IF(B12=0.2,Employees!$Q$10,IF(B12=0.1,Employees!$R$10)))))))))))))</f>
        <v/>
      </c>
      <c r="F12" s="13" t="str">
        <f>IF(ISBLANK(B12),"",IF(B12=1.2,Employees!$G$12,IF(B12=1.1,Employees!$H$12,IF(B12=1,Employees!$I$12,IF(B12=0.9,Employees!$J$12,IF(B12=0.8,Employees!$K$12,IF(B12=0.7,Employees!$L$12,IF(B12=0.6,Employees!$M$12,IF(B12=0.5,Employees!$N$12,IF(B12=0.4,Employees!$O$12,IF(B12=0.3,Employees!$P$12,IF(B12=0.2,Employees!$Q$12,IF(B12=0.1,Employees!$R$12)))))))))))))</f>
        <v/>
      </c>
    </row>
    <row r="13" spans="1:6" ht="18" x14ac:dyDescent="0.35">
      <c r="A13" s="8"/>
      <c r="B13" s="14"/>
      <c r="C13" s="15"/>
      <c r="D13" s="16"/>
      <c r="E13" s="12" t="str">
        <f>IF(ISBLANK(B13),"",IF(B13=1.2,Employees!$G$10,IF(B13=1.1,Employees!$H$10,IF(B13=1,Employees!$I$10,IF(B13=0.9,Employees!$J$10,IF(B13=0.8,Employees!$K$10,IF(B13=0.7,Employees!$L$10,IF(B13=0.6,Employees!$M$10,IF(B13=0.5,Employees!$N$10,IF(B13=0.4,Employees!$O$10,IF(B13=0.3,Employees!$P$10,IF(B13=0.2,Employees!$Q$10,IF(B13=0.1,Employees!$R$10)))))))))))))</f>
        <v/>
      </c>
      <c r="F13" s="13" t="str">
        <f>IF(ISBLANK(B13),"",IF(B13=1.2,Employees!$G$12,IF(B13=1.1,Employees!$H$12,IF(B13=1,Employees!$I$12,IF(B13=0.9,Employees!$J$12,IF(B13=0.8,Employees!$K$12,IF(B13=0.7,Employees!$L$12,IF(B13=0.6,Employees!$M$12,IF(B13=0.5,Employees!$N$12,IF(B13=0.4,Employees!$O$12,IF(B13=0.3,Employees!$P$12,IF(B13=0.2,Employees!$Q$12,IF(B13=0.1,Employees!$R$12)))))))))))))</f>
        <v/>
      </c>
    </row>
    <row r="14" spans="1:6" ht="18" x14ac:dyDescent="0.35">
      <c r="A14" s="8"/>
      <c r="B14" s="14"/>
      <c r="C14" s="15"/>
      <c r="D14" s="16"/>
      <c r="E14" s="12" t="str">
        <f>IF(ISBLANK(B14),"",IF(B14=1.2,Employees!$G$10,IF(B14=1.1,Employees!$H$10,IF(B14=1,Employees!$I$10,IF(B14=0.9,Employees!$J$10,IF(B14=0.8,Employees!$K$10,IF(B14=0.7,Employees!$L$10,IF(B14=0.6,Employees!$M$10,IF(B14=0.5,Employees!$N$10,IF(B14=0.4,Employees!$O$10,IF(B14=0.3,Employees!$P$10,IF(B14=0.2,Employees!$Q$10,IF(B14=0.1,Employees!$R$10)))))))))))))</f>
        <v/>
      </c>
      <c r="F14" s="13" t="str">
        <f>IF(ISBLANK(B14),"",IF(B14=1.2,Employees!$G$12,IF(B14=1.1,Employees!$H$12,IF(B14=1,Employees!$I$12,IF(B14=0.9,Employees!$J$12,IF(B14=0.8,Employees!$K$12,IF(B14=0.7,Employees!$L$12,IF(B14=0.6,Employees!$M$12,IF(B14=0.5,Employees!$N$12,IF(B14=0.4,Employees!$O$12,IF(B14=0.3,Employees!$P$12,IF(B14=0.2,Employees!$Q$12,IF(B14=0.1,Employees!$R$12)))))))))))))</f>
        <v/>
      </c>
    </row>
    <row r="15" spans="1:6" ht="18" x14ac:dyDescent="0.35">
      <c r="A15" s="1" t="s">
        <v>16</v>
      </c>
      <c r="B15" s="7"/>
      <c r="C15" s="7"/>
      <c r="D15" s="7"/>
      <c r="E15" s="12"/>
      <c r="F15" s="13"/>
    </row>
    <row r="16" spans="1:6" ht="18" x14ac:dyDescent="0.35">
      <c r="A16" s="8"/>
      <c r="B16" s="14"/>
      <c r="C16" s="7"/>
      <c r="D16" s="7"/>
      <c r="E16" s="12" t="str">
        <f>IF(ISBLANK(B16),"",IF(B16=1.2,Employees!$G$10,IF(B16=1.1,Employees!$H$10,IF(B16=1,Employees!$I$10,IF(B16=0.9,Employees!$J$10,IF(B16=0.8,Employees!$K$10,IF(B16=0.7,Employees!$L$10,IF(B16=0.6,Employees!$M$10,IF(B16=0.5,Employees!$N$10,IF(B16=0.4,Employees!$O$10,IF(B16=0.3,Employees!$P$10,IF(B16=0.2,Employees!$Q$10,IF(B16=0.1,Employees!$R$10)))))))))))))</f>
        <v/>
      </c>
      <c r="F16" s="13" t="str">
        <f>IF(ISBLANK(B16),"",IF(B16=1.2,Employees!$G$12,IF(B16=1.1,Employees!$H$12,IF(B16=1,Employees!$I$12,IF(B16=0.9,Employees!$J$12,IF(B16=0.8,Employees!$K$12,IF(B16=0.7,Employees!$L$12,IF(B16=0.6,Employees!$M$12,IF(B16=0.5,Employees!$N$12,IF(B16=0.4,Employees!$O$12,IF(B16=0.3,Employees!$P$12,IF(B16=0.2,Employees!$Q$12,IF(B16=0.1,Employees!$R$12)))))))))))))</f>
        <v/>
      </c>
    </row>
    <row r="17" spans="1:6" ht="18" x14ac:dyDescent="0.35">
      <c r="A17" s="8"/>
      <c r="B17" s="14"/>
      <c r="C17" s="7"/>
      <c r="D17" s="7"/>
      <c r="E17" s="12" t="str">
        <f>IF(ISBLANK(B17),"",IF(B17=1.2,Employees!$G$10,IF(B17=1.1,Employees!$H$10,IF(B17=1,Employees!$I$10,IF(B17=0.9,Employees!$J$10,IF(B17=0.8,Employees!$K$10,IF(B17=0.7,Employees!$L$10,IF(B17=0.6,Employees!$M$10,IF(B17=0.5,Employees!$N$10,IF(B17=0.4,Employees!$O$10,IF(B17=0.3,Employees!$P$10,IF(B17=0.2,Employees!$Q$10,IF(B17=0.1,Employees!$R$10)))))))))))))</f>
        <v/>
      </c>
      <c r="F17" s="13" t="str">
        <f>IF(ISBLANK(B17),"",IF(B17=1.2,Employees!$G$12,IF(B17=1.1,Employees!$H$12,IF(B17=1,Employees!$I$12,IF(B17=0.9,Employees!$J$12,IF(B17=0.8,Employees!$K$12,IF(B17=0.7,Employees!$L$12,IF(B17=0.6,Employees!$M$12,IF(B17=0.5,Employees!$N$12,IF(B17=0.4,Employees!$O$12,IF(B17=0.3,Employees!$P$12,IF(B17=0.2,Employees!$Q$12,IF(B17=0.1,Employees!$R$12)))))))))))))</f>
        <v/>
      </c>
    </row>
    <row r="18" spans="1:6" ht="18" x14ac:dyDescent="0.35">
      <c r="A18" s="8"/>
      <c r="B18" s="14"/>
      <c r="C18" s="7"/>
      <c r="D18" s="7"/>
      <c r="E18" s="12" t="str">
        <f>IF(ISBLANK(B18),"",IF(B18=1.2,Employees!$G$10,IF(B18=1.1,Employees!$H$10,IF(B18=1,Employees!$I$10,IF(B18=0.9,Employees!$J$10,IF(B18=0.8,Employees!$K$10,IF(B18=0.7,Employees!$L$10,IF(B18=0.6,Employees!$M$10,IF(B18=0.5,Employees!$N$10,IF(B18=0.4,Employees!$O$10,IF(B18=0.3,Employees!$P$10,IF(B18=0.2,Employees!$Q$10,IF(B18=0.1,Employees!$R$10)))))))))))))</f>
        <v/>
      </c>
      <c r="F18" s="13" t="str">
        <f>IF(ISBLANK(B18),"",IF(B18=1.2,Employees!$G$12,IF(B18=1.1,Employees!$H$12,IF(B18=1,Employees!$I$12,IF(B18=0.9,Employees!$J$12,IF(B18=0.8,Employees!$K$12,IF(B18=0.7,Employees!$L$12,IF(B18=0.6,Employees!$M$12,IF(B18=0.5,Employees!$N$12,IF(B18=0.4,Employees!$O$12,IF(B18=0.3,Employees!$P$12,IF(B18=0.2,Employees!$Q$12,IF(B18=0.1,Employees!$R$12)))))))))))))</f>
        <v/>
      </c>
    </row>
    <row r="19" spans="1:6" ht="18" x14ac:dyDescent="0.35">
      <c r="A19" s="8"/>
      <c r="B19" s="14"/>
      <c r="C19" s="7"/>
      <c r="D19" s="7"/>
      <c r="E19" s="12" t="str">
        <f>IF(ISBLANK(B19),"",IF(B19=1.2,Employees!$G$10,IF(B19=1.1,Employees!$H$10,IF(B19=1,Employees!$I$10,IF(B19=0.9,Employees!$J$10,IF(B19=0.8,Employees!$K$10,IF(B19=0.7,Employees!$L$10,IF(B19=0.6,Employees!$M$10,IF(B19=0.5,Employees!$N$10,IF(B19=0.4,Employees!$O$10,IF(B19=0.3,Employees!$P$10,IF(B19=0.2,Employees!$Q$10,IF(B19=0.1,Employees!$R$10)))))))))))))</f>
        <v/>
      </c>
      <c r="F19" s="13" t="str">
        <f>IF(ISBLANK(B19),"",IF(B19=1.2,Employees!$G$12,IF(B19=1.1,Employees!$H$12,IF(B19=1,Employees!$I$12,IF(B19=0.9,Employees!$J$12,IF(B19=0.8,Employees!$K$12,IF(B19=0.7,Employees!$L$12,IF(B19=0.6,Employees!$M$12,IF(B19=0.5,Employees!$N$12,IF(B19=0.4,Employees!$O$12,IF(B19=0.3,Employees!$P$12,IF(B19=0.2,Employees!$Q$12,IF(B19=0.1,Employees!$R$12)))))))))))))</f>
        <v/>
      </c>
    </row>
    <row r="20" spans="1:6" ht="18" x14ac:dyDescent="0.35">
      <c r="A20" s="8"/>
      <c r="B20" s="14"/>
      <c r="C20" s="7"/>
      <c r="D20" s="7"/>
      <c r="E20" s="12" t="str">
        <f>IF(ISBLANK(B20),"",IF(B20=1.2,Employees!$G$10,IF(B20=1.1,Employees!$H$10,IF(B20=1,Employees!$I$10,IF(B20=0.9,Employees!$J$10,IF(B20=0.8,Employees!$K$10,IF(B20=0.7,Employees!$L$10,IF(B20=0.6,Employees!$M$10,IF(B20=0.5,Employees!$N$10,IF(B20=0.4,Employees!$O$10,IF(B20=0.3,Employees!$P$10,IF(B20=0.2,Employees!$Q$10,IF(B20=0.1,Employees!$R$10)))))))))))))</f>
        <v/>
      </c>
      <c r="F20" s="13" t="str">
        <f>IF(ISBLANK(B20),"",IF(B20=1.2,Employees!$G$12,IF(B20=1.1,Employees!$H$12,IF(B20=1,Employees!$I$12,IF(B20=0.9,Employees!$J$12,IF(B20=0.8,Employees!$K$12,IF(B20=0.7,Employees!$L$12,IF(B20=0.6,Employees!$M$12,IF(B20=0.5,Employees!$N$12,IF(B20=0.4,Employees!$O$12,IF(B20=0.3,Employees!$P$12,IF(B20=0.2,Employees!$Q$12,IF(B20=0.1,Employees!$R$12)))))))))))))</f>
        <v/>
      </c>
    </row>
    <row r="21" spans="1:6" ht="18" x14ac:dyDescent="0.35">
      <c r="A21" s="8"/>
      <c r="B21" s="14"/>
      <c r="C21" s="7"/>
      <c r="D21" s="7"/>
      <c r="E21" s="12" t="str">
        <f>IF(ISBLANK(B21),"",IF(B21=1.2,Employees!$G$10,IF(B21=1.1,Employees!$H$10,IF(B21=1,Employees!$I$10,IF(B21=0.9,Employees!$J$10,IF(B21=0.8,Employees!$K$10,IF(B21=0.7,Employees!$L$10,IF(B21=0.6,Employees!$M$10,IF(B21=0.5,Employees!$N$10,IF(B21=0.4,Employees!$O$10,IF(B21=0.3,Employees!$P$10,IF(B21=0.2,Employees!$Q$10,IF(B21=0.1,Employees!$R$10)))))))))))))</f>
        <v/>
      </c>
      <c r="F21" s="13" t="str">
        <f>IF(ISBLANK(B21),"",IF(B21=1.2,Employees!$G$12,IF(B21=1.1,Employees!$H$12,IF(B21=1,Employees!$I$12,IF(B21=0.9,Employees!$J$12,IF(B21=0.8,Employees!$K$12,IF(B21=0.7,Employees!$L$12,IF(B21=0.6,Employees!$M$12,IF(B21=0.5,Employees!$N$12,IF(B21=0.4,Employees!$O$12,IF(B21=0.3,Employees!$P$12,IF(B21=0.2,Employees!$Q$12,IF(B21=0.1,Employees!$R$12)))))))))))))</f>
        <v/>
      </c>
    </row>
    <row r="22" spans="1:6" ht="18" x14ac:dyDescent="0.35">
      <c r="A22" s="8"/>
      <c r="B22" s="14"/>
      <c r="C22" s="7"/>
      <c r="D22" s="7"/>
      <c r="E22" s="12" t="str">
        <f>IF(ISBLANK(B22),"",IF(B22=1.2,Employees!$G$10,IF(B22=1.1,Employees!$H$10,IF(B22=1,Employees!$I$10,IF(B22=0.9,Employees!$J$10,IF(B22=0.8,Employees!$K$10,IF(B22=0.7,Employees!$L$10,IF(B22=0.6,Employees!$M$10,IF(B22=0.5,Employees!$N$10,IF(B22=0.4,Employees!$O$10,IF(B22=0.3,Employees!$P$10,IF(B22=0.2,Employees!$Q$10,IF(B22=0.1,Employees!$R$10)))))))))))))</f>
        <v/>
      </c>
      <c r="F22" s="13" t="str">
        <f>IF(ISBLANK(B22),"",IF(B22=1.2,Employees!$G$12,IF(B22=1.1,Employees!$H$12,IF(B22=1,Employees!$I$12,IF(B22=0.9,Employees!$J$12,IF(B22=0.8,Employees!$K$12,IF(B22=0.7,Employees!$L$12,IF(B22=0.6,Employees!$M$12,IF(B22=0.5,Employees!$N$12,IF(B22=0.4,Employees!$O$12,IF(B22=0.3,Employees!$P$12,IF(B22=0.2,Employees!$Q$12,IF(B22=0.1,Employees!$R$12)))))))))))))</f>
        <v/>
      </c>
    </row>
    <row r="23" spans="1:6" ht="18" x14ac:dyDescent="0.35">
      <c r="A23" s="1" t="s">
        <v>17</v>
      </c>
      <c r="B23" s="7"/>
      <c r="C23" s="7"/>
      <c r="D23" s="7"/>
      <c r="E23" s="12"/>
      <c r="F23" s="13"/>
    </row>
    <row r="24" spans="1:6" ht="18" x14ac:dyDescent="0.35">
      <c r="A24" s="8"/>
      <c r="B24" s="14"/>
      <c r="C24" s="7"/>
      <c r="D24" s="7"/>
      <c r="E24" s="12" t="str">
        <f>IF(ISBLANK(B24),"",IF(B24=1.2,Employees!$G$10,IF(B24=1.1,Employees!$H$10,IF(B24=1,Employees!$I$10,IF(B24=0.9,Employees!$J$10,IF(B24=0.8,Employees!$K$10,IF(B24=0.7,Employees!$L$10,IF(B24=0.6,Employees!$M$10,IF(B24=0.5,Employees!$N$10,IF(B24=0.4,Employees!$O$10,IF(B24=0.3,Employees!$P$10,IF(B24=0.2,Employees!$Q$10,IF(B24=0.1,Employees!$R$10)))))))))))))</f>
        <v/>
      </c>
      <c r="F24" s="13" t="str">
        <f>IF(ISBLANK(B24),"",IF(B24=1.2,Employees!$G$12,IF(B24=1.1,Employees!$H$12,IF(B24=1,Employees!$I$12,IF(B24=0.9,Employees!$J$12,IF(B24=0.8,Employees!$K$12,IF(B24=0.7,Employees!$L$12,IF(B24=0.6,Employees!$M$12,IF(B24=0.5,Employees!$N$12,IF(B24=0.4,Employees!$O$12,IF(B24=0.3,Employees!$P$12,IF(B24=0.2,Employees!$Q$12,IF(B24=0.1,Employees!$R$12)))))))))))))</f>
        <v/>
      </c>
    </row>
    <row r="25" spans="1:6" ht="18" x14ac:dyDescent="0.35">
      <c r="A25" s="8"/>
      <c r="B25" s="14"/>
      <c r="C25" s="7"/>
      <c r="D25" s="7"/>
      <c r="E25" s="12" t="str">
        <f>IF(ISBLANK(B25),"",IF(B25=1.2,Employees!$G$10,IF(B25=1.1,Employees!$H$10,IF(B25=1,Employees!$I$10,IF(B25=0.9,Employees!$J$10,IF(B25=0.8,Employees!$K$10,IF(B25=0.7,Employees!$L$10,IF(B25=0.6,Employees!$M$10,IF(B25=0.5,Employees!$N$10,IF(B25=0.4,Employees!$O$10,IF(B25=0.3,Employees!$P$10,IF(B25=0.2,Employees!$Q$10,IF(B25=0.1,Employees!$R$10)))))))))))))</f>
        <v/>
      </c>
      <c r="F25" s="13" t="str">
        <f>IF(ISBLANK(B25),"",IF(B25=1.2,Employees!$G$12,IF(B25=1.1,Employees!$H$12,IF(B25=1,Employees!$I$12,IF(B25=0.9,Employees!$J$12,IF(B25=0.8,Employees!$K$12,IF(B25=0.7,Employees!$L$12,IF(B25=0.6,Employees!$M$12,IF(B25=0.5,Employees!$N$12,IF(B25=0.4,Employees!$O$12,IF(B25=0.3,Employees!$P$12,IF(B25=0.2,Employees!$Q$12,IF(B25=0.1,Employees!$R$12)))))))))))))</f>
        <v/>
      </c>
    </row>
    <row r="26" spans="1:6" ht="18" x14ac:dyDescent="0.35">
      <c r="A26" s="8"/>
      <c r="B26" s="14"/>
      <c r="C26" s="7"/>
      <c r="D26" s="7"/>
      <c r="E26" s="12" t="str">
        <f>IF(ISBLANK(B26),"",IF(B26=1.2,Employees!$G$10,IF(B26=1.1,Employees!$H$10,IF(B26=1,Employees!$I$10,IF(B26=0.9,Employees!$J$10,IF(B26=0.8,Employees!$K$10,IF(B26=0.7,Employees!$L$10,IF(B26=0.6,Employees!$M$10,IF(B26=0.5,Employees!$N$10,IF(B26=0.4,Employees!$O$10,IF(B26=0.3,Employees!$P$10,IF(B26=0.2,Employees!$Q$10,IF(B26=0.1,Employees!$R$10)))))))))))))</f>
        <v/>
      </c>
      <c r="F26" s="13" t="str">
        <f>IF(ISBLANK(B26),"",IF(B26=1.2,Employees!$G$12,IF(B26=1.1,Employees!$H$12,IF(B26=1,Employees!$I$12,IF(B26=0.9,Employees!$J$12,IF(B26=0.8,Employees!$K$12,IF(B26=0.7,Employees!$L$12,IF(B26=0.6,Employees!$M$12,IF(B26=0.5,Employees!$N$12,IF(B26=0.4,Employees!$O$12,IF(B26=0.3,Employees!$P$12,IF(B26=0.2,Employees!$Q$12,IF(B26=0.1,Employees!$R$12)))))))))))))</f>
        <v/>
      </c>
    </row>
    <row r="27" spans="1:6" ht="18" x14ac:dyDescent="0.35">
      <c r="A27" s="8"/>
      <c r="B27" s="14"/>
      <c r="C27" s="7"/>
      <c r="D27" s="7"/>
      <c r="E27" s="12" t="str">
        <f>IF(ISBLANK(B27),"",IF(B27=1.2,Employees!$G$10,IF(B27=1.1,Employees!$H$10,IF(B27=1,Employees!$I$10,IF(B27=0.9,Employees!$J$10,IF(B27=0.8,Employees!$K$10,IF(B27=0.7,Employees!$L$10,IF(B27=0.6,Employees!$M$10,IF(B27=0.5,Employees!$N$10,IF(B27=0.4,Employees!$O$10,IF(B27=0.3,Employees!$P$10,IF(B27=0.2,Employees!$Q$10,IF(B27=0.1,Employees!$R$10)))))))))))))</f>
        <v/>
      </c>
      <c r="F27" s="13" t="str">
        <f>IF(ISBLANK(B27),"",IF(B27=1.2,Employees!$G$12,IF(B27=1.1,Employees!$H$12,IF(B27=1,Employees!$I$12,IF(B27=0.9,Employees!$J$12,IF(B27=0.8,Employees!$K$12,IF(B27=0.7,Employees!$L$12,IF(B27=0.6,Employees!$M$12,IF(B27=0.5,Employees!$N$12,IF(B27=0.4,Employees!$O$12,IF(B27=0.3,Employees!$P$12,IF(B27=0.2,Employees!$Q$12,IF(B27=0.1,Employees!$R$12)))))))))))))</f>
        <v/>
      </c>
    </row>
    <row r="28" spans="1:6" ht="18" x14ac:dyDescent="0.35">
      <c r="A28" s="8"/>
      <c r="B28" s="14"/>
      <c r="C28" s="7"/>
      <c r="D28" s="7"/>
      <c r="E28" s="12" t="str">
        <f>IF(ISBLANK(B28),"",IF(B28=1.2,Employees!$G$10,IF(B28=1.1,Employees!$H$10,IF(B28=1,Employees!$I$10,IF(B28=0.9,Employees!$J$10,IF(B28=0.8,Employees!$K$10,IF(B28=0.7,Employees!$L$10,IF(B28=0.6,Employees!$M$10,IF(B28=0.5,Employees!$N$10,IF(B28=0.4,Employees!$O$10,IF(B28=0.3,Employees!$P$10,IF(B28=0.2,Employees!$Q$10,IF(B28=0.1,Employees!$R$10)))))))))))))</f>
        <v/>
      </c>
      <c r="F28" s="13" t="str">
        <f>IF(ISBLANK(B28),"",IF(B28=1.2,Employees!$G$12,IF(B28=1.1,Employees!$H$12,IF(B28=1,Employees!$I$12,IF(B28=0.9,Employees!$J$12,IF(B28=0.8,Employees!$K$12,IF(B28=0.7,Employees!$L$12,IF(B28=0.6,Employees!$M$12,IF(B28=0.5,Employees!$N$12,IF(B28=0.4,Employees!$O$12,IF(B28=0.3,Employees!$P$12,IF(B28=0.2,Employees!$Q$12,IF(B28=0.1,Employees!$R$12)))))))))))))</f>
        <v/>
      </c>
    </row>
    <row r="29" spans="1:6" ht="18" x14ac:dyDescent="0.35">
      <c r="A29" s="8"/>
      <c r="B29" s="14"/>
      <c r="C29" s="7"/>
      <c r="D29" s="7"/>
      <c r="E29" s="12" t="str">
        <f>IF(ISBLANK(B29),"",IF(B29=1.2,Employees!$G$10,IF(B29=1.1,Employees!$H$10,IF(B29=1,Employees!$I$10,IF(B29=0.9,Employees!$J$10,IF(B29=0.8,Employees!$K$10,IF(B29=0.7,Employees!$L$10,IF(B29=0.6,Employees!$M$10,IF(B29=0.5,Employees!$N$10,IF(B29=0.4,Employees!$O$10,IF(B29=0.3,Employees!$P$10,IF(B29=0.2,Employees!$Q$10,IF(B29=0.1,Employees!$R$10)))))))))))))</f>
        <v/>
      </c>
      <c r="F29" s="13" t="str">
        <f>IF(ISBLANK(B29),"",IF(B29=1.2,Employees!$G$12,IF(B29=1.1,Employees!$H$12,IF(B29=1,Employees!$I$12,IF(B29=0.9,Employees!$J$12,IF(B29=0.8,Employees!$K$12,IF(B29=0.7,Employees!$L$12,IF(B29=0.6,Employees!$M$12,IF(B29=0.5,Employees!$N$12,IF(B29=0.4,Employees!$O$12,IF(B29=0.3,Employees!$P$12,IF(B29=0.2,Employees!$Q$12,IF(B29=0.1,Employees!$R$12)))))))))))))</f>
        <v/>
      </c>
    </row>
    <row r="30" spans="1:6" ht="18" x14ac:dyDescent="0.35">
      <c r="A30" s="8"/>
      <c r="B30" s="14"/>
      <c r="C30" s="7"/>
      <c r="D30" s="7"/>
      <c r="E30" s="12" t="str">
        <f>IF(ISBLANK(B30),"",IF(B30=1.2,Employees!$G$10,IF(B30=1.1,Employees!$H$10,IF(B30=1,Employees!$I$10,IF(B30=0.9,Employees!$J$10,IF(B30=0.8,Employees!$K$10,IF(B30=0.7,Employees!$L$10,IF(B30=0.6,Employees!$M$10,IF(B30=0.5,Employees!$N$10,IF(B30=0.4,Employees!$O$10,IF(B30=0.3,Employees!$P$10,IF(B30=0.2,Employees!$Q$10,IF(B30=0.1,Employees!$R$10)))))))))))))</f>
        <v/>
      </c>
      <c r="F30" s="13" t="str">
        <f>IF(ISBLANK(B30),"",IF(B30=1.2,Employees!$G$12,IF(B30=1.1,Employees!$H$12,IF(B30=1,Employees!$I$12,IF(B30=0.9,Employees!$J$12,IF(B30=0.8,Employees!$K$12,IF(B30=0.7,Employees!$L$12,IF(B30=0.6,Employees!$M$12,IF(B30=0.5,Employees!$N$12,IF(B30=0.4,Employees!$O$12,IF(B30=0.3,Employees!$P$12,IF(B30=0.2,Employees!$Q$12,IF(B30=0.1,Employees!$R$12)))))))))))))</f>
        <v/>
      </c>
    </row>
    <row r="31" spans="1:6" ht="18" x14ac:dyDescent="0.35">
      <c r="A31" s="8"/>
      <c r="B31" s="14"/>
      <c r="C31" s="7"/>
      <c r="D31" s="7"/>
      <c r="E31" s="12" t="str">
        <f>IF(ISBLANK(B31),"",IF(B31=1.2,Employees!$G$10,IF(B31=1.1,Employees!$H$10,IF(B31=1,Employees!$I$10,IF(B31=0.9,Employees!$J$10,IF(B31=0.8,Employees!$K$10,IF(B31=0.7,Employees!$L$10,IF(B31=0.6,Employees!$M$10,IF(B31=0.5,Employees!$N$10,IF(B31=0.4,Employees!$O$10,IF(B31=0.3,Employees!$P$10,IF(B31=0.2,Employees!$Q$10,IF(B31=0.1,Employees!$R$10)))))))))))))</f>
        <v/>
      </c>
      <c r="F31" s="13" t="str">
        <f>IF(ISBLANK(B31),"",IF(B31=1.2,Employees!$G$12,IF(B31=1.1,Employees!$H$12,IF(B31=1,Employees!$I$12,IF(B31=0.9,Employees!$J$12,IF(B31=0.8,Employees!$K$12,IF(B31=0.7,Employees!$L$12,IF(B31=0.6,Employees!$M$12,IF(B31=0.5,Employees!$N$12,IF(B31=0.4,Employees!$O$12,IF(B31=0.3,Employees!$P$12,IF(B31=0.2,Employees!$Q$12,IF(B31=0.1,Employees!$R$12)))))))))))))</f>
        <v/>
      </c>
    </row>
    <row r="32" spans="1:6" x14ac:dyDescent="0.3">
      <c r="A32" s="22"/>
      <c r="B32" s="22"/>
      <c r="C32" s="22"/>
      <c r="D32" s="22"/>
      <c r="E32" s="22"/>
      <c r="F32" s="22"/>
    </row>
    <row r="33" spans="1:6" x14ac:dyDescent="0.3">
      <c r="A33" s="22"/>
      <c r="B33" s="22"/>
      <c r="C33" s="22"/>
      <c r="D33" s="22"/>
      <c r="E33" s="22"/>
      <c r="F33" s="22"/>
    </row>
    <row r="34" spans="1:6" x14ac:dyDescent="0.3">
      <c r="A34" s="22"/>
      <c r="B34" s="22"/>
      <c r="C34" s="22"/>
      <c r="D34" s="22"/>
      <c r="E34" s="22"/>
      <c r="F34" s="22"/>
    </row>
    <row r="35" spans="1:6" ht="20.399999999999999" x14ac:dyDescent="0.35">
      <c r="A35" s="22"/>
      <c r="B35" s="27" t="s">
        <v>15</v>
      </c>
      <c r="C35" s="27"/>
      <c r="D35" s="27" t="s">
        <v>14</v>
      </c>
      <c r="E35" s="27"/>
      <c r="F35" s="22"/>
    </row>
    <row r="36" spans="1:6" ht="20.399999999999999" x14ac:dyDescent="0.35">
      <c r="A36" s="22"/>
      <c r="B36" s="27">
        <f>SUM(E5:E76)</f>
        <v>0</v>
      </c>
      <c r="C36" s="27"/>
      <c r="D36" s="26">
        <f>SUM(F5:F111)</f>
        <v>0</v>
      </c>
      <c r="E36" s="26"/>
      <c r="F36" s="22"/>
    </row>
    <row r="37" spans="1:6" x14ac:dyDescent="0.3">
      <c r="A37" s="22"/>
      <c r="B37" s="39" t="s">
        <v>81</v>
      </c>
      <c r="C37" s="40"/>
      <c r="D37" s="40"/>
      <c r="E37" s="41"/>
      <c r="F37" s="22"/>
    </row>
    <row r="38" spans="1:6" x14ac:dyDescent="0.3">
      <c r="C38" s="42">
        <f>E2 - B36</f>
        <v>0</v>
      </c>
      <c r="D38" s="43"/>
    </row>
  </sheetData>
  <sheetProtection algorithmName="SHA-512" hashValue="LYXU0VhOraqelGTSBtirTx1/zEjpAKO1zj85APMQ3EJWoyNL1qqpckETRJDw4JRqXmdcuMySRoK+hLTudUSa5w==" saltValue="cni0eAS8XRXsDT+T8LEIAw==" spinCount="100000" sheet="1" selectLockedCells="1"/>
  <mergeCells count="6">
    <mergeCell ref="C38:D38"/>
    <mergeCell ref="B35:C35"/>
    <mergeCell ref="D35:E35"/>
    <mergeCell ref="B36:C36"/>
    <mergeCell ref="D36:E36"/>
    <mergeCell ref="B37:E37"/>
  </mergeCells>
  <pageMargins left="0.7" right="0.7" top="0.75" bottom="0.75" header="0.3" footer="0.3"/>
  <pageSetup orientation="portrait" r:id="rId1"/>
  <headerFooter>
    <oddHeader>&amp;C&amp;"Abadi Extra Light,Regular"&amp;26Dinner Tip Out Sheet</oddHeader>
    <oddFooter xml:space="preserve">&amp;L
&amp;C
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6D504C-20CC-4788-AC98-956F46A7A298}">
          <x14:formula1>
            <xm:f>Employees!$C$2:$C$21</xm:f>
          </x14:formula1>
          <xm:sqref>A24:A31</xm:sqref>
        </x14:dataValidation>
        <x14:dataValidation type="list" allowBlank="1" showInputMessage="1" showErrorMessage="1" xr:uid="{3E2A6D5D-D2F5-43AD-A58B-722ABA845DD7}">
          <x14:formula1>
            <xm:f>Employees!$B$2:$B$21</xm:f>
          </x14:formula1>
          <xm:sqref>A16:A22</xm:sqref>
        </x14:dataValidation>
        <x14:dataValidation type="list" allowBlank="1" showInputMessage="1" showErrorMessage="1" xr:uid="{483B22DE-9478-46A2-A5F1-5CC2B1B8E593}">
          <x14:formula1>
            <xm:f>Employees!$A$2:$A$21</xm:f>
          </x14:formula1>
          <xm:sqref>A5:A14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7208F-D7CB-478B-A5EA-628B149D7614}">
  <dimension ref="A1:U150"/>
  <sheetViews>
    <sheetView workbookViewId="0">
      <selection activeCell="A10" sqref="A10"/>
    </sheetView>
  </sheetViews>
  <sheetFormatPr defaultRowHeight="14.4" x14ac:dyDescent="0.3"/>
  <cols>
    <col min="1" max="1" width="15.5546875" customWidth="1"/>
    <col min="2" max="2" width="27.21875" customWidth="1"/>
    <col min="3" max="3" width="20.44140625" customWidth="1"/>
    <col min="6" max="6" width="20.88671875" customWidth="1"/>
  </cols>
  <sheetData>
    <row r="1" spans="1:21" x14ac:dyDescent="0.3">
      <c r="A1" s="23" t="s">
        <v>5</v>
      </c>
      <c r="B1" s="23" t="s">
        <v>16</v>
      </c>
      <c r="C1" s="23" t="s">
        <v>17</v>
      </c>
      <c r="D1" s="22"/>
      <c r="E1" s="22"/>
      <c r="G1" s="29">
        <v>1.2</v>
      </c>
      <c r="H1" s="29">
        <v>1.1000000000000001</v>
      </c>
      <c r="I1" s="29">
        <v>1</v>
      </c>
      <c r="J1" s="29">
        <v>0.9</v>
      </c>
      <c r="K1" s="29">
        <v>0.8</v>
      </c>
      <c r="L1" s="29">
        <v>0.7</v>
      </c>
      <c r="M1" s="29">
        <v>0.6</v>
      </c>
      <c r="N1" s="29">
        <v>0.5</v>
      </c>
      <c r="O1" s="29">
        <v>0.4</v>
      </c>
      <c r="P1" s="29">
        <v>0.3</v>
      </c>
      <c r="Q1" s="29">
        <v>0.2</v>
      </c>
      <c r="R1" s="29">
        <v>0.1</v>
      </c>
      <c r="S1" s="22"/>
      <c r="T1" s="22"/>
      <c r="U1" s="22"/>
    </row>
    <row r="2" spans="1:21" x14ac:dyDescent="0.3">
      <c r="A2" s="28" t="s">
        <v>58</v>
      </c>
      <c r="B2" s="28" t="s">
        <v>20</v>
      </c>
      <c r="C2" s="28" t="s">
        <v>39</v>
      </c>
      <c r="D2" s="22"/>
      <c r="E2" s="22"/>
      <c r="G2" s="29" t="s">
        <v>18</v>
      </c>
      <c r="H2" s="29" t="s">
        <v>18</v>
      </c>
      <c r="I2" s="29" t="s">
        <v>18</v>
      </c>
      <c r="J2" s="29" t="s">
        <v>18</v>
      </c>
      <c r="K2" s="29" t="s">
        <v>18</v>
      </c>
      <c r="L2" s="29" t="s">
        <v>18</v>
      </c>
      <c r="M2" s="29" t="s">
        <v>18</v>
      </c>
      <c r="N2" s="29" t="s">
        <v>18</v>
      </c>
      <c r="O2" s="29" t="s">
        <v>18</v>
      </c>
      <c r="P2" s="29" t="s">
        <v>18</v>
      </c>
      <c r="Q2" s="29" t="s">
        <v>18</v>
      </c>
      <c r="R2" s="29" t="s">
        <v>18</v>
      </c>
      <c r="S2" s="22"/>
      <c r="T2" s="22"/>
      <c r="U2" s="22"/>
    </row>
    <row r="3" spans="1:21" x14ac:dyDescent="0.3">
      <c r="A3" s="28" t="s">
        <v>59</v>
      </c>
      <c r="B3" s="28" t="s">
        <v>21</v>
      </c>
      <c r="C3" s="28" t="s">
        <v>40</v>
      </c>
      <c r="D3" s="22"/>
      <c r="E3" s="22"/>
      <c r="G3" s="30" t="e">
        <f>ROUNDDOWN(I3*1.2,0)</f>
        <v>#DIV/0!</v>
      </c>
      <c r="H3" s="30" t="e">
        <f>ROUNDDOWN(I3*1.1,0)</f>
        <v>#DIV/0!</v>
      </c>
      <c r="I3" s="30" t="e">
        <f>ROUNDDOWN(Lunch!E2/Lunch!D2,0)</f>
        <v>#DIV/0!</v>
      </c>
      <c r="J3" s="30" t="e">
        <f>ROUNDDOWN(I3*0.9,0)</f>
        <v>#DIV/0!</v>
      </c>
      <c r="K3" s="30" t="e">
        <f>ROUNDDOWN(I3*0.8,0)</f>
        <v>#DIV/0!</v>
      </c>
      <c r="L3" s="30" t="e">
        <f>ROUNDDOWN(I3*0.7,0)</f>
        <v>#DIV/0!</v>
      </c>
      <c r="M3" s="30" t="e">
        <f>ROUNDDOWN(I3*0.6,0)</f>
        <v>#DIV/0!</v>
      </c>
      <c r="N3" s="30" t="e">
        <f>ROUNDDOWN(I3*0.5,0)</f>
        <v>#DIV/0!</v>
      </c>
      <c r="O3" s="30" t="e">
        <f>ROUNDDOWN(I3*0.4,0)</f>
        <v>#DIV/0!</v>
      </c>
      <c r="P3" s="30" t="e">
        <f>ROUNDDOWN(I3*0.3,0)</f>
        <v>#DIV/0!</v>
      </c>
      <c r="Q3" s="30" t="e">
        <f>ROUNDDOWN(I3*0.2,0)</f>
        <v>#DIV/0!</v>
      </c>
      <c r="R3" s="30" t="e">
        <f>ROUNDDOWN(I3*0.1,0)</f>
        <v>#DIV/0!</v>
      </c>
      <c r="S3" s="22"/>
      <c r="T3" s="22"/>
      <c r="U3" s="22"/>
    </row>
    <row r="4" spans="1:21" x14ac:dyDescent="0.3">
      <c r="A4" s="28" t="s">
        <v>60</v>
      </c>
      <c r="B4" s="28" t="s">
        <v>22</v>
      </c>
      <c r="C4" s="28" t="s">
        <v>41</v>
      </c>
      <c r="D4" s="22"/>
      <c r="E4" s="22"/>
      <c r="G4" s="29" t="s">
        <v>19</v>
      </c>
      <c r="H4" s="29" t="s">
        <v>19</v>
      </c>
      <c r="I4" s="29" t="s">
        <v>19</v>
      </c>
      <c r="J4" s="29" t="s">
        <v>19</v>
      </c>
      <c r="K4" s="29" t="s">
        <v>19</v>
      </c>
      <c r="L4" s="29" t="s">
        <v>19</v>
      </c>
      <c r="M4" s="29" t="s">
        <v>19</v>
      </c>
      <c r="N4" s="29" t="s">
        <v>19</v>
      </c>
      <c r="O4" s="29" t="s">
        <v>19</v>
      </c>
      <c r="P4" s="29" t="s">
        <v>19</v>
      </c>
      <c r="Q4" s="29" t="s">
        <v>19</v>
      </c>
      <c r="R4" s="29" t="s">
        <v>19</v>
      </c>
      <c r="S4" s="22"/>
      <c r="T4" s="22"/>
      <c r="U4" s="22"/>
    </row>
    <row r="5" spans="1:21" x14ac:dyDescent="0.3">
      <c r="A5" s="28" t="s">
        <v>61</v>
      </c>
      <c r="B5" s="28" t="s">
        <v>23</v>
      </c>
      <c r="C5" s="28" t="s">
        <v>42</v>
      </c>
      <c r="D5" s="22"/>
      <c r="E5" s="22"/>
      <c r="G5" s="31" t="e">
        <f>ROUND(I5*1.2,2)</f>
        <v>#DIV/0!</v>
      </c>
      <c r="H5" s="31" t="e">
        <f>ROUNDDOWN(I5*1.1,2)</f>
        <v>#DIV/0!</v>
      </c>
      <c r="I5" s="31" t="e">
        <f>ROUNDDOWN(Lunch!F2/Lunch!D2, 2)</f>
        <v>#DIV/0!</v>
      </c>
      <c r="J5" s="31" t="e">
        <f>ROUNDDOWN(I5*0.9,2)</f>
        <v>#DIV/0!</v>
      </c>
      <c r="K5" s="31" t="e">
        <f>ROUNDDOWN(I5*0.8,2)</f>
        <v>#DIV/0!</v>
      </c>
      <c r="L5" s="31" t="e">
        <f>ROUNDDOWN(I5*0.7,2)</f>
        <v>#DIV/0!</v>
      </c>
      <c r="M5" s="31" t="e">
        <f>ROUNDDOWN(I5*0.6,2)</f>
        <v>#DIV/0!</v>
      </c>
      <c r="N5" s="31" t="e">
        <f>ROUNDDOWN(I5*0.5,2)</f>
        <v>#DIV/0!</v>
      </c>
      <c r="O5" s="31" t="e">
        <f>ROUNDDOWN(I5*0.4,2)</f>
        <v>#DIV/0!</v>
      </c>
      <c r="P5" s="31" t="e">
        <f>ROUNDDOWN(I5*0.3,2)</f>
        <v>#DIV/0!</v>
      </c>
      <c r="Q5" s="31" t="e">
        <f>ROUNDDOWN(I5*0.2,2)</f>
        <v>#DIV/0!</v>
      </c>
      <c r="R5" s="31" t="e">
        <f>ROUNDDOWN(I5*0.1,2)</f>
        <v>#DIV/0!</v>
      </c>
      <c r="S5" s="22"/>
      <c r="T5" s="22"/>
      <c r="U5" s="22"/>
    </row>
    <row r="6" spans="1:21" x14ac:dyDescent="0.3">
      <c r="A6" s="28" t="s">
        <v>62</v>
      </c>
      <c r="B6" s="28" t="s">
        <v>24</v>
      </c>
      <c r="C6" s="28" t="s">
        <v>43</v>
      </c>
      <c r="D6" s="22"/>
      <c r="E6" s="22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2"/>
      <c r="T6" s="22"/>
      <c r="U6" s="22"/>
    </row>
    <row r="7" spans="1:21" x14ac:dyDescent="0.3">
      <c r="A7" s="28" t="s">
        <v>63</v>
      </c>
      <c r="B7" s="28" t="s">
        <v>25</v>
      </c>
      <c r="C7" s="28" t="s">
        <v>44</v>
      </c>
      <c r="D7" s="22"/>
      <c r="E7" s="2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2"/>
      <c r="T7" s="22"/>
      <c r="U7" s="22"/>
    </row>
    <row r="8" spans="1:21" x14ac:dyDescent="0.3">
      <c r="A8" s="28" t="s">
        <v>64</v>
      </c>
      <c r="B8" s="28" t="s">
        <v>26</v>
      </c>
      <c r="C8" s="28" t="s">
        <v>45</v>
      </c>
      <c r="D8" s="22"/>
      <c r="E8" s="22"/>
      <c r="G8" s="29">
        <v>1.2</v>
      </c>
      <c r="H8" s="29">
        <v>1.1000000000000001</v>
      </c>
      <c r="I8" s="29">
        <v>1</v>
      </c>
      <c r="J8" s="29">
        <v>0.9</v>
      </c>
      <c r="K8" s="29">
        <v>0.8</v>
      </c>
      <c r="L8" s="29">
        <v>0.7</v>
      </c>
      <c r="M8" s="29">
        <v>0.6</v>
      </c>
      <c r="N8" s="29">
        <v>0.5</v>
      </c>
      <c r="O8" s="29">
        <v>0.4</v>
      </c>
      <c r="P8" s="29">
        <v>0.3</v>
      </c>
      <c r="Q8" s="29">
        <v>0.2</v>
      </c>
      <c r="R8" s="29">
        <v>0.1</v>
      </c>
      <c r="S8" s="22"/>
      <c r="T8" s="22"/>
      <c r="U8" s="22"/>
    </row>
    <row r="9" spans="1:21" x14ac:dyDescent="0.3">
      <c r="A9" s="28" t="s">
        <v>65</v>
      </c>
      <c r="B9" s="28" t="s">
        <v>27</v>
      </c>
      <c r="C9" s="28" t="s">
        <v>46</v>
      </c>
      <c r="D9" s="22"/>
      <c r="E9" s="22"/>
      <c r="G9" s="29" t="s">
        <v>18</v>
      </c>
      <c r="H9" s="29" t="s">
        <v>18</v>
      </c>
      <c r="I9" s="29" t="s">
        <v>18</v>
      </c>
      <c r="J9" s="29" t="s">
        <v>18</v>
      </c>
      <c r="K9" s="29" t="s">
        <v>18</v>
      </c>
      <c r="L9" s="29" t="s">
        <v>18</v>
      </c>
      <c r="M9" s="29" t="s">
        <v>18</v>
      </c>
      <c r="N9" s="29" t="s">
        <v>18</v>
      </c>
      <c r="O9" s="29" t="s">
        <v>18</v>
      </c>
      <c r="P9" s="29" t="s">
        <v>18</v>
      </c>
      <c r="Q9" s="29" t="s">
        <v>18</v>
      </c>
      <c r="R9" s="29" t="s">
        <v>18</v>
      </c>
      <c r="S9" s="22"/>
      <c r="T9" s="22"/>
      <c r="U9" s="22"/>
    </row>
    <row r="10" spans="1:21" x14ac:dyDescent="0.3">
      <c r="A10" s="28" t="s">
        <v>66</v>
      </c>
      <c r="B10" s="28" t="s">
        <v>28</v>
      </c>
      <c r="C10" s="28" t="s">
        <v>47</v>
      </c>
      <c r="D10" s="22"/>
      <c r="E10" s="22"/>
      <c r="G10" s="31" t="e">
        <f>ROUNDDOWN(I10*1.2,0)</f>
        <v>#DIV/0!</v>
      </c>
      <c r="H10" s="31" t="e">
        <f>ROUNDDOWN(I10*1.1,0)</f>
        <v>#DIV/0!</v>
      </c>
      <c r="I10" s="31" t="e">
        <f>ROUNDDOWN(Dinner!E2/Dinner!D2,0)</f>
        <v>#DIV/0!</v>
      </c>
      <c r="J10" s="31" t="e">
        <f>ROUNDDOWN(I10*0.9,0)</f>
        <v>#DIV/0!</v>
      </c>
      <c r="K10" s="31" t="e">
        <f>ROUNDDOWN(I10*0.8,0)</f>
        <v>#DIV/0!</v>
      </c>
      <c r="L10" s="31" t="e">
        <f>ROUNDDOWN(I10*0.7,0)</f>
        <v>#DIV/0!</v>
      </c>
      <c r="M10" s="31" t="e">
        <f>ROUNDDOWN(I10*0.6,0)</f>
        <v>#DIV/0!</v>
      </c>
      <c r="N10" s="31" t="e">
        <f>ROUNDDOWN(I10*0.5,0)</f>
        <v>#DIV/0!</v>
      </c>
      <c r="O10" s="31" t="e">
        <f>ROUNDDOWN(I10*0.4,0)</f>
        <v>#DIV/0!</v>
      </c>
      <c r="P10" s="31" t="e">
        <f>ROUNDDOWN(I10*0.3,0)</f>
        <v>#DIV/0!</v>
      </c>
      <c r="Q10" s="31" t="e">
        <f>ROUNDDOWN(I10*0.2,0)</f>
        <v>#DIV/0!</v>
      </c>
      <c r="R10" s="31" t="e">
        <f>ROUNDDOWN(I10*0.1,0)</f>
        <v>#DIV/0!</v>
      </c>
      <c r="S10" s="22"/>
      <c r="T10" s="22"/>
      <c r="U10" s="22"/>
    </row>
    <row r="11" spans="1:21" x14ac:dyDescent="0.3">
      <c r="A11" s="28" t="s">
        <v>67</v>
      </c>
      <c r="B11" s="28" t="s">
        <v>29</v>
      </c>
      <c r="C11" s="28" t="s">
        <v>48</v>
      </c>
      <c r="D11" s="22"/>
      <c r="E11" s="22"/>
      <c r="G11" s="29" t="s">
        <v>19</v>
      </c>
      <c r="H11" s="29" t="s">
        <v>19</v>
      </c>
      <c r="I11" s="29" t="s">
        <v>19</v>
      </c>
      <c r="J11" s="29" t="s">
        <v>19</v>
      </c>
      <c r="K11" s="29" t="s">
        <v>19</v>
      </c>
      <c r="L11" s="29" t="s">
        <v>19</v>
      </c>
      <c r="M11" s="29" t="s">
        <v>19</v>
      </c>
      <c r="N11" s="29" t="s">
        <v>19</v>
      </c>
      <c r="O11" s="29" t="s">
        <v>19</v>
      </c>
      <c r="P11" s="29" t="s">
        <v>19</v>
      </c>
      <c r="Q11" s="29" t="s">
        <v>19</v>
      </c>
      <c r="R11" s="29" t="s">
        <v>19</v>
      </c>
      <c r="S11" s="22"/>
      <c r="T11" s="22"/>
      <c r="U11" s="22"/>
    </row>
    <row r="12" spans="1:21" x14ac:dyDescent="0.3">
      <c r="A12" s="28" t="s">
        <v>68</v>
      </c>
      <c r="B12" s="28" t="s">
        <v>30</v>
      </c>
      <c r="C12" s="28" t="s">
        <v>49</v>
      </c>
      <c r="D12" s="22"/>
      <c r="E12" s="22"/>
      <c r="G12" s="29" t="e">
        <f>ROUND(I12*1.2,2)</f>
        <v>#DIV/0!</v>
      </c>
      <c r="H12" s="29" t="e">
        <f>ROUNDDOWN(I12*1.1,2)</f>
        <v>#DIV/0!</v>
      </c>
      <c r="I12" s="29" t="e">
        <f>ROUNDDOWN(Dinner!F2/Dinner!D2, 2)</f>
        <v>#DIV/0!</v>
      </c>
      <c r="J12" s="29" t="e">
        <f>ROUNDDOWN(I12*0.9,2)</f>
        <v>#DIV/0!</v>
      </c>
      <c r="K12" s="29" t="e">
        <f>ROUNDDOWN(I12*0.8,2)</f>
        <v>#DIV/0!</v>
      </c>
      <c r="L12" s="29" t="e">
        <f>ROUNDDOWN(I12*0.7,2)</f>
        <v>#DIV/0!</v>
      </c>
      <c r="M12" s="29" t="e">
        <f>ROUNDDOWN(I12*0.6,2)</f>
        <v>#DIV/0!</v>
      </c>
      <c r="N12" s="29" t="e">
        <f>ROUNDDOWN(I12*0.5,2)</f>
        <v>#DIV/0!</v>
      </c>
      <c r="O12" s="29" t="e">
        <f>ROUNDDOWN(I12*0.4,2)</f>
        <v>#DIV/0!</v>
      </c>
      <c r="P12" s="29" t="e">
        <f>ROUNDDOWN(I12*0.3,2)</f>
        <v>#DIV/0!</v>
      </c>
      <c r="Q12" s="29" t="e">
        <f>ROUNDDOWN(I12*0.2,2)</f>
        <v>#DIV/0!</v>
      </c>
      <c r="R12" s="29" t="e">
        <f>ROUNDDOWN(I12*0.1,2)</f>
        <v>#DIV/0!</v>
      </c>
      <c r="S12" s="22"/>
      <c r="T12" s="22"/>
      <c r="U12" s="22"/>
    </row>
    <row r="13" spans="1:21" x14ac:dyDescent="0.3">
      <c r="A13" s="28" t="s">
        <v>69</v>
      </c>
      <c r="B13" s="28" t="s">
        <v>31</v>
      </c>
      <c r="C13" s="28" t="s">
        <v>50</v>
      </c>
      <c r="D13" s="22"/>
      <c r="E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1" x14ac:dyDescent="0.3">
      <c r="A14" s="28" t="s">
        <v>70</v>
      </c>
      <c r="B14" s="28" t="s">
        <v>32</v>
      </c>
      <c r="C14" s="28" t="s">
        <v>51</v>
      </c>
      <c r="D14" s="22"/>
      <c r="E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spans="1:21" x14ac:dyDescent="0.3">
      <c r="A15" s="28" t="s">
        <v>71</v>
      </c>
      <c r="B15" s="28" t="s">
        <v>33</v>
      </c>
      <c r="C15" s="28" t="s">
        <v>52</v>
      </c>
      <c r="D15" s="22"/>
      <c r="E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21" x14ac:dyDescent="0.3">
      <c r="A16" s="28" t="s">
        <v>72</v>
      </c>
      <c r="B16" s="28" t="s">
        <v>34</v>
      </c>
      <c r="C16" s="28" t="s">
        <v>53</v>
      </c>
      <c r="D16" s="22"/>
      <c r="E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x14ac:dyDescent="0.3">
      <c r="A17" s="28" t="s">
        <v>73</v>
      </c>
      <c r="B17" s="28" t="s">
        <v>35</v>
      </c>
      <c r="C17" s="28" t="s">
        <v>54</v>
      </c>
      <c r="D17" s="22"/>
      <c r="E17" s="22"/>
      <c r="G17" s="22"/>
      <c r="H17" s="22">
        <f ca="1">WEEKDAY(Lunch!B2,2)</f>
        <v>2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spans="1:21" x14ac:dyDescent="0.3">
      <c r="A18" s="28" t="s">
        <v>74</v>
      </c>
      <c r="B18" s="28" t="s">
        <v>36</v>
      </c>
      <c r="C18" s="28" t="s">
        <v>55</v>
      </c>
      <c r="D18" s="22"/>
      <c r="E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</row>
    <row r="19" spans="1:21" x14ac:dyDescent="0.3">
      <c r="A19" s="28" t="s">
        <v>75</v>
      </c>
      <c r="B19" s="28" t="s">
        <v>37</v>
      </c>
      <c r="C19" s="28" t="s">
        <v>56</v>
      </c>
      <c r="D19" s="22"/>
      <c r="E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</row>
    <row r="20" spans="1:21" x14ac:dyDescent="0.3">
      <c r="A20" s="28" t="s">
        <v>76</v>
      </c>
      <c r="B20" s="28" t="s">
        <v>38</v>
      </c>
      <c r="C20" s="28" t="s">
        <v>57</v>
      </c>
      <c r="D20" s="22"/>
      <c r="E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1:21" x14ac:dyDescent="0.3">
      <c r="A21" s="28" t="s">
        <v>77</v>
      </c>
      <c r="B21" s="5" t="s">
        <v>78</v>
      </c>
      <c r="C21" s="5" t="s">
        <v>79</v>
      </c>
      <c r="D21" s="22"/>
      <c r="E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1:21" x14ac:dyDescent="0.3">
      <c r="A22" s="24"/>
      <c r="B22" s="24"/>
      <c r="C22" s="22"/>
      <c r="D22" s="22"/>
      <c r="E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1:21" x14ac:dyDescent="0.3">
      <c r="A23" s="24"/>
      <c r="B23" s="24"/>
      <c r="C23" s="22"/>
      <c r="D23" s="22"/>
      <c r="E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</row>
    <row r="24" spans="1:21" x14ac:dyDescent="0.3">
      <c r="A24" s="24"/>
      <c r="B24" s="24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</row>
    <row r="25" spans="1:21" x14ac:dyDescent="0.3">
      <c r="A25" s="24"/>
      <c r="B25" s="24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x14ac:dyDescent="0.3">
      <c r="A26" s="24"/>
      <c r="B26" s="24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1" x14ac:dyDescent="0.3">
      <c r="A27" s="24"/>
      <c r="B27" s="24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1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1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1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1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1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  <row r="37" spans="1:2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</row>
    <row r="38" spans="1:21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</row>
    <row r="39" spans="1:2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</row>
    <row r="40" spans="1:2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</row>
    <row r="41" spans="1:21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</row>
    <row r="42" spans="1:21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</row>
    <row r="43" spans="1:21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</row>
    <row r="44" spans="1:2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</row>
    <row r="45" spans="1:21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</row>
    <row r="46" spans="1:2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</row>
    <row r="47" spans="1:2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</row>
    <row r="48" spans="1:21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</row>
    <row r="49" spans="1:21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</row>
    <row r="50" spans="1:21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</row>
    <row r="51" spans="1:21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</row>
    <row r="52" spans="1:21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</row>
    <row r="53" spans="1:2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</row>
    <row r="54" spans="1:2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</row>
    <row r="55" spans="1:21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</row>
    <row r="56" spans="1:21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</row>
    <row r="57" spans="1:21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</row>
    <row r="58" spans="1:21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</row>
    <row r="59" spans="1:21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</row>
    <row r="60" spans="1:21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</row>
    <row r="61" spans="1:21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spans="1:21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</row>
    <row r="63" spans="1:21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</row>
    <row r="64" spans="1:21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</row>
    <row r="65" spans="1:2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</row>
    <row r="66" spans="1:2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</row>
    <row r="67" spans="1:2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</row>
    <row r="68" spans="1:2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</row>
    <row r="69" spans="1:2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</row>
    <row r="70" spans="1:21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</row>
    <row r="71" spans="1:21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</row>
    <row r="72" spans="1:2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</row>
    <row r="73" spans="1:2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</row>
    <row r="74" spans="1:21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</row>
    <row r="75" spans="1:2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</row>
    <row r="76" spans="1:2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</row>
    <row r="77" spans="1:21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</row>
    <row r="78" spans="1:21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</row>
    <row r="79" spans="1:21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</row>
    <row r="80" spans="1:21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</row>
    <row r="81" spans="1:21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</row>
    <row r="82" spans="1:21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</row>
    <row r="83" spans="1:21" x14ac:dyDescent="0.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</row>
    <row r="84" spans="1:21" x14ac:dyDescent="0.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</row>
    <row r="85" spans="1:21" x14ac:dyDescent="0.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</row>
    <row r="86" spans="1:21" x14ac:dyDescent="0.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</row>
    <row r="87" spans="1:21" x14ac:dyDescent="0.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</row>
    <row r="88" spans="1:21" x14ac:dyDescent="0.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</row>
    <row r="89" spans="1:21" x14ac:dyDescent="0.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</row>
    <row r="90" spans="1:21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21" x14ac:dyDescent="0.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</row>
    <row r="92" spans="1:21" x14ac:dyDescent="0.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</row>
    <row r="93" spans="1:21" x14ac:dyDescent="0.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21" x14ac:dyDescent="0.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</row>
    <row r="95" spans="1:21" x14ac:dyDescent="0.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spans="1:21" x14ac:dyDescent="0.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1" x14ac:dyDescent="0.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spans="1:21" x14ac:dyDescent="0.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spans="1:21" x14ac:dyDescent="0.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1" x14ac:dyDescent="0.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</row>
    <row r="101" spans="1:21" x14ac:dyDescent="0.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</row>
    <row r="102" spans="1:21" x14ac:dyDescent="0.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1" x14ac:dyDescent="0.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</row>
    <row r="104" spans="1:21" x14ac:dyDescent="0.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</row>
    <row r="105" spans="1:21" x14ac:dyDescent="0.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</row>
    <row r="106" spans="1:21" x14ac:dyDescent="0.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</row>
    <row r="107" spans="1:21" x14ac:dyDescent="0.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</row>
    <row r="108" spans="1:21" x14ac:dyDescent="0.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</row>
    <row r="109" spans="1:21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</row>
    <row r="110" spans="1:21" x14ac:dyDescent="0.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</row>
    <row r="111" spans="1:21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</row>
    <row r="112" spans="1:21" x14ac:dyDescent="0.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</row>
    <row r="113" spans="1:21" x14ac:dyDescent="0.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</row>
    <row r="114" spans="1:21" x14ac:dyDescent="0.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</row>
    <row r="115" spans="1:21" x14ac:dyDescent="0.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</row>
    <row r="116" spans="1:21" x14ac:dyDescent="0.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</row>
    <row r="117" spans="1:21" x14ac:dyDescent="0.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</row>
    <row r="118" spans="1:21" x14ac:dyDescent="0.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</row>
    <row r="119" spans="1:21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</row>
    <row r="120" spans="1:21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</row>
    <row r="121" spans="1:21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</row>
    <row r="122" spans="1:21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</row>
    <row r="123" spans="1:21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</row>
    <row r="124" spans="1:21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</row>
    <row r="125" spans="1:21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</row>
    <row r="126" spans="1:21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</row>
    <row r="127" spans="1:21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</row>
    <row r="128" spans="1:21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</row>
    <row r="129" spans="1:21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</row>
    <row r="130" spans="1:21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</row>
    <row r="131" spans="1:21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</row>
    <row r="132" spans="1:21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</row>
    <row r="133" spans="1:21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</row>
    <row r="134" spans="1:21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</row>
    <row r="135" spans="1:21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</row>
    <row r="136" spans="1:21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</row>
    <row r="137" spans="1:21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</row>
    <row r="138" spans="1:21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</row>
    <row r="139" spans="1:21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</row>
    <row r="140" spans="1:21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</row>
    <row r="141" spans="1:21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</row>
    <row r="142" spans="1:21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</row>
    <row r="143" spans="1:21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</row>
    <row r="144" spans="1:21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</row>
    <row r="145" spans="1:21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</row>
    <row r="146" spans="1:21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</row>
    <row r="147" spans="1:21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</row>
    <row r="148" spans="1:21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</row>
    <row r="149" spans="1:21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</row>
    <row r="150" spans="1:21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</row>
  </sheetData>
  <sheetProtection algorithmName="SHA-512" hashValue="FoioUJoQQOEXUk/C9nHF5BDizHI5X/gg1OMT2sulPI9H3O4e37l1KJXDPKKVh8eTnHDOYtMzQ7nh5r6a2xgVkg==" saltValue="xigkKUJwUS/UbBaKaLCUKg==" spinCount="100000" sheet="1" selectLockedCells="1"/>
  <sortState xmlns:xlrd2="http://schemas.microsoft.com/office/spreadsheetml/2017/richdata2" ref="A2:A19">
    <sortCondition ref="A2:A19"/>
  </sortState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Lunch</vt:lpstr>
      <vt:lpstr>Dinner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Porco</dc:creator>
  <cp:lastModifiedBy>Michael Porco</cp:lastModifiedBy>
  <cp:lastPrinted>2022-08-17T18:44:22Z</cp:lastPrinted>
  <dcterms:created xsi:type="dcterms:W3CDTF">2022-07-20T21:59:35Z</dcterms:created>
  <dcterms:modified xsi:type="dcterms:W3CDTF">2023-02-07T17:53:51Z</dcterms:modified>
</cp:coreProperties>
</file>