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ston\Documents\chapter37penalties\Companion Content\Solutions\"/>
    </mc:Choice>
  </mc:AlternateContent>
  <bookViews>
    <workbookView xWindow="120" yWindow="60" windowWidth="9420" windowHeight="4500"/>
  </bookViews>
  <sheets>
    <sheet name="two warehouses" sheetId="1" r:id="rId1"/>
    <sheet name="one warehouse" sheetId="4" r:id="rId2"/>
    <sheet name="Sheet2" sheetId="2" r:id="rId3"/>
    <sheet name="Sheet3" sheetId="3" r:id="rId4"/>
  </sheets>
  <definedNames>
    <definedName name="solver_adj" localSheetId="1" hidden="1">'one warehouse'!$F$4:$G$4</definedName>
    <definedName name="solver_adj" localSheetId="0" hidden="1">'two warehouses'!$F$4:$G$5,'two warehouses'!$H$7:$H$27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bd" localSheetId="1" hidden="1">2</definedName>
    <definedName name="solver_ibd" localSheetId="0" hidden="1">2</definedName>
    <definedName name="solver_itr" localSheetId="1" hidden="1">100</definedName>
    <definedName name="solver_itr" localSheetId="0" hidden="1">100</definedName>
    <definedName name="solver_lhs1" localSheetId="1" hidden="1">'one warehouse'!$F$4:$G$4</definedName>
    <definedName name="solver_lhs1" localSheetId="0" hidden="1">'two warehouses'!$F$4:$F$5</definedName>
    <definedName name="solver_lhs2" localSheetId="1" hidden="1">'one warehouse'!$F$4:$G$4</definedName>
    <definedName name="solver_lhs2" localSheetId="0" hidden="1">'two warehouses'!$F$4:$G$5</definedName>
    <definedName name="solver_lhs3" localSheetId="0" hidden="1">'two warehouses'!$G$4:$G$5</definedName>
    <definedName name="solver_lhs4" localSheetId="0" hidden="1">'two warehouses'!$H$7:$H$27</definedName>
    <definedName name="solver_lhs5" localSheetId="0" hidden="1">'two warehouses'!$H$7:$H$27</definedName>
    <definedName name="solver_lhs6" localSheetId="0" hidden="1">'two warehouses'!$H$7:$H$27</definedName>
    <definedName name="solver_lin" localSheetId="1" hidden="1">2</definedName>
    <definedName name="solver_lin" localSheetId="0" hidden="1">2</definedName>
    <definedName name="solver_loc" localSheetId="1" hidden="1">1</definedName>
    <definedName name="solver_lva" localSheetId="1" hidden="1">2</definedName>
    <definedName name="solver_lva" localSheetId="0" hidden="1">2</definedName>
    <definedName name="solver_mip" localSheetId="1" hidden="1">5000</definedName>
    <definedName name="solver_mip" localSheetId="0" hidden="1">5000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0" hidden="1">1</definedName>
    <definedName name="solver_neg" localSheetId="1" hidden="1">2</definedName>
    <definedName name="solver_neg" localSheetId="0" hidden="1">2</definedName>
    <definedName name="solver_nod" localSheetId="1" hidden="1">5000</definedName>
    <definedName name="solver_nod" localSheetId="0" hidden="1">5000</definedName>
    <definedName name="solver_num" localSheetId="1" hidden="1">0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fx" localSheetId="1" hidden="1">2</definedName>
    <definedName name="solver_ofx" localSheetId="0" hidden="1">2</definedName>
    <definedName name="solver_opt" localSheetId="1" hidden="1">'one warehouse'!$H$5</definedName>
    <definedName name="solver_opt" localSheetId="0" hidden="1">'two warehouses'!$I$5</definedName>
    <definedName name="solver_piv" localSheetId="1" hidden="1">0.000001</definedName>
    <definedName name="solver_piv" localSheetId="0" hidden="1">0.000001</definedName>
    <definedName name="solver_pre" localSheetId="1" hidden="1">0.000001</definedName>
    <definedName name="solver_pre" localSheetId="0" hidden="1">0.000001</definedName>
    <definedName name="solver_pro" localSheetId="1" hidden="1">2</definedName>
    <definedName name="solver_pro" localSheetId="0" hidden="1">2</definedName>
    <definedName name="solver_rbv" localSheetId="1" hidden="1">1</definedName>
    <definedName name="solver_rbv" localSheetId="0" hidden="1">1</definedName>
    <definedName name="solver_red" localSheetId="1" hidden="1">0.000001</definedName>
    <definedName name="solver_red" localSheetId="0" hidden="1">0.000001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o" localSheetId="1" hidden="1">2</definedName>
    <definedName name="solver_reo" localSheetId="0" hidden="1">2</definedName>
    <definedName name="solver_rep" localSheetId="1" hidden="1">2</definedName>
    <definedName name="solver_rep" localSheetId="0" hidden="1">2</definedName>
    <definedName name="solver_rhs1" localSheetId="1" hidden="1">120</definedName>
    <definedName name="solver_rhs1" localSheetId="0" hidden="1">90</definedName>
    <definedName name="solver_rhs2" localSheetId="1" hidden="1">0</definedName>
    <definedName name="solver_rhs2" localSheetId="0" hidden="1">0</definedName>
    <definedName name="solver_rhs3" localSheetId="0" hidden="1">150</definedName>
    <definedName name="solver_rhs4" localSheetId="0" hidden="1">2</definedName>
    <definedName name="solver_rhs5" localSheetId="0" hidden="1">integer</definedName>
    <definedName name="solver_rhs6" localSheetId="0" hidden="1">1</definedName>
    <definedName name="solver_rlx" localSheetId="1" hidden="1">2</definedName>
    <definedName name="solver_rlx" localSheetId="0" hidden="1">2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std" localSheetId="1" hidden="1">1</definedName>
    <definedName name="solver_std" localSheetId="0" hidden="1">0</definedName>
    <definedName name="solver_tim" localSheetId="1" hidden="1">100</definedName>
    <definedName name="solver_tim" localSheetId="0" hidden="1">100</definedName>
    <definedName name="solver_tol" localSheetId="1" hidden="1">0.0005</definedName>
    <definedName name="solver_tol" localSheetId="0" hidden="1">0.0005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L19" i="1" l="1"/>
  <c r="M19" i="1"/>
  <c r="L18" i="1"/>
  <c r="M18" i="1"/>
  <c r="D4" i="1"/>
  <c r="G7" i="4"/>
  <c r="F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H5" i="4"/>
  <c r="I4" i="4" s="1"/>
  <c r="I15" i="1"/>
  <c r="I11" i="1"/>
  <c r="I27" i="1"/>
  <c r="I7" i="1"/>
  <c r="I18" i="1"/>
  <c r="I19" i="1"/>
  <c r="I17" i="1"/>
  <c r="I8" i="1"/>
  <c r="I16" i="1"/>
  <c r="I26" i="1"/>
  <c r="I24" i="1"/>
  <c r="I22" i="1"/>
  <c r="I25" i="1"/>
  <c r="I23" i="1"/>
  <c r="I20" i="1"/>
  <c r="I14" i="1"/>
  <c r="I12" i="1"/>
  <c r="I10" i="1"/>
  <c r="I21" i="1"/>
  <c r="I13" i="1"/>
  <c r="I9" i="1"/>
  <c r="I5" i="1" s="1"/>
  <c r="I3" i="1" l="1"/>
</calcChain>
</file>

<file path=xl/sharedStrings.xml><?xml version="1.0" encoding="utf-8"?>
<sst xmlns="http://schemas.openxmlformats.org/spreadsheetml/2006/main" count="66" uniqueCount="37">
  <si>
    <t>New York</t>
  </si>
  <si>
    <t>Lat</t>
  </si>
  <si>
    <t>Long</t>
  </si>
  <si>
    <t>Shipments</t>
  </si>
  <si>
    <t>Boston</t>
  </si>
  <si>
    <t>Philadelphia</t>
  </si>
  <si>
    <t>Charlotte</t>
  </si>
  <si>
    <t>Atlanta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</si>
  <si>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</si>
  <si>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</si>
  <si>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</si>
  <si>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</si>
  <si>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</si>
  <si>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</si>
  <si>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</si>
  <si>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</si>
  <si>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Phoenix</t>
  </si>
  <si>
    <t>Salt Lake City</t>
  </si>
  <si>
    <t>LA</t>
  </si>
  <si>
    <t>SF</t>
  </si>
  <si>
    <t>SD</t>
  </si>
  <si>
    <t>Seattle</t>
  </si>
  <si>
    <t>New Orleans</t>
  </si>
  <si>
    <t>Minneapolis</t>
  </si>
  <si>
    <t xml:space="preserve">Lat </t>
  </si>
  <si>
    <t>Total</t>
  </si>
  <si>
    <t>Distance to 1</t>
  </si>
  <si>
    <t>Distance to 2</t>
  </si>
  <si>
    <t>Mean dist</t>
  </si>
  <si>
    <t xml:space="preserve">Distance  </t>
  </si>
  <si>
    <t>Shipped*Dist</t>
  </si>
  <si>
    <t>Mean</t>
  </si>
  <si>
    <t>City</t>
  </si>
  <si>
    <t>Assigned to</t>
  </si>
  <si>
    <t>Distance</t>
  </si>
  <si>
    <t>Shipments from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</si>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</sst>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847725</xdr:colOff>
      <xdr:row>5</xdr:row>
      <xdr:rowOff>209550</xdr:rowOff>
    </xdr:from>
    <xdr:to>
      <xdr:col>12</xdr:col>
      <xdr:colOff>371475</xdr:colOff>
      <xdr:row>15</xdr:row>
      <xdr:rowOff>9525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6657975" y="1019175"/>
          <a:ext cx="1743075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Warehouse is near Springfield Missouri. Average distance traveled by shipment is 1126 miles.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7"/>
  <sheetViews>
    <sheetView tabSelected="1" topLeftCell="B1" workbookViewId="0">
      <selection activeCell="I2" sqref="I2"/>
    </sheetView>
  </sheetViews>
  <sheetFormatPr defaultColWidth="8.42578125" defaultRowHeight="12.75" x14ac:dyDescent="0.2"/>
  <cols>
    <col min="1" max="1" width="8.42578125" style="1" customWidth="1"/>
    <col min="2" max="2" width="12.140625" style="1" customWidth="1"/>
    <col min="3" max="7" width="8.42578125" style="1"/>
    <col min="8" max="8" width="10.140625" style="1" customWidth="1"/>
    <col min="9" max="16384" width="8.42578125" style="1"/>
  </cols>
  <sheetData>
    <row r="2" spans="2:9" x14ac:dyDescent="0.2">
      <c r="I2" s="1" t="s">
        <v>28</v>
      </c>
    </row>
    <row r="3" spans="2:9" x14ac:dyDescent="0.2">
      <c r="F3" s="1" t="s">
        <v>24</v>
      </c>
      <c r="G3" s="1" t="s">
        <v>2</v>
      </c>
      <c r="I3" s="1">
        <f ca="1">SUM(I7:I26)/SUM(E7:E27)</f>
        <v>51.10965629713148</v>
      </c>
    </row>
    <row r="4" spans="2:9" x14ac:dyDescent="0.2">
      <c r="D4" s="1">
        <f>SUM(E7:E27)</f>
        <v>224</v>
      </c>
      <c r="E4" s="1">
        <v>1</v>
      </c>
      <c r="F4" s="1">
        <v>39.285256064350399</v>
      </c>
      <c r="G4" s="1">
        <v>82.363309380180738</v>
      </c>
      <c r="I4" s="1" t="s">
        <v>25</v>
      </c>
    </row>
    <row r="5" spans="2:9" x14ac:dyDescent="0.2">
      <c r="E5" s="1">
        <v>2</v>
      </c>
      <c r="F5" s="1">
        <v>35.270119270517164</v>
      </c>
      <c r="G5" s="1">
        <v>115.31634106911109</v>
      </c>
      <c r="I5" s="1">
        <f ca="1">SUMPRODUCT(I7:I27,E7:E27)+100000*SUM(M18:M19)</f>
        <v>129036.6829016604</v>
      </c>
    </row>
    <row r="6" spans="2:9" ht="25.5" x14ac:dyDescent="0.2">
      <c r="B6" s="1" t="s">
        <v>32</v>
      </c>
      <c r="C6" s="1" t="s">
        <v>1</v>
      </c>
      <c r="D6" s="1" t="s">
        <v>2</v>
      </c>
      <c r="E6" s="1" t="s">
        <v>3</v>
      </c>
      <c r="F6" s="2" t="s">
        <v>26</v>
      </c>
      <c r="G6" s="2" t="s">
        <v>27</v>
      </c>
      <c r="H6" s="2" t="s">
        <v>33</v>
      </c>
      <c r="I6" s="2" t="s">
        <v>34</v>
      </c>
    </row>
    <row r="7" spans="2:9" x14ac:dyDescent="0.2">
      <c r="B7" s="1" t="s">
        <v>0</v>
      </c>
      <c r="C7" s="1">
        <v>40.700000000000003</v>
      </c>
      <c r="D7" s="1">
        <v>73.900000000000006</v>
      </c>
      <c r="E7" s="1">
        <v>15</v>
      </c>
      <c r="F7" s="1">
        <f>69*SQRT((C7-$F$4)^2+(D7-$G$4)^2)</f>
        <v>592.07108862896143</v>
      </c>
      <c r="G7" s="1">
        <f>69*SQRT((C7-$F$5)^2+(D7-$G$5)^2)</f>
        <v>2882.1828705704256</v>
      </c>
      <c r="H7" s="1">
        <v>1</v>
      </c>
      <c r="I7" s="1">
        <f ca="1">OFFSET(E7,0,H7,1,1)</f>
        <v>592.07108862896143</v>
      </c>
    </row>
    <row r="8" spans="2:9" x14ac:dyDescent="0.2">
      <c r="B8" s="1" t="s">
        <v>4</v>
      </c>
      <c r="C8" s="1">
        <v>42.3</v>
      </c>
      <c r="D8" s="1">
        <v>71</v>
      </c>
      <c r="E8" s="1">
        <v>8</v>
      </c>
      <c r="F8" s="1">
        <f t="shared" ref="F8:F27" si="0">69*SQRT((C8-$F$4)^2+(D8-$G$4)^2)</f>
        <v>811.1931849819299</v>
      </c>
      <c r="G8" s="1">
        <f t="shared" ref="G8:G27" si="1">69*SQRT((C8-$F$5)^2+(D8-$G$5)^2)</f>
        <v>3096.0610697002762</v>
      </c>
      <c r="H8" s="1">
        <v>1</v>
      </c>
      <c r="I8" s="1">
        <f t="shared" ref="I8:I27" ca="1" si="2">OFFSET(E8,0,H8,1,1)</f>
        <v>811.1931849819299</v>
      </c>
    </row>
    <row r="9" spans="2:9" x14ac:dyDescent="0.2">
      <c r="B9" s="1" t="s">
        <v>5</v>
      </c>
      <c r="C9" s="1">
        <v>40</v>
      </c>
      <c r="D9" s="1">
        <v>75.099999999999994</v>
      </c>
      <c r="E9" s="1">
        <v>10</v>
      </c>
      <c r="F9" s="1">
        <f t="shared" si="0"/>
        <v>503.58903032126142</v>
      </c>
      <c r="G9" s="1">
        <f t="shared" si="1"/>
        <v>2794.0534752941285</v>
      </c>
      <c r="H9" s="1">
        <v>1</v>
      </c>
      <c r="I9" s="1">
        <f t="shared" ca="1" si="2"/>
        <v>503.58903032126142</v>
      </c>
    </row>
    <row r="10" spans="2:9" x14ac:dyDescent="0.2">
      <c r="B10" s="1" t="s">
        <v>6</v>
      </c>
      <c r="C10" s="1">
        <v>35.200000000000003</v>
      </c>
      <c r="D10" s="1">
        <v>80.8</v>
      </c>
      <c r="E10" s="1">
        <v>6</v>
      </c>
      <c r="F10" s="1">
        <f t="shared" si="0"/>
        <v>301.81686351431711</v>
      </c>
      <c r="G10" s="1">
        <f t="shared" si="1"/>
        <v>2381.6324481479742</v>
      </c>
      <c r="H10" s="1">
        <v>1</v>
      </c>
      <c r="I10" s="1">
        <f t="shared" ca="1" si="2"/>
        <v>301.81686351431711</v>
      </c>
    </row>
    <row r="11" spans="2:9" x14ac:dyDescent="0.2">
      <c r="B11" s="1" t="s">
        <v>7</v>
      </c>
      <c r="C11" s="1">
        <v>33.799999999999997</v>
      </c>
      <c r="D11" s="1">
        <v>84.4</v>
      </c>
      <c r="E11" s="1">
        <v>11</v>
      </c>
      <c r="F11" s="1">
        <f t="shared" si="0"/>
        <v>403.73044935844382</v>
      </c>
      <c r="G11" s="1">
        <f t="shared" si="1"/>
        <v>2135.6379433945372</v>
      </c>
      <c r="H11" s="1">
        <v>1</v>
      </c>
      <c r="I11" s="1">
        <f t="shared" ca="1" si="2"/>
        <v>403.73044935844382</v>
      </c>
    </row>
    <row r="12" spans="2:9" x14ac:dyDescent="0.2">
      <c r="B12" s="1" t="s">
        <v>22</v>
      </c>
      <c r="C12" s="1">
        <v>30</v>
      </c>
      <c r="D12" s="1">
        <v>89.9</v>
      </c>
      <c r="E12" s="1">
        <v>8</v>
      </c>
      <c r="F12" s="1">
        <f t="shared" si="0"/>
        <v>825.17101349947745</v>
      </c>
      <c r="G12" s="1">
        <f t="shared" si="1"/>
        <v>1791.0312740911913</v>
      </c>
      <c r="H12" s="1">
        <v>1</v>
      </c>
      <c r="I12" s="1">
        <f t="shared" ca="1" si="2"/>
        <v>825.17101349947745</v>
      </c>
    </row>
    <row r="13" spans="2:9" x14ac:dyDescent="0.2">
      <c r="B13" s="1" t="s">
        <v>8</v>
      </c>
      <c r="C13" s="1">
        <v>25.8</v>
      </c>
      <c r="D13" s="1">
        <v>80.2</v>
      </c>
      <c r="E13" s="1">
        <v>13</v>
      </c>
      <c r="F13" s="1">
        <f t="shared" si="0"/>
        <v>942.37945422906307</v>
      </c>
      <c r="G13" s="1">
        <f t="shared" si="1"/>
        <v>2509.5903947436686</v>
      </c>
      <c r="H13" s="1">
        <v>1</v>
      </c>
      <c r="I13" s="1">
        <f t="shared" ca="1" si="2"/>
        <v>942.37945422906307</v>
      </c>
    </row>
    <row r="14" spans="2:9" x14ac:dyDescent="0.2">
      <c r="B14" s="1" t="s">
        <v>9</v>
      </c>
      <c r="C14" s="1">
        <v>32.799999999999997</v>
      </c>
      <c r="D14" s="1">
        <v>96.8</v>
      </c>
      <c r="E14" s="1">
        <v>10</v>
      </c>
      <c r="F14" s="1">
        <f t="shared" si="0"/>
        <v>1092.0251866141691</v>
      </c>
      <c r="G14" s="1">
        <f t="shared" si="1"/>
        <v>1288.9458115744721</v>
      </c>
      <c r="H14" s="1">
        <v>2</v>
      </c>
      <c r="I14" s="1">
        <f t="shared" ca="1" si="2"/>
        <v>1288.9458115744721</v>
      </c>
    </row>
    <row r="15" spans="2:9" x14ac:dyDescent="0.2">
      <c r="B15" s="1" t="s">
        <v>10</v>
      </c>
      <c r="C15" s="1">
        <v>29.8</v>
      </c>
      <c r="D15" s="1">
        <v>95.4</v>
      </c>
      <c r="E15" s="1">
        <v>12</v>
      </c>
      <c r="F15" s="1">
        <f t="shared" si="0"/>
        <v>1112.4319114531272</v>
      </c>
      <c r="G15" s="1">
        <f t="shared" si="1"/>
        <v>1425.1178659258583</v>
      </c>
      <c r="H15" s="1">
        <v>2</v>
      </c>
      <c r="I15" s="1">
        <f t="shared" ca="1" si="2"/>
        <v>1425.1178659258583</v>
      </c>
    </row>
    <row r="16" spans="2:9" x14ac:dyDescent="0.2">
      <c r="B16" s="1" t="s">
        <v>11</v>
      </c>
      <c r="C16" s="1">
        <v>41.8</v>
      </c>
      <c r="D16" s="1">
        <v>87.7</v>
      </c>
      <c r="E16" s="1">
        <v>14</v>
      </c>
      <c r="F16" s="1">
        <f t="shared" si="0"/>
        <v>407.06610575132333</v>
      </c>
      <c r="G16" s="1">
        <f t="shared" si="1"/>
        <v>1958.0707573622776</v>
      </c>
      <c r="H16" s="1">
        <v>1</v>
      </c>
      <c r="I16" s="1">
        <f t="shared" ca="1" si="2"/>
        <v>407.06610575132333</v>
      </c>
    </row>
    <row r="17" spans="2:13" x14ac:dyDescent="0.2">
      <c r="B17" s="1" t="s">
        <v>12</v>
      </c>
      <c r="C17" s="1">
        <v>42.4</v>
      </c>
      <c r="D17" s="1">
        <v>83.1</v>
      </c>
      <c r="E17" s="1">
        <v>11</v>
      </c>
      <c r="F17" s="1">
        <f t="shared" si="0"/>
        <v>220.84681643137449</v>
      </c>
      <c r="G17" s="1">
        <f t="shared" si="1"/>
        <v>2276.7154420035272</v>
      </c>
      <c r="H17" s="1">
        <v>1</v>
      </c>
      <c r="I17" s="1">
        <f t="shared" ca="1" si="2"/>
        <v>220.84681643137449</v>
      </c>
      <c r="K17" s="1" t="s">
        <v>35</v>
      </c>
      <c r="M17" s="1" t="s">
        <v>36</v>
      </c>
    </row>
    <row r="18" spans="2:13" x14ac:dyDescent="0.2">
      <c r="B18" s="1" t="s">
        <v>13</v>
      </c>
      <c r="C18" s="1">
        <v>41.5</v>
      </c>
      <c r="D18" s="1">
        <v>81.7</v>
      </c>
      <c r="E18" s="1">
        <v>8</v>
      </c>
      <c r="F18" s="1">
        <f t="shared" si="0"/>
        <v>159.52391179210946</v>
      </c>
      <c r="G18" s="1">
        <f t="shared" si="1"/>
        <v>2359.0229166979061</v>
      </c>
      <c r="H18" s="1">
        <v>1</v>
      </c>
      <c r="I18" s="1">
        <f t="shared" ca="1" si="2"/>
        <v>159.52391179210946</v>
      </c>
      <c r="K18" s="1">
        <v>1</v>
      </c>
      <c r="L18" s="1">
        <f>SUMIF($H$7:$H$27,K18,$E$7:$E$27)</f>
        <v>120</v>
      </c>
      <c r="M18" s="1">
        <f>IF(L18&gt;120,1,0)</f>
        <v>0</v>
      </c>
    </row>
    <row r="19" spans="2:13" x14ac:dyDescent="0.2">
      <c r="B19" s="1" t="s">
        <v>14</v>
      </c>
      <c r="C19" s="1">
        <v>39.799999999999997</v>
      </c>
      <c r="D19" s="1">
        <v>86.1</v>
      </c>
      <c r="E19" s="1">
        <v>7</v>
      </c>
      <c r="F19" s="1">
        <f t="shared" si="0"/>
        <v>260.26648268643015</v>
      </c>
      <c r="G19" s="1">
        <f t="shared" si="1"/>
        <v>2040.0143827142826</v>
      </c>
      <c r="H19" s="1">
        <v>1</v>
      </c>
      <c r="I19" s="1">
        <f t="shared" ca="1" si="2"/>
        <v>260.26648268643015</v>
      </c>
      <c r="K19" s="1">
        <v>2</v>
      </c>
      <c r="L19" s="1">
        <f>SUMIF($H$7:$H$27,K19,$E$7:$E$27)</f>
        <v>104</v>
      </c>
      <c r="M19" s="1">
        <f>IF(L19&gt;120,1,0)</f>
        <v>0</v>
      </c>
    </row>
    <row r="20" spans="2:13" x14ac:dyDescent="0.2">
      <c r="B20" s="1" t="s">
        <v>15</v>
      </c>
      <c r="C20" s="1">
        <v>39.799999999999997</v>
      </c>
      <c r="D20" s="1">
        <v>104.9</v>
      </c>
      <c r="E20" s="1">
        <v>8</v>
      </c>
      <c r="F20" s="1">
        <f t="shared" si="0"/>
        <v>1555.437212474372</v>
      </c>
      <c r="G20" s="1">
        <f t="shared" si="1"/>
        <v>783.75004183202998</v>
      </c>
      <c r="H20" s="1">
        <v>2</v>
      </c>
      <c r="I20" s="1">
        <f t="shared" ca="1" si="2"/>
        <v>783.75004183202998</v>
      </c>
    </row>
    <row r="21" spans="2:13" x14ac:dyDescent="0.2">
      <c r="B21" s="1" t="s">
        <v>23</v>
      </c>
      <c r="C21" s="1">
        <v>45</v>
      </c>
      <c r="D21" s="1">
        <v>93.3</v>
      </c>
      <c r="E21" s="1">
        <v>9</v>
      </c>
      <c r="F21" s="1">
        <f t="shared" si="0"/>
        <v>851.44294543269973</v>
      </c>
      <c r="G21" s="1">
        <f t="shared" si="1"/>
        <v>1660.8657653526652</v>
      </c>
      <c r="H21" s="1">
        <v>1</v>
      </c>
      <c r="I21" s="1">
        <f t="shared" ca="1" si="2"/>
        <v>851.44294543269973</v>
      </c>
    </row>
    <row r="22" spans="2:13" x14ac:dyDescent="0.2">
      <c r="B22" s="1" t="s">
        <v>16</v>
      </c>
      <c r="C22" s="1">
        <v>33.5</v>
      </c>
      <c r="D22" s="1">
        <v>112.1</v>
      </c>
      <c r="E22" s="1">
        <v>11</v>
      </c>
      <c r="F22" s="1">
        <f t="shared" si="0"/>
        <v>2090.3013979045577</v>
      </c>
      <c r="G22" s="1">
        <f t="shared" si="1"/>
        <v>253.31714784141568</v>
      </c>
      <c r="H22" s="1">
        <v>2</v>
      </c>
      <c r="I22" s="1">
        <f t="shared" ca="1" si="2"/>
        <v>253.31714784141568</v>
      </c>
    </row>
    <row r="23" spans="2:13" x14ac:dyDescent="0.2">
      <c r="B23" s="1" t="s">
        <v>17</v>
      </c>
      <c r="C23" s="1">
        <v>40.799999999999997</v>
      </c>
      <c r="D23" s="1">
        <v>111.9</v>
      </c>
      <c r="E23" s="1">
        <v>10</v>
      </c>
      <c r="F23" s="1">
        <f t="shared" si="0"/>
        <v>2040.7098986085048</v>
      </c>
      <c r="G23" s="1">
        <f t="shared" si="1"/>
        <v>448.50513347933259</v>
      </c>
      <c r="H23" s="1">
        <v>2</v>
      </c>
      <c r="I23" s="1">
        <f t="shared" ca="1" si="2"/>
        <v>448.50513347933259</v>
      </c>
    </row>
    <row r="24" spans="2:13" x14ac:dyDescent="0.2">
      <c r="B24" s="1" t="s">
        <v>18</v>
      </c>
      <c r="C24" s="1">
        <v>34.1</v>
      </c>
      <c r="D24" s="1">
        <v>118.4</v>
      </c>
      <c r="E24" s="1">
        <v>18</v>
      </c>
      <c r="F24" s="1">
        <f t="shared" si="0"/>
        <v>2512.1401429958078</v>
      </c>
      <c r="G24" s="1">
        <f t="shared" si="1"/>
        <v>227.57588649879725</v>
      </c>
      <c r="H24" s="1">
        <v>2</v>
      </c>
      <c r="I24" s="1">
        <f t="shared" ca="1" si="2"/>
        <v>227.57588649879725</v>
      </c>
    </row>
    <row r="25" spans="2:13" x14ac:dyDescent="0.2">
      <c r="B25" s="1" t="s">
        <v>19</v>
      </c>
      <c r="C25" s="1">
        <v>37.799999999999997</v>
      </c>
      <c r="D25" s="1">
        <v>122.6</v>
      </c>
      <c r="E25" s="1">
        <v>12</v>
      </c>
      <c r="F25" s="1">
        <f t="shared" si="0"/>
        <v>2778.2224791203271</v>
      </c>
      <c r="G25" s="1">
        <f t="shared" si="1"/>
        <v>532.0252771025979</v>
      </c>
      <c r="H25" s="1">
        <v>2</v>
      </c>
      <c r="I25" s="1">
        <f t="shared" ca="1" si="2"/>
        <v>532.0252771025979</v>
      </c>
    </row>
    <row r="26" spans="2:13" x14ac:dyDescent="0.2">
      <c r="B26" s="1" t="s">
        <v>20</v>
      </c>
      <c r="C26" s="1">
        <v>32.799999999999997</v>
      </c>
      <c r="D26" s="1">
        <v>117.1</v>
      </c>
      <c r="E26" s="1">
        <v>10</v>
      </c>
      <c r="F26" s="1">
        <f t="shared" si="0"/>
        <v>2438.2458264626775</v>
      </c>
      <c r="G26" s="1">
        <f t="shared" si="1"/>
        <v>210.22849967555672</v>
      </c>
      <c r="H26" s="1">
        <v>2</v>
      </c>
      <c r="I26" s="1">
        <f t="shared" ca="1" si="2"/>
        <v>210.22849967555672</v>
      </c>
    </row>
    <row r="27" spans="2:13" x14ac:dyDescent="0.2">
      <c r="B27" s="1" t="s">
        <v>21</v>
      </c>
      <c r="C27" s="1">
        <v>41.6</v>
      </c>
      <c r="D27" s="1">
        <v>122.4</v>
      </c>
      <c r="E27" s="1">
        <v>13</v>
      </c>
      <c r="F27" s="1">
        <f t="shared" si="0"/>
        <v>2767.1448748742969</v>
      </c>
      <c r="G27" s="1">
        <f t="shared" si="1"/>
        <v>655.4840713331082</v>
      </c>
      <c r="H27" s="1">
        <v>2</v>
      </c>
      <c r="I27" s="1">
        <f t="shared" ca="1" si="2"/>
        <v>655.4840713331082</v>
      </c>
    </row>
  </sheetData>
  <phoneticPr fontId="0" type="noConversion"/>
  <printOptions headings="1" gridLines="1"/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27"/>
  <sheetViews>
    <sheetView topLeftCell="B3" workbookViewId="0">
      <selection activeCell="H5" sqref="H5"/>
    </sheetView>
  </sheetViews>
  <sheetFormatPr defaultRowHeight="12.75" x14ac:dyDescent="0.2"/>
  <cols>
    <col min="1" max="1" width="9.140625" style="1"/>
    <col min="2" max="2" width="12.7109375" style="1" bestFit="1" customWidth="1"/>
    <col min="3" max="4" width="5.28515625" style="1" customWidth="1"/>
    <col min="5" max="5" width="9.85546875" style="1" bestFit="1" customWidth="1"/>
    <col min="6" max="6" width="9.7109375" style="1" customWidth="1"/>
    <col min="7" max="7" width="8.85546875" style="1" customWidth="1"/>
    <col min="8" max="9" width="9.140625" style="1"/>
    <col min="10" max="10" width="15" style="1" bestFit="1" customWidth="1"/>
    <col min="11" max="16384" width="9.140625" style="1"/>
  </cols>
  <sheetData>
    <row r="3" spans="2:9" x14ac:dyDescent="0.2">
      <c r="F3" s="1" t="s">
        <v>24</v>
      </c>
      <c r="G3" s="1" t="s">
        <v>2</v>
      </c>
      <c r="I3" s="1" t="s">
        <v>31</v>
      </c>
    </row>
    <row r="4" spans="2:9" x14ac:dyDescent="0.2">
      <c r="E4" s="1">
        <v>1</v>
      </c>
      <c r="F4" s="3">
        <v>36.813439402925141</v>
      </c>
      <c r="G4" s="3">
        <v>92.481909970982016</v>
      </c>
      <c r="I4" s="1">
        <f>H5/SUM(E7:E27)</f>
        <v>1125.8267077618341</v>
      </c>
    </row>
    <row r="5" spans="2:9" x14ac:dyDescent="0.2">
      <c r="G5" s="1" t="s">
        <v>25</v>
      </c>
      <c r="H5" s="1">
        <f>SUM(G7:G27)</f>
        <v>252185.18253865081</v>
      </c>
    </row>
    <row r="6" spans="2:9" ht="25.5" x14ac:dyDescent="0.2">
      <c r="B6" s="1" t="s">
        <v>32</v>
      </c>
      <c r="C6" s="1" t="s">
        <v>1</v>
      </c>
      <c r="D6" s="1" t="s">
        <v>2</v>
      </c>
      <c r="E6" s="1" t="s">
        <v>3</v>
      </c>
      <c r="F6" s="2" t="s">
        <v>29</v>
      </c>
      <c r="G6" s="2" t="s">
        <v>30</v>
      </c>
      <c r="H6" s="2"/>
      <c r="I6" s="2"/>
    </row>
    <row r="7" spans="2:9" x14ac:dyDescent="0.2">
      <c r="B7" s="1" t="s">
        <v>0</v>
      </c>
      <c r="C7" s="1">
        <v>40.700000000000003</v>
      </c>
      <c r="D7" s="1">
        <v>73.900000000000006</v>
      </c>
      <c r="E7" s="1">
        <v>15</v>
      </c>
      <c r="F7" s="1">
        <f t="shared" ref="F7:F27" si="0">69*SQRT((C7-$F$4)^2+(D7-$G$4)^2)</f>
        <v>1309.8968640342882</v>
      </c>
      <c r="G7" s="1">
        <f>E7*F7</f>
        <v>19648.452960514325</v>
      </c>
    </row>
    <row r="8" spans="2:9" x14ac:dyDescent="0.2">
      <c r="B8" s="1" t="s">
        <v>4</v>
      </c>
      <c r="C8" s="1">
        <v>42.3</v>
      </c>
      <c r="D8" s="1">
        <v>71</v>
      </c>
      <c r="E8" s="1">
        <v>8</v>
      </c>
      <c r="F8" s="1">
        <f t="shared" si="0"/>
        <v>1529.8325522658099</v>
      </c>
      <c r="G8" s="1">
        <f t="shared" ref="G8:G27" si="1">E8*F8</f>
        <v>12238.660418126479</v>
      </c>
    </row>
    <row r="9" spans="2:9" x14ac:dyDescent="0.2">
      <c r="B9" s="1" t="s">
        <v>5</v>
      </c>
      <c r="C9" s="1">
        <v>40</v>
      </c>
      <c r="D9" s="1">
        <v>75.099999999999994</v>
      </c>
      <c r="E9" s="1">
        <v>10</v>
      </c>
      <c r="F9" s="1">
        <f t="shared" si="0"/>
        <v>1219.339455324354</v>
      </c>
      <c r="G9" s="1">
        <f t="shared" si="1"/>
        <v>12193.394553243541</v>
      </c>
    </row>
    <row r="10" spans="2:9" x14ac:dyDescent="0.2">
      <c r="B10" s="1" t="s">
        <v>6</v>
      </c>
      <c r="C10" s="1">
        <v>35.200000000000003</v>
      </c>
      <c r="D10" s="1">
        <v>80.8</v>
      </c>
      <c r="E10" s="1">
        <v>6</v>
      </c>
      <c r="F10" s="1">
        <f t="shared" si="0"/>
        <v>813.70342069207879</v>
      </c>
      <c r="G10" s="1">
        <f t="shared" si="1"/>
        <v>4882.2205241524725</v>
      </c>
    </row>
    <row r="11" spans="2:9" x14ac:dyDescent="0.2">
      <c r="B11" s="1" t="s">
        <v>7</v>
      </c>
      <c r="C11" s="1">
        <v>33.799999999999997</v>
      </c>
      <c r="D11" s="1">
        <v>84.4</v>
      </c>
      <c r="E11" s="1">
        <v>11</v>
      </c>
      <c r="F11" s="1">
        <f t="shared" si="0"/>
        <v>595.15484250841575</v>
      </c>
      <c r="G11" s="1">
        <f t="shared" si="1"/>
        <v>6546.703267592573</v>
      </c>
    </row>
    <row r="12" spans="2:9" x14ac:dyDescent="0.2">
      <c r="B12" s="1" t="s">
        <v>22</v>
      </c>
      <c r="C12" s="1">
        <v>30</v>
      </c>
      <c r="D12" s="1">
        <v>89.9</v>
      </c>
      <c r="E12" s="1">
        <v>8</v>
      </c>
      <c r="F12" s="1">
        <f t="shared" si="0"/>
        <v>502.75019189514023</v>
      </c>
      <c r="G12" s="1">
        <f t="shared" si="1"/>
        <v>4022.0015351611219</v>
      </c>
    </row>
    <row r="13" spans="2:9" x14ac:dyDescent="0.2">
      <c r="B13" s="1" t="s">
        <v>8</v>
      </c>
      <c r="C13" s="1">
        <v>25.8</v>
      </c>
      <c r="D13" s="1">
        <v>80.2</v>
      </c>
      <c r="E13" s="1">
        <v>13</v>
      </c>
      <c r="F13" s="1">
        <f t="shared" si="0"/>
        <v>1138.2724027410768</v>
      </c>
      <c r="G13" s="1">
        <f t="shared" si="1"/>
        <v>14797.541235633998</v>
      </c>
    </row>
    <row r="14" spans="2:9" x14ac:dyDescent="0.2">
      <c r="B14" s="1" t="s">
        <v>9</v>
      </c>
      <c r="C14" s="1">
        <v>32.799999999999997</v>
      </c>
      <c r="D14" s="1">
        <v>96.8</v>
      </c>
      <c r="E14" s="1">
        <v>10</v>
      </c>
      <c r="F14" s="1">
        <f t="shared" si="0"/>
        <v>406.77005412653625</v>
      </c>
      <c r="G14" s="1">
        <f t="shared" si="1"/>
        <v>4067.7005412653625</v>
      </c>
    </row>
    <row r="15" spans="2:9" x14ac:dyDescent="0.2">
      <c r="B15" s="1" t="s">
        <v>10</v>
      </c>
      <c r="C15" s="1">
        <v>29.8</v>
      </c>
      <c r="D15" s="1">
        <v>95.4</v>
      </c>
      <c r="E15" s="1">
        <v>12</v>
      </c>
      <c r="F15" s="1">
        <f t="shared" si="0"/>
        <v>524.14382793202094</v>
      </c>
      <c r="G15" s="1">
        <f t="shared" si="1"/>
        <v>6289.7259351842513</v>
      </c>
    </row>
    <row r="16" spans="2:9" x14ac:dyDescent="0.2">
      <c r="B16" s="1" t="s">
        <v>11</v>
      </c>
      <c r="C16" s="1">
        <v>41.8</v>
      </c>
      <c r="D16" s="1">
        <v>87.7</v>
      </c>
      <c r="E16" s="1">
        <v>14</v>
      </c>
      <c r="F16" s="1">
        <f t="shared" si="0"/>
        <v>476.71185463528411</v>
      </c>
      <c r="G16" s="1">
        <f t="shared" si="1"/>
        <v>6673.9659648939778</v>
      </c>
    </row>
    <row r="17" spans="2:7" x14ac:dyDescent="0.2">
      <c r="B17" s="1" t="s">
        <v>12</v>
      </c>
      <c r="C17" s="1">
        <v>42.4</v>
      </c>
      <c r="D17" s="1">
        <v>83.1</v>
      </c>
      <c r="E17" s="1">
        <v>11</v>
      </c>
      <c r="F17" s="1">
        <f t="shared" si="0"/>
        <v>753.42785014492154</v>
      </c>
      <c r="G17" s="1">
        <f t="shared" si="1"/>
        <v>8287.7063515941372</v>
      </c>
    </row>
    <row r="18" spans="2:7" x14ac:dyDescent="0.2">
      <c r="B18" s="1" t="s">
        <v>13</v>
      </c>
      <c r="C18" s="1">
        <v>41.5</v>
      </c>
      <c r="D18" s="1">
        <v>81.7</v>
      </c>
      <c r="E18" s="1">
        <v>8</v>
      </c>
      <c r="F18" s="1">
        <f t="shared" si="0"/>
        <v>811.19304349233209</v>
      </c>
      <c r="G18" s="1">
        <f t="shared" si="1"/>
        <v>6489.5443479386568</v>
      </c>
    </row>
    <row r="19" spans="2:7" x14ac:dyDescent="0.2">
      <c r="B19" s="1" t="s">
        <v>14</v>
      </c>
      <c r="C19" s="1">
        <v>39.799999999999997</v>
      </c>
      <c r="D19" s="1">
        <v>86.1</v>
      </c>
      <c r="E19" s="1">
        <v>7</v>
      </c>
      <c r="F19" s="1">
        <f t="shared" si="0"/>
        <v>486.18478701932287</v>
      </c>
      <c r="G19" s="1">
        <f t="shared" si="1"/>
        <v>3403.2935091352601</v>
      </c>
    </row>
    <row r="20" spans="2:7" x14ac:dyDescent="0.2">
      <c r="B20" s="1" t="s">
        <v>15</v>
      </c>
      <c r="C20" s="1">
        <v>39.799999999999997</v>
      </c>
      <c r="D20" s="1">
        <v>104.9</v>
      </c>
      <c r="E20" s="1">
        <v>8</v>
      </c>
      <c r="F20" s="1">
        <f t="shared" si="0"/>
        <v>881.28020989219897</v>
      </c>
      <c r="G20" s="1">
        <f t="shared" si="1"/>
        <v>7050.2416791375917</v>
      </c>
    </row>
    <row r="21" spans="2:7" x14ac:dyDescent="0.2">
      <c r="B21" s="1" t="s">
        <v>23</v>
      </c>
      <c r="C21" s="1">
        <v>45</v>
      </c>
      <c r="D21" s="1">
        <v>93.3</v>
      </c>
      <c r="E21" s="1">
        <v>9</v>
      </c>
      <c r="F21" s="1">
        <f t="shared" si="0"/>
        <v>567.6861338823187</v>
      </c>
      <c r="G21" s="1">
        <f t="shared" si="1"/>
        <v>5109.1752049408678</v>
      </c>
    </row>
    <row r="22" spans="2:7" x14ac:dyDescent="0.2">
      <c r="B22" s="1" t="s">
        <v>16</v>
      </c>
      <c r="C22" s="1">
        <v>33.5</v>
      </c>
      <c r="D22" s="1">
        <v>112.1</v>
      </c>
      <c r="E22" s="1">
        <v>11</v>
      </c>
      <c r="F22" s="1">
        <f t="shared" si="0"/>
        <v>1372.8197014755356</v>
      </c>
      <c r="G22" s="1">
        <f t="shared" si="1"/>
        <v>15101.016716230892</v>
      </c>
    </row>
    <row r="23" spans="2:7" x14ac:dyDescent="0.2">
      <c r="B23" s="1" t="s">
        <v>17</v>
      </c>
      <c r="C23" s="1">
        <v>40.799999999999997</v>
      </c>
      <c r="D23" s="1">
        <v>111.9</v>
      </c>
      <c r="E23" s="1">
        <v>10</v>
      </c>
      <c r="F23" s="1">
        <f t="shared" si="0"/>
        <v>1367.793190196219</v>
      </c>
      <c r="G23" s="1">
        <f t="shared" si="1"/>
        <v>13677.931901962191</v>
      </c>
    </row>
    <row r="24" spans="2:7" x14ac:dyDescent="0.2">
      <c r="B24" s="1" t="s">
        <v>18</v>
      </c>
      <c r="C24" s="1">
        <v>34.1</v>
      </c>
      <c r="D24" s="1">
        <v>118.4</v>
      </c>
      <c r="E24" s="1">
        <v>18</v>
      </c>
      <c r="F24" s="1">
        <f t="shared" si="0"/>
        <v>1798.1221861367867</v>
      </c>
      <c r="G24" s="1">
        <f t="shared" si="1"/>
        <v>32366.199350462161</v>
      </c>
    </row>
    <row r="25" spans="2:7" x14ac:dyDescent="0.2">
      <c r="B25" s="1" t="s">
        <v>19</v>
      </c>
      <c r="C25" s="1">
        <v>37.799999999999997</v>
      </c>
      <c r="D25" s="1">
        <v>122.6</v>
      </c>
      <c r="E25" s="1">
        <v>12</v>
      </c>
      <c r="F25" s="1">
        <f t="shared" si="0"/>
        <v>2079.2628215244017</v>
      </c>
      <c r="G25" s="1">
        <f t="shared" si="1"/>
        <v>24951.153858292819</v>
      </c>
    </row>
    <row r="26" spans="2:7" x14ac:dyDescent="0.2">
      <c r="B26" s="1" t="s">
        <v>20</v>
      </c>
      <c r="C26" s="1">
        <v>32.799999999999997</v>
      </c>
      <c r="D26" s="1">
        <v>117.1</v>
      </c>
      <c r="E26" s="1">
        <v>10</v>
      </c>
      <c r="F26" s="1">
        <f t="shared" si="0"/>
        <v>1721.0736439900477</v>
      </c>
      <c r="G26" s="1">
        <f t="shared" si="1"/>
        <v>17210.736439900476</v>
      </c>
    </row>
    <row r="27" spans="2:7" x14ac:dyDescent="0.2">
      <c r="B27" s="1" t="s">
        <v>21</v>
      </c>
      <c r="C27" s="1">
        <v>41.6</v>
      </c>
      <c r="D27" s="1">
        <v>122.4</v>
      </c>
      <c r="E27" s="1">
        <v>13</v>
      </c>
      <c r="F27" s="1">
        <f t="shared" si="0"/>
        <v>2090.6012494836687</v>
      </c>
      <c r="G27" s="1">
        <f t="shared" si="1"/>
        <v>27177.816243287692</v>
      </c>
    </row>
  </sheetData>
  <phoneticPr fontId="0" type="noConversion"/>
  <printOptions headings="1" gridLines="1"/>
  <pageMargins left="0.75" right="0.75" top="1" bottom="1" header="0.5" footer="0.5"/>
  <pageSetup scale="6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 warehouses</vt:lpstr>
      <vt:lpstr>one warehouse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Business</dc:creator>
  <cp:lastModifiedBy>Winston, Wayne L.</cp:lastModifiedBy>
  <cp:lastPrinted>2000-01-03T18:59:27Z</cp:lastPrinted>
  <dcterms:created xsi:type="dcterms:W3CDTF">2000-01-03T18:32:54Z</dcterms:created>
  <dcterms:modified xsi:type="dcterms:W3CDTF">2016-08-16T18:15:44Z</dcterms:modified>
</cp:coreProperties>
</file>