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/>
  <mc:AlternateContent xmlns:mc="http://schemas.openxmlformats.org/markup-compatibility/2006">
    <mc:Choice Requires="x15">
      <x15ac:absPath xmlns:x15ac="http://schemas.microsoft.com/office/spreadsheetml/2010/11/ac" url="C:\TFS_projects\Books\304219_ExcelData2016\Content\Companion_Content\Chapter46\Practice Files\"/>
    </mc:Choice>
  </mc:AlternateContent>
  <bookViews>
    <workbookView xWindow="-12" yWindow="-12" windowWidth="7800" windowHeight="7572" firstSheet="2" activeTab="2"/>
  </bookViews>
  <sheets>
    <sheet name="RiskStatsDataHiddenSheet" sheetId="18" state="hidden" r:id="rId1"/>
    <sheet name="ro_HiddenInfo" sheetId="17" state="veryHidden" r:id="rId2"/>
    <sheet name="model" sheetId="1" r:id="rId3"/>
    <sheet name="utility" sheetId="2" r:id="rId4"/>
    <sheet name="Sheet3" sheetId="3" r:id="rId5"/>
    <sheet name="Sheet4" sheetId="4" r:id="rId6"/>
    <sheet name="Sheet5" sheetId="5" r:id="rId7"/>
    <sheet name="Sheet6" sheetId="6" r:id="rId8"/>
    <sheet name="Sheet7" sheetId="7" r:id="rId9"/>
    <sheet name="Sheet8" sheetId="8" r:id="rId10"/>
    <sheet name="Sheet9" sheetId="9" r:id="rId11"/>
    <sheet name="Sheet10" sheetId="10" r:id="rId12"/>
    <sheet name="Sheet11" sheetId="11" r:id="rId13"/>
    <sheet name="Sheet12" sheetId="12" r:id="rId14"/>
    <sheet name="Sheet13" sheetId="13" r:id="rId15"/>
    <sheet name="Sheet14" sheetId="14" r:id="rId16"/>
    <sheet name="Sheet15" sheetId="15" r:id="rId17"/>
    <sheet name="Sheet16" sheetId="16" r:id="rId18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a">utility!$C$2</definedName>
    <definedName name="b">utility!$D$2</definedName>
    <definedName name="c_">utility!$E$2</definedName>
    <definedName name="Lookup">model!$A$4:$E$72</definedName>
    <definedName name="OptimizationAdjustableCellAddresses" hidden="1">ro_HiddenInfo!$H$16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0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TRUE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71027" calcMode="autoNoTable" iterateDelta="1E-10"/>
</workbook>
</file>

<file path=xl/calcChain.xml><?xml version="1.0" encoding="utf-8"?>
<calcChain xmlns="http://schemas.openxmlformats.org/spreadsheetml/2006/main">
  <c r="N45" i="1" l="1"/>
  <c r="H16" i="17"/>
  <c r="B1" i="17"/>
  <c r="D4" i="2"/>
  <c r="E4" i="2" s="1"/>
  <c r="E9" i="2" s="1"/>
  <c r="D5" i="2"/>
  <c r="E5" i="2" s="1"/>
  <c r="D6" i="2"/>
  <c r="E6" i="2" s="1"/>
  <c r="D7" i="2"/>
  <c r="E7" i="2" s="1"/>
  <c r="D8" i="2"/>
  <c r="E8" i="2" s="1"/>
  <c r="D1" i="18"/>
</calcChain>
</file>

<file path=xl/sharedStrings.xml><?xml version="1.0" encoding="utf-8"?>
<sst xmlns="http://schemas.openxmlformats.org/spreadsheetml/2006/main" count="127" uniqueCount="120">
  <si>
    <t>Year</t>
  </si>
  <si>
    <t>Stocks</t>
  </si>
  <si>
    <t>Inflation</t>
  </si>
  <si>
    <t>Beginning cash</t>
  </si>
  <si>
    <t>Allocation</t>
  </si>
  <si>
    <t>Ending cash</t>
  </si>
  <si>
    <t>Scenario</t>
  </si>
  <si>
    <t>UNUSED</t>
  </si>
  <si>
    <t>MACROS</t>
  </si>
  <si>
    <t>#Ranges</t>
  </si>
  <si>
    <t>Min</t>
  </si>
  <si>
    <t>Max</t>
  </si>
  <si>
    <t>Flags</t>
  </si>
  <si>
    <t>Description</t>
  </si>
  <si>
    <t>RISKOPT</t>
  </si>
  <si>
    <t>Mean</t>
  </si>
  <si>
    <t>Deflation</t>
  </si>
  <si>
    <t>Value at retirement (today'sdollars)</t>
  </si>
  <si>
    <t>False,False,False</t>
  </si>
  <si>
    <t>5 percentile</t>
  </si>
  <si>
    <t>mattress</t>
  </si>
  <si>
    <t>Final value</t>
  </si>
  <si>
    <r>
      <t>U(x) =a*e</t>
    </r>
    <r>
      <rPr>
        <vertAlign val="superscript"/>
        <sz val="10"/>
        <rFont val="Arial"/>
        <family val="2"/>
      </rPr>
      <t>-x/b</t>
    </r>
    <r>
      <rPr>
        <sz val="10"/>
        <rFont val="Arial"/>
        <family val="2"/>
      </rPr>
      <t>+c</t>
    </r>
  </si>
  <si>
    <t>a</t>
  </si>
  <si>
    <t>b</t>
  </si>
  <si>
    <t>c</t>
  </si>
  <si>
    <t>Actual Utility</t>
  </si>
  <si>
    <t>Fitted Utility</t>
  </si>
  <si>
    <t>Sq Error</t>
  </si>
  <si>
    <t>SSE</t>
  </si>
  <si>
    <t>T.Bills</t>
  </si>
  <si>
    <t>T.Bonds</t>
  </si>
  <si>
    <t>Method + #Operators(Legacy)</t>
  </si>
  <si>
    <t>Mutation Rate (Legacy)</t>
  </si>
  <si>
    <t>Crossover Rate (Legacy)</t>
  </si>
  <si>
    <t># Time Blocks/All Groups Must Be Present</t>
  </si>
  <si>
    <t>Constraint Range</t>
  </si>
  <si>
    <t>Adj. Range</t>
  </si>
  <si>
    <t>Min Val or Range</t>
  </si>
  <si>
    <t>Max Val Or Range</t>
  </si>
  <si>
    <t>HARD CONSTRAINT DEV</t>
  </si>
  <si>
    <t>CONSTRAINT SOLVER</t>
  </si>
  <si>
    <t>ROFUNC</t>
  </si>
  <si>
    <t>SOFT CONSTRAINT DEV</t>
  </si>
  <si>
    <t>EVAL (True/False or penalty)</t>
  </si>
  <si>
    <t>Type (Hard/Soft)</t>
  </si>
  <si>
    <t>Entry Mode</t>
  </si>
  <si>
    <t>Formula</t>
  </si>
  <si>
    <t>Left Val Or Range</t>
  </si>
  <si>
    <t>Left Operator</t>
  </si>
  <si>
    <t>Constrained Cells</t>
  </si>
  <si>
    <t>Right Operator</t>
  </si>
  <si>
    <t>Right Val Or Range</t>
  </si>
  <si>
    <t>Penalty Function</t>
  </si>
  <si>
    <t>RO Eval Time (Iter/Sim)</t>
  </si>
  <si>
    <t>RO Statistic to Constrain</t>
  </si>
  <si>
    <t>RO Statistic Parameter</t>
  </si>
  <si>
    <t>Precision (added 6.0)</t>
  </si>
  <si>
    <t>RO Auto Eval Time (added 6.0)</t>
  </si>
  <si>
    <t>Formula Conversion Cell (not used in v5)</t>
  </si>
  <si>
    <t>Number Formatting Cell (introduced in v5)</t>
  </si>
  <si>
    <t>Out Stats</t>
  </si>
  <si>
    <t>Std. Dev.</t>
  </si>
  <si>
    <t>RISKOpt Tag</t>
  </si>
  <si>
    <t># Chromosomes</t>
  </si>
  <si>
    <t># Constraints</t>
  </si>
  <si>
    <t>Compatibility with Old Versions (4 trips pre-v5 versions)</t>
  </si>
  <si>
    <t>Creation Version</t>
  </si>
  <si>
    <t>Required Version</t>
  </si>
  <si>
    <t>Recommended Version</t>
  </si>
  <si>
    <t>Last Modified by Version</t>
  </si>
  <si>
    <t>Genetic Algorithm - Discrete Variable Warning Shown</t>
  </si>
  <si>
    <t>ColorOptimizationCells Called</t>
  </si>
  <si>
    <t>Constraint Solver, number of Latin Hypercube stratifications, for reproducing results with Actual Convergence</t>
  </si>
  <si>
    <t>Constraint Solver, total of adjustable cell values, to only pass number of stratifications if model hasn't changed</t>
  </si>
  <si>
    <t>Goal (Cell, Statistic, Parameter), E1: RO Formula to Optimize</t>
  </si>
  <si>
    <t>Goal (Type, Target Value)</t>
  </si>
  <si>
    <t>VERSION 6.0 SETTINGS</t>
  </si>
  <si>
    <t>Optimization Engine</t>
  </si>
  <si>
    <t>Mutation Rate (becoming a single settings for all adjustable cell groups)</t>
  </si>
  <si>
    <t>Crossover Rate (becoming a single settings for all adjustable cell groups)</t>
  </si>
  <si>
    <t>Genetic Operators (becoming a single settings for all adjustable cell groups)</t>
  </si>
  <si>
    <t>Stopping on Projected Convergence (added in version 6; other simulation runtime settings got moved to @RISK)</t>
  </si>
  <si>
    <t>Population Size</t>
  </si>
  <si>
    <t>Seed (Is Auto, Value)</t>
  </si>
  <si>
    <t>Same Seed Each Simulation (this was used in RISKOptimizer version 5 and earlier)</t>
  </si>
  <si>
    <t>Sampling Type (this was used in RISKOptimizer version 5 and earlier)</t>
  </si>
  <si>
    <t>Stop on Errors (before v5: Pause on Errors)</t>
  </si>
  <si>
    <t>Trial Count Stopping (enabled, trial count)</t>
  </si>
  <si>
    <t>Formula Stopping (enabled, formula)</t>
  </si>
  <si>
    <t>Timespan Stopping (enabled, trial count)</t>
  </si>
  <si>
    <t>Progress Stopping (enabled, trial count, max % change, change is percent)</t>
  </si>
  <si>
    <t>Sim. Stopping Mode, Tolerance (legacy settings used in v5 and earlier)</t>
  </si>
  <si>
    <t>#Iterations - Sim Stopping (legacy setting used in v5 and earlier))</t>
  </si>
  <si>
    <t>Keep Trial-by-Trial Log (if cell has anything other than False consider True, since Evolver 4 didn't have this setting); this setting no longer used staring with version 6</t>
  </si>
  <si>
    <t>Minimize Excel on Startup</t>
  </si>
  <si>
    <t>Show Excel Recalcs (replaces "Update Display" used before v5)</t>
  </si>
  <si>
    <t>Ev4/RO1: Graph Progress</t>
  </si>
  <si>
    <t>Ev4/RO1: Update Display (replaced by Show Excel Recalcs in v5)</t>
  </si>
  <si>
    <t>Start (enabled, macro)</t>
  </si>
  <si>
    <t>Before Recalc (enabled, macro), starting with v6 RISKOptimizer uses corresponding @RISK macro</t>
  </si>
  <si>
    <t>After Recalc (enabled, macro), starting with v6 RISKOptimizer uses corresponding @RISK macro</t>
  </si>
  <si>
    <t>After Storage (enabled, macro)</t>
  </si>
  <si>
    <t>Finish (enabled, macro)</t>
  </si>
  <si>
    <t>Macro Before Simulation (enabled, macro), starting with v6, this is legacy setting</t>
  </si>
  <si>
    <t>Macro After Simulation (enabled, macro), starting with v6, this is legacy setting</t>
  </si>
  <si>
    <t>1,1,1,1,1,1,1,1,1,1,1</t>
  </si>
  <si>
    <t>DEFAULT PARENT SELECTION</t>
  </si>
  <si>
    <t>DEFAULT MUTATION</t>
  </si>
  <si>
    <t>DEFAULT CROSSOVER</t>
  </si>
  <si>
    <t>DEFAULT BACKTRACK</t>
  </si>
  <si>
    <t>ARITHMETIC CROSSOVER</t>
  </si>
  <si>
    <t>HEURISTIC CROSSOVER</t>
  </si>
  <si>
    <t>CAUCHY MUTATION</t>
  </si>
  <si>
    <t>BOUNDARY MUTATION</t>
  </si>
  <si>
    <t>NON-UNIFORM MUTATION</t>
  </si>
  <si>
    <t>LINEAR</t>
  </si>
  <si>
    <t>LOCAL SEARCH</t>
  </si>
  <si>
    <t>budget_x0001_11</t>
  </si>
  <si>
    <t>6.0.0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</si>
</sst>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164" formatCode="0.000"/>
  </numFmts>
  <fonts count="3" x14ac:knownFonts="1">
    <font>
      <sz val="10"/>
      <name val="Arial"/>
    </font>
    <font>
      <vertAlign val="superscript"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ck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8" fontId="0" fillId="0" borderId="0" xfId="0" applyNumberFormat="1"/>
    <xf numFmtId="11" fontId="0" fillId="0" borderId="0" xfId="0" applyNumberFormat="1"/>
    <xf numFmtId="0" fontId="2" fillId="0" borderId="0" xfId="0" applyFont="1"/>
    <xf numFmtId="10" fontId="0" fillId="0" borderId="0" xfId="0" applyNumberFormat="1"/>
    <xf numFmtId="164" fontId="0" fillId="0" borderId="0" xfId="0" applyNumberFormat="1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3" borderId="0" xfId="0" quotePrefix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"/>
  <sheetViews>
    <sheetView workbookViewId="0"/>
  </sheetViews>
  <sheetFormatPr defaultRowHeight="13.2" x14ac:dyDescent="0.25"/>
  <sheetData>
    <row r="1" spans="1:256" x14ac:dyDescent="0.25">
      <c r="A1">
        <v>0</v>
      </c>
      <c r="B1">
        <v>1</v>
      </c>
      <c r="C1">
        <v>1</v>
      </c>
      <c r="D1" t="e">
        <f ca="1">_xll.RiskReturnFullyQualifiedCellAddr(ro_HiddenInfo!$B$1)</f>
        <v>#NAME?</v>
      </c>
      <c r="E1">
        <v>500</v>
      </c>
      <c r="F1">
        <v>394.15461140734914</v>
      </c>
      <c r="G1">
        <v>246.68903088001338</v>
      </c>
      <c r="H1">
        <v>75.403709727144275</v>
      </c>
      <c r="I1">
        <v>97.767347442402013</v>
      </c>
      <c r="J1">
        <v>141.3968148774153</v>
      </c>
      <c r="K1">
        <v>158.10918707765083</v>
      </c>
      <c r="L1">
        <v>267.90753280960297</v>
      </c>
      <c r="M1">
        <v>188.74082983544179</v>
      </c>
      <c r="N1">
        <v>108.6462711000927</v>
      </c>
      <c r="O1">
        <v>167.86870794274625</v>
      </c>
      <c r="P1">
        <v>184.79224843689784</v>
      </c>
      <c r="Q1">
        <v>55.184409515335581</v>
      </c>
      <c r="R1">
        <v>84.804942835759505</v>
      </c>
      <c r="S1">
        <v>54.369484330085797</v>
      </c>
      <c r="T1">
        <v>238.0880057351128</v>
      </c>
      <c r="U1">
        <v>175.07639682585943</v>
      </c>
      <c r="V1">
        <v>727.13551545223947</v>
      </c>
      <c r="W1">
        <v>18.499720893535052</v>
      </c>
      <c r="X1">
        <v>45.933456351338677</v>
      </c>
      <c r="Y1">
        <v>332.80345185032269</v>
      </c>
      <c r="Z1">
        <v>274.44399989338342</v>
      </c>
      <c r="AA1">
        <v>747.16106790443189</v>
      </c>
      <c r="AB1">
        <v>153.49290457166015</v>
      </c>
      <c r="AC1">
        <v>187.52219909719824</v>
      </c>
      <c r="AD1">
        <v>81.437536395283189</v>
      </c>
      <c r="AE1">
        <v>107.08327832981266</v>
      </c>
      <c r="AF1">
        <v>50.100670529698398</v>
      </c>
      <c r="AG1">
        <v>85.45563437087371</v>
      </c>
      <c r="AH1">
        <v>28.804123851441688</v>
      </c>
      <c r="AI1">
        <v>29.457587347520196</v>
      </c>
      <c r="AJ1">
        <v>104.41372380775462</v>
      </c>
      <c r="AK1">
        <v>87.575195393378038</v>
      </c>
      <c r="AL1">
        <v>105.67272539977951</v>
      </c>
      <c r="AM1">
        <v>1733.9271050350646</v>
      </c>
      <c r="AN1">
        <v>405.14382068564146</v>
      </c>
      <c r="AO1">
        <v>285.16472685025894</v>
      </c>
      <c r="AP1">
        <v>643.48873607245878</v>
      </c>
      <c r="AQ1">
        <v>771.64702575691615</v>
      </c>
      <c r="AR1">
        <v>12.64403021896374</v>
      </c>
      <c r="AS1">
        <v>104.90501668033893</v>
      </c>
      <c r="AT1">
        <v>25.253992756270193</v>
      </c>
      <c r="AU1">
        <v>73.316223287373532</v>
      </c>
      <c r="AV1">
        <v>285.93909404697854</v>
      </c>
      <c r="AW1">
        <v>236.11872924248823</v>
      </c>
      <c r="AX1">
        <v>102.83456524530608</v>
      </c>
      <c r="AY1">
        <v>127.40911460347182</v>
      </c>
      <c r="AZ1">
        <v>286.73038440677874</v>
      </c>
      <c r="BA1">
        <v>49.229997136514719</v>
      </c>
      <c r="BB1">
        <v>27.692053227866154</v>
      </c>
      <c r="BC1">
        <v>27.024759943653709</v>
      </c>
      <c r="BD1">
        <v>1527.3184546873533</v>
      </c>
      <c r="BE1">
        <v>373.70922841030762</v>
      </c>
      <c r="BF1">
        <v>106.89999378310335</v>
      </c>
      <c r="BG1">
        <v>159.03697116955578</v>
      </c>
      <c r="BH1">
        <v>92.658771046147649</v>
      </c>
      <c r="BI1">
        <v>640.34713525022948</v>
      </c>
      <c r="BJ1">
        <v>248.16683722517175</v>
      </c>
      <c r="BK1">
        <v>90.143181726198776</v>
      </c>
      <c r="BL1">
        <v>79.431705168217405</v>
      </c>
      <c r="BM1">
        <v>65.886004189273464</v>
      </c>
      <c r="BN1">
        <v>39.271016374261805</v>
      </c>
      <c r="BO1">
        <v>134.52915344912012</v>
      </c>
      <c r="BP1">
        <v>133.69740767391662</v>
      </c>
      <c r="BQ1">
        <v>51.01868991919293</v>
      </c>
      <c r="BR1">
        <v>754.74516202736265</v>
      </c>
      <c r="BS1">
        <v>184.10902677950691</v>
      </c>
      <c r="BT1">
        <v>95.530236901825006</v>
      </c>
      <c r="BU1">
        <v>35.500952680765373</v>
      </c>
      <c r="BV1">
        <v>129.23597796572327</v>
      </c>
      <c r="BW1">
        <v>587.00117533132959</v>
      </c>
      <c r="BX1">
        <v>525.31128781796633</v>
      </c>
      <c r="BY1">
        <v>147.09789978294586</v>
      </c>
      <c r="BZ1">
        <v>248.41566855555479</v>
      </c>
      <c r="CA1">
        <v>119.5192716809109</v>
      </c>
      <c r="CB1">
        <v>14.635071576051978</v>
      </c>
      <c r="CC1">
        <v>364.27571369942984</v>
      </c>
      <c r="CD1">
        <v>175.88256249520362</v>
      </c>
      <c r="CE1">
        <v>108.01408774032456</v>
      </c>
      <c r="CF1">
        <v>72.177552802765533</v>
      </c>
      <c r="CG1">
        <v>57.875366986913292</v>
      </c>
      <c r="CH1">
        <v>910.26941002145372</v>
      </c>
      <c r="CI1">
        <v>350.80311988501262</v>
      </c>
      <c r="CJ1">
        <v>38.704599271898623</v>
      </c>
      <c r="CK1">
        <v>134.95779680141811</v>
      </c>
      <c r="CL1">
        <v>1083.1880419933955</v>
      </c>
      <c r="CM1">
        <v>78.106131481615776</v>
      </c>
      <c r="CN1">
        <v>72.60472305828381</v>
      </c>
      <c r="CO1">
        <v>244.76745511301058</v>
      </c>
      <c r="CP1">
        <v>227.27399056189097</v>
      </c>
      <c r="CQ1">
        <v>14.926647238449705</v>
      </c>
      <c r="CR1">
        <v>795.56168338256259</v>
      </c>
      <c r="CS1">
        <v>1011.6332815357816</v>
      </c>
      <c r="CT1">
        <v>173.08146562181525</v>
      </c>
      <c r="CU1">
        <v>581.22893350627965</v>
      </c>
      <c r="CV1">
        <v>165.9082854652857</v>
      </c>
      <c r="CW1">
        <v>475.19692128433496</v>
      </c>
      <c r="CX1">
        <v>149.87530265560036</v>
      </c>
      <c r="CY1">
        <v>498.96586477574482</v>
      </c>
      <c r="CZ1">
        <v>309.21877944015341</v>
      </c>
      <c r="DA1">
        <v>27.471428010611181</v>
      </c>
      <c r="DB1">
        <v>18.171450232444645</v>
      </c>
      <c r="DC1">
        <v>124.24249850403577</v>
      </c>
      <c r="DD1">
        <v>123.51585696924349</v>
      </c>
      <c r="DE1">
        <v>30.252956806774755</v>
      </c>
      <c r="DF1">
        <v>112.39272728546463</v>
      </c>
      <c r="DG1">
        <v>55.186674496833454</v>
      </c>
      <c r="DH1">
        <v>120.08373035773624</v>
      </c>
      <c r="DI1">
        <v>21.901445023066596</v>
      </c>
      <c r="DJ1">
        <v>46.831985777836394</v>
      </c>
      <c r="DK1">
        <v>90.008155781647687</v>
      </c>
      <c r="DL1">
        <v>64.660343578324472</v>
      </c>
      <c r="DM1">
        <v>319.12941051571892</v>
      </c>
      <c r="DN1">
        <v>249.81186585762765</v>
      </c>
      <c r="DO1">
        <v>129.69185214941547</v>
      </c>
      <c r="DP1">
        <v>216.43400874760778</v>
      </c>
      <c r="DQ1">
        <v>170.79843904792557</v>
      </c>
      <c r="DR1">
        <v>114.63480628534926</v>
      </c>
      <c r="DS1">
        <v>138.35213965197025</v>
      </c>
      <c r="DT1">
        <v>67.168460311881844</v>
      </c>
      <c r="DU1">
        <v>762.29339170698245</v>
      </c>
      <c r="DV1">
        <v>198.33236993466488</v>
      </c>
      <c r="DW1">
        <v>228.63607252734045</v>
      </c>
      <c r="DX1">
        <v>189.33838768787422</v>
      </c>
      <c r="DY1">
        <v>106.16747149577397</v>
      </c>
      <c r="DZ1">
        <v>61.676138559655456</v>
      </c>
      <c r="EA1">
        <v>75.47429146261365</v>
      </c>
      <c r="EB1">
        <v>97.784388511133628</v>
      </c>
      <c r="EC1">
        <v>232.26742906259241</v>
      </c>
      <c r="ED1">
        <v>213.58972564621291</v>
      </c>
      <c r="EE1">
        <v>761.06101560692514</v>
      </c>
      <c r="EF1">
        <v>239.09413239460125</v>
      </c>
      <c r="EG1">
        <v>73.194542009184758</v>
      </c>
      <c r="EH1">
        <v>30.541075577505762</v>
      </c>
      <c r="EI1">
        <v>179.62863738337907</v>
      </c>
      <c r="EJ1">
        <v>258.23288197115482</v>
      </c>
      <c r="EK1">
        <v>111.78050423071049</v>
      </c>
      <c r="EL1">
        <v>224.23885768253996</v>
      </c>
      <c r="EM1">
        <v>136.97709456348682</v>
      </c>
      <c r="EN1">
        <v>146.32521034040687</v>
      </c>
      <c r="EO1">
        <v>162.36445807472344</v>
      </c>
      <c r="EP1">
        <v>502.05478968113573</v>
      </c>
      <c r="EQ1">
        <v>57.238551486337357</v>
      </c>
      <c r="ER1">
        <v>330.29745368304987</v>
      </c>
      <c r="ES1">
        <v>51.807251045295786</v>
      </c>
      <c r="ET1">
        <v>274.61299977976915</v>
      </c>
      <c r="EU1">
        <v>345.30872163926608</v>
      </c>
      <c r="EV1">
        <v>732.6558079656503</v>
      </c>
      <c r="EW1">
        <v>246.60770457168346</v>
      </c>
      <c r="EX1">
        <v>671.93685932215749</v>
      </c>
      <c r="EY1">
        <v>121.82367010701701</v>
      </c>
      <c r="EZ1">
        <v>464.82193395613655</v>
      </c>
      <c r="FA1">
        <v>66.807246622078196</v>
      </c>
      <c r="FB1">
        <v>97.241708338423209</v>
      </c>
      <c r="FC1">
        <v>45.957812695430171</v>
      </c>
      <c r="FD1">
        <v>151.37469076592114</v>
      </c>
      <c r="FE1">
        <v>501.52205640946272</v>
      </c>
      <c r="FF1">
        <v>99.015690459870498</v>
      </c>
      <c r="FG1">
        <v>97.138596480674366</v>
      </c>
      <c r="FH1">
        <v>221.1588484736123</v>
      </c>
      <c r="FI1">
        <v>95.850439844196828</v>
      </c>
      <c r="FJ1">
        <v>280.52780133442701</v>
      </c>
      <c r="FK1">
        <v>298.22574383508675</v>
      </c>
      <c r="FL1">
        <v>169.74675136396681</v>
      </c>
      <c r="FM1">
        <v>70.266602761062799</v>
      </c>
      <c r="FN1">
        <v>454.63617787977893</v>
      </c>
      <c r="FO1">
        <v>129.04078209929975</v>
      </c>
      <c r="FP1">
        <v>40.100294697998486</v>
      </c>
      <c r="FQ1">
        <v>129.59734935545589</v>
      </c>
      <c r="FR1">
        <v>168.95926344619593</v>
      </c>
      <c r="FS1">
        <v>166.3853571868965</v>
      </c>
      <c r="FT1">
        <v>284.38556422220864</v>
      </c>
      <c r="FU1">
        <v>146.07527710170336</v>
      </c>
      <c r="FV1">
        <v>22.029801180862993</v>
      </c>
      <c r="FW1">
        <v>332.55872737448436</v>
      </c>
      <c r="FX1">
        <v>850.56777703027365</v>
      </c>
      <c r="FY1">
        <v>95.847268572674793</v>
      </c>
      <c r="FZ1">
        <v>106.64870039548411</v>
      </c>
      <c r="GA1">
        <v>83.379261647626748</v>
      </c>
      <c r="GB1">
        <v>83.882313833116172</v>
      </c>
      <c r="GC1">
        <v>43.898219207606019</v>
      </c>
      <c r="GD1">
        <v>112.46467629179926</v>
      </c>
      <c r="GE1">
        <v>664.15502863414179</v>
      </c>
      <c r="GF1">
        <v>463.34846958483564</v>
      </c>
      <c r="GG1">
        <v>160.65682500533177</v>
      </c>
      <c r="GH1">
        <v>47.777588573984346</v>
      </c>
      <c r="GI1">
        <v>91.051239625239745</v>
      </c>
      <c r="GJ1">
        <v>140.62485262532064</v>
      </c>
      <c r="GK1">
        <v>92.93339065653737</v>
      </c>
      <c r="GL1">
        <v>216.19252394710455</v>
      </c>
      <c r="GM1">
        <v>720.94204059092385</v>
      </c>
      <c r="GN1">
        <v>164.94718538804065</v>
      </c>
      <c r="GO1">
        <v>167.71545115041235</v>
      </c>
      <c r="GP1">
        <v>83.079684275520592</v>
      </c>
      <c r="GQ1">
        <v>111.52179386466138</v>
      </c>
      <c r="GR1">
        <v>315.63084834817789</v>
      </c>
      <c r="GS1">
        <v>280.73726130314748</v>
      </c>
      <c r="GT1">
        <v>322.47269886114321</v>
      </c>
      <c r="GU1">
        <v>304.95590593330763</v>
      </c>
      <c r="GV1">
        <v>86.35152098044729</v>
      </c>
      <c r="GW1">
        <v>137.80985894537963</v>
      </c>
      <c r="GX1">
        <v>1004.9319210108623</v>
      </c>
      <c r="GY1">
        <v>38.276867583179538</v>
      </c>
      <c r="GZ1">
        <v>182.94270110214498</v>
      </c>
      <c r="HA1">
        <v>71.653183823425067</v>
      </c>
      <c r="HB1">
        <v>128.61081847935844</v>
      </c>
      <c r="HC1">
        <v>212.22113985092062</v>
      </c>
      <c r="HD1">
        <v>124.57283147588093</v>
      </c>
      <c r="HE1">
        <v>244.54134949496066</v>
      </c>
      <c r="HF1">
        <v>113.63879169168951</v>
      </c>
      <c r="HG1">
        <v>63.611975567482112</v>
      </c>
      <c r="HH1">
        <v>27.99359783759936</v>
      </c>
      <c r="HI1">
        <v>160.17670995055101</v>
      </c>
      <c r="HJ1">
        <v>210.4738078581351</v>
      </c>
      <c r="HK1">
        <v>781.85457195148683</v>
      </c>
      <c r="HL1">
        <v>128.55843713724258</v>
      </c>
      <c r="HM1">
        <v>388.55625166273205</v>
      </c>
      <c r="HN1">
        <v>231.05852048285439</v>
      </c>
      <c r="HO1">
        <v>121.37160599018618</v>
      </c>
      <c r="HP1">
        <v>536.50775817932549</v>
      </c>
      <c r="HQ1">
        <v>165.10021103566521</v>
      </c>
      <c r="HR1">
        <v>152.69572516729809</v>
      </c>
      <c r="HS1">
        <v>58.145942825965349</v>
      </c>
      <c r="HT1">
        <v>270.30571415620227</v>
      </c>
      <c r="HU1">
        <v>38.01261775563411</v>
      </c>
      <c r="HV1">
        <v>126.80130652393427</v>
      </c>
      <c r="HW1">
        <v>839.40355007507003</v>
      </c>
      <c r="HX1">
        <v>111.17960746899342</v>
      </c>
      <c r="HY1">
        <v>30.806188345965857</v>
      </c>
      <c r="HZ1">
        <v>327.87568863651381</v>
      </c>
      <c r="IA1">
        <v>149.47842413349827</v>
      </c>
      <c r="IB1">
        <v>130.15458995162609</v>
      </c>
      <c r="IC1">
        <v>139.54513572147954</v>
      </c>
      <c r="ID1">
        <v>64.231844417374589</v>
      </c>
      <c r="IE1">
        <v>96.70407067249198</v>
      </c>
      <c r="IF1">
        <v>118.45327842917834</v>
      </c>
      <c r="IG1">
        <v>169.73260761955427</v>
      </c>
      <c r="IH1">
        <v>53.053619212803461</v>
      </c>
      <c r="II1">
        <v>41.379064715047029</v>
      </c>
      <c r="IJ1">
        <v>39.525551522131089</v>
      </c>
      <c r="IK1">
        <v>110.6580764939112</v>
      </c>
      <c r="IL1">
        <v>43.332311129646449</v>
      </c>
      <c r="IM1">
        <v>152.03406096208914</v>
      </c>
      <c r="IN1">
        <v>367.71554622602298</v>
      </c>
      <c r="IO1">
        <v>88.817925321551002</v>
      </c>
      <c r="IP1">
        <v>394.40321754919074</v>
      </c>
      <c r="IQ1">
        <v>103.86878566589191</v>
      </c>
      <c r="IR1">
        <v>67.002551087306131</v>
      </c>
      <c r="IS1">
        <v>109.03006924130977</v>
      </c>
      <c r="IT1">
        <v>415.72351067744307</v>
      </c>
      <c r="IU1">
        <v>72.127035181903182</v>
      </c>
      <c r="IV1">
        <v>249.12598180622916</v>
      </c>
    </row>
    <row r="2" spans="1:256" x14ac:dyDescent="0.25">
      <c r="A2">
        <v>105.25294259199862</v>
      </c>
      <c r="B2">
        <v>201.23986494521907</v>
      </c>
      <c r="C2">
        <v>350.02602415624011</v>
      </c>
      <c r="D2">
        <v>50.986568813164808</v>
      </c>
      <c r="E2">
        <v>101.62000156423304</v>
      </c>
      <c r="F2">
        <v>87.738208999149592</v>
      </c>
      <c r="G2">
        <v>872.81030230717965</v>
      </c>
      <c r="H2">
        <v>117.11043742414951</v>
      </c>
      <c r="I2">
        <v>244.80047740300782</v>
      </c>
      <c r="J2">
        <v>532.19265524380751</v>
      </c>
      <c r="K2">
        <v>171.36366922668702</v>
      </c>
      <c r="L2">
        <v>146.40783927612912</v>
      </c>
      <c r="M2">
        <v>387.40191785902005</v>
      </c>
      <c r="N2">
        <v>41.922977158178682</v>
      </c>
      <c r="O2">
        <v>41.032912171090835</v>
      </c>
      <c r="P2">
        <v>310.11060798883062</v>
      </c>
      <c r="Q2">
        <v>78.907733250278099</v>
      </c>
      <c r="R2">
        <v>361.97511237137365</v>
      </c>
      <c r="S2">
        <v>161.75159231524498</v>
      </c>
      <c r="T2">
        <v>106.96845518372596</v>
      </c>
      <c r="U2">
        <v>50.517461605168556</v>
      </c>
      <c r="V2">
        <v>244.67107182489474</v>
      </c>
      <c r="W2">
        <v>37.977945682272697</v>
      </c>
      <c r="X2">
        <v>57.940660064107178</v>
      </c>
      <c r="Y2">
        <v>25.130108022551664</v>
      </c>
      <c r="Z2">
        <v>11.8969043829266</v>
      </c>
      <c r="AA2">
        <v>31.88088196217867</v>
      </c>
      <c r="AB2">
        <v>213.1235082296551</v>
      </c>
      <c r="AC2">
        <v>160.3763582409513</v>
      </c>
      <c r="AD2">
        <v>81.313523261045134</v>
      </c>
      <c r="AE2">
        <v>278.47632867916718</v>
      </c>
      <c r="AF2">
        <v>30.311142956050087</v>
      </c>
      <c r="AG2">
        <v>171.57962939408858</v>
      </c>
      <c r="AH2">
        <v>41.289978637474434</v>
      </c>
      <c r="AI2">
        <v>94.018134766662982</v>
      </c>
      <c r="AJ2">
        <v>47.517129088782305</v>
      </c>
      <c r="AK2">
        <v>225.11215562576427</v>
      </c>
      <c r="AL2">
        <v>9.9641945165469892</v>
      </c>
      <c r="AM2">
        <v>105.96069611358243</v>
      </c>
      <c r="AN2">
        <v>112.74596090883777</v>
      </c>
      <c r="AO2">
        <v>38.54874796364625</v>
      </c>
      <c r="AP2">
        <v>100.68782701848039</v>
      </c>
      <c r="AQ2">
        <v>506.0171784496838</v>
      </c>
      <c r="AR2">
        <v>32.066154926005218</v>
      </c>
      <c r="AS2">
        <v>32.448113194260046</v>
      </c>
      <c r="AT2">
        <v>45.987135906316915</v>
      </c>
      <c r="AU2">
        <v>185.17944008603644</v>
      </c>
      <c r="AV2">
        <v>90.584821054756574</v>
      </c>
      <c r="AW2">
        <v>349.34475625896556</v>
      </c>
      <c r="AX2">
        <v>72.72099508193871</v>
      </c>
      <c r="AY2">
        <v>213.60894543380252</v>
      </c>
      <c r="AZ2">
        <v>61.563937527624901</v>
      </c>
      <c r="BA2">
        <v>84.81409108136333</v>
      </c>
      <c r="BB2">
        <v>71.798979500794985</v>
      </c>
      <c r="BC2">
        <v>55.252609855789672</v>
      </c>
      <c r="BD2">
        <v>88.121111417551262</v>
      </c>
      <c r="BE2">
        <v>85.628057938837543</v>
      </c>
      <c r="BF2">
        <v>180.85398834667603</v>
      </c>
      <c r="BG2">
        <v>230.21710274698762</v>
      </c>
      <c r="BH2">
        <v>104.87572211645244</v>
      </c>
      <c r="BI2">
        <v>43.195399691232176</v>
      </c>
      <c r="BJ2">
        <v>80.608557888469477</v>
      </c>
      <c r="BK2">
        <v>163.72488651344935</v>
      </c>
      <c r="BL2">
        <v>160.13722200773472</v>
      </c>
      <c r="BM2">
        <v>185.50974777842544</v>
      </c>
      <c r="BN2">
        <v>57.098500656730621</v>
      </c>
      <c r="BO2">
        <v>88.335663979950297</v>
      </c>
      <c r="BP2">
        <v>311.92399108430328</v>
      </c>
      <c r="BQ2">
        <v>230.58660654687597</v>
      </c>
      <c r="BR2">
        <v>955.4924064703464</v>
      </c>
      <c r="BS2">
        <v>178.39201336560669</v>
      </c>
      <c r="BT2">
        <v>861.30797971390689</v>
      </c>
      <c r="BU2">
        <v>153.74417692566965</v>
      </c>
      <c r="BV2">
        <v>51.912391257985774</v>
      </c>
      <c r="BW2">
        <v>61.96533550331187</v>
      </c>
      <c r="BX2">
        <v>587.2779203558232</v>
      </c>
      <c r="BY2">
        <v>45.72294867037229</v>
      </c>
      <c r="BZ2">
        <v>94.123241397069691</v>
      </c>
      <c r="CA2">
        <v>485.14517169645211</v>
      </c>
      <c r="CB2">
        <v>50.021140028049984</v>
      </c>
      <c r="CC2">
        <v>366.47983550516892</v>
      </c>
      <c r="CD2">
        <v>218.79582436818049</v>
      </c>
      <c r="CE2">
        <v>565.13362757556479</v>
      </c>
      <c r="CF2">
        <v>67.726656768635394</v>
      </c>
      <c r="CG2">
        <v>399.86091074919966</v>
      </c>
      <c r="CH2">
        <v>66.188427698621325</v>
      </c>
      <c r="CI2">
        <v>51.377415113208535</v>
      </c>
      <c r="CJ2">
        <v>97.670402314580429</v>
      </c>
      <c r="CK2">
        <v>18.478448659734248</v>
      </c>
      <c r="CL2">
        <v>128.65390736150255</v>
      </c>
      <c r="CM2">
        <v>50.361787824855917</v>
      </c>
      <c r="CN2">
        <v>135.11394716112056</v>
      </c>
      <c r="CO2">
        <v>134.60086860002991</v>
      </c>
      <c r="CP2">
        <v>286.68697071274653</v>
      </c>
      <c r="CQ2">
        <v>143.46915348836163</v>
      </c>
      <c r="CR2">
        <v>82.458616870385995</v>
      </c>
      <c r="CS2">
        <v>122.41696554442461</v>
      </c>
      <c r="CT2">
        <v>79.051327722667253</v>
      </c>
      <c r="CU2">
        <v>60.520649800544348</v>
      </c>
      <c r="CV2">
        <v>399.03047118558874</v>
      </c>
      <c r="CW2">
        <v>111.55545965653333</v>
      </c>
      <c r="CX2">
        <v>23.4611947449289</v>
      </c>
      <c r="CY2">
        <v>186.52906460355987</v>
      </c>
      <c r="CZ2">
        <v>54.858870520594223</v>
      </c>
      <c r="DA2">
        <v>470.79061624566788</v>
      </c>
      <c r="DB2">
        <v>242.70760543281216</v>
      </c>
      <c r="DC2">
        <v>58.647132144473282</v>
      </c>
      <c r="DD2">
        <v>46.071775835704528</v>
      </c>
      <c r="DE2">
        <v>217.61982773499568</v>
      </c>
      <c r="DF2">
        <v>70.222012604850136</v>
      </c>
      <c r="DG2">
        <v>405.00946434160028</v>
      </c>
      <c r="DH2">
        <v>424.4002587774234</v>
      </c>
      <c r="DI2">
        <v>186.56580606676894</v>
      </c>
      <c r="DJ2">
        <v>55.158907755637216</v>
      </c>
      <c r="DK2">
        <v>185.23399678971231</v>
      </c>
      <c r="DL2">
        <v>394.66128198382216</v>
      </c>
      <c r="DM2">
        <v>367.17784282917705</v>
      </c>
      <c r="DN2">
        <v>1477.1039711663743</v>
      </c>
      <c r="DO2">
        <v>396.84510695999938</v>
      </c>
      <c r="DP2">
        <v>125.1593268733961</v>
      </c>
      <c r="DQ2">
        <v>73.296727359687395</v>
      </c>
      <c r="DR2">
        <v>74.126189096936102</v>
      </c>
      <c r="DS2">
        <v>39.252079726500874</v>
      </c>
      <c r="DT2">
        <v>84.28941881613413</v>
      </c>
      <c r="DU2">
        <v>79.41222470775196</v>
      </c>
      <c r="DV2">
        <v>54.233524972423041</v>
      </c>
      <c r="DW2">
        <v>418.0857176947743</v>
      </c>
      <c r="DX2">
        <v>137.90228865626443</v>
      </c>
      <c r="DY2">
        <v>157.71236901158017</v>
      </c>
      <c r="DZ2">
        <v>105.39736437779506</v>
      </c>
      <c r="EA2">
        <v>104.48423389572098</v>
      </c>
      <c r="EB2">
        <v>87.161756991181008</v>
      </c>
      <c r="EC2">
        <v>550.04038050806605</v>
      </c>
      <c r="ED2">
        <v>135.08632323476405</v>
      </c>
      <c r="EE2">
        <v>383.90809363682109</v>
      </c>
      <c r="EF2">
        <v>142.30480151618454</v>
      </c>
      <c r="EG2">
        <v>141.67955941113277</v>
      </c>
      <c r="EH2">
        <v>263.38896549103799</v>
      </c>
      <c r="EI2">
        <v>363.22950827165016</v>
      </c>
      <c r="EJ2">
        <v>230.00693763109919</v>
      </c>
      <c r="EK2">
        <v>347.40773630862219</v>
      </c>
      <c r="EL2">
        <v>435.49403213658229</v>
      </c>
      <c r="EM2">
        <v>204.95625709449638</v>
      </c>
      <c r="EN2">
        <v>56.140321632769286</v>
      </c>
      <c r="EO2">
        <v>82.635022073577261</v>
      </c>
      <c r="EP2">
        <v>2534.9763808966823</v>
      </c>
      <c r="EQ2">
        <v>627.21850020288537</v>
      </c>
      <c r="ER2">
        <v>432.77817638999795</v>
      </c>
      <c r="ES2">
        <v>275.41992534429028</v>
      </c>
      <c r="ET2">
        <v>77.95340739059175</v>
      </c>
      <c r="EU2">
        <v>92.339957860452827</v>
      </c>
      <c r="EV2">
        <v>260.07301987362831</v>
      </c>
      <c r="EW2">
        <v>359.14695744538949</v>
      </c>
      <c r="EX2">
        <v>62.147476217877802</v>
      </c>
      <c r="EY2">
        <v>1311.3735416583568</v>
      </c>
      <c r="EZ2">
        <v>297.65606115095591</v>
      </c>
      <c r="FA2">
        <v>20.195319896732581</v>
      </c>
      <c r="FB2">
        <v>291.34040356272487</v>
      </c>
      <c r="FC2">
        <v>584.82936094954346</v>
      </c>
      <c r="FD2">
        <v>283.37234958567166</v>
      </c>
      <c r="FE2">
        <v>98.514457886697215</v>
      </c>
      <c r="FF2">
        <v>332.89578099786371</v>
      </c>
      <c r="FG2">
        <v>86.785487973628022</v>
      </c>
      <c r="FH2">
        <v>169.69716570337556</v>
      </c>
      <c r="FI2">
        <v>490.0714069595158</v>
      </c>
      <c r="FJ2">
        <v>301.66895008076864</v>
      </c>
      <c r="FK2">
        <v>60.839901882465</v>
      </c>
      <c r="FL2">
        <v>34.149204252621828</v>
      </c>
      <c r="FM2">
        <v>142.92747423065586</v>
      </c>
      <c r="FN2">
        <v>258.89863468393168</v>
      </c>
      <c r="FO2">
        <v>507.05969952735364</v>
      </c>
      <c r="FP2">
        <v>370.05800470086251</v>
      </c>
      <c r="FQ2">
        <v>82.249203101334572</v>
      </c>
      <c r="FR2">
        <v>168.8805831026317</v>
      </c>
      <c r="FS2">
        <v>308.29405439336591</v>
      </c>
      <c r="FT2">
        <v>207.51241145359833</v>
      </c>
      <c r="FU2">
        <v>31.314782267477078</v>
      </c>
      <c r="FV2">
        <v>313.03730163976149</v>
      </c>
      <c r="FW2">
        <v>32.155091109440953</v>
      </c>
      <c r="FX2">
        <v>368.06997339716344</v>
      </c>
      <c r="FY2">
        <v>528.10297972280966</v>
      </c>
      <c r="FZ2">
        <v>192.59987721171342</v>
      </c>
      <c r="GA2">
        <v>61.976077496948371</v>
      </c>
      <c r="GB2">
        <v>145.51988859211909</v>
      </c>
      <c r="GC2">
        <v>67.3093549211425</v>
      </c>
      <c r="GD2">
        <v>620.74980868616672</v>
      </c>
      <c r="GE2">
        <v>43.049091943759301</v>
      </c>
      <c r="GF2">
        <v>385.84104033028956</v>
      </c>
      <c r="GG2">
        <v>79.25997391915368</v>
      </c>
      <c r="GH2">
        <v>229.41856834252678</v>
      </c>
      <c r="GI2">
        <v>86.955269323741533</v>
      </c>
      <c r="GJ2">
        <v>137.48782199986661</v>
      </c>
      <c r="GK2">
        <v>214.01627152504037</v>
      </c>
      <c r="GL2">
        <v>164.01870889428787</v>
      </c>
      <c r="GM2">
        <v>55.556095631239323</v>
      </c>
      <c r="GN2">
        <v>399.3813752011942</v>
      </c>
      <c r="GO2">
        <v>132.60886882970948</v>
      </c>
      <c r="GP2">
        <v>272.72107145177296</v>
      </c>
      <c r="GQ2">
        <v>178.34587375760336</v>
      </c>
      <c r="GR2">
        <v>153.33204664206505</v>
      </c>
      <c r="GS2">
        <v>78.387465813970138</v>
      </c>
      <c r="GT2">
        <v>112.56707788792076</v>
      </c>
      <c r="GU2">
        <v>79.358684074064399</v>
      </c>
      <c r="GV2">
        <v>108.17007823506289</v>
      </c>
      <c r="GW2">
        <v>36.043479116191591</v>
      </c>
      <c r="GX2">
        <v>84.328114155493793</v>
      </c>
      <c r="GY2">
        <v>284.64358214496821</v>
      </c>
      <c r="GZ2">
        <v>80.871890284796649</v>
      </c>
      <c r="HA2">
        <v>943.9815955282935</v>
      </c>
      <c r="HB2">
        <v>633.51883980953892</v>
      </c>
      <c r="HC2">
        <v>245.91565326821242</v>
      </c>
      <c r="HD2">
        <v>183.13068066449634</v>
      </c>
      <c r="HE2">
        <v>46.227489845977445</v>
      </c>
      <c r="HF2">
        <v>112.83556803627395</v>
      </c>
      <c r="HG2">
        <v>445.34274892759271</v>
      </c>
      <c r="HH2">
        <v>55.574155945405785</v>
      </c>
      <c r="HI2">
        <v>162.66149668059975</v>
      </c>
      <c r="HJ2">
        <v>320.21994171999614</v>
      </c>
      <c r="HK2">
        <v>193.2723003450873</v>
      </c>
      <c r="HL2">
        <v>102.03976384847573</v>
      </c>
      <c r="HM2">
        <v>10.447496918095377</v>
      </c>
      <c r="HN2">
        <v>56.765288981194146</v>
      </c>
      <c r="HO2">
        <v>181.07494525045243</v>
      </c>
      <c r="HP2">
        <v>491.4757581663896</v>
      </c>
      <c r="HQ2">
        <v>114.43511424676383</v>
      </c>
      <c r="HR2">
        <v>79.317032308517682</v>
      </c>
      <c r="HS2">
        <v>172.50768551755644</v>
      </c>
      <c r="HT2">
        <v>94.943712659761104</v>
      </c>
      <c r="HU2">
        <v>423.12181688778185</v>
      </c>
      <c r="HV2">
        <v>91.839605348768998</v>
      </c>
      <c r="HW2">
        <v>659.94996852778502</v>
      </c>
      <c r="HX2">
        <v>64.315372258600505</v>
      </c>
      <c r="HY2">
        <v>253.83849593858511</v>
      </c>
      <c r="HZ2">
        <v>42.754596438361418</v>
      </c>
      <c r="IA2">
        <v>83.859639004451139</v>
      </c>
      <c r="IB2">
        <v>132.85533781694232</v>
      </c>
      <c r="IC2">
        <v>160.54552993773515</v>
      </c>
      <c r="ID2">
        <v>212.80488184011574</v>
      </c>
      <c r="IE2">
        <v>79.049792507374448</v>
      </c>
      <c r="IF2">
        <v>260.64253900530366</v>
      </c>
      <c r="IG2">
        <v>246.29131940145024</v>
      </c>
      <c r="IH2">
        <v>380.53892432667811</v>
      </c>
      <c r="II2">
        <v>382.15520186932315</v>
      </c>
      <c r="IJ2">
        <v>461.56823865125102</v>
      </c>
      <c r="IK2">
        <v>131.6286427204881</v>
      </c>
      <c r="IL2">
        <v>221.42242922002421</v>
      </c>
      <c r="IM2">
        <v>327.8499627969428</v>
      </c>
      <c r="IN2">
        <v>277.86306662247114</v>
      </c>
      <c r="IO2">
        <v>117.60451482695586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7"/>
  <sheetViews>
    <sheetView workbookViewId="0"/>
  </sheetViews>
  <sheetFormatPr defaultColWidth="15.6640625" defaultRowHeight="13.2" x14ac:dyDescent="0.25"/>
  <cols>
    <col min="1" max="16384" width="15.6640625" style="8"/>
  </cols>
  <sheetData>
    <row r="1" spans="1:64" x14ac:dyDescent="0.25">
      <c r="A1" s="8" t="s">
        <v>75</v>
      </c>
      <c r="B1" s="11">
        <f>model!$O$2</f>
        <v>0</v>
      </c>
      <c r="C1" s="12">
        <v>1</v>
      </c>
      <c r="D1" s="12">
        <v>1.01E+300</v>
      </c>
      <c r="E1" s="10"/>
      <c r="F1" s="8" t="s">
        <v>8</v>
      </c>
      <c r="I1" s="8" t="s">
        <v>66</v>
      </c>
      <c r="J1" s="10">
        <v>3</v>
      </c>
      <c r="L1" s="8" t="s">
        <v>63</v>
      </c>
      <c r="M1" s="10" t="b">
        <v>1</v>
      </c>
      <c r="O1" s="8" t="s">
        <v>61</v>
      </c>
      <c r="Y1" s="8" t="s">
        <v>77</v>
      </c>
    </row>
    <row r="2" spans="1:64" x14ac:dyDescent="0.25">
      <c r="A2" s="8" t="s">
        <v>76</v>
      </c>
      <c r="B2" s="11">
        <v>2</v>
      </c>
      <c r="C2" s="11">
        <v>0</v>
      </c>
      <c r="F2" s="8" t="s">
        <v>99</v>
      </c>
      <c r="G2" s="11" t="b">
        <v>0</v>
      </c>
      <c r="H2" s="11"/>
      <c r="I2" s="8" t="s">
        <v>59</v>
      </c>
      <c r="J2" s="10"/>
      <c r="L2" s="8" t="s">
        <v>93</v>
      </c>
      <c r="M2" s="12">
        <v>500</v>
      </c>
      <c r="O2" s="8" t="s">
        <v>15</v>
      </c>
      <c r="P2" s="10"/>
      <c r="R2" s="8" t="s">
        <v>67</v>
      </c>
      <c r="S2" s="10"/>
      <c r="U2" s="8" t="s">
        <v>73</v>
      </c>
      <c r="V2" s="10"/>
      <c r="X2" s="8" t="s">
        <v>78</v>
      </c>
      <c r="Y2" s="11">
        <v>0</v>
      </c>
    </row>
    <row r="3" spans="1:64" x14ac:dyDescent="0.25">
      <c r="A3" s="8" t="s">
        <v>88</v>
      </c>
      <c r="B3" s="11" t="b">
        <v>0</v>
      </c>
      <c r="C3" s="11">
        <v>1000</v>
      </c>
      <c r="F3" s="8" t="s">
        <v>100</v>
      </c>
      <c r="G3" s="11" t="b">
        <v>0</v>
      </c>
      <c r="H3" s="11"/>
      <c r="I3" s="8" t="s">
        <v>60</v>
      </c>
      <c r="J3" s="10"/>
      <c r="L3" s="8" t="s">
        <v>92</v>
      </c>
      <c r="M3" s="12">
        <v>0</v>
      </c>
      <c r="N3" s="12">
        <v>0</v>
      </c>
      <c r="O3" s="8" t="s">
        <v>62</v>
      </c>
      <c r="P3" s="10"/>
      <c r="R3" s="8" t="s">
        <v>68</v>
      </c>
      <c r="S3" s="10"/>
      <c r="U3" s="8" t="s">
        <v>74</v>
      </c>
      <c r="V3" s="10"/>
      <c r="X3" s="8" t="s">
        <v>79</v>
      </c>
      <c r="Y3" s="11">
        <v>0.15</v>
      </c>
    </row>
    <row r="4" spans="1:64" x14ac:dyDescent="0.25">
      <c r="A4" s="8" t="s">
        <v>90</v>
      </c>
      <c r="B4" s="11" t="b">
        <v>1</v>
      </c>
      <c r="C4" s="11">
        <v>30</v>
      </c>
      <c r="D4" s="11">
        <v>2</v>
      </c>
      <c r="F4" s="8" t="s">
        <v>101</v>
      </c>
      <c r="G4" s="11" t="b">
        <v>0</v>
      </c>
      <c r="H4" s="11"/>
      <c r="L4" s="8" t="s">
        <v>85</v>
      </c>
      <c r="M4" s="12" t="b">
        <v>1</v>
      </c>
      <c r="O4" s="8" t="s">
        <v>10</v>
      </c>
      <c r="P4" s="10"/>
      <c r="R4" s="8" t="s">
        <v>69</v>
      </c>
      <c r="S4" s="10"/>
      <c r="X4" s="8" t="s">
        <v>80</v>
      </c>
      <c r="Y4" s="11">
        <v>0.5</v>
      </c>
    </row>
    <row r="5" spans="1:64" x14ac:dyDescent="0.25">
      <c r="A5" s="8" t="s">
        <v>91</v>
      </c>
      <c r="B5" s="11" t="b">
        <v>0</v>
      </c>
      <c r="C5" s="11">
        <v>100</v>
      </c>
      <c r="D5" s="11">
        <v>1</v>
      </c>
      <c r="E5" s="11" t="b">
        <v>1</v>
      </c>
      <c r="F5" s="8" t="s">
        <v>102</v>
      </c>
      <c r="G5" s="11" t="b">
        <v>0</v>
      </c>
      <c r="H5" s="11"/>
      <c r="L5" s="8" t="s">
        <v>86</v>
      </c>
      <c r="M5" s="12">
        <v>3</v>
      </c>
      <c r="O5" s="8" t="s">
        <v>11</v>
      </c>
      <c r="P5" s="10"/>
      <c r="R5" s="8" t="s">
        <v>70</v>
      </c>
      <c r="S5" s="13" t="s">
        <v>119</v>
      </c>
      <c r="X5" s="8" t="s">
        <v>81</v>
      </c>
      <c r="Y5" s="11" t="s">
        <v>106</v>
      </c>
    </row>
    <row r="6" spans="1:64" x14ac:dyDescent="0.25">
      <c r="A6" s="8" t="s">
        <v>89</v>
      </c>
      <c r="B6" s="11" t="b">
        <v>0</v>
      </c>
      <c r="C6" s="11"/>
      <c r="F6" s="8" t="s">
        <v>103</v>
      </c>
      <c r="G6" s="11" t="b">
        <v>0</v>
      </c>
      <c r="H6" s="11"/>
      <c r="L6" s="8" t="s">
        <v>104</v>
      </c>
      <c r="M6" s="12" t="b">
        <v>0</v>
      </c>
      <c r="N6" s="12"/>
      <c r="R6" s="8" t="s">
        <v>71</v>
      </c>
      <c r="S6" s="10"/>
      <c r="X6" s="8" t="s">
        <v>82</v>
      </c>
      <c r="Y6" s="12" t="b">
        <v>1</v>
      </c>
    </row>
    <row r="7" spans="1:64" x14ac:dyDescent="0.25">
      <c r="A7" s="8" t="s">
        <v>83</v>
      </c>
      <c r="B7" s="11">
        <v>50</v>
      </c>
      <c r="L7" s="8" t="s">
        <v>105</v>
      </c>
      <c r="M7" s="12" t="b">
        <v>0</v>
      </c>
      <c r="N7" s="12"/>
      <c r="R7" s="8" t="s">
        <v>72</v>
      </c>
      <c r="S7" s="10"/>
    </row>
    <row r="8" spans="1:64" x14ac:dyDescent="0.25">
      <c r="A8" s="8" t="s">
        <v>7</v>
      </c>
      <c r="B8" s="8" t="s">
        <v>7</v>
      </c>
      <c r="F8" s="8" t="s">
        <v>84</v>
      </c>
      <c r="G8" s="11" t="b">
        <v>1</v>
      </c>
      <c r="H8" s="11">
        <v>1</v>
      </c>
    </row>
    <row r="9" spans="1:64" x14ac:dyDescent="0.25">
      <c r="A9" s="8" t="s">
        <v>98</v>
      </c>
      <c r="B9" s="11">
        <v>3</v>
      </c>
      <c r="F9" s="8" t="s">
        <v>95</v>
      </c>
      <c r="G9" s="11" t="b">
        <v>0</v>
      </c>
    </row>
    <row r="10" spans="1:64" x14ac:dyDescent="0.25">
      <c r="A10" s="8" t="s">
        <v>87</v>
      </c>
      <c r="B10" s="11" t="b">
        <v>0</v>
      </c>
    </row>
    <row r="11" spans="1:64" x14ac:dyDescent="0.25">
      <c r="A11" s="8" t="s">
        <v>94</v>
      </c>
      <c r="B11" s="11" t="b">
        <v>1</v>
      </c>
    </row>
    <row r="12" spans="1:64" x14ac:dyDescent="0.25">
      <c r="A12" s="8" t="s">
        <v>97</v>
      </c>
      <c r="B12" s="11" t="b">
        <v>0</v>
      </c>
      <c r="F12" s="8" t="s">
        <v>96</v>
      </c>
      <c r="G12" s="11">
        <v>2</v>
      </c>
    </row>
    <row r="14" spans="1:64" ht="13.8" thickBot="1" x14ac:dyDescent="0.3">
      <c r="A14" s="8" t="s">
        <v>64</v>
      </c>
      <c r="B14" s="10">
        <v>1</v>
      </c>
      <c r="AX14" s="8" t="s">
        <v>65</v>
      </c>
      <c r="AY14" s="10">
        <v>0</v>
      </c>
    </row>
    <row r="15" spans="1:64" s="9" customFormat="1" ht="13.8" thickTop="1" x14ac:dyDescent="0.25">
      <c r="A15" s="9" t="s">
        <v>32</v>
      </c>
      <c r="B15" s="9" t="s">
        <v>33</v>
      </c>
      <c r="C15" s="9" t="s">
        <v>34</v>
      </c>
      <c r="D15" s="9" t="s">
        <v>13</v>
      </c>
      <c r="E15" s="9" t="s">
        <v>35</v>
      </c>
      <c r="F15" s="9" t="s">
        <v>36</v>
      </c>
      <c r="G15" s="9" t="s">
        <v>9</v>
      </c>
      <c r="H15" s="9" t="s">
        <v>37</v>
      </c>
      <c r="I15" s="9" t="s">
        <v>38</v>
      </c>
      <c r="J15" s="9" t="s">
        <v>39</v>
      </c>
      <c r="K15" s="9" t="s">
        <v>12</v>
      </c>
      <c r="AR15" s="9" t="s">
        <v>40</v>
      </c>
      <c r="AS15" s="9" t="s">
        <v>41</v>
      </c>
      <c r="AT15" s="9" t="s">
        <v>42</v>
      </c>
      <c r="AU15" s="9" t="s">
        <v>14</v>
      </c>
      <c r="AV15" s="9" t="s">
        <v>43</v>
      </c>
      <c r="AW15" s="9" t="s">
        <v>44</v>
      </c>
      <c r="AX15" s="9" t="s">
        <v>45</v>
      </c>
      <c r="AY15" s="9" t="s">
        <v>46</v>
      </c>
      <c r="AZ15" s="9" t="s">
        <v>47</v>
      </c>
      <c r="BA15" s="9" t="s">
        <v>13</v>
      </c>
      <c r="BB15" s="9" t="s">
        <v>48</v>
      </c>
      <c r="BC15" s="9" t="s">
        <v>49</v>
      </c>
      <c r="BD15" s="9" t="s">
        <v>50</v>
      </c>
      <c r="BE15" s="9" t="s">
        <v>51</v>
      </c>
      <c r="BF15" s="9" t="s">
        <v>52</v>
      </c>
      <c r="BG15" s="9" t="s">
        <v>53</v>
      </c>
      <c r="BH15" s="9" t="s">
        <v>54</v>
      </c>
      <c r="BI15" s="9" t="s">
        <v>55</v>
      </c>
      <c r="BJ15" s="9" t="s">
        <v>56</v>
      </c>
      <c r="BK15" s="9" t="s">
        <v>57</v>
      </c>
      <c r="BL15" s="9" t="s">
        <v>58</v>
      </c>
    </row>
    <row r="16" spans="1:64" x14ac:dyDescent="0.25">
      <c r="A16" s="8" t="s">
        <v>118</v>
      </c>
      <c r="B16" s="8">
        <v>0.15</v>
      </c>
      <c r="C16" s="8">
        <v>0.5</v>
      </c>
      <c r="E16" s="8">
        <v>0</v>
      </c>
      <c r="G16" s="8">
        <v>1</v>
      </c>
      <c r="H16" s="8" t="e">
        <f>model!$I$2:$K$2</f>
        <v>#VALUE!</v>
      </c>
      <c r="I16" s="8">
        <v>0</v>
      </c>
      <c r="J16" s="8">
        <v>1</v>
      </c>
      <c r="K16" s="8" t="s">
        <v>18</v>
      </c>
    </row>
    <row r="17" spans="1:1" x14ac:dyDescent="0.25">
      <c r="A17" s="8" t="s">
        <v>107</v>
      </c>
    </row>
    <row r="18" spans="1:1" x14ac:dyDescent="0.25">
      <c r="A18" s="8" t="s">
        <v>108</v>
      </c>
    </row>
    <row r="19" spans="1:1" x14ac:dyDescent="0.25">
      <c r="A19" s="8" t="s">
        <v>109</v>
      </c>
    </row>
    <row r="20" spans="1:1" x14ac:dyDescent="0.25">
      <c r="A20" s="8" t="s">
        <v>110</v>
      </c>
    </row>
    <row r="21" spans="1:1" x14ac:dyDescent="0.25">
      <c r="A21" s="8" t="s">
        <v>111</v>
      </c>
    </row>
    <row r="22" spans="1:1" x14ac:dyDescent="0.25">
      <c r="A22" s="8" t="s">
        <v>112</v>
      </c>
    </row>
    <row r="23" spans="1:1" x14ac:dyDescent="0.25">
      <c r="A23" s="8" t="s">
        <v>113</v>
      </c>
    </row>
    <row r="24" spans="1:1" x14ac:dyDescent="0.25">
      <c r="A24" s="8" t="s">
        <v>114</v>
      </c>
    </row>
    <row r="25" spans="1:1" x14ac:dyDescent="0.25">
      <c r="A25" s="8" t="s">
        <v>115</v>
      </c>
    </row>
    <row r="26" spans="1:1" x14ac:dyDescent="0.25">
      <c r="A26" s="8" t="s">
        <v>116</v>
      </c>
    </row>
    <row r="27" spans="1:1" x14ac:dyDescent="0.25">
      <c r="A27" s="8" t="s">
        <v>117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85"/>
  <sheetViews>
    <sheetView tabSelected="1" topLeftCell="A3" workbookViewId="0">
      <selection activeCell="H16" sqref="H16"/>
    </sheetView>
  </sheetViews>
  <sheetFormatPr defaultRowHeight="13.2" x14ac:dyDescent="0.25"/>
  <cols>
    <col min="7" max="7" width="8.6640625" customWidth="1"/>
    <col min="8" max="8" width="8.33203125" customWidth="1"/>
    <col min="9" max="9" width="7" customWidth="1"/>
    <col min="10" max="10" width="7.5546875" customWidth="1"/>
    <col min="11" max="11" width="6" customWidth="1"/>
    <col min="12" max="12" width="6.6640625" customWidth="1"/>
    <col min="13" max="13" width="9.5546875" customWidth="1"/>
    <col min="14" max="14" width="13.109375" customWidth="1"/>
  </cols>
  <sheetData>
    <row r="1" spans="1:14" x14ac:dyDescent="0.25">
      <c r="I1">
        <v>2</v>
      </c>
      <c r="J1">
        <v>3</v>
      </c>
      <c r="K1">
        <v>4</v>
      </c>
      <c r="L1">
        <v>5</v>
      </c>
    </row>
    <row r="2" spans="1:14" ht="52.8" x14ac:dyDescent="0.25">
      <c r="G2" t="s">
        <v>4</v>
      </c>
      <c r="I2" s="2">
        <v>7.8678735704990621E-2</v>
      </c>
      <c r="J2" s="2">
        <v>1.6168821403789311E-2</v>
      </c>
      <c r="K2" s="2">
        <v>0.9051524428912201</v>
      </c>
      <c r="N2" s="1" t="s">
        <v>17</v>
      </c>
    </row>
    <row r="3" spans="1:14" ht="26.4" x14ac:dyDescent="0.25">
      <c r="A3" t="s">
        <v>0</v>
      </c>
      <c r="B3" t="s">
        <v>1</v>
      </c>
      <c r="C3" t="s">
        <v>30</v>
      </c>
      <c r="D3" t="s">
        <v>31</v>
      </c>
      <c r="E3" s="5" t="s">
        <v>2</v>
      </c>
      <c r="F3" t="s">
        <v>0</v>
      </c>
      <c r="G3" s="1" t="s">
        <v>3</v>
      </c>
      <c r="H3" s="1" t="s">
        <v>6</v>
      </c>
      <c r="I3" t="s">
        <v>1</v>
      </c>
      <c r="J3" t="s">
        <v>30</v>
      </c>
      <c r="K3" t="s">
        <v>31</v>
      </c>
      <c r="L3" s="5" t="s">
        <v>2</v>
      </c>
      <c r="M3" t="s">
        <v>5</v>
      </c>
      <c r="N3" t="s">
        <v>16</v>
      </c>
    </row>
    <row r="4" spans="1:14" x14ac:dyDescent="0.25">
      <c r="A4">
        <v>1928</v>
      </c>
      <c r="B4" s="6">
        <v>0.43809999999999999</v>
      </c>
      <c r="C4" s="6">
        <v>3.0800000000000001E-2</v>
      </c>
      <c r="D4" s="6">
        <v>8.3999999999999995E-3</v>
      </c>
      <c r="E4" s="7">
        <v>-1.1428571428571344E-2</v>
      </c>
      <c r="F4">
        <v>1</v>
      </c>
    </row>
    <row r="5" spans="1:14" x14ac:dyDescent="0.25">
      <c r="A5">
        <v>1929</v>
      </c>
      <c r="B5" s="6">
        <v>-8.3000000000000004E-2</v>
      </c>
      <c r="C5" s="6">
        <v>3.1600000000000003E-2</v>
      </c>
      <c r="D5" s="6">
        <v>4.2000000000000003E-2</v>
      </c>
      <c r="E5" s="7">
        <v>-1.1560693641618491E-2</v>
      </c>
      <c r="F5">
        <v>2</v>
      </c>
    </row>
    <row r="6" spans="1:14" x14ac:dyDescent="0.25">
      <c r="A6">
        <v>1930</v>
      </c>
      <c r="B6" s="6">
        <v>-0.25119999999999998</v>
      </c>
      <c r="C6" s="6">
        <v>4.5499999999999999E-2</v>
      </c>
      <c r="D6" s="6">
        <v>4.5400000000000003E-2</v>
      </c>
      <c r="E6" s="7">
        <v>0</v>
      </c>
      <c r="F6">
        <v>3</v>
      </c>
    </row>
    <row r="7" spans="1:14" x14ac:dyDescent="0.25">
      <c r="A7">
        <v>1931</v>
      </c>
      <c r="B7" s="6">
        <v>-0.43840000000000001</v>
      </c>
      <c r="C7" s="6">
        <v>2.3099999999999999E-2</v>
      </c>
      <c r="D7" s="6">
        <v>-2.5600000000000001E-2</v>
      </c>
      <c r="E7" s="7">
        <v>-7.0175438596491335E-2</v>
      </c>
      <c r="F7">
        <v>4</v>
      </c>
    </row>
    <row r="8" spans="1:14" x14ac:dyDescent="0.25">
      <c r="A8">
        <v>1932</v>
      </c>
      <c r="B8" s="6">
        <v>-8.6400000000000005E-2</v>
      </c>
      <c r="C8" s="6">
        <v>1.0699999999999999E-2</v>
      </c>
      <c r="D8" s="6">
        <v>8.7900000000000006E-2</v>
      </c>
      <c r="E8" s="7">
        <v>-0.10062893081761004</v>
      </c>
      <c r="F8">
        <v>5</v>
      </c>
    </row>
    <row r="9" spans="1:14" x14ac:dyDescent="0.25">
      <c r="A9">
        <v>1933</v>
      </c>
      <c r="B9" s="6">
        <v>0.49980000000000002</v>
      </c>
      <c r="C9" s="6">
        <v>9.5999999999999992E-3</v>
      </c>
      <c r="D9" s="6">
        <v>1.8599999999999998E-2</v>
      </c>
      <c r="E9" s="7">
        <v>-9.7902097902097918E-2</v>
      </c>
      <c r="F9">
        <v>6</v>
      </c>
    </row>
    <row r="10" spans="1:14" x14ac:dyDescent="0.25">
      <c r="A10">
        <v>1934</v>
      </c>
      <c r="B10" s="6">
        <v>-1.1900000000000001E-2</v>
      </c>
      <c r="C10" s="6">
        <v>3.0000000000000001E-3</v>
      </c>
      <c r="D10" s="6">
        <v>7.9600000000000004E-2</v>
      </c>
      <c r="E10" s="7">
        <v>2.3255813953488191E-2</v>
      </c>
      <c r="F10">
        <v>7</v>
      </c>
    </row>
    <row r="11" spans="1:14" x14ac:dyDescent="0.25">
      <c r="A11">
        <v>1935</v>
      </c>
      <c r="B11" s="6">
        <v>0.46739999999999998</v>
      </c>
      <c r="C11" s="6">
        <v>2.3E-3</v>
      </c>
      <c r="D11" s="6">
        <v>4.4699999999999997E-2</v>
      </c>
      <c r="E11" s="7">
        <v>3.0303030303030276E-2</v>
      </c>
      <c r="F11">
        <v>8</v>
      </c>
    </row>
    <row r="12" spans="1:14" x14ac:dyDescent="0.25">
      <c r="A12">
        <v>1936</v>
      </c>
      <c r="B12" s="6">
        <v>0.31940000000000002</v>
      </c>
      <c r="C12" s="6">
        <v>1.5E-3</v>
      </c>
      <c r="D12" s="6">
        <v>5.0200000000000002E-2</v>
      </c>
      <c r="E12" s="7">
        <v>1.4705882352941346E-2</v>
      </c>
      <c r="F12">
        <v>9</v>
      </c>
    </row>
    <row r="13" spans="1:14" x14ac:dyDescent="0.25">
      <c r="A13">
        <v>1937</v>
      </c>
      <c r="B13" s="6">
        <v>-0.35339999999999999</v>
      </c>
      <c r="C13" s="6">
        <v>1.1999999999999999E-3</v>
      </c>
      <c r="D13" s="6">
        <v>1.38E-2</v>
      </c>
      <c r="E13" s="7">
        <v>2.1739130434782483E-2</v>
      </c>
      <c r="F13">
        <v>10</v>
      </c>
    </row>
    <row r="14" spans="1:14" x14ac:dyDescent="0.25">
      <c r="A14">
        <v>1938</v>
      </c>
      <c r="B14" s="6">
        <v>0.2928</v>
      </c>
      <c r="C14" s="6">
        <v>1.1000000000000001E-3</v>
      </c>
      <c r="D14" s="6">
        <v>4.2099999999999999E-2</v>
      </c>
      <c r="E14" s="7">
        <v>7.0921985815601829E-3</v>
      </c>
      <c r="F14">
        <v>11</v>
      </c>
    </row>
    <row r="15" spans="1:14" x14ac:dyDescent="0.25">
      <c r="A15">
        <v>1939</v>
      </c>
      <c r="B15" s="6">
        <v>-1.0999999999999999E-2</v>
      </c>
      <c r="C15" s="6">
        <v>2.9999999999999997E-4</v>
      </c>
      <c r="D15" s="6">
        <v>4.41E-2</v>
      </c>
      <c r="E15" s="7">
        <v>-1.4084507042253502E-2</v>
      </c>
      <c r="F15">
        <v>12</v>
      </c>
    </row>
    <row r="16" spans="1:14" x14ac:dyDescent="0.25">
      <c r="A16">
        <v>1940</v>
      </c>
      <c r="B16" s="6">
        <v>-0.1067</v>
      </c>
      <c r="C16" s="6">
        <v>4.0000000000000002E-4</v>
      </c>
      <c r="D16" s="6">
        <v>5.3999999999999999E-2</v>
      </c>
      <c r="E16" s="7">
        <v>-7.1428571428571175E-3</v>
      </c>
      <c r="F16">
        <v>13</v>
      </c>
    </row>
    <row r="17" spans="1:6" x14ac:dyDescent="0.25">
      <c r="A17">
        <v>1941</v>
      </c>
      <c r="B17" s="6">
        <v>-0.12770000000000001</v>
      </c>
      <c r="C17" s="6">
        <v>2.0000000000000001E-4</v>
      </c>
      <c r="D17" s="6">
        <v>-2.0199999999999999E-2</v>
      </c>
      <c r="E17" s="7">
        <v>1.4388489208633004E-2</v>
      </c>
      <c r="F17">
        <v>14</v>
      </c>
    </row>
    <row r="18" spans="1:6" x14ac:dyDescent="0.25">
      <c r="A18">
        <v>1942</v>
      </c>
      <c r="B18" s="6">
        <v>0.19170000000000001</v>
      </c>
      <c r="C18" s="6">
        <v>3.3E-3</v>
      </c>
      <c r="D18" s="6">
        <v>2.29E-2</v>
      </c>
      <c r="E18" s="7">
        <v>0.11347517730496448</v>
      </c>
      <c r="F18">
        <v>15</v>
      </c>
    </row>
    <row r="19" spans="1:6" x14ac:dyDescent="0.25">
      <c r="A19">
        <v>1943</v>
      </c>
      <c r="B19" s="6">
        <v>0.25059999999999999</v>
      </c>
      <c r="C19" s="6">
        <v>3.8E-3</v>
      </c>
      <c r="D19" s="6">
        <v>2.4899999999999999E-2</v>
      </c>
      <c r="E19" s="7">
        <v>7.6433121019108263E-2</v>
      </c>
      <c r="F19">
        <v>16</v>
      </c>
    </row>
    <row r="20" spans="1:6" x14ac:dyDescent="0.25">
      <c r="A20">
        <v>1944</v>
      </c>
      <c r="B20" s="6">
        <v>0.1903</v>
      </c>
      <c r="C20" s="6">
        <v>3.8E-3</v>
      </c>
      <c r="D20" s="6">
        <v>2.58E-2</v>
      </c>
      <c r="E20" s="7">
        <v>2.9585798816567976E-2</v>
      </c>
      <c r="F20">
        <v>17</v>
      </c>
    </row>
    <row r="21" spans="1:6" x14ac:dyDescent="0.25">
      <c r="A21">
        <v>1945</v>
      </c>
      <c r="B21" s="6">
        <v>0.35820000000000002</v>
      </c>
      <c r="C21" s="6">
        <v>3.8E-3</v>
      </c>
      <c r="D21" s="6">
        <v>3.7999999999999999E-2</v>
      </c>
      <c r="E21" s="7">
        <v>2.2988505747126631E-2</v>
      </c>
      <c r="F21">
        <v>18</v>
      </c>
    </row>
    <row r="22" spans="1:6" x14ac:dyDescent="0.25">
      <c r="A22">
        <v>1946</v>
      </c>
      <c r="B22" s="6">
        <v>-8.43E-2</v>
      </c>
      <c r="C22" s="6">
        <v>3.8E-3</v>
      </c>
      <c r="D22" s="6">
        <v>3.1300000000000001E-2</v>
      </c>
      <c r="E22" s="7">
        <v>2.2471910112359383E-2</v>
      </c>
      <c r="F22">
        <v>19</v>
      </c>
    </row>
    <row r="23" spans="1:6" x14ac:dyDescent="0.25">
      <c r="A23">
        <v>1947</v>
      </c>
      <c r="B23" s="6">
        <v>5.1999999999999998E-2</v>
      </c>
      <c r="C23" s="6">
        <v>3.8E-3</v>
      </c>
      <c r="D23" s="6">
        <v>9.1999999999999998E-3</v>
      </c>
      <c r="E23" s="7">
        <v>0.18131868131868134</v>
      </c>
      <c r="F23">
        <v>20</v>
      </c>
    </row>
    <row r="24" spans="1:6" x14ac:dyDescent="0.25">
      <c r="A24">
        <v>1948</v>
      </c>
      <c r="B24" s="6">
        <v>5.7000000000000002E-2</v>
      </c>
      <c r="C24" s="6">
        <v>9.4999999999999998E-3</v>
      </c>
      <c r="D24" s="6">
        <v>1.95E-2</v>
      </c>
      <c r="E24" s="7">
        <v>0.10232558139534875</v>
      </c>
      <c r="F24">
        <v>21</v>
      </c>
    </row>
    <row r="25" spans="1:6" x14ac:dyDescent="0.25">
      <c r="A25">
        <v>1949</v>
      </c>
      <c r="B25" s="6">
        <v>0.183</v>
      </c>
      <c r="C25" s="6">
        <v>1.1599999999999999E-2</v>
      </c>
      <c r="D25" s="6">
        <v>4.6600000000000003E-2</v>
      </c>
      <c r="E25" s="7">
        <v>1.2658227848101333E-2</v>
      </c>
      <c r="F25">
        <v>22</v>
      </c>
    </row>
    <row r="26" spans="1:6" x14ac:dyDescent="0.25">
      <c r="A26">
        <v>1950</v>
      </c>
      <c r="B26" s="6">
        <v>0.30809999999999998</v>
      </c>
      <c r="C26" s="6">
        <v>1.0999999999999999E-2</v>
      </c>
      <c r="D26" s="6">
        <v>4.3E-3</v>
      </c>
      <c r="E26" s="7">
        <v>-2.083333333333337E-2</v>
      </c>
      <c r="F26">
        <v>23</v>
      </c>
    </row>
    <row r="27" spans="1:6" x14ac:dyDescent="0.25">
      <c r="A27">
        <v>1951</v>
      </c>
      <c r="B27" s="6">
        <v>0.23680000000000001</v>
      </c>
      <c r="C27" s="6">
        <v>1.34E-2</v>
      </c>
      <c r="D27" s="6">
        <v>-3.0000000000000001E-3</v>
      </c>
      <c r="E27" s="7">
        <v>8.085106382978724E-2</v>
      </c>
      <c r="F27">
        <v>24</v>
      </c>
    </row>
    <row r="28" spans="1:6" x14ac:dyDescent="0.25">
      <c r="A28">
        <v>1952</v>
      </c>
      <c r="B28" s="6">
        <v>0.18149999999999999</v>
      </c>
      <c r="C28" s="6">
        <v>1.7299999999999999E-2</v>
      </c>
      <c r="D28" s="6">
        <v>2.2700000000000001E-2</v>
      </c>
      <c r="E28" s="7">
        <v>4.3307086614173373E-2</v>
      </c>
      <c r="F28">
        <v>25</v>
      </c>
    </row>
    <row r="29" spans="1:6" x14ac:dyDescent="0.25">
      <c r="A29">
        <v>1953</v>
      </c>
      <c r="B29" s="6">
        <v>-1.21E-2</v>
      </c>
      <c r="C29" s="6">
        <v>2.0899999999999998E-2</v>
      </c>
      <c r="D29" s="6">
        <v>4.1399999999999999E-2</v>
      </c>
      <c r="E29" s="7">
        <v>3.7735849056603765E-3</v>
      </c>
      <c r="F29">
        <v>26</v>
      </c>
    </row>
    <row r="30" spans="1:6" x14ac:dyDescent="0.25">
      <c r="A30">
        <v>1954</v>
      </c>
      <c r="B30" s="6">
        <v>0.52559999999999996</v>
      </c>
      <c r="C30" s="6">
        <v>1.6E-2</v>
      </c>
      <c r="D30" s="6">
        <v>3.2899999999999999E-2</v>
      </c>
      <c r="E30" s="7">
        <v>1.1278195488721776E-2</v>
      </c>
      <c r="F30">
        <v>27</v>
      </c>
    </row>
    <row r="31" spans="1:6" x14ac:dyDescent="0.25">
      <c r="A31">
        <v>1955</v>
      </c>
      <c r="B31" s="6">
        <v>0.32600000000000001</v>
      </c>
      <c r="C31" s="6">
        <v>1.15E-2</v>
      </c>
      <c r="D31" s="6">
        <v>-1.34E-2</v>
      </c>
      <c r="E31" s="7">
        <v>-7.4349442379182396E-3</v>
      </c>
      <c r="F31">
        <v>28</v>
      </c>
    </row>
    <row r="32" spans="1:6" x14ac:dyDescent="0.25">
      <c r="A32">
        <v>1956</v>
      </c>
      <c r="B32" s="6">
        <v>7.4399999999999994E-2</v>
      </c>
      <c r="C32" s="6">
        <v>2.5399999999999999E-2</v>
      </c>
      <c r="D32" s="6">
        <v>-2.2599999999999999E-2</v>
      </c>
      <c r="E32" s="7">
        <v>3.7453183520599342E-3</v>
      </c>
      <c r="F32">
        <v>29</v>
      </c>
    </row>
    <row r="33" spans="1:14" x14ac:dyDescent="0.25">
      <c r="A33">
        <v>1957</v>
      </c>
      <c r="B33" s="6">
        <v>-0.1046</v>
      </c>
      <c r="C33" s="6">
        <v>3.2099999999999997E-2</v>
      </c>
      <c r="D33" s="6">
        <v>6.8000000000000005E-2</v>
      </c>
      <c r="E33" s="7">
        <v>2.9850746268656803E-2</v>
      </c>
      <c r="F33">
        <v>30</v>
      </c>
    </row>
    <row r="34" spans="1:14" x14ac:dyDescent="0.25">
      <c r="A34">
        <v>1958</v>
      </c>
      <c r="B34" s="6">
        <v>0.43719999999999998</v>
      </c>
      <c r="C34" s="6">
        <v>3.04E-2</v>
      </c>
      <c r="D34" s="6">
        <v>-2.1000000000000001E-2</v>
      </c>
      <c r="E34" s="7">
        <v>3.6231884057970953E-2</v>
      </c>
      <c r="F34">
        <v>31</v>
      </c>
    </row>
    <row r="35" spans="1:14" x14ac:dyDescent="0.25">
      <c r="A35">
        <v>1959</v>
      </c>
      <c r="B35" s="6">
        <v>0.1206</v>
      </c>
      <c r="C35" s="6">
        <v>2.7699999999999999E-2</v>
      </c>
      <c r="D35" s="6">
        <v>-2.6499999999999999E-2</v>
      </c>
      <c r="E35" s="7">
        <v>1.3986013986013957E-2</v>
      </c>
      <c r="F35">
        <v>32</v>
      </c>
    </row>
    <row r="36" spans="1:14" x14ac:dyDescent="0.25">
      <c r="A36">
        <v>1960</v>
      </c>
      <c r="B36" s="6">
        <v>3.3999999999999998E-3</v>
      </c>
      <c r="C36" s="6">
        <v>4.4900000000000002E-2</v>
      </c>
      <c r="D36" s="6">
        <v>0.1164</v>
      </c>
      <c r="E36" s="7">
        <v>1.0344827586207028E-2</v>
      </c>
      <c r="F36">
        <v>33</v>
      </c>
    </row>
    <row r="37" spans="1:14" x14ac:dyDescent="0.25">
      <c r="A37">
        <v>1961</v>
      </c>
      <c r="B37" s="6">
        <v>0.26640000000000003</v>
      </c>
      <c r="C37" s="6">
        <v>2.2499999999999999E-2</v>
      </c>
      <c r="D37" s="6">
        <v>2.06E-2</v>
      </c>
      <c r="E37" s="7">
        <v>1.7064846416382284E-2</v>
      </c>
      <c r="F37">
        <v>34</v>
      </c>
    </row>
    <row r="38" spans="1:14" x14ac:dyDescent="0.25">
      <c r="A38">
        <v>1962</v>
      </c>
      <c r="B38" s="6">
        <v>-8.8099999999999998E-2</v>
      </c>
      <c r="C38" s="6">
        <v>2.5999999999999999E-2</v>
      </c>
      <c r="D38" s="6">
        <v>5.6899999999999999E-2</v>
      </c>
      <c r="E38" s="7">
        <v>6.7114093959730337E-3</v>
      </c>
      <c r="F38">
        <v>35</v>
      </c>
    </row>
    <row r="39" spans="1:14" x14ac:dyDescent="0.25">
      <c r="A39">
        <v>1963</v>
      </c>
      <c r="B39" s="6">
        <v>0.2261</v>
      </c>
      <c r="C39" s="6">
        <v>2.87E-2</v>
      </c>
      <c r="D39" s="6">
        <v>1.6799999999999999E-2</v>
      </c>
      <c r="E39" s="7">
        <v>1.3333333333333197E-2</v>
      </c>
      <c r="F39">
        <v>36</v>
      </c>
    </row>
    <row r="40" spans="1:14" x14ac:dyDescent="0.25">
      <c r="A40">
        <v>1964</v>
      </c>
      <c r="B40" s="6">
        <v>0.16420000000000001</v>
      </c>
      <c r="C40" s="6">
        <v>3.5200000000000002E-2</v>
      </c>
      <c r="D40" s="6">
        <v>3.73E-2</v>
      </c>
      <c r="E40" s="7">
        <v>1.6447368421052655E-2</v>
      </c>
      <c r="F40">
        <v>37</v>
      </c>
    </row>
    <row r="41" spans="1:14" x14ac:dyDescent="0.25">
      <c r="A41">
        <v>1965</v>
      </c>
      <c r="B41" s="6">
        <v>0.124</v>
      </c>
      <c r="C41" s="6">
        <v>3.8399999999999997E-2</v>
      </c>
      <c r="D41" s="6">
        <v>7.1999999999999998E-3</v>
      </c>
      <c r="E41" s="7">
        <v>9.7087378640776656E-3</v>
      </c>
      <c r="F41">
        <v>38</v>
      </c>
    </row>
    <row r="42" spans="1:14" x14ac:dyDescent="0.25">
      <c r="A42">
        <v>1966</v>
      </c>
      <c r="B42" s="6">
        <v>-9.9699999999999997E-2</v>
      </c>
      <c r="C42" s="6">
        <v>4.3799999999999999E-2</v>
      </c>
      <c r="D42" s="6">
        <v>2.9100000000000001E-2</v>
      </c>
      <c r="E42" s="7">
        <v>1.9230769230769384E-2</v>
      </c>
      <c r="F42">
        <v>39</v>
      </c>
    </row>
    <row r="43" spans="1:14" x14ac:dyDescent="0.25">
      <c r="A43">
        <v>1967</v>
      </c>
      <c r="B43" s="6">
        <v>0.23799999999999999</v>
      </c>
      <c r="C43" s="6">
        <v>4.9599999999999998E-2</v>
      </c>
      <c r="D43" s="6">
        <v>-1.5800000000000002E-2</v>
      </c>
      <c r="E43" s="7">
        <v>3.459119496855334E-2</v>
      </c>
      <c r="F43">
        <v>40</v>
      </c>
    </row>
    <row r="44" spans="1:14" x14ac:dyDescent="0.25">
      <c r="A44">
        <v>1968</v>
      </c>
      <c r="B44" s="6">
        <v>0.1081</v>
      </c>
      <c r="C44" s="6">
        <v>4.9700000000000001E-2</v>
      </c>
      <c r="D44" s="6">
        <v>3.27E-2</v>
      </c>
      <c r="E44" s="7">
        <v>3.6474164133738718E-2</v>
      </c>
    </row>
    <row r="45" spans="1:14" x14ac:dyDescent="0.25">
      <c r="A45">
        <v>1969</v>
      </c>
      <c r="B45" s="6">
        <v>-8.2400000000000001E-2</v>
      </c>
      <c r="C45" s="6">
        <v>5.96E-2</v>
      </c>
      <c r="D45" s="6">
        <v>-5.0099999999999999E-2</v>
      </c>
      <c r="E45" s="7">
        <v>4.3988269794721369E-2</v>
      </c>
      <c r="N45">
        <f>40*N43</f>
        <v>0</v>
      </c>
    </row>
    <row r="46" spans="1:14" x14ac:dyDescent="0.25">
      <c r="A46">
        <v>1970</v>
      </c>
      <c r="B46" s="6">
        <v>3.56E-2</v>
      </c>
      <c r="C46" s="6">
        <v>7.8200000000000006E-2</v>
      </c>
      <c r="D46" s="6">
        <v>0.16750000000000001</v>
      </c>
      <c r="E46" s="7">
        <v>6.1797752808988582E-2</v>
      </c>
    </row>
    <row r="47" spans="1:14" x14ac:dyDescent="0.25">
      <c r="A47">
        <v>1971</v>
      </c>
      <c r="B47" s="6">
        <v>0.14219999999999999</v>
      </c>
      <c r="C47" s="6">
        <v>4.87E-2</v>
      </c>
      <c r="D47" s="6">
        <v>9.7900000000000001E-2</v>
      </c>
      <c r="E47" s="7">
        <v>5.2910052910053018E-2</v>
      </c>
    </row>
    <row r="48" spans="1:14" x14ac:dyDescent="0.25">
      <c r="A48">
        <v>1972</v>
      </c>
      <c r="B48" s="6">
        <v>0.18759999999999999</v>
      </c>
      <c r="C48" s="6">
        <v>4.0099999999999997E-2</v>
      </c>
      <c r="D48" s="6">
        <v>2.8199999999999999E-2</v>
      </c>
      <c r="E48" s="7">
        <v>3.2663316582914659E-2</v>
      </c>
      <c r="K48" t="s">
        <v>19</v>
      </c>
    </row>
    <row r="49" spans="1:11" x14ac:dyDescent="0.25">
      <c r="A49">
        <v>1973</v>
      </c>
      <c r="B49" s="6">
        <v>-0.1431</v>
      </c>
      <c r="C49" s="6">
        <v>5.0700000000000002E-2</v>
      </c>
      <c r="D49" s="6">
        <v>3.6600000000000001E-2</v>
      </c>
      <c r="E49" s="7">
        <v>3.649635036496357E-2</v>
      </c>
      <c r="K49" t="s">
        <v>20</v>
      </c>
    </row>
    <row r="50" spans="1:11" x14ac:dyDescent="0.25">
      <c r="A50">
        <v>1974</v>
      </c>
      <c r="B50" s="6">
        <v>-0.25900000000000001</v>
      </c>
      <c r="C50" s="6">
        <v>7.4499999999999997E-2</v>
      </c>
      <c r="D50" s="6">
        <v>1.9900000000000001E-2</v>
      </c>
      <c r="E50" s="7">
        <v>9.3896713615023497E-2</v>
      </c>
      <c r="K50" s="3">
        <v>7.38</v>
      </c>
    </row>
    <row r="51" spans="1:11" x14ac:dyDescent="0.25">
      <c r="A51">
        <v>1975</v>
      </c>
      <c r="B51" s="6">
        <v>0.37</v>
      </c>
      <c r="C51" s="6">
        <v>7.1499999999999994E-2</v>
      </c>
      <c r="D51" s="6">
        <v>3.61E-2</v>
      </c>
      <c r="E51" s="7">
        <v>0.11802575107296143</v>
      </c>
    </row>
    <row r="52" spans="1:11" x14ac:dyDescent="0.25">
      <c r="A52">
        <v>1976</v>
      </c>
      <c r="B52" s="6">
        <v>0.23830000000000001</v>
      </c>
      <c r="C52" s="6">
        <v>5.4399999999999997E-2</v>
      </c>
      <c r="D52" s="6">
        <v>0.1598</v>
      </c>
      <c r="E52" s="7">
        <v>6.7178502879078783E-2</v>
      </c>
    </row>
    <row r="53" spans="1:11" x14ac:dyDescent="0.25">
      <c r="A53">
        <v>1977</v>
      </c>
      <c r="B53" s="6">
        <v>-6.9800000000000001E-2</v>
      </c>
      <c r="C53" s="6">
        <v>4.3499999999999997E-2</v>
      </c>
      <c r="D53" s="6">
        <v>1.29E-2</v>
      </c>
      <c r="E53" s="7">
        <v>5.2158273381294862E-2</v>
      </c>
    </row>
    <row r="54" spans="1:11" x14ac:dyDescent="0.25">
      <c r="A54">
        <v>1978</v>
      </c>
      <c r="B54" s="6">
        <v>6.5100000000000005E-2</v>
      </c>
      <c r="C54" s="6">
        <v>6.0699999999999997E-2</v>
      </c>
      <c r="D54" s="6">
        <v>-7.7999999999999996E-3</v>
      </c>
      <c r="E54" s="7">
        <v>6.8376068376068355E-2</v>
      </c>
    </row>
    <row r="55" spans="1:11" x14ac:dyDescent="0.25">
      <c r="A55">
        <v>1979</v>
      </c>
      <c r="B55" s="6">
        <v>0.1852</v>
      </c>
      <c r="C55" s="6">
        <v>9.0800000000000006E-2</v>
      </c>
      <c r="D55" s="6">
        <v>6.7000000000000002E-3</v>
      </c>
      <c r="E55" s="7">
        <v>9.2799999999999994E-2</v>
      </c>
    </row>
    <row r="56" spans="1:11" x14ac:dyDescent="0.25">
      <c r="A56">
        <v>1980</v>
      </c>
      <c r="B56" s="6">
        <v>0.31740000000000002</v>
      </c>
      <c r="C56" s="6">
        <v>0.12039999999999999</v>
      </c>
      <c r="D56" s="6">
        <v>-2.9899999999999999E-2</v>
      </c>
      <c r="E56" s="7">
        <v>0.13909224011713039</v>
      </c>
    </row>
    <row r="57" spans="1:11" x14ac:dyDescent="0.25">
      <c r="A57">
        <v>1981</v>
      </c>
      <c r="B57" s="6">
        <v>-4.7E-2</v>
      </c>
      <c r="C57" s="6">
        <v>0.15490000000000001</v>
      </c>
      <c r="D57" s="6">
        <v>8.2000000000000003E-2</v>
      </c>
      <c r="E57" s="7">
        <v>0.11825192802056561</v>
      </c>
    </row>
    <row r="58" spans="1:11" x14ac:dyDescent="0.25">
      <c r="A58">
        <v>1982</v>
      </c>
      <c r="B58" s="6">
        <v>0.20419999999999999</v>
      </c>
      <c r="C58" s="6">
        <v>0.1085</v>
      </c>
      <c r="D58" s="6">
        <v>0.3281</v>
      </c>
      <c r="E58" s="7">
        <v>8.3908045977011403E-2</v>
      </c>
    </row>
    <row r="59" spans="1:11" x14ac:dyDescent="0.25">
      <c r="A59">
        <v>1983</v>
      </c>
      <c r="B59" s="6">
        <v>0.22339999999999999</v>
      </c>
      <c r="C59" s="6">
        <v>7.9399999999999998E-2</v>
      </c>
      <c r="D59" s="6">
        <v>3.2000000000000001E-2</v>
      </c>
      <c r="E59" s="7">
        <v>3.7115588547189882E-2</v>
      </c>
    </row>
    <row r="60" spans="1:11" x14ac:dyDescent="0.25">
      <c r="A60">
        <v>1984</v>
      </c>
      <c r="B60" s="6">
        <v>6.1499999999999999E-2</v>
      </c>
      <c r="C60" s="6">
        <v>0.09</v>
      </c>
      <c r="D60" s="6">
        <v>0.13730000000000001</v>
      </c>
      <c r="E60" s="7">
        <v>4.1922290388548111E-2</v>
      </c>
    </row>
    <row r="61" spans="1:11" x14ac:dyDescent="0.25">
      <c r="A61">
        <v>1985</v>
      </c>
      <c r="B61" s="6">
        <v>0.31240000000000001</v>
      </c>
      <c r="C61" s="6">
        <v>8.0600000000000005E-2</v>
      </c>
      <c r="D61" s="6">
        <v>0.2571</v>
      </c>
      <c r="E61" s="7">
        <v>3.5328753680078373E-2</v>
      </c>
    </row>
    <row r="62" spans="1:11" x14ac:dyDescent="0.25">
      <c r="A62">
        <v>1986</v>
      </c>
      <c r="B62" s="6">
        <v>0.18490000000000001</v>
      </c>
      <c r="C62" s="6">
        <v>7.0999999999999994E-2</v>
      </c>
      <c r="D62" s="6">
        <v>0.24279999999999999</v>
      </c>
      <c r="E62" s="7">
        <v>3.8862559241706007E-2</v>
      </c>
    </row>
    <row r="63" spans="1:11" x14ac:dyDescent="0.25">
      <c r="A63">
        <v>1987</v>
      </c>
      <c r="B63" s="6">
        <v>5.8099999999999999E-2</v>
      </c>
      <c r="C63" s="6">
        <v>5.5300000000000002E-2</v>
      </c>
      <c r="D63" s="6">
        <v>-4.9599999999999998E-2</v>
      </c>
      <c r="E63" s="7">
        <v>1.4598540145985384E-2</v>
      </c>
    </row>
    <row r="64" spans="1:11" x14ac:dyDescent="0.25">
      <c r="A64">
        <v>1988</v>
      </c>
      <c r="B64" s="6">
        <v>0.16539999999999999</v>
      </c>
      <c r="C64" s="6">
        <v>5.7700000000000001E-2</v>
      </c>
      <c r="D64" s="6">
        <v>8.2199999999999995E-2</v>
      </c>
      <c r="E64" s="7">
        <v>4.0467625899280657E-2</v>
      </c>
    </row>
    <row r="65" spans="1:5" x14ac:dyDescent="0.25">
      <c r="A65">
        <v>1989</v>
      </c>
      <c r="B65" s="6">
        <v>0.31480000000000002</v>
      </c>
      <c r="C65" s="6">
        <v>8.0699999999999994E-2</v>
      </c>
      <c r="D65" s="6">
        <v>0.1769</v>
      </c>
      <c r="E65" s="7">
        <v>4.6672428694900514E-2</v>
      </c>
    </row>
    <row r="66" spans="1:5" x14ac:dyDescent="0.25">
      <c r="A66">
        <v>1990</v>
      </c>
      <c r="B66" s="6">
        <v>-3.0599999999999999E-2</v>
      </c>
      <c r="C66" s="6">
        <v>7.6300000000000007E-2</v>
      </c>
      <c r="D66" s="6">
        <v>6.2399999999999997E-2</v>
      </c>
      <c r="E66" s="7">
        <v>5.2023121387283267E-2</v>
      </c>
    </row>
    <row r="67" spans="1:5" x14ac:dyDescent="0.25">
      <c r="A67">
        <v>1991</v>
      </c>
      <c r="B67" s="6">
        <v>0.30230000000000001</v>
      </c>
      <c r="C67" s="6">
        <v>6.7400000000000002E-2</v>
      </c>
      <c r="D67" s="6">
        <v>0.15</v>
      </c>
      <c r="E67" s="7">
        <v>5.6514913657770727E-2</v>
      </c>
    </row>
    <row r="68" spans="1:5" x14ac:dyDescent="0.25">
      <c r="A68">
        <v>1992</v>
      </c>
      <c r="B68" s="6">
        <v>7.4899999999999994E-2</v>
      </c>
      <c r="C68" s="6">
        <v>4.07E-2</v>
      </c>
      <c r="D68" s="6">
        <v>9.3600000000000003E-2</v>
      </c>
      <c r="E68" s="7">
        <v>2.6002971768201988E-2</v>
      </c>
    </row>
    <row r="69" spans="1:5" x14ac:dyDescent="0.25">
      <c r="A69">
        <v>1993</v>
      </c>
      <c r="B69" s="6">
        <v>9.9699999999999997E-2</v>
      </c>
      <c r="C69" s="6">
        <v>3.2199999999999999E-2</v>
      </c>
      <c r="D69" s="6">
        <v>0.1421</v>
      </c>
      <c r="E69" s="7">
        <v>3.2585083272990589E-2</v>
      </c>
    </row>
    <row r="70" spans="1:5" x14ac:dyDescent="0.25">
      <c r="A70">
        <v>1994</v>
      </c>
      <c r="B70" s="6">
        <v>1.3299999999999999E-2</v>
      </c>
      <c r="C70" s="6">
        <v>3.0599999999999999E-2</v>
      </c>
      <c r="D70" s="6">
        <v>-8.0399999999999999E-2</v>
      </c>
      <c r="E70" s="7">
        <v>2.5245441795231471E-2</v>
      </c>
    </row>
    <row r="71" spans="1:5" x14ac:dyDescent="0.25">
      <c r="A71">
        <v>1995</v>
      </c>
      <c r="B71" s="6">
        <v>0.372</v>
      </c>
      <c r="C71" s="6">
        <v>5.6000000000000001E-2</v>
      </c>
      <c r="D71" s="6">
        <v>0.23480000000000001</v>
      </c>
      <c r="E71" s="7">
        <v>2.8043775649794878E-2</v>
      </c>
    </row>
    <row r="72" spans="1:5" x14ac:dyDescent="0.25">
      <c r="A72">
        <v>1996</v>
      </c>
      <c r="B72" s="6">
        <v>0.2382</v>
      </c>
      <c r="C72" s="6">
        <v>5.1400000000000001E-2</v>
      </c>
      <c r="D72" s="6">
        <v>1.43E-2</v>
      </c>
      <c r="E72" s="7">
        <v>2.7278775781769848E-2</v>
      </c>
    </row>
    <row r="73" spans="1:5" x14ac:dyDescent="0.25">
      <c r="A73">
        <v>1997</v>
      </c>
      <c r="B73" s="6">
        <v>0.31859999999999999</v>
      </c>
      <c r="C73" s="6">
        <v>4.9099999999999998E-2</v>
      </c>
      <c r="D73" s="6">
        <v>9.9400000000000002E-2</v>
      </c>
      <c r="E73" s="7">
        <v>3.0440414507771907E-2</v>
      </c>
    </row>
    <row r="74" spans="1:5" x14ac:dyDescent="0.25">
      <c r="A74">
        <v>1998</v>
      </c>
      <c r="B74" s="6">
        <v>0.28339999999999999</v>
      </c>
      <c r="C74" s="6">
        <v>5.16E-2</v>
      </c>
      <c r="D74" s="6">
        <v>0.1492</v>
      </c>
      <c r="E74" s="7">
        <v>1.5713387806411072E-2</v>
      </c>
    </row>
    <row r="75" spans="1:5" x14ac:dyDescent="0.25">
      <c r="A75">
        <v>1999</v>
      </c>
      <c r="B75" s="6">
        <v>0.2089</v>
      </c>
      <c r="C75" s="6">
        <v>4.3900000000000002E-2</v>
      </c>
      <c r="D75" s="6">
        <v>-8.2500000000000004E-2</v>
      </c>
      <c r="E75" s="7">
        <v>1.6707920792079278E-2</v>
      </c>
    </row>
    <row r="76" spans="1:5" x14ac:dyDescent="0.25">
      <c r="A76">
        <v>2000</v>
      </c>
      <c r="B76" s="6">
        <v>-9.0300000000000005E-2</v>
      </c>
      <c r="C76" s="6">
        <v>5.3699999999999998E-2</v>
      </c>
      <c r="D76" s="6">
        <v>0.1666</v>
      </c>
      <c r="E76" s="7">
        <v>2.7388922702373808E-2</v>
      </c>
    </row>
    <row r="77" spans="1:5" x14ac:dyDescent="0.25">
      <c r="A77">
        <v>2001</v>
      </c>
      <c r="B77" s="6">
        <v>-0.11849999999999999</v>
      </c>
      <c r="C77" s="6">
        <v>5.7299999999999997E-2</v>
      </c>
      <c r="D77" s="6">
        <v>5.57E-2</v>
      </c>
      <c r="E77" s="7">
        <v>3.7322274881516515E-2</v>
      </c>
    </row>
    <row r="78" spans="1:5" x14ac:dyDescent="0.25">
      <c r="A78">
        <v>2002</v>
      </c>
      <c r="B78" s="6">
        <v>-0.221</v>
      </c>
      <c r="C78" s="6">
        <v>0.1784</v>
      </c>
      <c r="D78" s="6">
        <v>3.8300000000000001E-2</v>
      </c>
      <c r="E78" s="7">
        <v>1.142204454597362E-2</v>
      </c>
    </row>
    <row r="79" spans="1:5" x14ac:dyDescent="0.25">
      <c r="A79">
        <v>2003</v>
      </c>
      <c r="B79" s="6">
        <v>0.2868</v>
      </c>
      <c r="C79" s="6">
        <v>1.4500000000000001E-2</v>
      </c>
      <c r="D79" s="6">
        <v>1.6500000000000001E-2</v>
      </c>
      <c r="E79" s="7">
        <v>2.5974025974025983E-2</v>
      </c>
    </row>
    <row r="80" spans="1:5" x14ac:dyDescent="0.25">
      <c r="A80">
        <v>2004</v>
      </c>
      <c r="B80" s="6">
        <v>0.10879999999999999</v>
      </c>
      <c r="C80" s="6">
        <v>8.5099999999999995E-2</v>
      </c>
      <c r="D80" s="6">
        <v>1.0200000000000001E-2</v>
      </c>
      <c r="E80" s="7">
        <v>1.9262520638414937E-2</v>
      </c>
    </row>
    <row r="81" spans="1:5" x14ac:dyDescent="0.25">
      <c r="A81">
        <v>2005</v>
      </c>
      <c r="B81" s="6">
        <v>4.9099999999999998E-2</v>
      </c>
      <c r="C81" s="6">
        <v>7.8100000000000003E-2</v>
      </c>
      <c r="D81" s="6">
        <v>1.2E-2</v>
      </c>
      <c r="E81" s="7">
        <v>2.9697624190064831E-2</v>
      </c>
    </row>
    <row r="82" spans="1:5" x14ac:dyDescent="0.25">
      <c r="A82">
        <v>2006</v>
      </c>
      <c r="B82" s="6">
        <v>0.15790000000000001</v>
      </c>
      <c r="C82" s="6">
        <v>1.1900000000000001E-2</v>
      </c>
      <c r="D82" s="6">
        <v>2.98E-2</v>
      </c>
      <c r="E82" s="7">
        <v>3.9853172522286373E-2</v>
      </c>
    </row>
    <row r="83" spans="1:5" x14ac:dyDescent="0.25">
      <c r="A83">
        <v>2007</v>
      </c>
      <c r="B83" s="6">
        <v>5.4899999999999997E-2</v>
      </c>
      <c r="C83" s="6">
        <v>9.8799999999999999E-2</v>
      </c>
      <c r="D83" s="6">
        <v>4.6600000000000003E-2</v>
      </c>
      <c r="E83" s="7">
        <v>2.0756429652042385E-2</v>
      </c>
    </row>
    <row r="84" spans="1:5" x14ac:dyDescent="0.25">
      <c r="A84">
        <v>2008</v>
      </c>
      <c r="B84" s="6">
        <v>-0.37</v>
      </c>
      <c r="C84" s="6">
        <v>0.25869999999999999</v>
      </c>
      <c r="D84" s="6">
        <v>1.6E-2</v>
      </c>
      <c r="E84" s="7">
        <v>4.2802940479013563E-2</v>
      </c>
    </row>
    <row r="85" spans="1:5" x14ac:dyDescent="0.25">
      <c r="A85">
        <v>2009</v>
      </c>
      <c r="B85" s="6">
        <v>0.2646</v>
      </c>
      <c r="C85" s="6">
        <v>-0.14899999999999999</v>
      </c>
      <c r="D85" s="6">
        <v>1E-3</v>
      </c>
      <c r="E85" s="7">
        <v>2.984650369528552E-4</v>
      </c>
    </row>
  </sheetData>
  <phoneticPr fontId="0" type="noConversion"/>
  <printOptions headings="1" gridLines="1"/>
  <pageMargins left="0.75" right="0.75" top="1" bottom="1" header="0.5" footer="0.5"/>
  <pageSetup scale="56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1"/>
  <sheetViews>
    <sheetView workbookViewId="0">
      <selection activeCell="B8" sqref="B8"/>
    </sheetView>
  </sheetViews>
  <sheetFormatPr defaultRowHeight="13.2" x14ac:dyDescent="0.25"/>
  <cols>
    <col min="2" max="2" width="13.33203125" customWidth="1"/>
    <col min="3" max="3" width="16" customWidth="1"/>
    <col min="4" max="4" width="10.88671875" customWidth="1"/>
  </cols>
  <sheetData>
    <row r="1" spans="2:5" x14ac:dyDescent="0.25">
      <c r="C1" t="s">
        <v>23</v>
      </c>
      <c r="D1" t="s">
        <v>24</v>
      </c>
      <c r="E1" t="s">
        <v>25</v>
      </c>
    </row>
    <row r="2" spans="2:5" x14ac:dyDescent="0.25">
      <c r="C2">
        <v>3</v>
      </c>
      <c r="D2">
        <v>4</v>
      </c>
      <c r="E2">
        <v>5</v>
      </c>
    </row>
    <row r="3" spans="2:5" x14ac:dyDescent="0.25">
      <c r="B3" t="s">
        <v>21</v>
      </c>
      <c r="C3" t="s">
        <v>26</v>
      </c>
      <c r="D3" t="s">
        <v>27</v>
      </c>
      <c r="E3" t="s">
        <v>28</v>
      </c>
    </row>
    <row r="4" spans="2:5" x14ac:dyDescent="0.25">
      <c r="B4">
        <v>1000</v>
      </c>
      <c r="C4">
        <v>0</v>
      </c>
      <c r="D4">
        <f>a*EXP(-B4/b)+c_</f>
        <v>5</v>
      </c>
      <c r="E4">
        <f>(D4-C4)^2</f>
        <v>25</v>
      </c>
    </row>
    <row r="5" spans="2:5" x14ac:dyDescent="0.25">
      <c r="B5" s="4">
        <v>100000</v>
      </c>
      <c r="C5">
        <v>0.25</v>
      </c>
      <c r="D5">
        <f>a*EXP(-B5/b)+c_</f>
        <v>5</v>
      </c>
      <c r="E5">
        <f>(D5-C5)^2</f>
        <v>22.5625</v>
      </c>
    </row>
    <row r="6" spans="2:5" x14ac:dyDescent="0.25">
      <c r="B6" s="4">
        <v>400000</v>
      </c>
      <c r="C6">
        <v>0.5</v>
      </c>
      <c r="D6">
        <f>a*EXP(-B6/b)+c_</f>
        <v>5</v>
      </c>
      <c r="E6">
        <f>(D6-C6)^2</f>
        <v>20.25</v>
      </c>
    </row>
    <row r="7" spans="2:5" x14ac:dyDescent="0.25">
      <c r="B7" s="4">
        <v>1000000</v>
      </c>
      <c r="C7">
        <v>0.75</v>
      </c>
      <c r="D7">
        <f>a*EXP(-B7/b)+c_</f>
        <v>5</v>
      </c>
      <c r="E7">
        <f>(D7-C7)^2</f>
        <v>18.0625</v>
      </c>
    </row>
    <row r="8" spans="2:5" x14ac:dyDescent="0.25">
      <c r="B8" s="4">
        <v>4000000</v>
      </c>
      <c r="C8">
        <v>1</v>
      </c>
      <c r="D8">
        <f>a*EXP(-B8/b)+c_</f>
        <v>5</v>
      </c>
      <c r="E8">
        <f>(D8-C8)^2</f>
        <v>16</v>
      </c>
    </row>
    <row r="9" spans="2:5" x14ac:dyDescent="0.25">
      <c r="D9" t="s">
        <v>29</v>
      </c>
      <c r="E9">
        <f>SUM(E4:E8)</f>
        <v>101.875</v>
      </c>
    </row>
    <row r="11" spans="2:5" ht="15.6" x14ac:dyDescent="0.25">
      <c r="B11" t="s">
        <v>22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4</vt:i4>
      </vt:variant>
    </vt:vector>
  </HeadingPairs>
  <TitlesOfParts>
    <vt:vector size="21" baseType="lpstr">
      <vt:lpstr>RiskStatsDataHiddenSheet</vt:lpstr>
      <vt:lpstr>model</vt:lpstr>
      <vt:lpstr>utility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a</vt:lpstr>
      <vt:lpstr>b</vt:lpstr>
      <vt:lpstr>c_</vt:lpstr>
      <vt:lpstr>Lookup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winston</dc:creator>
  <cp:lastModifiedBy>jpierce</cp:lastModifiedBy>
  <dcterms:created xsi:type="dcterms:W3CDTF">1998-12-25T16:33:53Z</dcterms:created>
  <dcterms:modified xsi:type="dcterms:W3CDTF">2016-11-03T17:54:11Z</dcterms:modified>
</cp:coreProperties>
</file>