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ccess\Access\Transit\Transportation\T03-Public Transit\1.0 TRANSIT_SCHEDULES\1.1 Development Schedules\2025.08\"/>
    </mc:Choice>
  </mc:AlternateContent>
  <xr:revisionPtr revIDLastSave="0" documentId="13_ncr:1_{925BA1E0-CF1B-447A-9109-40E2311FF6BA}" xr6:coauthVersionLast="47" xr6:coauthVersionMax="47" xr10:uidLastSave="{00000000-0000-0000-0000-000000000000}"/>
  <bookViews>
    <workbookView xWindow="28680" yWindow="-120" windowWidth="29040" windowHeight="15720" activeTab="2" xr2:uid="{577F2DD7-92B1-4D6C-B5E1-9B2D3BDB1383}"/>
  </bookViews>
  <sheets>
    <sheet name="Segment" sheetId="6" r:id="rId1"/>
    <sheet name="Video" sheetId="2" r:id="rId2"/>
    <sheet name="Summary" sheetId="3" r:id="rId3"/>
    <sheet name="Difference From Ex" sheetId="10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6" l="1"/>
  <c r="J85" i="3"/>
  <c r="J84" i="3"/>
  <c r="H85" i="3"/>
  <c r="H84" i="3"/>
  <c r="J47" i="3"/>
  <c r="J46" i="3"/>
  <c r="H47" i="3"/>
  <c r="H46" i="3"/>
  <c r="F86" i="10"/>
  <c r="G86" i="10"/>
  <c r="H86" i="10"/>
  <c r="J86" i="10"/>
  <c r="F87" i="10"/>
  <c r="G87" i="10"/>
  <c r="H87" i="10"/>
  <c r="J87" i="10"/>
  <c r="X103" i="10"/>
  <c r="O104" i="10"/>
  <c r="P104" i="10"/>
  <c r="Q104" i="10"/>
  <c r="R104" i="10"/>
  <c r="T104" i="10"/>
  <c r="U104" i="10"/>
  <c r="V104" i="10"/>
  <c r="X104" i="10"/>
  <c r="K87" i="10"/>
  <c r="K86" i="10"/>
  <c r="G48" i="10"/>
  <c r="H48" i="10"/>
  <c r="J48" i="10"/>
  <c r="K48" i="10"/>
  <c r="G49" i="10"/>
  <c r="H49" i="10"/>
  <c r="J49" i="10"/>
  <c r="K49" i="10"/>
  <c r="X72" i="10"/>
  <c r="P78" i="10"/>
  <c r="Q78" i="10"/>
  <c r="R78" i="10"/>
  <c r="T78" i="10"/>
  <c r="U78" i="10"/>
  <c r="V78" i="10"/>
  <c r="X78" i="10"/>
  <c r="P79" i="10"/>
  <c r="Q79" i="10"/>
  <c r="R79" i="10"/>
  <c r="T79" i="10"/>
  <c r="U79" i="10"/>
  <c r="V79" i="10"/>
  <c r="X79" i="10"/>
  <c r="F49" i="10"/>
  <c r="F48" i="10"/>
  <c r="X32" i="10"/>
  <c r="O38" i="10"/>
  <c r="P38" i="10"/>
  <c r="Q38" i="10"/>
  <c r="R38" i="10"/>
  <c r="T38" i="10"/>
  <c r="U38" i="10"/>
  <c r="V38" i="10"/>
  <c r="X38" i="10"/>
  <c r="O39" i="10"/>
  <c r="P39" i="10"/>
  <c r="Q39" i="10"/>
  <c r="R39" i="10"/>
  <c r="T39" i="10"/>
  <c r="U39" i="10"/>
  <c r="V39" i="10"/>
  <c r="X39" i="10"/>
  <c r="F6" i="10"/>
  <c r="G6" i="10"/>
  <c r="H6" i="10"/>
  <c r="J6" i="10"/>
  <c r="F7" i="10"/>
  <c r="G7" i="10"/>
  <c r="H7" i="10"/>
  <c r="J7" i="10"/>
  <c r="K7" i="10"/>
  <c r="K6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T85" i="10"/>
  <c r="J85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T47" i="10"/>
  <c r="J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T5" i="10"/>
  <c r="J5" i="10"/>
  <c r="AA104" i="3"/>
  <c r="AA103" i="3"/>
  <c r="K87" i="3"/>
  <c r="K86" i="3"/>
  <c r="S105" i="3"/>
  <c r="N105" i="3"/>
  <c r="I105" i="3"/>
  <c r="B104" i="3"/>
  <c r="B103" i="3"/>
  <c r="AA102" i="3"/>
  <c r="B102" i="3"/>
  <c r="AA101" i="3"/>
  <c r="B101" i="3"/>
  <c r="AA100" i="3"/>
  <c r="B100" i="3"/>
  <c r="AA99" i="3"/>
  <c r="B99" i="3"/>
  <c r="AA98" i="3"/>
  <c r="B98" i="3"/>
  <c r="AA97" i="3"/>
  <c r="B97" i="3"/>
  <c r="AA96" i="3"/>
  <c r="B96" i="3"/>
  <c r="AA95" i="3"/>
  <c r="B95" i="3"/>
  <c r="AA94" i="3"/>
  <c r="B94" i="3"/>
  <c r="AA93" i="3"/>
  <c r="B93" i="3"/>
  <c r="AA92" i="3"/>
  <c r="B92" i="3"/>
  <c r="AA91" i="3"/>
  <c r="B91" i="3"/>
  <c r="AA90" i="3"/>
  <c r="B90" i="3"/>
  <c r="AA89" i="3"/>
  <c r="B89" i="3"/>
  <c r="AA88" i="3"/>
  <c r="B88" i="3"/>
  <c r="AA87" i="3"/>
  <c r="B87" i="3"/>
  <c r="AA86" i="3"/>
  <c r="B86" i="3"/>
  <c r="T85" i="3"/>
  <c r="AA79" i="3"/>
  <c r="AA78" i="3"/>
  <c r="AA77" i="3"/>
  <c r="AA74" i="3"/>
  <c r="AA72" i="3"/>
  <c r="AA71" i="3"/>
  <c r="B66" i="3"/>
  <c r="B67" i="3"/>
  <c r="B68" i="3"/>
  <c r="B69" i="3"/>
  <c r="B70" i="3"/>
  <c r="B71" i="3"/>
  <c r="B72" i="3"/>
  <c r="K48" i="3"/>
  <c r="S80" i="3"/>
  <c r="N80" i="3"/>
  <c r="I80" i="3"/>
  <c r="B79" i="3"/>
  <c r="B78" i="3"/>
  <c r="B77" i="3"/>
  <c r="AA76" i="3"/>
  <c r="B76" i="3"/>
  <c r="AA75" i="3"/>
  <c r="B75" i="3"/>
  <c r="B74" i="3"/>
  <c r="AA73" i="3"/>
  <c r="B73" i="3"/>
  <c r="AA70" i="3"/>
  <c r="AA69" i="3"/>
  <c r="AA68" i="3"/>
  <c r="AA67" i="3"/>
  <c r="AA66" i="3"/>
  <c r="AA65" i="3"/>
  <c r="B65" i="3"/>
  <c r="AA64" i="3"/>
  <c r="B64" i="3"/>
  <c r="AA63" i="3"/>
  <c r="B63" i="3"/>
  <c r="AA62" i="3"/>
  <c r="B62" i="3"/>
  <c r="AA61" i="3"/>
  <c r="B61" i="3"/>
  <c r="AA60" i="3"/>
  <c r="B60" i="3"/>
  <c r="AA59" i="3"/>
  <c r="B59" i="3"/>
  <c r="AA58" i="3"/>
  <c r="B58" i="3"/>
  <c r="AA57" i="3"/>
  <c r="B57" i="3"/>
  <c r="AA56" i="3"/>
  <c r="B56" i="3"/>
  <c r="AA55" i="3"/>
  <c r="B55" i="3"/>
  <c r="AA54" i="3"/>
  <c r="B54" i="3"/>
  <c r="AA53" i="3"/>
  <c r="B53" i="3"/>
  <c r="AA52" i="3"/>
  <c r="B52" i="3"/>
  <c r="AA51" i="3"/>
  <c r="B51" i="3"/>
  <c r="AA50" i="3"/>
  <c r="B50" i="3"/>
  <c r="AA49" i="3"/>
  <c r="B49" i="3"/>
  <c r="AA48" i="3"/>
  <c r="B48" i="3"/>
  <c r="T47" i="3"/>
  <c r="K6" i="3"/>
  <c r="K7" i="3" s="1"/>
  <c r="AF12" i="2"/>
  <c r="X11" i="2"/>
  <c r="AB12" i="2"/>
  <c r="AA12" i="2"/>
  <c r="AI7" i="2"/>
  <c r="AI8" i="2"/>
  <c r="AI9" i="2"/>
  <c r="AI10" i="2"/>
  <c r="AI11" i="2"/>
  <c r="AI12" i="2"/>
  <c r="AI13" i="2"/>
  <c r="AI6" i="2"/>
  <c r="AH7" i="2"/>
  <c r="AH8" i="2"/>
  <c r="AH9" i="2"/>
  <c r="AH10" i="2"/>
  <c r="AH11" i="2"/>
  <c r="AH12" i="2"/>
  <c r="AH13" i="2"/>
  <c r="AH6" i="2"/>
  <c r="AF6" i="2"/>
  <c r="AG6" i="2"/>
  <c r="AF7" i="2"/>
  <c r="AG7" i="2"/>
  <c r="AF8" i="2"/>
  <c r="AG8" i="2"/>
  <c r="AF9" i="2"/>
  <c r="AG9" i="2"/>
  <c r="AF10" i="2"/>
  <c r="AG10" i="2"/>
  <c r="AF11" i="2"/>
  <c r="AG11" i="2"/>
  <c r="AG12" i="2"/>
  <c r="AF13" i="2"/>
  <c r="AG13" i="2"/>
  <c r="AE7" i="2"/>
  <c r="AE8" i="2"/>
  <c r="AE9" i="2"/>
  <c r="AE10" i="2"/>
  <c r="AE11" i="2"/>
  <c r="AE12" i="2"/>
  <c r="AE13" i="2"/>
  <c r="AE6" i="2"/>
  <c r="AB6" i="2"/>
  <c r="AB7" i="2"/>
  <c r="AB8" i="2"/>
  <c r="AB9" i="2"/>
  <c r="AB10" i="2"/>
  <c r="AB11" i="2"/>
  <c r="AB13" i="2"/>
  <c r="AA7" i="2"/>
  <c r="AA8" i="2"/>
  <c r="AA9" i="2"/>
  <c r="AA10" i="2"/>
  <c r="AA11" i="2"/>
  <c r="AA13" i="2"/>
  <c r="AA6" i="2"/>
  <c r="Z7" i="2"/>
  <c r="Z8" i="2"/>
  <c r="Z9" i="2"/>
  <c r="Z10" i="2"/>
  <c r="Z11" i="2"/>
  <c r="Z12" i="2"/>
  <c r="Z13" i="2"/>
  <c r="Z6" i="2"/>
  <c r="Y6" i="2"/>
  <c r="Y7" i="2"/>
  <c r="Y8" i="2"/>
  <c r="Y9" i="2"/>
  <c r="Y10" i="2"/>
  <c r="Y11" i="2"/>
  <c r="Y12" i="2"/>
  <c r="Y13" i="2"/>
  <c r="X7" i="2"/>
  <c r="X8" i="2"/>
  <c r="X9" i="2"/>
  <c r="X10" i="2"/>
  <c r="X12" i="2"/>
  <c r="X13" i="2"/>
  <c r="X6" i="2"/>
  <c r="P4" i="2"/>
  <c r="F4" i="2"/>
  <c r="AA105" i="3" l="1"/>
  <c r="AA80" i="3"/>
  <c r="K49" i="3"/>
  <c r="B30" i="3"/>
  <c r="B17" i="3"/>
  <c r="B7" i="3"/>
  <c r="B8" i="3" l="1"/>
  <c r="B9" i="3"/>
  <c r="B10" i="3"/>
  <c r="B11" i="3"/>
  <c r="B12" i="3"/>
  <c r="B13" i="3"/>
  <c r="B14" i="3"/>
  <c r="B15" i="3"/>
  <c r="B16" i="3"/>
  <c r="B18" i="3"/>
  <c r="B19" i="3"/>
  <c r="B20" i="3"/>
  <c r="B21" i="3"/>
  <c r="B22" i="3"/>
  <c r="B23" i="3"/>
  <c r="B24" i="3"/>
  <c r="B25" i="3"/>
  <c r="B26" i="3"/>
  <c r="B27" i="3"/>
  <c r="B28" i="3"/>
  <c r="B29" i="3"/>
  <c r="B31" i="3"/>
  <c r="B32" i="3"/>
  <c r="B33" i="3"/>
  <c r="B34" i="3"/>
  <c r="B35" i="3"/>
  <c r="B36" i="3"/>
  <c r="B37" i="3"/>
  <c r="B38" i="3"/>
  <c r="B39" i="3"/>
  <c r="B6" i="3"/>
  <c r="S40" i="3"/>
  <c r="N40" i="3"/>
  <c r="I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T5" i="3"/>
  <c r="J5" i="3"/>
  <c r="AA40" i="3" l="1"/>
  <c r="U44" i="6" l="1"/>
  <c r="Q49" i="6"/>
  <c r="P49" i="6"/>
  <c r="O49" i="6"/>
  <c r="N49" i="6"/>
  <c r="M49" i="6"/>
  <c r="L49" i="6"/>
  <c r="J49" i="6"/>
  <c r="H49" i="6"/>
  <c r="G49" i="6"/>
  <c r="F49" i="6"/>
  <c r="E49" i="6"/>
  <c r="D49" i="6"/>
  <c r="C49" i="6"/>
  <c r="B49" i="6"/>
  <c r="K49" i="6" s="1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V44" i="6"/>
  <c r="W44" i="6"/>
  <c r="X44" i="6"/>
  <c r="Y44" i="6"/>
  <c r="Z44" i="6"/>
  <c r="AA44" i="6"/>
  <c r="AB44" i="6"/>
  <c r="AC44" i="6"/>
  <c r="AD44" i="6"/>
  <c r="AE44" i="6"/>
  <c r="AF44" i="6"/>
  <c r="AG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C45" i="6"/>
  <c r="C44" i="6"/>
  <c r="A63" i="6" l="1"/>
  <c r="A76" i="6" s="1"/>
  <c r="H76" i="6"/>
  <c r="G76" i="6"/>
  <c r="F76" i="6"/>
  <c r="E76" i="6"/>
  <c r="D76" i="6"/>
  <c r="C76" i="6"/>
  <c r="A50" i="6"/>
  <c r="B63" i="6"/>
  <c r="B76" i="6" s="1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C43" i="6"/>
  <c r="L50" i="6" l="1"/>
  <c r="J50" i="6"/>
  <c r="E50" i="6"/>
  <c r="M50" i="6"/>
  <c r="F50" i="6"/>
  <c r="N50" i="6"/>
  <c r="G50" i="6"/>
  <c r="G77" i="6" s="1"/>
  <c r="C50" i="6"/>
  <c r="C77" i="6" s="1"/>
  <c r="O50" i="6"/>
  <c r="H50" i="6"/>
  <c r="H77" i="6" s="1"/>
  <c r="P50" i="6"/>
  <c r="Q50" i="6"/>
  <c r="D50" i="6"/>
  <c r="D77" i="6" s="1"/>
  <c r="B50" i="6"/>
  <c r="A64" i="6"/>
  <c r="A77" i="6" s="1"/>
  <c r="A51" i="6"/>
  <c r="E77" i="6" l="1"/>
  <c r="F77" i="6"/>
  <c r="B51" i="6"/>
  <c r="J51" i="6"/>
  <c r="H51" i="6"/>
  <c r="H78" i="6" s="1"/>
  <c r="C51" i="6"/>
  <c r="C78" i="6" s="1"/>
  <c r="D51" i="6"/>
  <c r="D78" i="6" s="1"/>
  <c r="P51" i="6"/>
  <c r="L51" i="6"/>
  <c r="E51" i="6"/>
  <c r="E78" i="6" s="1"/>
  <c r="M51" i="6"/>
  <c r="F51" i="6"/>
  <c r="F78" i="6" s="1"/>
  <c r="N51" i="6"/>
  <c r="G51" i="6"/>
  <c r="O51" i="6"/>
  <c r="Q51" i="6"/>
  <c r="K50" i="6"/>
  <c r="B64" i="6"/>
  <c r="B77" i="6" s="1"/>
  <c r="A52" i="6"/>
  <c r="A65" i="6"/>
  <c r="A78" i="6" s="1"/>
  <c r="G78" i="6" l="1"/>
  <c r="L52" i="6"/>
  <c r="E52" i="6"/>
  <c r="E79" i="6" s="1"/>
  <c r="M52" i="6"/>
  <c r="F52" i="6"/>
  <c r="B52" i="6"/>
  <c r="N52" i="6"/>
  <c r="J52" i="6"/>
  <c r="G52" i="6"/>
  <c r="G79" i="6" s="1"/>
  <c r="O52" i="6"/>
  <c r="H52" i="6"/>
  <c r="H79" i="6" s="1"/>
  <c r="C52" i="6"/>
  <c r="P52" i="6"/>
  <c r="Q52" i="6"/>
  <c r="D52" i="6"/>
  <c r="D79" i="6" s="1"/>
  <c r="K51" i="6"/>
  <c r="B65" i="6"/>
  <c r="B78" i="6" s="1"/>
  <c r="A66" i="6"/>
  <c r="A79" i="6" s="1"/>
  <c r="A53" i="6"/>
  <c r="K52" i="6" l="1"/>
  <c r="B66" i="6"/>
  <c r="B79" i="6" s="1"/>
  <c r="B53" i="6"/>
  <c r="J53" i="6"/>
  <c r="C53" i="6"/>
  <c r="C80" i="6" s="1"/>
  <c r="D53" i="6"/>
  <c r="D80" i="6" s="1"/>
  <c r="L53" i="6"/>
  <c r="E53" i="6"/>
  <c r="E80" i="6" s="1"/>
  <c r="H53" i="6"/>
  <c r="H80" i="6" s="1"/>
  <c r="M53" i="6"/>
  <c r="F53" i="6"/>
  <c r="F80" i="6" s="1"/>
  <c r="P53" i="6"/>
  <c r="N53" i="6"/>
  <c r="G53" i="6"/>
  <c r="G80" i="6" s="1"/>
  <c r="O53" i="6"/>
  <c r="Q53" i="6"/>
  <c r="F79" i="6"/>
  <c r="C79" i="6"/>
  <c r="A54" i="6"/>
  <c r="A67" i="6"/>
  <c r="A80" i="6" s="1"/>
  <c r="L86" i="3" l="1" a="1"/>
  <c r="L86" i="3" s="1"/>
  <c r="L87" i="3" a="1"/>
  <c r="L87" i="3" s="1"/>
  <c r="L6" i="3" a="1"/>
  <c r="L6" i="3" s="1"/>
  <c r="L6" i="10" s="1"/>
  <c r="L48" i="3" a="1"/>
  <c r="L48" i="3" s="1"/>
  <c r="L48" i="10" s="1"/>
  <c r="L49" i="3" a="1"/>
  <c r="L49" i="3" s="1"/>
  <c r="L49" i="10" s="1"/>
  <c r="L7" i="3" a="1"/>
  <c r="L7" i="3" s="1"/>
  <c r="L7" i="10" s="1"/>
  <c r="K53" i="6"/>
  <c r="B67" i="6"/>
  <c r="B80" i="6" s="1"/>
  <c r="L54" i="6"/>
  <c r="E54" i="6"/>
  <c r="E81" i="6" s="1"/>
  <c r="C54" i="6"/>
  <c r="C81" i="6" s="1"/>
  <c r="M54" i="6"/>
  <c r="F54" i="6"/>
  <c r="F81" i="6" s="1"/>
  <c r="N54" i="6"/>
  <c r="G54" i="6"/>
  <c r="G81" i="6" s="1"/>
  <c r="O54" i="6"/>
  <c r="H54" i="6"/>
  <c r="H81" i="6" s="1"/>
  <c r="B54" i="6"/>
  <c r="P54" i="6"/>
  <c r="J54" i="6"/>
  <c r="Q54" i="6"/>
  <c r="D54" i="6"/>
  <c r="D81" i="6" s="1"/>
  <c r="A55" i="6"/>
  <c r="A68" i="6"/>
  <c r="A81" i="6" s="1"/>
  <c r="M87" i="3" l="1" a="1"/>
  <c r="M87" i="3" s="1"/>
  <c r="L87" i="10"/>
  <c r="M86" i="3" a="1"/>
  <c r="M86" i="3" s="1"/>
  <c r="L86" i="10"/>
  <c r="M49" i="3" a="1"/>
  <c r="M49" i="3" s="1"/>
  <c r="M49" i="10" s="1"/>
  <c r="M48" i="3" a="1"/>
  <c r="M48" i="3" s="1"/>
  <c r="M48" i="10" s="1"/>
  <c r="M7" i="3" a="1"/>
  <c r="M7" i="3" s="1"/>
  <c r="M7" i="10" s="1"/>
  <c r="M6" i="3" a="1"/>
  <c r="M6" i="3" s="1"/>
  <c r="M6" i="10" s="1"/>
  <c r="H55" i="6"/>
  <c r="H82" i="6" s="1"/>
  <c r="C55" i="6"/>
  <c r="C82" i="6" s="1"/>
  <c r="B55" i="6"/>
  <c r="O55" i="6"/>
  <c r="J55" i="6"/>
  <c r="D55" i="6"/>
  <c r="D82" i="6" s="1"/>
  <c r="L55" i="6"/>
  <c r="E55" i="6"/>
  <c r="E82" i="6" s="1"/>
  <c r="P55" i="6"/>
  <c r="M55" i="6"/>
  <c r="F55" i="6"/>
  <c r="F82" i="6" s="1"/>
  <c r="N55" i="6"/>
  <c r="G55" i="6"/>
  <c r="G82" i="6" s="1"/>
  <c r="Q55" i="6"/>
  <c r="A56" i="6"/>
  <c r="A70" i="6" s="1"/>
  <c r="A83" i="6" s="1"/>
  <c r="K54" i="6"/>
  <c r="B68" i="6"/>
  <c r="B81" i="6" s="1"/>
  <c r="A69" i="6"/>
  <c r="A82" i="6" s="1"/>
  <c r="O86" i="3" l="1"/>
  <c r="M86" i="10"/>
  <c r="O87" i="3"/>
  <c r="M87" i="10"/>
  <c r="O49" i="3"/>
  <c r="O49" i="10" s="1"/>
  <c r="O48" i="3"/>
  <c r="O48" i="10" s="1"/>
  <c r="O7" i="3"/>
  <c r="O7" i="10" s="1"/>
  <c r="O6" i="3"/>
  <c r="O6" i="10" s="1"/>
  <c r="A57" i="6"/>
  <c r="F57" i="6" s="1"/>
  <c r="L56" i="6"/>
  <c r="E56" i="6"/>
  <c r="E83" i="6" s="1"/>
  <c r="M56" i="6"/>
  <c r="F56" i="6"/>
  <c r="F83" i="6" s="1"/>
  <c r="C56" i="6"/>
  <c r="C83" i="6" s="1"/>
  <c r="N56" i="6"/>
  <c r="G56" i="6"/>
  <c r="G83" i="6" s="1"/>
  <c r="O56" i="6"/>
  <c r="H56" i="6"/>
  <c r="H83" i="6" s="1"/>
  <c r="P56" i="6"/>
  <c r="Q56" i="6"/>
  <c r="B56" i="6"/>
  <c r="J56" i="6"/>
  <c r="D56" i="6"/>
  <c r="D83" i="6" s="1"/>
  <c r="K55" i="6"/>
  <c r="B69" i="6"/>
  <c r="B82" i="6" s="1"/>
  <c r="O86" i="10" l="1"/>
  <c r="P86" i="3" a="1"/>
  <c r="P86" i="3" s="1"/>
  <c r="O87" i="10"/>
  <c r="P87" i="3" a="1"/>
  <c r="P87" i="3" s="1"/>
  <c r="P48" i="3" a="1"/>
  <c r="P48" i="3" s="1"/>
  <c r="P48" i="10" s="1"/>
  <c r="P49" i="3" a="1"/>
  <c r="P49" i="3" s="1"/>
  <c r="P49" i="10" s="1"/>
  <c r="P7" i="3" a="1"/>
  <c r="P7" i="3" s="1"/>
  <c r="P7" i="10" s="1"/>
  <c r="P6" i="3" a="1"/>
  <c r="P6" i="3" s="1"/>
  <c r="P6" i="10" s="1"/>
  <c r="L57" i="6"/>
  <c r="C57" i="6"/>
  <c r="C84" i="6" s="1"/>
  <c r="J57" i="6"/>
  <c r="B57" i="6"/>
  <c r="K57" i="6" s="1"/>
  <c r="M57" i="6"/>
  <c r="E57" i="6"/>
  <c r="E84" i="6" s="1"/>
  <c r="A71" i="6"/>
  <c r="A84" i="6" s="1"/>
  <c r="P57" i="6"/>
  <c r="D57" i="6"/>
  <c r="D84" i="6" s="1"/>
  <c r="Q57" i="6"/>
  <c r="G57" i="6"/>
  <c r="G84" i="6" s="1"/>
  <c r="O57" i="6"/>
  <c r="N57" i="6"/>
  <c r="A58" i="6"/>
  <c r="H57" i="6"/>
  <c r="H84" i="6" s="1"/>
  <c r="K56" i="6"/>
  <c r="B70" i="6"/>
  <c r="B83" i="6" s="1"/>
  <c r="Q58" i="6"/>
  <c r="J58" i="6"/>
  <c r="F84" i="6"/>
  <c r="F58" i="6" l="1"/>
  <c r="F59" i="6" s="1"/>
  <c r="A85" i="6"/>
  <c r="H58" i="6"/>
  <c r="H59" i="6" s="1"/>
  <c r="O58" i="6"/>
  <c r="O59" i="6" s="1"/>
  <c r="M58" i="6"/>
  <c r="M59" i="6" s="1"/>
  <c r="N58" i="6"/>
  <c r="N59" i="6" s="1"/>
  <c r="P58" i="6"/>
  <c r="P59" i="6" s="1"/>
  <c r="G58" i="6"/>
  <c r="G85" i="6" s="1"/>
  <c r="G86" i="6" s="1"/>
  <c r="E58" i="6"/>
  <c r="E59" i="6" s="1"/>
  <c r="L58" i="6"/>
  <c r="L59" i="6" s="1"/>
  <c r="D58" i="6"/>
  <c r="D85" i="6" s="1"/>
  <c r="D86" i="6" s="1"/>
  <c r="B58" i="6"/>
  <c r="C58" i="6"/>
  <c r="C59" i="6" s="1"/>
  <c r="P87" i="10"/>
  <c r="Q87" i="3" a="1"/>
  <c r="Q87" i="3" s="1"/>
  <c r="P86" i="10"/>
  <c r="Q86" i="3" a="1"/>
  <c r="Q86" i="3" s="1"/>
  <c r="Q48" i="3" a="1"/>
  <c r="Q48" i="3" s="1"/>
  <c r="Q48" i="10" s="1"/>
  <c r="Q49" i="3" a="1"/>
  <c r="Q49" i="3" s="1"/>
  <c r="Q49" i="10" s="1"/>
  <c r="Q7" i="3" a="1"/>
  <c r="Q7" i="3" s="1"/>
  <c r="Q7" i="10" s="1"/>
  <c r="Q6" i="3" a="1"/>
  <c r="Q6" i="3" s="1"/>
  <c r="Q6" i="10" s="1"/>
  <c r="B71" i="6"/>
  <c r="B84" i="6" s="1"/>
  <c r="Q59" i="6"/>
  <c r="C85" i="6" l="1"/>
  <c r="C86" i="6" s="1"/>
  <c r="H85" i="6"/>
  <c r="H86" i="6" s="1"/>
  <c r="F85" i="6"/>
  <c r="F86" i="6" s="1"/>
  <c r="E85" i="6"/>
  <c r="E86" i="6" s="1"/>
  <c r="K58" i="6"/>
  <c r="B72" i="6"/>
  <c r="G59" i="6"/>
  <c r="D59" i="6"/>
  <c r="B85" i="6"/>
  <c r="Q86" i="10"/>
  <c r="R86" i="3" a="1"/>
  <c r="R86" i="3" s="1"/>
  <c r="Q87" i="10"/>
  <c r="R87" i="3" a="1"/>
  <c r="R87" i="3" s="1"/>
  <c r="R49" i="3" a="1"/>
  <c r="R49" i="3" s="1"/>
  <c r="R49" i="10" s="1"/>
  <c r="R48" i="3" a="1"/>
  <c r="R48" i="3" s="1"/>
  <c r="R48" i="10" s="1"/>
  <c r="R7" i="3" a="1"/>
  <c r="R7" i="3" s="1"/>
  <c r="R7" i="10" s="1"/>
  <c r="R6" i="3" a="1"/>
  <c r="R6" i="3" s="1"/>
  <c r="R6" i="10" s="1"/>
  <c r="T87" i="3" l="1"/>
  <c r="R87" i="10"/>
  <c r="T86" i="3"/>
  <c r="R86" i="10"/>
  <c r="T48" i="3"/>
  <c r="T48" i="10" s="1"/>
  <c r="T49" i="3"/>
  <c r="T49" i="10" s="1"/>
  <c r="T7" i="3"/>
  <c r="T7" i="10" s="1"/>
  <c r="T6" i="3"/>
  <c r="T6" i="10" s="1"/>
  <c r="T86" i="10" l="1"/>
  <c r="U86" i="3" a="1"/>
  <c r="U86" i="3" s="1"/>
  <c r="T87" i="10"/>
  <c r="U87" i="3" a="1"/>
  <c r="U87" i="3" s="1"/>
  <c r="U48" i="3" a="1"/>
  <c r="U48" i="3" s="1"/>
  <c r="U48" i="10" s="1"/>
  <c r="U49" i="3" a="1"/>
  <c r="U49" i="3" s="1"/>
  <c r="U49" i="10" s="1"/>
  <c r="U7" i="3" a="1"/>
  <c r="U7" i="3" s="1"/>
  <c r="U7" i="10" s="1"/>
  <c r="U6" i="3" a="1"/>
  <c r="U6" i="3" s="1"/>
  <c r="U6" i="10" s="1"/>
  <c r="U86" i="10" l="1"/>
  <c r="V86" i="3" a="1"/>
  <c r="V86" i="3" s="1"/>
  <c r="U87" i="10"/>
  <c r="V87" i="3" a="1"/>
  <c r="V87" i="3" s="1"/>
  <c r="V48" i="3" a="1"/>
  <c r="V48" i="3" s="1"/>
  <c r="V48" i="10" s="1"/>
  <c r="V49" i="3" a="1"/>
  <c r="V49" i="3" s="1"/>
  <c r="V49" i="10" s="1"/>
  <c r="V7" i="3" a="1"/>
  <c r="V7" i="3" s="1"/>
  <c r="V7" i="10" s="1"/>
  <c r="V6" i="3" a="1"/>
  <c r="V6" i="3" s="1"/>
  <c r="V6" i="10" s="1"/>
  <c r="X87" i="3" l="1"/>
  <c r="V87" i="10"/>
  <c r="X86" i="3"/>
  <c r="V86" i="10"/>
  <c r="X49" i="3"/>
  <c r="X49" i="10" s="1"/>
  <c r="X48" i="3"/>
  <c r="X48" i="10" s="1"/>
  <c r="X7" i="3"/>
  <c r="X6" i="3"/>
  <c r="AE6" i="3" s="1"/>
  <c r="X6" i="10" l="1"/>
  <c r="F88" i="3"/>
  <c r="X86" i="10"/>
  <c r="Z86" i="3"/>
  <c r="Y86" i="3" s="1"/>
  <c r="AB86" i="3" s="1"/>
  <c r="F89" i="3"/>
  <c r="X87" i="10"/>
  <c r="Z87" i="3"/>
  <c r="Y87" i="3" s="1"/>
  <c r="AB87" i="3" s="1"/>
  <c r="AC87" i="3"/>
  <c r="Z7" i="3"/>
  <c r="Y7" i="3" s="1"/>
  <c r="AB7" i="3" s="1"/>
  <c r="X7" i="10"/>
  <c r="Z48" i="3"/>
  <c r="Y48" i="3" s="1"/>
  <c r="AB48" i="3" s="1"/>
  <c r="F51" i="3"/>
  <c r="F51" i="10" s="1"/>
  <c r="F50" i="3"/>
  <c r="F50" i="10" s="1"/>
  <c r="F10" i="3"/>
  <c r="F10" i="10" s="1"/>
  <c r="Z49" i="3"/>
  <c r="Y49" i="3" s="1"/>
  <c r="AB49" i="3" s="1"/>
  <c r="F52" i="3"/>
  <c r="F52" i="10" s="1"/>
  <c r="AC49" i="3"/>
  <c r="F8" i="3"/>
  <c r="F8" i="10" s="1"/>
  <c r="AC7" i="3"/>
  <c r="F9" i="3"/>
  <c r="F9" i="10" s="1"/>
  <c r="Z6" i="3"/>
  <c r="Y6" i="3" s="1"/>
  <c r="AB6" i="3" s="1"/>
  <c r="G89" i="3" l="1" a="1"/>
  <c r="G89" i="3" s="1"/>
  <c r="F89" i="10"/>
  <c r="G88" i="3" a="1"/>
  <c r="G88" i="3" s="1"/>
  <c r="F88" i="10"/>
  <c r="G10" i="3" a="1"/>
  <c r="G10" i="3" s="1"/>
  <c r="G52" i="3" a="1"/>
  <c r="G52" i="3" s="1"/>
  <c r="G52" i="10" s="1"/>
  <c r="G50" i="3" a="1"/>
  <c r="G50" i="3" s="1"/>
  <c r="G50" i="10" s="1"/>
  <c r="G51" i="3" a="1"/>
  <c r="G51" i="3" s="1"/>
  <c r="G51" i="10" s="1"/>
  <c r="G8" i="3" a="1"/>
  <c r="G8" i="3" s="1"/>
  <c r="G8" i="10" s="1"/>
  <c r="G9" i="3" a="1"/>
  <c r="G9" i="3" s="1"/>
  <c r="G9" i="10" s="1"/>
  <c r="H88" i="3" l="1" a="1"/>
  <c r="H88" i="3" s="1"/>
  <c r="G88" i="10"/>
  <c r="H89" i="3" a="1"/>
  <c r="H89" i="3" s="1"/>
  <c r="G89" i="10"/>
  <c r="H10" i="3" a="1"/>
  <c r="H10" i="3" s="1"/>
  <c r="H10" i="10" s="1"/>
  <c r="G10" i="10"/>
  <c r="H51" i="3" a="1"/>
  <c r="H51" i="3" s="1"/>
  <c r="H51" i="10" s="1"/>
  <c r="H50" i="3" a="1"/>
  <c r="H50" i="3" s="1"/>
  <c r="H50" i="10" s="1"/>
  <c r="H52" i="3" a="1"/>
  <c r="H52" i="3" s="1"/>
  <c r="H52" i="10" s="1"/>
  <c r="H9" i="3" a="1"/>
  <c r="H9" i="3" s="1"/>
  <c r="H9" i="10" s="1"/>
  <c r="H8" i="3" a="1"/>
  <c r="H8" i="3" s="1"/>
  <c r="H8" i="10" s="1"/>
  <c r="J89" i="3" l="1"/>
  <c r="H89" i="10"/>
  <c r="J88" i="3"/>
  <c r="H88" i="10"/>
  <c r="J10" i="3"/>
  <c r="J10" i="10" s="1"/>
  <c r="J52" i="3"/>
  <c r="J52" i="10" s="1"/>
  <c r="J50" i="3"/>
  <c r="J50" i="10" s="1"/>
  <c r="J51" i="3"/>
  <c r="J51" i="10" s="1"/>
  <c r="J8" i="3"/>
  <c r="J8" i="10" s="1"/>
  <c r="J9" i="3"/>
  <c r="J9" i="10" s="1"/>
  <c r="K89" i="3" l="1" a="1"/>
  <c r="K89" i="3" s="1"/>
  <c r="J89" i="10"/>
  <c r="K88" i="3" a="1"/>
  <c r="K88" i="3" s="1"/>
  <c r="J88" i="10"/>
  <c r="K10" i="3" a="1"/>
  <c r="K10" i="3" s="1"/>
  <c r="K10" i="10" s="1"/>
  <c r="K52" i="3" a="1"/>
  <c r="K52" i="3" s="1"/>
  <c r="K51" i="3" a="1"/>
  <c r="K51" i="3" s="1"/>
  <c r="K50" i="3" a="1"/>
  <c r="K50" i="3" s="1"/>
  <c r="K8" i="3" a="1"/>
  <c r="K8" i="3" s="1"/>
  <c r="K9" i="3" a="1"/>
  <c r="K9" i="3" s="1"/>
  <c r="K88" i="10" l="1"/>
  <c r="L88" i="3" a="1"/>
  <c r="L88" i="3" s="1"/>
  <c r="L89" i="3" a="1"/>
  <c r="L89" i="3" s="1"/>
  <c r="K89" i="10"/>
  <c r="K50" i="10"/>
  <c r="K52" i="10"/>
  <c r="K51" i="10"/>
  <c r="L10" i="3" a="1"/>
  <c r="L10" i="3" s="1"/>
  <c r="L10" i="10" s="1"/>
  <c r="L9" i="3" a="1"/>
  <c r="L9" i="3" s="1"/>
  <c r="L9" i="10" s="1"/>
  <c r="K9" i="10"/>
  <c r="L8" i="3" a="1"/>
  <c r="L8" i="3" s="1"/>
  <c r="L8" i="10" s="1"/>
  <c r="K8" i="10"/>
  <c r="L50" i="3" a="1"/>
  <c r="L50" i="3" s="1"/>
  <c r="L50" i="10" s="1"/>
  <c r="L51" i="3" a="1"/>
  <c r="L51" i="3" s="1"/>
  <c r="L51" i="10" s="1"/>
  <c r="L52" i="3" a="1"/>
  <c r="L52" i="3" s="1"/>
  <c r="L52" i="10" s="1"/>
  <c r="M89" i="3" l="1" a="1"/>
  <c r="M89" i="3" s="1"/>
  <c r="L89" i="10"/>
  <c r="M88" i="3" a="1"/>
  <c r="M88" i="3" s="1"/>
  <c r="L88" i="10"/>
  <c r="M10" i="3" a="1"/>
  <c r="M10" i="3" s="1"/>
  <c r="M10" i="10" s="1"/>
  <c r="M8" i="3" a="1"/>
  <c r="M8" i="3" s="1"/>
  <c r="M8" i="10" s="1"/>
  <c r="M9" i="3" a="1"/>
  <c r="M9" i="3" s="1"/>
  <c r="M9" i="10" s="1"/>
  <c r="M52" i="3" a="1"/>
  <c r="M52" i="3" s="1"/>
  <c r="M52" i="10" s="1"/>
  <c r="M51" i="3" a="1"/>
  <c r="M51" i="3" s="1"/>
  <c r="M51" i="10" s="1"/>
  <c r="M50" i="3" a="1"/>
  <c r="M50" i="3" s="1"/>
  <c r="M50" i="10" s="1"/>
  <c r="O88" i="3" l="1"/>
  <c r="M88" i="10"/>
  <c r="O89" i="3"/>
  <c r="M89" i="10"/>
  <c r="O9" i="3"/>
  <c r="O9" i="10" s="1"/>
  <c r="O10" i="3"/>
  <c r="O10" i="10" s="1"/>
  <c r="O8" i="3"/>
  <c r="O8" i="10" s="1"/>
  <c r="O50" i="3"/>
  <c r="O50" i="10" s="1"/>
  <c r="O51" i="3"/>
  <c r="O51" i="10" s="1"/>
  <c r="O52" i="3"/>
  <c r="O52" i="10" s="1"/>
  <c r="P89" i="3" l="1" a="1"/>
  <c r="P89" i="3" s="1"/>
  <c r="O89" i="10"/>
  <c r="P9" i="3" a="1"/>
  <c r="P9" i="3" s="1"/>
  <c r="P9" i="10" s="1"/>
  <c r="P88" i="3" a="1"/>
  <c r="P88" i="3" s="1"/>
  <c r="O88" i="10"/>
  <c r="P10" i="3" a="1"/>
  <c r="P10" i="3" s="1"/>
  <c r="P8" i="3" a="1"/>
  <c r="P8" i="3" s="1"/>
  <c r="P8" i="10" s="1"/>
  <c r="P50" i="3" a="1"/>
  <c r="P50" i="3" s="1"/>
  <c r="P50" i="10" s="1"/>
  <c r="P52" i="3" a="1"/>
  <c r="P52" i="3" s="1"/>
  <c r="P52" i="10" s="1"/>
  <c r="P51" i="3" a="1"/>
  <c r="P51" i="3" s="1"/>
  <c r="P51" i="10" s="1"/>
  <c r="P88" i="10" l="1"/>
  <c r="Q88" i="3" a="1"/>
  <c r="Q88" i="3" s="1"/>
  <c r="Q89" i="3" a="1"/>
  <c r="Q89" i="3" s="1"/>
  <c r="P89" i="10"/>
  <c r="Q9" i="3" a="1"/>
  <c r="Q9" i="3" s="1"/>
  <c r="Q9" i="10" s="1"/>
  <c r="P10" i="10"/>
  <c r="Q10" i="3" a="1"/>
  <c r="Q10" i="3" s="1"/>
  <c r="Q8" i="3" a="1"/>
  <c r="Q8" i="3" s="1"/>
  <c r="Q8" i="10" s="1"/>
  <c r="Q51" i="3" a="1"/>
  <c r="Q51" i="3" s="1"/>
  <c r="Q51" i="10" s="1"/>
  <c r="Q52" i="3" a="1"/>
  <c r="Q52" i="3" s="1"/>
  <c r="Q52" i="10" s="1"/>
  <c r="Q50" i="3" a="1"/>
  <c r="Q50" i="3" s="1"/>
  <c r="Q50" i="10" s="1"/>
  <c r="R9" i="3" l="1" a="1"/>
  <c r="R9" i="3" s="1"/>
  <c r="R9" i="10" s="1"/>
  <c r="Q89" i="10"/>
  <c r="R89" i="3" a="1"/>
  <c r="R89" i="3" s="1"/>
  <c r="R88" i="3" a="1"/>
  <c r="R88" i="3" s="1"/>
  <c r="Q88" i="10"/>
  <c r="Q10" i="10"/>
  <c r="R10" i="3" a="1"/>
  <c r="R10" i="3" s="1"/>
  <c r="R8" i="3" a="1"/>
  <c r="R8" i="3" s="1"/>
  <c r="R8" i="10" s="1"/>
  <c r="R50" i="3" a="1"/>
  <c r="R50" i="3" s="1"/>
  <c r="R50" i="10" s="1"/>
  <c r="R52" i="3" a="1"/>
  <c r="R52" i="3" s="1"/>
  <c r="R52" i="10" s="1"/>
  <c r="R51" i="3" a="1"/>
  <c r="R51" i="3" s="1"/>
  <c r="R51" i="10" s="1"/>
  <c r="T9" i="3" l="1"/>
  <c r="T9" i="10" s="1"/>
  <c r="T88" i="3"/>
  <c r="R88" i="10"/>
  <c r="T89" i="3"/>
  <c r="R89" i="10"/>
  <c r="R10" i="10"/>
  <c r="T10" i="3"/>
  <c r="T8" i="3"/>
  <c r="T8" i="10" s="1"/>
  <c r="T51" i="3"/>
  <c r="T51" i="10" s="1"/>
  <c r="T52" i="3"/>
  <c r="T52" i="10" s="1"/>
  <c r="T50" i="3"/>
  <c r="T50" i="10" s="1"/>
  <c r="U9" i="3" l="1" a="1"/>
  <c r="U9" i="3" s="1"/>
  <c r="U9" i="10" s="1"/>
  <c r="U89" i="3" a="1"/>
  <c r="U89" i="3" s="1"/>
  <c r="T89" i="10"/>
  <c r="T88" i="10"/>
  <c r="U88" i="3" a="1"/>
  <c r="U88" i="3" s="1"/>
  <c r="U8" i="3" a="1"/>
  <c r="U8" i="3" s="1"/>
  <c r="U8" i="10" s="1"/>
  <c r="T10" i="10"/>
  <c r="U10" i="3" a="1"/>
  <c r="U10" i="3" s="1"/>
  <c r="U51" i="3" a="1"/>
  <c r="U51" i="3" s="1"/>
  <c r="U51" i="10" s="1"/>
  <c r="U50" i="3" a="1"/>
  <c r="U50" i="3" s="1"/>
  <c r="U50" i="10" s="1"/>
  <c r="U52" i="3" a="1"/>
  <c r="U52" i="3" s="1"/>
  <c r="U52" i="10" s="1"/>
  <c r="V9" i="3" l="1" a="1"/>
  <c r="V9" i="3" s="1"/>
  <c r="V9" i="10" s="1"/>
  <c r="V88" i="3" a="1"/>
  <c r="V88" i="3" s="1"/>
  <c r="U88" i="10"/>
  <c r="U89" i="10"/>
  <c r="V89" i="3" a="1"/>
  <c r="V89" i="3" s="1"/>
  <c r="V8" i="3" a="1"/>
  <c r="V8" i="3" s="1"/>
  <c r="V8" i="10" s="1"/>
  <c r="U10" i="10"/>
  <c r="V10" i="3" a="1"/>
  <c r="V10" i="3" s="1"/>
  <c r="V52" i="3" a="1"/>
  <c r="V52" i="3" s="1"/>
  <c r="V52" i="10" s="1"/>
  <c r="V50" i="3" a="1"/>
  <c r="V50" i="3" s="1"/>
  <c r="V50" i="10" s="1"/>
  <c r="V51" i="3" a="1"/>
  <c r="V51" i="3" s="1"/>
  <c r="V51" i="10" s="1"/>
  <c r="X9" i="3" l="1"/>
  <c r="X9" i="10" s="1"/>
  <c r="V89" i="10"/>
  <c r="X89" i="3"/>
  <c r="V88" i="10"/>
  <c r="X88" i="3"/>
  <c r="X8" i="3"/>
  <c r="X8" i="10" s="1"/>
  <c r="V10" i="10"/>
  <c r="X10" i="3"/>
  <c r="X51" i="3"/>
  <c r="X51" i="10" s="1"/>
  <c r="X50" i="3"/>
  <c r="X50" i="10" s="1"/>
  <c r="X52" i="3"/>
  <c r="X52" i="10" s="1"/>
  <c r="AC10" i="3" l="1"/>
  <c r="Z9" i="3"/>
  <c r="Y9" i="3" s="1"/>
  <c r="AB9" i="3" s="1"/>
  <c r="F12" i="3"/>
  <c r="F12" i="10" s="1"/>
  <c r="AC8" i="3"/>
  <c r="Z8" i="3"/>
  <c r="Y8" i="3" s="1"/>
  <c r="AB8" i="3" s="1"/>
  <c r="F90" i="3"/>
  <c r="X88" i="10"/>
  <c r="AC88" i="3"/>
  <c r="Z88" i="3"/>
  <c r="Y88" i="3" s="1"/>
  <c r="AB88" i="3" s="1"/>
  <c r="F91" i="3"/>
  <c r="Z89" i="3"/>
  <c r="Y89" i="3" s="1"/>
  <c r="AB89" i="3" s="1"/>
  <c r="X89" i="10"/>
  <c r="AC89" i="3"/>
  <c r="F11" i="3"/>
  <c r="F11" i="10" s="1"/>
  <c r="AC9" i="3"/>
  <c r="X10" i="10"/>
  <c r="Z10" i="3"/>
  <c r="Y10" i="3" s="1"/>
  <c r="AB10" i="3" s="1"/>
  <c r="F13" i="3"/>
  <c r="F55" i="3"/>
  <c r="F55" i="10" s="1"/>
  <c r="AC52" i="3"/>
  <c r="Z52" i="3"/>
  <c r="Y52" i="3" s="1"/>
  <c r="AB52" i="3" s="1"/>
  <c r="Z50" i="3"/>
  <c r="Y50" i="3" s="1"/>
  <c r="AB50" i="3" s="1"/>
  <c r="F53" i="3"/>
  <c r="F53" i="10" s="1"/>
  <c r="AC50" i="3"/>
  <c r="F54" i="3"/>
  <c r="F54" i="10" s="1"/>
  <c r="Z51" i="3"/>
  <c r="Y51" i="3" s="1"/>
  <c r="AB51" i="3" s="1"/>
  <c r="AC51" i="3"/>
  <c r="G12" i="3" l="1" a="1"/>
  <c r="G12" i="3" s="1"/>
  <c r="G12" i="10" s="1"/>
  <c r="G11" i="3" a="1"/>
  <c r="G11" i="3" s="1"/>
  <c r="G11" i="10" s="1"/>
  <c r="G91" i="3" a="1"/>
  <c r="G91" i="3" s="1"/>
  <c r="F91" i="10"/>
  <c r="G90" i="3" a="1"/>
  <c r="G90" i="3" s="1"/>
  <c r="F90" i="10"/>
  <c r="F13" i="10"/>
  <c r="G13" i="3" a="1"/>
  <c r="G13" i="3" s="1"/>
  <c r="G54" i="3" a="1"/>
  <c r="G54" i="3" s="1"/>
  <c r="G54" i="10" s="1"/>
  <c r="G53" i="3" a="1"/>
  <c r="G53" i="3" s="1"/>
  <c r="G53" i="10" s="1"/>
  <c r="G55" i="3" a="1"/>
  <c r="G55" i="3" s="1"/>
  <c r="G55" i="10" s="1"/>
  <c r="H12" i="3" l="1" a="1"/>
  <c r="H12" i="3" s="1"/>
  <c r="H12" i="10" s="1"/>
  <c r="H11" i="3" a="1"/>
  <c r="H11" i="3" s="1"/>
  <c r="H11" i="10" s="1"/>
  <c r="H90" i="3" a="1"/>
  <c r="H90" i="3" s="1"/>
  <c r="G90" i="10"/>
  <c r="H91" i="3" a="1"/>
  <c r="H91" i="3" s="1"/>
  <c r="G91" i="10"/>
  <c r="G13" i="10"/>
  <c r="H13" i="3" a="1"/>
  <c r="H13" i="3" s="1"/>
  <c r="H53" i="3" a="1"/>
  <c r="H53" i="3" s="1"/>
  <c r="H53" i="10" s="1"/>
  <c r="H55" i="3" a="1"/>
  <c r="H55" i="3" s="1"/>
  <c r="H55" i="10" s="1"/>
  <c r="H54" i="3" a="1"/>
  <c r="H54" i="3" s="1"/>
  <c r="H54" i="10" s="1"/>
  <c r="J12" i="3" l="1"/>
  <c r="J12" i="10" s="1"/>
  <c r="J91" i="3"/>
  <c r="H91" i="10"/>
  <c r="J11" i="3"/>
  <c r="J11" i="10" s="1"/>
  <c r="J90" i="3"/>
  <c r="H90" i="10"/>
  <c r="H13" i="10"/>
  <c r="J13" i="3"/>
  <c r="J55" i="3"/>
  <c r="J55" i="10" s="1"/>
  <c r="J54" i="3"/>
  <c r="J54" i="10" s="1"/>
  <c r="J53" i="3"/>
  <c r="J53" i="10" s="1"/>
  <c r="K12" i="3" l="1" a="1"/>
  <c r="K12" i="3" s="1"/>
  <c r="K12" i="10" s="1"/>
  <c r="K11" i="3" a="1"/>
  <c r="K11" i="3" s="1"/>
  <c r="K11" i="10" s="1"/>
  <c r="K90" i="3" a="1"/>
  <c r="K90" i="3" s="1"/>
  <c r="J90" i="10"/>
  <c r="K91" i="3" a="1"/>
  <c r="K91" i="3" s="1"/>
  <c r="J91" i="10"/>
  <c r="J13" i="10"/>
  <c r="K13" i="3" a="1"/>
  <c r="K13" i="3" s="1"/>
  <c r="K53" i="3" a="1"/>
  <c r="K53" i="3" s="1"/>
  <c r="K54" i="3" a="1"/>
  <c r="K54" i="3" s="1"/>
  <c r="K55" i="3" a="1"/>
  <c r="K55" i="3" s="1"/>
  <c r="L12" i="3" l="1" a="1"/>
  <c r="L12" i="3" s="1"/>
  <c r="L12" i="10" s="1"/>
  <c r="L11" i="3" a="1"/>
  <c r="L11" i="3" s="1"/>
  <c r="L11" i="10" s="1"/>
  <c r="K91" i="10"/>
  <c r="L91" i="3" a="1"/>
  <c r="L91" i="3" s="1"/>
  <c r="K90" i="10"/>
  <c r="L90" i="3" a="1"/>
  <c r="L90" i="3" s="1"/>
  <c r="K54" i="10"/>
  <c r="K53" i="10"/>
  <c r="K55" i="10"/>
  <c r="K13" i="10"/>
  <c r="L13" i="3" a="1"/>
  <c r="L13" i="3" s="1"/>
  <c r="L55" i="3" a="1"/>
  <c r="L55" i="3" s="1"/>
  <c r="L55" i="10" s="1"/>
  <c r="L54" i="3" a="1"/>
  <c r="L54" i="3" s="1"/>
  <c r="L54" i="10" s="1"/>
  <c r="L53" i="3" a="1"/>
  <c r="L53" i="3" s="1"/>
  <c r="L53" i="10" s="1"/>
  <c r="M12" i="3" l="1" a="1"/>
  <c r="M12" i="3" s="1"/>
  <c r="M12" i="10" s="1"/>
  <c r="M11" i="3" a="1"/>
  <c r="M11" i="3" s="1"/>
  <c r="M11" i="10" s="1"/>
  <c r="M90" i="3" a="1"/>
  <c r="M90" i="3" s="1"/>
  <c r="L90" i="10"/>
  <c r="L91" i="10"/>
  <c r="M91" i="3" a="1"/>
  <c r="M91" i="3" s="1"/>
  <c r="L13" i="10"/>
  <c r="M13" i="3" a="1"/>
  <c r="M13" i="3" s="1"/>
  <c r="M53" i="3" a="1"/>
  <c r="M53" i="3" s="1"/>
  <c r="M53" i="10" s="1"/>
  <c r="M54" i="3" a="1"/>
  <c r="M54" i="3" s="1"/>
  <c r="M54" i="10" s="1"/>
  <c r="M55" i="3" a="1"/>
  <c r="M55" i="3" s="1"/>
  <c r="M55" i="10" s="1"/>
  <c r="O12" i="3" l="1"/>
  <c r="O12" i="10" s="1"/>
  <c r="O11" i="3"/>
  <c r="O11" i="10" s="1"/>
  <c r="M91" i="10"/>
  <c r="O91" i="3"/>
  <c r="M90" i="10"/>
  <c r="O90" i="3"/>
  <c r="M13" i="10"/>
  <c r="O13" i="3"/>
  <c r="O54" i="3"/>
  <c r="O54" i="10" s="1"/>
  <c r="O55" i="3"/>
  <c r="O55" i="10" s="1"/>
  <c r="O53" i="3"/>
  <c r="O53" i="10" s="1"/>
  <c r="P12" i="3" l="1" a="1"/>
  <c r="P12" i="3" s="1"/>
  <c r="P12" i="10" s="1"/>
  <c r="P11" i="3" a="1"/>
  <c r="P11" i="3" s="1"/>
  <c r="P11" i="10" s="1"/>
  <c r="P90" i="3" a="1"/>
  <c r="P90" i="3" s="1"/>
  <c r="O90" i="10"/>
  <c r="O91" i="10"/>
  <c r="P91" i="3" a="1"/>
  <c r="P91" i="3" s="1"/>
  <c r="O13" i="10"/>
  <c r="P13" i="3" a="1"/>
  <c r="P13" i="3" s="1"/>
  <c r="P55" i="3" a="1"/>
  <c r="P55" i="3" s="1"/>
  <c r="P55" i="10" s="1"/>
  <c r="P54" i="3" a="1"/>
  <c r="P54" i="3" s="1"/>
  <c r="P54" i="10" s="1"/>
  <c r="P53" i="3" a="1"/>
  <c r="P53" i="3" s="1"/>
  <c r="P53" i="10" s="1"/>
  <c r="Q12" i="3" l="1" a="1"/>
  <c r="Q12" i="3" s="1"/>
  <c r="Q12" i="10" s="1"/>
  <c r="Q11" i="3" a="1"/>
  <c r="Q11" i="3" s="1"/>
  <c r="Q11" i="10" s="1"/>
  <c r="P91" i="10"/>
  <c r="Q91" i="3" a="1"/>
  <c r="Q91" i="3" s="1"/>
  <c r="Q90" i="3" a="1"/>
  <c r="Q90" i="3" s="1"/>
  <c r="P90" i="10"/>
  <c r="P13" i="10"/>
  <c r="Q13" i="3" a="1"/>
  <c r="Q13" i="3" s="1"/>
  <c r="Q53" i="3" a="1"/>
  <c r="Q53" i="3" s="1"/>
  <c r="Q53" i="10" s="1"/>
  <c r="Q54" i="3" a="1"/>
  <c r="Q54" i="3" s="1"/>
  <c r="Q54" i="10" s="1"/>
  <c r="Q55" i="3" a="1"/>
  <c r="Q55" i="3" s="1"/>
  <c r="Q55" i="10" s="1"/>
  <c r="R12" i="3" l="1" a="1"/>
  <c r="R12" i="3" s="1"/>
  <c r="R12" i="10" s="1"/>
  <c r="R11" i="3" a="1"/>
  <c r="R11" i="3" s="1"/>
  <c r="R11" i="10" s="1"/>
  <c r="R90" i="3" a="1"/>
  <c r="R90" i="3" s="1"/>
  <c r="Q90" i="10"/>
  <c r="R91" i="3" a="1"/>
  <c r="R91" i="3" s="1"/>
  <c r="Q91" i="10"/>
  <c r="Q13" i="10"/>
  <c r="R13" i="3" a="1"/>
  <c r="R13" i="3" s="1"/>
  <c r="R53" i="3" a="1"/>
  <c r="R53" i="3" s="1"/>
  <c r="R53" i="10" s="1"/>
  <c r="R55" i="3" a="1"/>
  <c r="R55" i="3" s="1"/>
  <c r="R55" i="10" s="1"/>
  <c r="R54" i="3" a="1"/>
  <c r="R54" i="3" s="1"/>
  <c r="R54" i="10" s="1"/>
  <c r="T12" i="3" l="1"/>
  <c r="T12" i="10" s="1"/>
  <c r="T11" i="3"/>
  <c r="T11" i="10" s="1"/>
  <c r="T91" i="3"/>
  <c r="R91" i="10"/>
  <c r="R90" i="10"/>
  <c r="T90" i="3"/>
  <c r="R13" i="10"/>
  <c r="T13" i="3"/>
  <c r="T55" i="3"/>
  <c r="T55" i="10" s="1"/>
  <c r="T54" i="3"/>
  <c r="T54" i="10" s="1"/>
  <c r="T53" i="3"/>
  <c r="T53" i="10" s="1"/>
  <c r="U12" i="3" l="1" a="1"/>
  <c r="U12" i="3" s="1"/>
  <c r="U12" i="10" s="1"/>
  <c r="U11" i="3" a="1"/>
  <c r="U11" i="3" s="1"/>
  <c r="U11" i="10" s="1"/>
  <c r="U90" i="3" a="1"/>
  <c r="U90" i="3" s="1"/>
  <c r="T90" i="10"/>
  <c r="U91" i="3" a="1"/>
  <c r="U91" i="3" s="1"/>
  <c r="T91" i="10"/>
  <c r="T13" i="10"/>
  <c r="U13" i="3" a="1"/>
  <c r="U13" i="3" s="1"/>
  <c r="U53" i="3" a="1"/>
  <c r="U53" i="3" s="1"/>
  <c r="U53" i="10" s="1"/>
  <c r="U54" i="3" a="1"/>
  <c r="U54" i="3" s="1"/>
  <c r="U54" i="10" s="1"/>
  <c r="U55" i="3" a="1"/>
  <c r="U55" i="3" s="1"/>
  <c r="U55" i="10" s="1"/>
  <c r="V12" i="3" l="1" a="1"/>
  <c r="V12" i="3" s="1"/>
  <c r="V12" i="10" s="1"/>
  <c r="V11" i="3" a="1"/>
  <c r="V11" i="3" s="1"/>
  <c r="V11" i="10" s="1"/>
  <c r="U91" i="10"/>
  <c r="V91" i="3" a="1"/>
  <c r="V91" i="3" s="1"/>
  <c r="U90" i="10"/>
  <c r="V90" i="3" a="1"/>
  <c r="V90" i="3" s="1"/>
  <c r="U13" i="10"/>
  <c r="V13" i="3" a="1"/>
  <c r="V13" i="3" s="1"/>
  <c r="V54" i="3" a="1"/>
  <c r="V54" i="3" s="1"/>
  <c r="V54" i="10" s="1"/>
  <c r="V55" i="3" a="1"/>
  <c r="V55" i="3" s="1"/>
  <c r="V55" i="10" s="1"/>
  <c r="V53" i="3" a="1"/>
  <c r="V53" i="3" s="1"/>
  <c r="V53" i="10" s="1"/>
  <c r="X12" i="3" l="1"/>
  <c r="X12" i="10" s="1"/>
  <c r="X11" i="3"/>
  <c r="X11" i="10" s="1"/>
  <c r="X90" i="3"/>
  <c r="V90" i="10"/>
  <c r="X91" i="3"/>
  <c r="V91" i="10"/>
  <c r="V13" i="10"/>
  <c r="X13" i="3"/>
  <c r="X53" i="3"/>
  <c r="X53" i="10" s="1"/>
  <c r="X55" i="3"/>
  <c r="X55" i="10" s="1"/>
  <c r="X54" i="3"/>
  <c r="X54" i="10" s="1"/>
  <c r="Z12" i="3" l="1"/>
  <c r="Y12" i="3" s="1"/>
  <c r="AB12" i="3" s="1"/>
  <c r="F15" i="3"/>
  <c r="F15" i="10" s="1"/>
  <c r="AC13" i="3"/>
  <c r="AC12" i="3"/>
  <c r="F14" i="3"/>
  <c r="F14" i="10" s="1"/>
  <c r="Z11" i="3"/>
  <c r="Y11" i="3" s="1"/>
  <c r="AB11" i="3" s="1"/>
  <c r="AC11" i="3"/>
  <c r="X91" i="10"/>
  <c r="Z91" i="3"/>
  <c r="Y91" i="3" s="1"/>
  <c r="AB91" i="3" s="1"/>
  <c r="AC91" i="3"/>
  <c r="F93" i="3"/>
  <c r="F92" i="3"/>
  <c r="AC90" i="3"/>
  <c r="Z90" i="3"/>
  <c r="Y90" i="3" s="1"/>
  <c r="AB90" i="3" s="1"/>
  <c r="X90" i="10"/>
  <c r="X13" i="10"/>
  <c r="Z13" i="3"/>
  <c r="Y13" i="3" s="1"/>
  <c r="AB13" i="3" s="1"/>
  <c r="F16" i="3"/>
  <c r="AC54" i="3"/>
  <c r="Z54" i="3"/>
  <c r="Y54" i="3" s="1"/>
  <c r="AB54" i="3" s="1"/>
  <c r="F57" i="3"/>
  <c r="F57" i="10" s="1"/>
  <c r="Z55" i="3"/>
  <c r="Y55" i="3" s="1"/>
  <c r="AB55" i="3" s="1"/>
  <c r="AC55" i="3"/>
  <c r="F58" i="3"/>
  <c r="F58" i="10" s="1"/>
  <c r="F56" i="3"/>
  <c r="F56" i="10" s="1"/>
  <c r="Z53" i="3"/>
  <c r="Y53" i="3" s="1"/>
  <c r="AB53" i="3" s="1"/>
  <c r="AC53" i="3"/>
  <c r="G15" i="3" l="1" a="1"/>
  <c r="G15" i="3" s="1"/>
  <c r="G15" i="10" s="1"/>
  <c r="G14" i="3" a="1"/>
  <c r="G14" i="3" s="1"/>
  <c r="G14" i="10" s="1"/>
  <c r="G93" i="3" a="1"/>
  <c r="G93" i="3" s="1"/>
  <c r="F93" i="10"/>
  <c r="G92" i="3" a="1"/>
  <c r="G92" i="3" s="1"/>
  <c r="F92" i="10"/>
  <c r="F16" i="10"/>
  <c r="G16" i="3" a="1"/>
  <c r="G16" i="3" s="1"/>
  <c r="G56" i="3" a="1"/>
  <c r="G56" i="3" s="1"/>
  <c r="G56" i="10" s="1"/>
  <c r="G58" i="3" a="1"/>
  <c r="G58" i="3" s="1"/>
  <c r="G58" i="10" s="1"/>
  <c r="G57" i="3" a="1"/>
  <c r="G57" i="3" s="1"/>
  <c r="G57" i="10" s="1"/>
  <c r="H15" i="3" l="1" a="1"/>
  <c r="H15" i="3" s="1"/>
  <c r="H15" i="10" s="1"/>
  <c r="H14" i="3" a="1"/>
  <c r="H14" i="3" s="1"/>
  <c r="H14" i="10" s="1"/>
  <c r="H92" i="3" a="1"/>
  <c r="H92" i="3" s="1"/>
  <c r="G92" i="10"/>
  <c r="H93" i="3" a="1"/>
  <c r="H93" i="3" s="1"/>
  <c r="G93" i="10"/>
  <c r="G16" i="10"/>
  <c r="H16" i="3" a="1"/>
  <c r="H16" i="3" s="1"/>
  <c r="H58" i="3" a="1"/>
  <c r="H58" i="3" s="1"/>
  <c r="H58" i="10" s="1"/>
  <c r="H56" i="3" a="1"/>
  <c r="H56" i="3" s="1"/>
  <c r="H56" i="10" s="1"/>
  <c r="H57" i="3" a="1"/>
  <c r="H57" i="3" s="1"/>
  <c r="H57" i="10" s="1"/>
  <c r="J15" i="3" l="1"/>
  <c r="J15" i="10" s="1"/>
  <c r="J14" i="3"/>
  <c r="J14" i="10" s="1"/>
  <c r="J93" i="3"/>
  <c r="H93" i="10"/>
  <c r="J92" i="3"/>
  <c r="H92" i="10"/>
  <c r="H16" i="10"/>
  <c r="J16" i="3"/>
  <c r="J56" i="3"/>
  <c r="J56" i="10" s="1"/>
  <c r="J57" i="3"/>
  <c r="J57" i="10" s="1"/>
  <c r="J58" i="3"/>
  <c r="J58" i="10" s="1"/>
  <c r="K15" i="3" a="1"/>
  <c r="K15" i="3" s="1"/>
  <c r="K15" i="10" s="1"/>
  <c r="K14" i="3" l="1" a="1"/>
  <c r="K14" i="3" s="1"/>
  <c r="K14" i="10" s="1"/>
  <c r="K92" i="3" a="1"/>
  <c r="K92" i="3" s="1"/>
  <c r="J92" i="10"/>
  <c r="K93" i="3" a="1"/>
  <c r="K93" i="3" s="1"/>
  <c r="J93" i="10"/>
  <c r="J16" i="10"/>
  <c r="K16" i="3" a="1"/>
  <c r="K16" i="3" s="1"/>
  <c r="K58" i="3" a="1"/>
  <c r="K58" i="3" s="1"/>
  <c r="K57" i="3" a="1"/>
  <c r="K57" i="3" s="1"/>
  <c r="K56" i="3" a="1"/>
  <c r="K56" i="3" s="1"/>
  <c r="L15" i="3" a="1"/>
  <c r="L15" i="3" s="1"/>
  <c r="L15" i="10" s="1"/>
  <c r="L14" i="3" l="1" a="1"/>
  <c r="L14" i="3" s="1"/>
  <c r="L14" i="10" s="1"/>
  <c r="L93" i="3" a="1"/>
  <c r="L93" i="3" s="1"/>
  <c r="K93" i="10"/>
  <c r="L92" i="3" a="1"/>
  <c r="L92" i="3" s="1"/>
  <c r="K92" i="10"/>
  <c r="K57" i="10"/>
  <c r="K58" i="10"/>
  <c r="K56" i="10"/>
  <c r="K16" i="10"/>
  <c r="L16" i="3" a="1"/>
  <c r="L16" i="3" s="1"/>
  <c r="L57" i="3" a="1"/>
  <c r="L57" i="3" s="1"/>
  <c r="L57" i="10" s="1"/>
  <c r="L56" i="3" a="1"/>
  <c r="L56" i="3" s="1"/>
  <c r="L56" i="10" s="1"/>
  <c r="L58" i="3" a="1"/>
  <c r="L58" i="3" s="1"/>
  <c r="L58" i="10" s="1"/>
  <c r="M15" i="3" a="1"/>
  <c r="M15" i="3" s="1"/>
  <c r="M15" i="10" s="1"/>
  <c r="M14" i="3" l="1" a="1"/>
  <c r="M14" i="3" s="1"/>
  <c r="M14" i="10" s="1"/>
  <c r="M93" i="3" a="1"/>
  <c r="M93" i="3" s="1"/>
  <c r="L93" i="10"/>
  <c r="L92" i="10"/>
  <c r="M92" i="3" a="1"/>
  <c r="M92" i="3" s="1"/>
  <c r="L16" i="10"/>
  <c r="M16" i="3" a="1"/>
  <c r="M16" i="3" s="1"/>
  <c r="M58" i="3" a="1"/>
  <c r="M58" i="3" s="1"/>
  <c r="M58" i="10" s="1"/>
  <c r="M56" i="3" a="1"/>
  <c r="M56" i="3" s="1"/>
  <c r="M56" i="10" s="1"/>
  <c r="M57" i="3" a="1"/>
  <c r="M57" i="3" s="1"/>
  <c r="M57" i="10" s="1"/>
  <c r="O15" i="3"/>
  <c r="O15" i="10" s="1"/>
  <c r="O14" i="3" l="1"/>
  <c r="O14" i="10" s="1"/>
  <c r="M92" i="10"/>
  <c r="O92" i="3"/>
  <c r="O93" i="3"/>
  <c r="M93" i="10"/>
  <c r="M16" i="10"/>
  <c r="O16" i="3"/>
  <c r="O57" i="3"/>
  <c r="O57" i="10" s="1"/>
  <c r="O58" i="3"/>
  <c r="O58" i="10" s="1"/>
  <c r="O56" i="3"/>
  <c r="O56" i="10" s="1"/>
  <c r="P15" i="3" a="1"/>
  <c r="P15" i="3" s="1"/>
  <c r="P15" i="10" s="1"/>
  <c r="P14" i="3" l="1" a="1"/>
  <c r="P14" i="3" s="1"/>
  <c r="P14" i="10" s="1"/>
  <c r="O93" i="10"/>
  <c r="P93" i="3" a="1"/>
  <c r="P93" i="3" s="1"/>
  <c r="P92" i="3" a="1"/>
  <c r="P92" i="3" s="1"/>
  <c r="O92" i="10"/>
  <c r="O16" i="10"/>
  <c r="P16" i="3" a="1"/>
  <c r="P16" i="3" s="1"/>
  <c r="P58" i="3" a="1"/>
  <c r="P58" i="3" s="1"/>
  <c r="P58" i="10" s="1"/>
  <c r="P56" i="3" a="1"/>
  <c r="P56" i="3" s="1"/>
  <c r="P56" i="10" s="1"/>
  <c r="P57" i="3" a="1"/>
  <c r="P57" i="3" s="1"/>
  <c r="P57" i="10" s="1"/>
  <c r="Q15" i="3" a="1"/>
  <c r="Q15" i="3" s="1"/>
  <c r="Q15" i="10" s="1"/>
  <c r="Q14" i="3" l="1" a="1"/>
  <c r="Q14" i="3" s="1"/>
  <c r="Q14" i="10" s="1"/>
  <c r="Q92" i="3" a="1"/>
  <c r="Q92" i="3" s="1"/>
  <c r="P92" i="10"/>
  <c r="P93" i="10"/>
  <c r="Q93" i="3" a="1"/>
  <c r="Q93" i="3" s="1"/>
  <c r="P16" i="10"/>
  <c r="Q16" i="3" a="1"/>
  <c r="Q16" i="3" s="1"/>
  <c r="Q56" i="3" a="1"/>
  <c r="Q56" i="3" s="1"/>
  <c r="Q56" i="10" s="1"/>
  <c r="Q57" i="3" a="1"/>
  <c r="Q57" i="3" s="1"/>
  <c r="Q57" i="10" s="1"/>
  <c r="Q58" i="3" a="1"/>
  <c r="Q58" i="3" s="1"/>
  <c r="Q58" i="10" s="1"/>
  <c r="R15" i="3" a="1"/>
  <c r="R15" i="3" s="1"/>
  <c r="R15" i="10" s="1"/>
  <c r="R14" i="3" l="1" a="1"/>
  <c r="R14" i="3" s="1"/>
  <c r="R14" i="10" s="1"/>
  <c r="Q93" i="10"/>
  <c r="R93" i="3" a="1"/>
  <c r="R93" i="3" s="1"/>
  <c r="R92" i="3" a="1"/>
  <c r="R92" i="3" s="1"/>
  <c r="Q92" i="10"/>
  <c r="Q16" i="10"/>
  <c r="R16" i="3" a="1"/>
  <c r="R16" i="3" s="1"/>
  <c r="R56" i="3" a="1"/>
  <c r="R56" i="3" s="1"/>
  <c r="R56" i="10" s="1"/>
  <c r="R58" i="3" a="1"/>
  <c r="R58" i="3" s="1"/>
  <c r="R58" i="10" s="1"/>
  <c r="R57" i="3" a="1"/>
  <c r="R57" i="3" s="1"/>
  <c r="R57" i="10" s="1"/>
  <c r="T15" i="3"/>
  <c r="T15" i="10" s="1"/>
  <c r="T14" i="3" l="1"/>
  <c r="T14" i="10" s="1"/>
  <c r="T92" i="3"/>
  <c r="R92" i="10"/>
  <c r="T93" i="3"/>
  <c r="R93" i="10"/>
  <c r="R16" i="10"/>
  <c r="T16" i="3"/>
  <c r="T58" i="3"/>
  <c r="T58" i="10" s="1"/>
  <c r="T56" i="3"/>
  <c r="T56" i="10" s="1"/>
  <c r="T57" i="3"/>
  <c r="T57" i="10" s="1"/>
  <c r="U15" i="3" a="1"/>
  <c r="U15" i="3" s="1"/>
  <c r="U15" i="10" s="1"/>
  <c r="U14" i="3" l="1" a="1"/>
  <c r="U14" i="3" s="1"/>
  <c r="U14" i="10" s="1"/>
  <c r="U92" i="3" a="1"/>
  <c r="U92" i="3" s="1"/>
  <c r="T92" i="10"/>
  <c r="T93" i="10"/>
  <c r="U93" i="3" a="1"/>
  <c r="U93" i="3" s="1"/>
  <c r="T16" i="10"/>
  <c r="U16" i="3" a="1"/>
  <c r="U16" i="3" s="1"/>
  <c r="U56" i="3" a="1"/>
  <c r="U56" i="3" s="1"/>
  <c r="U56" i="10" s="1"/>
  <c r="U57" i="3" a="1"/>
  <c r="U57" i="3" s="1"/>
  <c r="U57" i="10" s="1"/>
  <c r="U58" i="3" a="1"/>
  <c r="U58" i="3" s="1"/>
  <c r="U58" i="10" s="1"/>
  <c r="V15" i="3" a="1"/>
  <c r="V15" i="3" s="1"/>
  <c r="V15" i="10" s="1"/>
  <c r="V14" i="3" l="1" a="1"/>
  <c r="V14" i="3" s="1"/>
  <c r="V14" i="10" s="1"/>
  <c r="U93" i="10"/>
  <c r="V93" i="3" a="1"/>
  <c r="V93" i="3" s="1"/>
  <c r="V92" i="3" a="1"/>
  <c r="V92" i="3" s="1"/>
  <c r="U92" i="10"/>
  <c r="U16" i="10"/>
  <c r="V16" i="3" a="1"/>
  <c r="V16" i="3" s="1"/>
  <c r="V58" i="3" a="1"/>
  <c r="V58" i="3" s="1"/>
  <c r="V58" i="10" s="1"/>
  <c r="V57" i="3" a="1"/>
  <c r="V57" i="3" s="1"/>
  <c r="V57" i="10" s="1"/>
  <c r="V56" i="3" a="1"/>
  <c r="V56" i="3" s="1"/>
  <c r="V56" i="10" s="1"/>
  <c r="X15" i="3"/>
  <c r="X15" i="10" s="1"/>
  <c r="X14" i="3" l="1"/>
  <c r="X14" i="10" s="1"/>
  <c r="X92" i="3"/>
  <c r="V92" i="10"/>
  <c r="X93" i="3"/>
  <c r="V93" i="10"/>
  <c r="V16" i="10"/>
  <c r="X16" i="3"/>
  <c r="AC16" i="3" s="1"/>
  <c r="X56" i="3"/>
  <c r="X56" i="10" s="1"/>
  <c r="X57" i="3"/>
  <c r="X57" i="10" s="1"/>
  <c r="X58" i="3"/>
  <c r="X58" i="10" s="1"/>
  <c r="Z15" i="3"/>
  <c r="Y15" i="3" s="1"/>
  <c r="AB15" i="3" s="1"/>
  <c r="F18" i="3"/>
  <c r="F18" i="10" s="1"/>
  <c r="AC14" i="3" l="1"/>
  <c r="AC15" i="3"/>
  <c r="Z14" i="3"/>
  <c r="Y14" i="3" s="1"/>
  <c r="AB14" i="3" s="1"/>
  <c r="F17" i="3"/>
  <c r="F17" i="10" s="1"/>
  <c r="F95" i="3"/>
  <c r="AC93" i="3"/>
  <c r="Z93" i="3"/>
  <c r="Y93" i="3" s="1"/>
  <c r="AB93" i="3" s="1"/>
  <c r="X93" i="10"/>
  <c r="X92" i="10"/>
  <c r="AC92" i="3"/>
  <c r="Z92" i="3"/>
  <c r="Y92" i="3" s="1"/>
  <c r="AB92" i="3" s="1"/>
  <c r="F94" i="3"/>
  <c r="X16" i="10"/>
  <c r="F19" i="3"/>
  <c r="Z16" i="3"/>
  <c r="Y16" i="3" s="1"/>
  <c r="AB16" i="3" s="1"/>
  <c r="Z58" i="3"/>
  <c r="Y58" i="3" s="1"/>
  <c r="AB58" i="3" s="1"/>
  <c r="F61" i="3"/>
  <c r="F61" i="10" s="1"/>
  <c r="AC58" i="3"/>
  <c r="F60" i="3"/>
  <c r="F60" i="10" s="1"/>
  <c r="AC57" i="3"/>
  <c r="Z57" i="3"/>
  <c r="Y57" i="3" s="1"/>
  <c r="AB57" i="3" s="1"/>
  <c r="Z56" i="3"/>
  <c r="Y56" i="3" s="1"/>
  <c r="AB56" i="3" s="1"/>
  <c r="F59" i="3"/>
  <c r="F59" i="10" s="1"/>
  <c r="AC56" i="3"/>
  <c r="G18" i="3" a="1"/>
  <c r="G18" i="3" s="1"/>
  <c r="G18" i="10" s="1"/>
  <c r="G17" i="3" l="1" a="1"/>
  <c r="G17" i="3" s="1"/>
  <c r="G17" i="10" s="1"/>
  <c r="G94" i="3" a="1"/>
  <c r="G94" i="3" s="1"/>
  <c r="F94" i="10"/>
  <c r="G95" i="3" a="1"/>
  <c r="G95" i="3" s="1"/>
  <c r="F95" i="10"/>
  <c r="F19" i="10"/>
  <c r="G19" i="3" a="1"/>
  <c r="G19" i="3" s="1"/>
  <c r="G59" i="3" a="1"/>
  <c r="G59" i="3" s="1"/>
  <c r="G59" i="10" s="1"/>
  <c r="G60" i="3" a="1"/>
  <c r="G60" i="3" s="1"/>
  <c r="G60" i="10" s="1"/>
  <c r="G61" i="3" a="1"/>
  <c r="G61" i="3" s="1"/>
  <c r="G61" i="10" s="1"/>
  <c r="H18" i="3" a="1"/>
  <c r="H18" i="3" s="1"/>
  <c r="H18" i="10" s="1"/>
  <c r="H17" i="3" l="1" a="1"/>
  <c r="H17" i="3" s="1"/>
  <c r="H17" i="10" s="1"/>
  <c r="H95" i="3" a="1"/>
  <c r="H95" i="3" s="1"/>
  <c r="G95" i="10"/>
  <c r="H94" i="3" a="1"/>
  <c r="H94" i="3" s="1"/>
  <c r="G94" i="10"/>
  <c r="G19" i="10"/>
  <c r="H19" i="3" a="1"/>
  <c r="H19" i="3" s="1"/>
  <c r="H61" i="3" a="1"/>
  <c r="H61" i="3" s="1"/>
  <c r="H61" i="10" s="1"/>
  <c r="H60" i="3" a="1"/>
  <c r="H60" i="3" s="1"/>
  <c r="H60" i="10" s="1"/>
  <c r="H59" i="3" a="1"/>
  <c r="H59" i="3" s="1"/>
  <c r="H59" i="10" s="1"/>
  <c r="J17" i="3"/>
  <c r="J17" i="10" s="1"/>
  <c r="J18" i="3"/>
  <c r="J18" i="10" s="1"/>
  <c r="J94" i="3" l="1"/>
  <c r="H94" i="10"/>
  <c r="J95" i="3"/>
  <c r="H95" i="10"/>
  <c r="H19" i="10"/>
  <c r="J19" i="3"/>
  <c r="J59" i="3"/>
  <c r="J59" i="10" s="1"/>
  <c r="J60" i="3"/>
  <c r="J60" i="10" s="1"/>
  <c r="J61" i="3"/>
  <c r="J61" i="10" s="1"/>
  <c r="K17" i="3" a="1"/>
  <c r="K17" i="3" s="1"/>
  <c r="K17" i="10" s="1"/>
  <c r="K18" i="3" a="1"/>
  <c r="K18" i="3" s="1"/>
  <c r="K18" i="10" s="1"/>
  <c r="K95" i="3" l="1" a="1"/>
  <c r="K95" i="3" s="1"/>
  <c r="J95" i="10"/>
  <c r="K94" i="3" a="1"/>
  <c r="K94" i="3" s="1"/>
  <c r="J94" i="10"/>
  <c r="J19" i="10"/>
  <c r="K19" i="3" a="1"/>
  <c r="K19" i="3" s="1"/>
  <c r="K59" i="3" a="1"/>
  <c r="K59" i="3" s="1"/>
  <c r="K60" i="3" a="1"/>
  <c r="K60" i="3" s="1"/>
  <c r="K61" i="3" a="1"/>
  <c r="K61" i="3" s="1"/>
  <c r="L18" i="3" a="1"/>
  <c r="L18" i="3" s="1"/>
  <c r="L18" i="10" s="1"/>
  <c r="L17" i="3" a="1"/>
  <c r="L17" i="3" s="1"/>
  <c r="L17" i="10" s="1"/>
  <c r="K94" i="10" l="1"/>
  <c r="L94" i="3" a="1"/>
  <c r="L94" i="3" s="1"/>
  <c r="L95" i="3" a="1"/>
  <c r="L95" i="3" s="1"/>
  <c r="K95" i="10"/>
  <c r="K61" i="10"/>
  <c r="K60" i="10"/>
  <c r="K59" i="10"/>
  <c r="K19" i="10"/>
  <c r="L19" i="3" a="1"/>
  <c r="L19" i="3" s="1"/>
  <c r="L61" i="3" a="1"/>
  <c r="L61" i="3" s="1"/>
  <c r="L61" i="10" s="1"/>
  <c r="L60" i="3" a="1"/>
  <c r="L60" i="3" s="1"/>
  <c r="L60" i="10" s="1"/>
  <c r="L59" i="3" a="1"/>
  <c r="L59" i="3" s="1"/>
  <c r="L59" i="10" s="1"/>
  <c r="M17" i="3" a="1"/>
  <c r="M17" i="3" s="1"/>
  <c r="M17" i="10" s="1"/>
  <c r="M18" i="3" a="1"/>
  <c r="M18" i="3" s="1"/>
  <c r="M18" i="10" s="1"/>
  <c r="M95" i="3" l="1" a="1"/>
  <c r="M95" i="3" s="1"/>
  <c r="L95" i="10"/>
  <c r="L94" i="10"/>
  <c r="M94" i="3" a="1"/>
  <c r="M94" i="3" s="1"/>
  <c r="L19" i="10"/>
  <c r="M19" i="3" a="1"/>
  <c r="M19" i="3" s="1"/>
  <c r="M60" i="3" a="1"/>
  <c r="M60" i="3" s="1"/>
  <c r="M60" i="10" s="1"/>
  <c r="M59" i="3" a="1"/>
  <c r="M59" i="3" s="1"/>
  <c r="M59" i="10" s="1"/>
  <c r="M61" i="3" a="1"/>
  <c r="M61" i="3" s="1"/>
  <c r="M61" i="10" s="1"/>
  <c r="O17" i="3"/>
  <c r="O17" i="10" s="1"/>
  <c r="O18" i="3"/>
  <c r="O18" i="10" s="1"/>
  <c r="O94" i="3" l="1"/>
  <c r="M94" i="10"/>
  <c r="O95" i="3"/>
  <c r="M95" i="10"/>
  <c r="M19" i="10"/>
  <c r="O19" i="3"/>
  <c r="O59" i="3"/>
  <c r="O59" i="10" s="1"/>
  <c r="O60" i="3"/>
  <c r="O60" i="10" s="1"/>
  <c r="O61" i="3"/>
  <c r="O61" i="10" s="1"/>
  <c r="P18" i="3" a="1"/>
  <c r="P18" i="3" s="1"/>
  <c r="P18" i="10" s="1"/>
  <c r="P17" i="3" a="1"/>
  <c r="P17" i="3" s="1"/>
  <c r="P17" i="10" s="1"/>
  <c r="O95" i="10" l="1"/>
  <c r="P95" i="3" a="1"/>
  <c r="P95" i="3" s="1"/>
  <c r="O94" i="10"/>
  <c r="P94" i="3" a="1"/>
  <c r="P94" i="3" s="1"/>
  <c r="O19" i="10"/>
  <c r="P19" i="3" a="1"/>
  <c r="P19" i="3" s="1"/>
  <c r="P61" i="3" a="1"/>
  <c r="P61" i="3" s="1"/>
  <c r="P61" i="10" s="1"/>
  <c r="P60" i="3" a="1"/>
  <c r="P60" i="3" s="1"/>
  <c r="P60" i="10" s="1"/>
  <c r="P59" i="3" a="1"/>
  <c r="P59" i="3" s="1"/>
  <c r="P59" i="10" s="1"/>
  <c r="Q18" i="3" a="1"/>
  <c r="Q18" i="3" s="1"/>
  <c r="Q18" i="10" s="1"/>
  <c r="Q17" i="3" a="1"/>
  <c r="Q17" i="3" s="1"/>
  <c r="Q17" i="10" s="1"/>
  <c r="Q94" i="3" l="1" a="1"/>
  <c r="Q94" i="3" s="1"/>
  <c r="P94" i="10"/>
  <c r="P95" i="10"/>
  <c r="Q95" i="3" a="1"/>
  <c r="Q95" i="3" s="1"/>
  <c r="P19" i="10"/>
  <c r="Q19" i="3" a="1"/>
  <c r="Q19" i="3" s="1"/>
  <c r="Q59" i="3" a="1"/>
  <c r="Q59" i="3" s="1"/>
  <c r="Q59" i="10" s="1"/>
  <c r="Q60" i="3" a="1"/>
  <c r="Q60" i="3" s="1"/>
  <c r="Q60" i="10" s="1"/>
  <c r="Q61" i="3" a="1"/>
  <c r="Q61" i="3" s="1"/>
  <c r="Q61" i="10" s="1"/>
  <c r="R17" i="3" a="1"/>
  <c r="R17" i="3" s="1"/>
  <c r="R17" i="10" s="1"/>
  <c r="R18" i="3" a="1"/>
  <c r="R18" i="3" s="1"/>
  <c r="R18" i="10" s="1"/>
  <c r="Q95" i="10" l="1"/>
  <c r="R95" i="3" a="1"/>
  <c r="R95" i="3" s="1"/>
  <c r="R94" i="3" a="1"/>
  <c r="R94" i="3" s="1"/>
  <c r="Q94" i="10"/>
  <c r="Q19" i="10"/>
  <c r="R19" i="3" a="1"/>
  <c r="R19" i="3" s="1"/>
  <c r="R61" i="3" a="1"/>
  <c r="R61" i="3" s="1"/>
  <c r="R61" i="10" s="1"/>
  <c r="R60" i="3" a="1"/>
  <c r="R60" i="3" s="1"/>
  <c r="R60" i="10" s="1"/>
  <c r="R59" i="3" a="1"/>
  <c r="R59" i="3" s="1"/>
  <c r="R59" i="10" s="1"/>
  <c r="T18" i="3"/>
  <c r="T18" i="10" s="1"/>
  <c r="T17" i="3"/>
  <c r="T17" i="10" s="1"/>
  <c r="T94" i="3" l="1"/>
  <c r="R94" i="10"/>
  <c r="T95" i="3"/>
  <c r="R95" i="10"/>
  <c r="R19" i="10"/>
  <c r="T19" i="3"/>
  <c r="T60" i="3"/>
  <c r="T60" i="10" s="1"/>
  <c r="T59" i="3"/>
  <c r="T59" i="10" s="1"/>
  <c r="T61" i="3"/>
  <c r="T61" i="10" s="1"/>
  <c r="U17" i="3" a="1"/>
  <c r="U17" i="3" s="1"/>
  <c r="U17" i="10" s="1"/>
  <c r="U18" i="3" a="1"/>
  <c r="U18" i="3" s="1"/>
  <c r="U18" i="10" s="1"/>
  <c r="T95" i="10" l="1"/>
  <c r="U95" i="3" a="1"/>
  <c r="U95" i="3" s="1"/>
  <c r="U94" i="3" a="1"/>
  <c r="U94" i="3" s="1"/>
  <c r="T94" i="10"/>
  <c r="T19" i="10"/>
  <c r="U19" i="3" a="1"/>
  <c r="U19" i="3" s="1"/>
  <c r="U61" i="3" a="1"/>
  <c r="U61" i="3" s="1"/>
  <c r="U61" i="10" s="1"/>
  <c r="U59" i="3" a="1"/>
  <c r="U59" i="3" s="1"/>
  <c r="U59" i="10" s="1"/>
  <c r="U60" i="3" a="1"/>
  <c r="U60" i="3" s="1"/>
  <c r="U60" i="10" s="1"/>
  <c r="V18" i="3" a="1"/>
  <c r="V18" i="3" s="1"/>
  <c r="V18" i="10" s="1"/>
  <c r="V17" i="3" a="1"/>
  <c r="V17" i="3" s="1"/>
  <c r="V17" i="10" s="1"/>
  <c r="U94" i="10" l="1"/>
  <c r="V94" i="3" a="1"/>
  <c r="V94" i="3" s="1"/>
  <c r="V95" i="3" a="1"/>
  <c r="V95" i="3" s="1"/>
  <c r="U95" i="10"/>
  <c r="U19" i="10"/>
  <c r="V19" i="3" a="1"/>
  <c r="V19" i="3" s="1"/>
  <c r="V60" i="3" a="1"/>
  <c r="V60" i="3" s="1"/>
  <c r="V60" i="10" s="1"/>
  <c r="V59" i="3" a="1"/>
  <c r="V59" i="3" s="1"/>
  <c r="V59" i="10" s="1"/>
  <c r="V61" i="3" a="1"/>
  <c r="V61" i="3" s="1"/>
  <c r="V61" i="10" s="1"/>
  <c r="X18" i="3"/>
  <c r="X18" i="10" s="1"/>
  <c r="X17" i="3"/>
  <c r="X17" i="10" s="1"/>
  <c r="X95" i="3" l="1"/>
  <c r="V95" i="10"/>
  <c r="V94" i="10"/>
  <c r="X94" i="3"/>
  <c r="V19" i="10"/>
  <c r="X19" i="3"/>
  <c r="AC19" i="3" s="1"/>
  <c r="X60" i="3"/>
  <c r="X60" i="10" s="1"/>
  <c r="X59" i="3"/>
  <c r="X59" i="10" s="1"/>
  <c r="X61" i="3"/>
  <c r="X61" i="10" s="1"/>
  <c r="F20" i="3"/>
  <c r="F20" i="10" s="1"/>
  <c r="Z17" i="3"/>
  <c r="Y17" i="3" s="1"/>
  <c r="AC17" i="3"/>
  <c r="F21" i="3"/>
  <c r="F21" i="10" s="1"/>
  <c r="Z18" i="3"/>
  <c r="Y18" i="3" s="1"/>
  <c r="AB18" i="3" s="1"/>
  <c r="AC18" i="3"/>
  <c r="F96" i="3" l="1"/>
  <c r="X94" i="10"/>
  <c r="Z94" i="3"/>
  <c r="Y94" i="3" s="1"/>
  <c r="AB94" i="3" s="1"/>
  <c r="AC94" i="3"/>
  <c r="F97" i="3"/>
  <c r="X95" i="10"/>
  <c r="Z95" i="3"/>
  <c r="Y95" i="3" s="1"/>
  <c r="AB95" i="3" s="1"/>
  <c r="AC95" i="3"/>
  <c r="X19" i="10"/>
  <c r="F22" i="3"/>
  <c r="Z19" i="3"/>
  <c r="Y19" i="3" s="1"/>
  <c r="AB19" i="3" s="1"/>
  <c r="F62" i="3"/>
  <c r="F62" i="10" s="1"/>
  <c r="Z59" i="3"/>
  <c r="Y59" i="3" s="1"/>
  <c r="AB59" i="3" s="1"/>
  <c r="AC59" i="3"/>
  <c r="F64" i="3"/>
  <c r="F64" i="10" s="1"/>
  <c r="Z61" i="3"/>
  <c r="Y61" i="3" s="1"/>
  <c r="AB61" i="3" s="1"/>
  <c r="AC61" i="3"/>
  <c r="F63" i="3"/>
  <c r="F63" i="10" s="1"/>
  <c r="AC60" i="3"/>
  <c r="Z60" i="3"/>
  <c r="Y60" i="3" s="1"/>
  <c r="AB60" i="3" s="1"/>
  <c r="G21" i="3" a="1"/>
  <c r="G21" i="3" s="1"/>
  <c r="G21" i="10" s="1"/>
  <c r="AB17" i="3"/>
  <c r="G20" i="3" a="1"/>
  <c r="G20" i="3" s="1"/>
  <c r="G20" i="10" s="1"/>
  <c r="G97" i="3" l="1" a="1"/>
  <c r="G97" i="3" s="1"/>
  <c r="F97" i="10"/>
  <c r="G96" i="3" a="1"/>
  <c r="G96" i="3" s="1"/>
  <c r="F96" i="10"/>
  <c r="F22" i="10"/>
  <c r="G22" i="3" a="1"/>
  <c r="G22" i="3" s="1"/>
  <c r="G63" i="3" a="1"/>
  <c r="G63" i="3" s="1"/>
  <c r="G63" i="10" s="1"/>
  <c r="G62" i="3" a="1"/>
  <c r="G62" i="3" s="1"/>
  <c r="G62" i="10" s="1"/>
  <c r="G64" i="3" a="1"/>
  <c r="G64" i="3" s="1"/>
  <c r="G64" i="10" s="1"/>
  <c r="H20" i="3" a="1"/>
  <c r="H20" i="3" s="1"/>
  <c r="H20" i="10" s="1"/>
  <c r="H21" i="3" a="1"/>
  <c r="H21" i="3" s="1"/>
  <c r="H21" i="10" s="1"/>
  <c r="H96" i="3" l="1" a="1"/>
  <c r="H96" i="3" s="1"/>
  <c r="G96" i="10"/>
  <c r="H97" i="3" a="1"/>
  <c r="H97" i="3" s="1"/>
  <c r="G97" i="10"/>
  <c r="G22" i="10"/>
  <c r="H22" i="3" a="1"/>
  <c r="H22" i="3" s="1"/>
  <c r="H62" i="3" a="1"/>
  <c r="H62" i="3" s="1"/>
  <c r="H62" i="10" s="1"/>
  <c r="H64" i="3" a="1"/>
  <c r="H64" i="3" s="1"/>
  <c r="H64" i="10" s="1"/>
  <c r="H63" i="3" a="1"/>
  <c r="H63" i="3" s="1"/>
  <c r="H63" i="10" s="1"/>
  <c r="J21" i="3"/>
  <c r="J21" i="10" s="1"/>
  <c r="J20" i="3"/>
  <c r="J20" i="10" s="1"/>
  <c r="J97" i="3" l="1"/>
  <c r="H97" i="10"/>
  <c r="J96" i="3"/>
  <c r="H96" i="10"/>
  <c r="H22" i="10"/>
  <c r="J22" i="3"/>
  <c r="J63" i="3"/>
  <c r="J63" i="10" s="1"/>
  <c r="J64" i="3"/>
  <c r="J64" i="10" s="1"/>
  <c r="J62" i="3"/>
  <c r="J62" i="10" s="1"/>
  <c r="K20" i="3" a="1"/>
  <c r="K20" i="3" s="1"/>
  <c r="K20" i="10" s="1"/>
  <c r="K21" i="3" a="1"/>
  <c r="K21" i="3" s="1"/>
  <c r="K21" i="10" s="1"/>
  <c r="K96" i="3" l="1" a="1"/>
  <c r="K96" i="3" s="1"/>
  <c r="J96" i="10"/>
  <c r="K97" i="3" a="1"/>
  <c r="K97" i="3" s="1"/>
  <c r="J97" i="10"/>
  <c r="J22" i="10"/>
  <c r="K22" i="3" a="1"/>
  <c r="K22" i="3" s="1"/>
  <c r="K62" i="3" a="1"/>
  <c r="K62" i="3" s="1"/>
  <c r="K64" i="3" a="1"/>
  <c r="K64" i="3" s="1"/>
  <c r="K63" i="3" a="1"/>
  <c r="K63" i="3" s="1"/>
  <c r="L20" i="3" a="1"/>
  <c r="L20" i="3" s="1"/>
  <c r="L20" i="10" s="1"/>
  <c r="L21" i="3" a="1"/>
  <c r="L21" i="3" s="1"/>
  <c r="L21" i="10" s="1"/>
  <c r="L97" i="3" l="1" a="1"/>
  <c r="L97" i="3" s="1"/>
  <c r="K97" i="10"/>
  <c r="K96" i="10"/>
  <c r="L96" i="3" a="1"/>
  <c r="L96" i="3" s="1"/>
  <c r="K64" i="10"/>
  <c r="K62" i="10"/>
  <c r="K63" i="10"/>
  <c r="K22" i="10"/>
  <c r="L22" i="3" a="1"/>
  <c r="L22" i="3" s="1"/>
  <c r="L63" i="3" a="1"/>
  <c r="L63" i="3" s="1"/>
  <c r="L63" i="10" s="1"/>
  <c r="L64" i="3" a="1"/>
  <c r="L64" i="3" s="1"/>
  <c r="L64" i="10" s="1"/>
  <c r="L62" i="3" a="1"/>
  <c r="L62" i="3" s="1"/>
  <c r="L62" i="10" s="1"/>
  <c r="M21" i="3" a="1"/>
  <c r="M21" i="3" s="1"/>
  <c r="M21" i="10" s="1"/>
  <c r="M20" i="3" a="1"/>
  <c r="M20" i="3" s="1"/>
  <c r="M20" i="10" s="1"/>
  <c r="M96" i="3" l="1" a="1"/>
  <c r="M96" i="3" s="1"/>
  <c r="L96" i="10"/>
  <c r="L97" i="10"/>
  <c r="M97" i="3" a="1"/>
  <c r="M97" i="3" s="1"/>
  <c r="L22" i="10"/>
  <c r="M22" i="3" a="1"/>
  <c r="M22" i="3" s="1"/>
  <c r="M62" i="3" a="1"/>
  <c r="M62" i="3" s="1"/>
  <c r="M62" i="10" s="1"/>
  <c r="M64" i="3" a="1"/>
  <c r="M64" i="3" s="1"/>
  <c r="M64" i="10" s="1"/>
  <c r="M63" i="3" a="1"/>
  <c r="M63" i="3" s="1"/>
  <c r="M63" i="10" s="1"/>
  <c r="O20" i="3"/>
  <c r="O20" i="10" s="1"/>
  <c r="O21" i="3"/>
  <c r="O21" i="10" s="1"/>
  <c r="O97" i="3" l="1"/>
  <c r="M97" i="10"/>
  <c r="O96" i="3"/>
  <c r="M96" i="10"/>
  <c r="M22" i="10"/>
  <c r="O22" i="3"/>
  <c r="O63" i="3"/>
  <c r="O63" i="10" s="1"/>
  <c r="O64" i="3"/>
  <c r="O64" i="10" s="1"/>
  <c r="O62" i="3"/>
  <c r="O62" i="10" s="1"/>
  <c r="P20" i="3" a="1"/>
  <c r="P20" i="3" s="1"/>
  <c r="P20" i="10" s="1"/>
  <c r="P21" i="3" a="1"/>
  <c r="P21" i="3" s="1"/>
  <c r="P21" i="10" s="1"/>
  <c r="P96" i="3" l="1" a="1"/>
  <c r="P96" i="3" s="1"/>
  <c r="O96" i="10"/>
  <c r="O97" i="10"/>
  <c r="P97" i="3" a="1"/>
  <c r="P97" i="3" s="1"/>
  <c r="O22" i="10"/>
  <c r="P22" i="3" a="1"/>
  <c r="P22" i="3" s="1"/>
  <c r="P63" i="3" a="1"/>
  <c r="P63" i="3" s="1"/>
  <c r="P63" i="10" s="1"/>
  <c r="P64" i="3" a="1"/>
  <c r="P64" i="3" s="1"/>
  <c r="P64" i="10" s="1"/>
  <c r="P62" i="3" a="1"/>
  <c r="P62" i="3" s="1"/>
  <c r="P62" i="10" s="1"/>
  <c r="Q21" i="3" a="1"/>
  <c r="Q21" i="3" s="1"/>
  <c r="Q21" i="10" s="1"/>
  <c r="Q20" i="3" a="1"/>
  <c r="Q20" i="3" s="1"/>
  <c r="Q20" i="10" s="1"/>
  <c r="Q97" i="3" l="1" a="1"/>
  <c r="Q97" i="3" s="1"/>
  <c r="P97" i="10"/>
  <c r="P96" i="10"/>
  <c r="Q96" i="3" a="1"/>
  <c r="Q96" i="3" s="1"/>
  <c r="P22" i="10"/>
  <c r="Q22" i="3" a="1"/>
  <c r="Q22" i="3" s="1"/>
  <c r="Q64" i="3" a="1"/>
  <c r="Q64" i="3" s="1"/>
  <c r="Q64" i="10" s="1"/>
  <c r="Q62" i="3" a="1"/>
  <c r="Q62" i="3" s="1"/>
  <c r="Q62" i="10" s="1"/>
  <c r="Q63" i="3" a="1"/>
  <c r="Q63" i="3" s="1"/>
  <c r="Q63" i="10" s="1"/>
  <c r="R20" i="3" a="1"/>
  <c r="R20" i="3" s="1"/>
  <c r="R20" i="10" s="1"/>
  <c r="R21" i="3" a="1"/>
  <c r="R21" i="3" s="1"/>
  <c r="R21" i="10" s="1"/>
  <c r="Q96" i="10" l="1"/>
  <c r="R96" i="3" a="1"/>
  <c r="R96" i="3" s="1"/>
  <c r="R97" i="3" a="1"/>
  <c r="R97" i="3" s="1"/>
  <c r="Q97" i="10"/>
  <c r="Q22" i="10"/>
  <c r="R22" i="3" a="1"/>
  <c r="R22" i="3" s="1"/>
  <c r="R62" i="3" a="1"/>
  <c r="R62" i="3" s="1"/>
  <c r="R62" i="10" s="1"/>
  <c r="R63" i="3" a="1"/>
  <c r="R63" i="3" s="1"/>
  <c r="R63" i="10" s="1"/>
  <c r="R64" i="3" a="1"/>
  <c r="R64" i="3" s="1"/>
  <c r="R64" i="10" s="1"/>
  <c r="T21" i="3"/>
  <c r="T21" i="10" s="1"/>
  <c r="T20" i="3"/>
  <c r="T20" i="10" s="1"/>
  <c r="T97" i="3" l="1"/>
  <c r="R97" i="10"/>
  <c r="R96" i="10"/>
  <c r="T96" i="3"/>
  <c r="R22" i="10"/>
  <c r="T22" i="3"/>
  <c r="T64" i="3"/>
  <c r="T64" i="10" s="1"/>
  <c r="T63" i="3"/>
  <c r="T63" i="10" s="1"/>
  <c r="T62" i="3"/>
  <c r="T62" i="10" s="1"/>
  <c r="U20" i="3" a="1"/>
  <c r="U20" i="3" s="1"/>
  <c r="U20" i="10" s="1"/>
  <c r="U21" i="3" a="1"/>
  <c r="U21" i="3" s="1"/>
  <c r="U21" i="10" s="1"/>
  <c r="T96" i="10" l="1"/>
  <c r="U96" i="3" a="1"/>
  <c r="U96" i="3" s="1"/>
  <c r="U97" i="3" a="1"/>
  <c r="U97" i="3" s="1"/>
  <c r="T97" i="10"/>
  <c r="T22" i="10"/>
  <c r="U22" i="3" a="1"/>
  <c r="U22" i="3" s="1"/>
  <c r="U62" i="3" a="1"/>
  <c r="U62" i="3" s="1"/>
  <c r="U62" i="10" s="1"/>
  <c r="U64" i="3" a="1"/>
  <c r="U64" i="3" s="1"/>
  <c r="U64" i="10" s="1"/>
  <c r="U63" i="3" a="1"/>
  <c r="U63" i="3" s="1"/>
  <c r="U63" i="10" s="1"/>
  <c r="V20" i="3" a="1"/>
  <c r="V20" i="3" s="1"/>
  <c r="V20" i="10" s="1"/>
  <c r="V21" i="3" a="1"/>
  <c r="V21" i="3" s="1"/>
  <c r="V21" i="10" s="1"/>
  <c r="V97" i="3" l="1" a="1"/>
  <c r="V97" i="3" s="1"/>
  <c r="U97" i="10"/>
  <c r="V96" i="3" a="1"/>
  <c r="V96" i="3" s="1"/>
  <c r="U96" i="10"/>
  <c r="U22" i="10"/>
  <c r="V22" i="3" a="1"/>
  <c r="V22" i="3" s="1"/>
  <c r="V63" i="3" a="1"/>
  <c r="V63" i="3" s="1"/>
  <c r="V63" i="10" s="1"/>
  <c r="V62" i="3" a="1"/>
  <c r="V62" i="3" s="1"/>
  <c r="V62" i="10" s="1"/>
  <c r="V64" i="3" a="1"/>
  <c r="V64" i="3" s="1"/>
  <c r="V64" i="10" s="1"/>
  <c r="X21" i="3"/>
  <c r="X21" i="10" s="1"/>
  <c r="X20" i="3"/>
  <c r="X20" i="10" s="1"/>
  <c r="V96" i="10" l="1"/>
  <c r="X96" i="3"/>
  <c r="V97" i="10"/>
  <c r="X97" i="3"/>
  <c r="V22" i="10"/>
  <c r="X22" i="3"/>
  <c r="AC22" i="3" s="1"/>
  <c r="X62" i="3"/>
  <c r="X62" i="10" s="1"/>
  <c r="X63" i="3"/>
  <c r="X63" i="10" s="1"/>
  <c r="X64" i="3"/>
  <c r="X64" i="10" s="1"/>
  <c r="F23" i="3"/>
  <c r="F23" i="10" s="1"/>
  <c r="Z20" i="3"/>
  <c r="Y20" i="3" s="1"/>
  <c r="AC20" i="3"/>
  <c r="AC21" i="3"/>
  <c r="F24" i="3"/>
  <c r="F24" i="10" s="1"/>
  <c r="Z21" i="3"/>
  <c r="Y21" i="3" s="1"/>
  <c r="AB21" i="3" s="1"/>
  <c r="X97" i="10" l="1"/>
  <c r="Z97" i="3"/>
  <c r="Y97" i="3" s="1"/>
  <c r="AB97" i="3" s="1"/>
  <c r="AC97" i="3"/>
  <c r="F99" i="3"/>
  <c r="X96" i="10"/>
  <c r="Z96" i="3"/>
  <c r="Y96" i="3" s="1"/>
  <c r="AB96" i="3" s="1"/>
  <c r="AC96" i="3"/>
  <c r="F98" i="3"/>
  <c r="X22" i="10"/>
  <c r="F25" i="3"/>
  <c r="Z22" i="3"/>
  <c r="Y22" i="3" s="1"/>
  <c r="AB22" i="3" s="1"/>
  <c r="AC62" i="3"/>
  <c r="F65" i="3"/>
  <c r="F65" i="10" s="1"/>
  <c r="Z62" i="3"/>
  <c r="Y62" i="3" s="1"/>
  <c r="AB62" i="3" s="1"/>
  <c r="AC63" i="3"/>
  <c r="Z63" i="3"/>
  <c r="Y63" i="3" s="1"/>
  <c r="AB63" i="3" s="1"/>
  <c r="F66" i="3"/>
  <c r="F66" i="10" s="1"/>
  <c r="Z64" i="3"/>
  <c r="Y64" i="3" s="1"/>
  <c r="AB64" i="3" s="1"/>
  <c r="AC64" i="3"/>
  <c r="F67" i="3"/>
  <c r="F67" i="10" s="1"/>
  <c r="G24" i="3" a="1"/>
  <c r="G24" i="3" s="1"/>
  <c r="G24" i="10" s="1"/>
  <c r="G23" i="3" a="1"/>
  <c r="G23" i="3" s="1"/>
  <c r="G23" i="10" s="1"/>
  <c r="AB20" i="3"/>
  <c r="G98" i="3" l="1" a="1"/>
  <c r="G98" i="3" s="1"/>
  <c r="F98" i="10"/>
  <c r="G99" i="3" a="1"/>
  <c r="G99" i="3" s="1"/>
  <c r="F99" i="10"/>
  <c r="F25" i="10"/>
  <c r="G25" i="3" a="1"/>
  <c r="G25" i="3" s="1"/>
  <c r="G66" i="3" a="1"/>
  <c r="G66" i="3" s="1"/>
  <c r="G66" i="10" s="1"/>
  <c r="G67" i="3" a="1"/>
  <c r="G67" i="3" s="1"/>
  <c r="G67" i="10" s="1"/>
  <c r="G65" i="3" a="1"/>
  <c r="G65" i="3" s="1"/>
  <c r="G65" i="10" s="1"/>
  <c r="H23" i="3" a="1"/>
  <c r="H23" i="3" s="1"/>
  <c r="H23" i="10" s="1"/>
  <c r="H24" i="3" a="1"/>
  <c r="H24" i="3" s="1"/>
  <c r="H24" i="10" s="1"/>
  <c r="H99" i="3" l="1" a="1"/>
  <c r="H99" i="3" s="1"/>
  <c r="G99" i="10"/>
  <c r="H98" i="3" a="1"/>
  <c r="H98" i="3" s="1"/>
  <c r="G98" i="10"/>
  <c r="G25" i="10"/>
  <c r="H25" i="3" a="1"/>
  <c r="H25" i="3" s="1"/>
  <c r="H67" i="3" a="1"/>
  <c r="H67" i="3" s="1"/>
  <c r="H67" i="10" s="1"/>
  <c r="H65" i="3" a="1"/>
  <c r="H65" i="3" s="1"/>
  <c r="H65" i="10" s="1"/>
  <c r="H66" i="3" a="1"/>
  <c r="H66" i="3" s="1"/>
  <c r="H66" i="10" s="1"/>
  <c r="J24" i="3"/>
  <c r="J24" i="10" s="1"/>
  <c r="J23" i="3"/>
  <c r="J23" i="10" s="1"/>
  <c r="J98" i="3" l="1"/>
  <c r="H98" i="10"/>
  <c r="J99" i="3"/>
  <c r="H99" i="10"/>
  <c r="H25" i="10"/>
  <c r="J25" i="3"/>
  <c r="J66" i="3"/>
  <c r="J66" i="10" s="1"/>
  <c r="J65" i="3"/>
  <c r="J65" i="10" s="1"/>
  <c r="J67" i="3"/>
  <c r="J67" i="10" s="1"/>
  <c r="K23" i="3" a="1"/>
  <c r="K23" i="3" s="1"/>
  <c r="K23" i="10" s="1"/>
  <c r="K24" i="3" a="1"/>
  <c r="K24" i="3" s="1"/>
  <c r="K24" i="10" s="1"/>
  <c r="K99" i="3" l="1" a="1"/>
  <c r="K99" i="3" s="1"/>
  <c r="J99" i="10"/>
  <c r="K98" i="3" a="1"/>
  <c r="K98" i="3" s="1"/>
  <c r="J98" i="10"/>
  <c r="J25" i="10"/>
  <c r="K25" i="3" a="1"/>
  <c r="K25" i="3" s="1"/>
  <c r="K67" i="3" a="1"/>
  <c r="K67" i="3" s="1"/>
  <c r="K67" i="10" s="1"/>
  <c r="K65" i="3" a="1"/>
  <c r="K65" i="3" s="1"/>
  <c r="K66" i="3" a="1"/>
  <c r="K66" i="3" s="1"/>
  <c r="L24" i="3" a="1"/>
  <c r="L24" i="3" s="1"/>
  <c r="L24" i="10" s="1"/>
  <c r="L23" i="3" a="1"/>
  <c r="L23" i="3" s="1"/>
  <c r="L23" i="10" s="1"/>
  <c r="K98" i="10" l="1"/>
  <c r="L98" i="3" a="1"/>
  <c r="L98" i="3" s="1"/>
  <c r="K99" i="10"/>
  <c r="L99" i="3" a="1"/>
  <c r="L99" i="3" s="1"/>
  <c r="K65" i="10"/>
  <c r="K66" i="10"/>
  <c r="K25" i="10"/>
  <c r="L25" i="3" a="1"/>
  <c r="L25" i="3" s="1"/>
  <c r="L66" i="3" a="1"/>
  <c r="L66" i="3" s="1"/>
  <c r="L66" i="10" s="1"/>
  <c r="L65" i="3" a="1"/>
  <c r="L65" i="3" s="1"/>
  <c r="L65" i="10" s="1"/>
  <c r="L67" i="3" a="1"/>
  <c r="L67" i="3" s="1"/>
  <c r="L67" i="10" s="1"/>
  <c r="M23" i="3" a="1"/>
  <c r="M23" i="3" s="1"/>
  <c r="M23" i="10" s="1"/>
  <c r="M24" i="3" a="1"/>
  <c r="M24" i="3" s="1"/>
  <c r="M24" i="10" s="1"/>
  <c r="L99" i="10" l="1"/>
  <c r="M99" i="3" a="1"/>
  <c r="M99" i="3" s="1"/>
  <c r="M98" i="3" a="1"/>
  <c r="M98" i="3" s="1"/>
  <c r="L98" i="10"/>
  <c r="L25" i="10"/>
  <c r="M25" i="3" a="1"/>
  <c r="M25" i="3" s="1"/>
  <c r="M66" i="3" a="1"/>
  <c r="M66" i="3" s="1"/>
  <c r="M66" i="10" s="1"/>
  <c r="M67" i="3" a="1"/>
  <c r="M67" i="3" s="1"/>
  <c r="M67" i="10" s="1"/>
  <c r="M65" i="3" a="1"/>
  <c r="M65" i="3" s="1"/>
  <c r="M65" i="10" s="1"/>
  <c r="O24" i="3"/>
  <c r="O24" i="10" s="1"/>
  <c r="O23" i="3"/>
  <c r="O23" i="10" s="1"/>
  <c r="O98" i="3" l="1"/>
  <c r="M98" i="10"/>
  <c r="M99" i="10"/>
  <c r="O99" i="3"/>
  <c r="M25" i="10"/>
  <c r="O25" i="3"/>
  <c r="O65" i="3"/>
  <c r="O65" i="10" s="1"/>
  <c r="O66" i="3"/>
  <c r="O66" i="10" s="1"/>
  <c r="O67" i="3"/>
  <c r="O67" i="10" s="1"/>
  <c r="P23" i="3" a="1"/>
  <c r="P23" i="3" s="1"/>
  <c r="P23" i="10" s="1"/>
  <c r="P24" i="3" a="1"/>
  <c r="P24" i="3" s="1"/>
  <c r="P24" i="10" s="1"/>
  <c r="O99" i="10" l="1"/>
  <c r="P99" i="3" a="1"/>
  <c r="P99" i="3" s="1"/>
  <c r="P98" i="3" a="1"/>
  <c r="P98" i="3" s="1"/>
  <c r="O98" i="10"/>
  <c r="O25" i="10"/>
  <c r="P25" i="3" a="1"/>
  <c r="P25" i="3" s="1"/>
  <c r="P66" i="3" a="1"/>
  <c r="P66" i="3" s="1"/>
  <c r="P66" i="10" s="1"/>
  <c r="P67" i="3" a="1"/>
  <c r="P67" i="3" s="1"/>
  <c r="P67" i="10" s="1"/>
  <c r="P65" i="3" a="1"/>
  <c r="P65" i="3" s="1"/>
  <c r="P65" i="10" s="1"/>
  <c r="Q24" i="3" a="1"/>
  <c r="Q24" i="3" s="1"/>
  <c r="Q24" i="10" s="1"/>
  <c r="Q23" i="3" a="1"/>
  <c r="Q23" i="3" s="1"/>
  <c r="Q23" i="10" s="1"/>
  <c r="P98" i="10" l="1"/>
  <c r="Q98" i="3" a="1"/>
  <c r="Q98" i="3" s="1"/>
  <c r="Q99" i="3" a="1"/>
  <c r="Q99" i="3" s="1"/>
  <c r="P99" i="10"/>
  <c r="P25" i="10"/>
  <c r="Q25" i="3" a="1"/>
  <c r="Q25" i="3" s="1"/>
  <c r="Q67" i="3" a="1"/>
  <c r="Q67" i="3" s="1"/>
  <c r="Q67" i="10" s="1"/>
  <c r="Q65" i="3" a="1"/>
  <c r="Q65" i="3" s="1"/>
  <c r="Q65" i="10" s="1"/>
  <c r="Q66" i="3" a="1"/>
  <c r="Q66" i="3" s="1"/>
  <c r="Q66" i="10" s="1"/>
  <c r="R23" i="3" a="1"/>
  <c r="R23" i="3" s="1"/>
  <c r="R23" i="10" s="1"/>
  <c r="R24" i="3" a="1"/>
  <c r="R24" i="3" s="1"/>
  <c r="R24" i="10" s="1"/>
  <c r="Q99" i="10" l="1"/>
  <c r="R99" i="3" a="1"/>
  <c r="R99" i="3" s="1"/>
  <c r="Q98" i="10"/>
  <c r="R98" i="3" a="1"/>
  <c r="R98" i="3" s="1"/>
  <c r="Q25" i="10"/>
  <c r="R25" i="3" a="1"/>
  <c r="R25" i="3" s="1"/>
  <c r="R65" i="3" a="1"/>
  <c r="R65" i="3" s="1"/>
  <c r="R65" i="10" s="1"/>
  <c r="R66" i="3" a="1"/>
  <c r="R66" i="3" s="1"/>
  <c r="R66" i="10" s="1"/>
  <c r="R67" i="3" a="1"/>
  <c r="R67" i="3" s="1"/>
  <c r="R67" i="10" s="1"/>
  <c r="T24" i="3"/>
  <c r="T24" i="10" s="1"/>
  <c r="T23" i="3"/>
  <c r="T23" i="10" s="1"/>
  <c r="R98" i="10" l="1"/>
  <c r="T98" i="3"/>
  <c r="T99" i="3"/>
  <c r="R99" i="10"/>
  <c r="R25" i="10"/>
  <c r="T25" i="3"/>
  <c r="T66" i="3"/>
  <c r="T66" i="10" s="1"/>
  <c r="T67" i="3"/>
  <c r="T67" i="10" s="1"/>
  <c r="T65" i="3"/>
  <c r="T65" i="10" s="1"/>
  <c r="U24" i="3" a="1"/>
  <c r="U24" i="3" s="1"/>
  <c r="U24" i="10" s="1"/>
  <c r="U23" i="3" a="1"/>
  <c r="U23" i="3" s="1"/>
  <c r="U23" i="10" s="1"/>
  <c r="T99" i="10" l="1"/>
  <c r="U99" i="3" a="1"/>
  <c r="U99" i="3" s="1"/>
  <c r="T98" i="10"/>
  <c r="U98" i="3" a="1"/>
  <c r="U98" i="3" s="1"/>
  <c r="T25" i="10"/>
  <c r="U25" i="3" a="1"/>
  <c r="U25" i="3" s="1"/>
  <c r="U67" i="3" a="1"/>
  <c r="U67" i="3" s="1"/>
  <c r="U67" i="10" s="1"/>
  <c r="U65" i="3" a="1"/>
  <c r="U65" i="3" s="1"/>
  <c r="U65" i="10" s="1"/>
  <c r="U66" i="3" a="1"/>
  <c r="U66" i="3" s="1"/>
  <c r="U66" i="10" s="1"/>
  <c r="V23" i="3" a="1"/>
  <c r="V23" i="3" s="1"/>
  <c r="V23" i="10" s="1"/>
  <c r="V24" i="3" a="1"/>
  <c r="V24" i="3" s="1"/>
  <c r="V24" i="10" s="1"/>
  <c r="V98" i="3" l="1" a="1"/>
  <c r="V98" i="3" s="1"/>
  <c r="U98" i="10"/>
  <c r="U99" i="10"/>
  <c r="V99" i="3" a="1"/>
  <c r="V99" i="3" s="1"/>
  <c r="U25" i="10"/>
  <c r="V25" i="3" a="1"/>
  <c r="V25" i="3" s="1"/>
  <c r="V66" i="3" a="1"/>
  <c r="V66" i="3" s="1"/>
  <c r="V66" i="10" s="1"/>
  <c r="V65" i="3" a="1"/>
  <c r="V65" i="3" s="1"/>
  <c r="V65" i="10" s="1"/>
  <c r="V67" i="3" a="1"/>
  <c r="V67" i="3" s="1"/>
  <c r="V67" i="10" s="1"/>
  <c r="X24" i="3"/>
  <c r="X24" i="10" s="1"/>
  <c r="X23" i="3"/>
  <c r="X23" i="10" s="1"/>
  <c r="V99" i="10" l="1"/>
  <c r="X99" i="3"/>
  <c r="V98" i="10"/>
  <c r="X98" i="3"/>
  <c r="V25" i="10"/>
  <c r="X25" i="3"/>
  <c r="AC25" i="3" s="1"/>
  <c r="X65" i="3"/>
  <c r="X65" i="10" s="1"/>
  <c r="X67" i="3"/>
  <c r="X67" i="10" s="1"/>
  <c r="X66" i="3"/>
  <c r="X66" i="10" s="1"/>
  <c r="Z23" i="3"/>
  <c r="Y23" i="3" s="1"/>
  <c r="F26" i="3"/>
  <c r="F26" i="10" s="1"/>
  <c r="AC23" i="3"/>
  <c r="Z24" i="3"/>
  <c r="Y24" i="3" s="1"/>
  <c r="AB24" i="3" s="1"/>
  <c r="F27" i="3"/>
  <c r="F27" i="10" s="1"/>
  <c r="AC24" i="3"/>
  <c r="X98" i="10" l="1"/>
  <c r="AC98" i="3"/>
  <c r="Z98" i="3"/>
  <c r="Y98" i="3" s="1"/>
  <c r="AB98" i="3" s="1"/>
  <c r="F100" i="3"/>
  <c r="X99" i="10"/>
  <c r="Z99" i="3"/>
  <c r="Y99" i="3" s="1"/>
  <c r="AB99" i="3" s="1"/>
  <c r="AC99" i="3"/>
  <c r="F101" i="3"/>
  <c r="X25" i="10"/>
  <c r="F28" i="3"/>
  <c r="Z25" i="3"/>
  <c r="Y25" i="3" s="1"/>
  <c r="AB25" i="3" s="1"/>
  <c r="Z67" i="3"/>
  <c r="Y67" i="3" s="1"/>
  <c r="AB67" i="3" s="1"/>
  <c r="AC67" i="3"/>
  <c r="F70" i="3"/>
  <c r="F70" i="10" s="1"/>
  <c r="Z66" i="3"/>
  <c r="Y66" i="3" s="1"/>
  <c r="AB66" i="3" s="1"/>
  <c r="AC66" i="3"/>
  <c r="F69" i="3"/>
  <c r="F69" i="10" s="1"/>
  <c r="F68" i="3"/>
  <c r="F68" i="10" s="1"/>
  <c r="Z65" i="3"/>
  <c r="AC65" i="3"/>
  <c r="G26" i="3" a="1"/>
  <c r="G26" i="3" s="1"/>
  <c r="G26" i="10" s="1"/>
  <c r="G27" i="3" a="1"/>
  <c r="G27" i="3" s="1"/>
  <c r="G27" i="10" s="1"/>
  <c r="AB23" i="3"/>
  <c r="G101" i="3" l="1" a="1"/>
  <c r="G101" i="3" s="1"/>
  <c r="F101" i="10"/>
  <c r="G100" i="3" a="1"/>
  <c r="G100" i="3" s="1"/>
  <c r="F100" i="10"/>
  <c r="F28" i="10"/>
  <c r="G28" i="3" a="1"/>
  <c r="G28" i="3" s="1"/>
  <c r="G69" i="3" a="1"/>
  <c r="G69" i="3" s="1"/>
  <c r="G69" i="10" s="1"/>
  <c r="G70" i="3" a="1"/>
  <c r="G70" i="3" s="1"/>
  <c r="G70" i="10" s="1"/>
  <c r="Y65" i="3"/>
  <c r="G68" i="3" a="1"/>
  <c r="G68" i="3" s="1"/>
  <c r="G68" i="10" s="1"/>
  <c r="H27" i="3" a="1"/>
  <c r="H27" i="3" s="1"/>
  <c r="H27" i="10" s="1"/>
  <c r="H26" i="3" a="1"/>
  <c r="H26" i="3" s="1"/>
  <c r="H26" i="10" s="1"/>
  <c r="H100" i="3" l="1" a="1"/>
  <c r="H100" i="3" s="1"/>
  <c r="G100" i="10"/>
  <c r="H101" i="3" a="1"/>
  <c r="H101" i="3" s="1"/>
  <c r="G101" i="10"/>
  <c r="G28" i="10"/>
  <c r="H28" i="3" a="1"/>
  <c r="H28" i="3" s="1"/>
  <c r="H68" i="3" a="1"/>
  <c r="H68" i="3" s="1"/>
  <c r="H68" i="10" s="1"/>
  <c r="H70" i="3" a="1"/>
  <c r="H70" i="3" s="1"/>
  <c r="H70" i="10" s="1"/>
  <c r="AB65" i="3"/>
  <c r="H69" i="3" a="1"/>
  <c r="H69" i="3" s="1"/>
  <c r="H69" i="10" s="1"/>
  <c r="J26" i="3"/>
  <c r="J26" i="10" s="1"/>
  <c r="J27" i="3"/>
  <c r="J27" i="10" s="1"/>
  <c r="J100" i="3" l="1"/>
  <c r="H100" i="10"/>
  <c r="J101" i="3"/>
  <c r="H101" i="10"/>
  <c r="H28" i="10"/>
  <c r="J28" i="3"/>
  <c r="J69" i="3"/>
  <c r="J69" i="10" s="1"/>
  <c r="J70" i="3"/>
  <c r="J70" i="10" s="1"/>
  <c r="J68" i="3"/>
  <c r="J68" i="10" s="1"/>
  <c r="K27" i="3" a="1"/>
  <c r="K27" i="3" s="1"/>
  <c r="K27" i="10" s="1"/>
  <c r="K26" i="3" a="1"/>
  <c r="K26" i="3" s="1"/>
  <c r="K26" i="10" s="1"/>
  <c r="K101" i="3" l="1" a="1"/>
  <c r="K101" i="3" s="1"/>
  <c r="J101" i="10"/>
  <c r="K100" i="3" a="1"/>
  <c r="K100" i="3" s="1"/>
  <c r="J100" i="10"/>
  <c r="J28" i="10"/>
  <c r="K28" i="3" a="1"/>
  <c r="K28" i="3" s="1"/>
  <c r="K69" i="3" a="1"/>
  <c r="K69" i="3" s="1"/>
  <c r="K69" i="10" s="1"/>
  <c r="K68" i="3" a="1"/>
  <c r="K68" i="3" s="1"/>
  <c r="K68" i="10" s="1"/>
  <c r="K70" i="3" a="1"/>
  <c r="K70" i="3" s="1"/>
  <c r="K70" i="10" s="1"/>
  <c r="L27" i="3" a="1"/>
  <c r="L27" i="3" s="1"/>
  <c r="L27" i="10" s="1"/>
  <c r="L26" i="3" a="1"/>
  <c r="L26" i="3" s="1"/>
  <c r="L26" i="10" s="1"/>
  <c r="L100" i="3" l="1" a="1"/>
  <c r="L100" i="3" s="1"/>
  <c r="K100" i="10"/>
  <c r="K101" i="10"/>
  <c r="L101" i="3" a="1"/>
  <c r="L101" i="3" s="1"/>
  <c r="K28" i="10"/>
  <c r="L28" i="3" a="1"/>
  <c r="L28" i="3" s="1"/>
  <c r="L70" i="3" a="1"/>
  <c r="L70" i="3" s="1"/>
  <c r="L70" i="10" s="1"/>
  <c r="L68" i="3" a="1"/>
  <c r="L68" i="3" s="1"/>
  <c r="L68" i="10" s="1"/>
  <c r="L69" i="3" a="1"/>
  <c r="L69" i="3" s="1"/>
  <c r="L69" i="10" s="1"/>
  <c r="M26" i="3" a="1"/>
  <c r="M26" i="3" s="1"/>
  <c r="M26" i="10" s="1"/>
  <c r="M27" i="3" a="1"/>
  <c r="M27" i="3" s="1"/>
  <c r="M27" i="10" s="1"/>
  <c r="L101" i="10" l="1"/>
  <c r="M101" i="3" a="1"/>
  <c r="M101" i="3" s="1"/>
  <c r="M100" i="3" a="1"/>
  <c r="M100" i="3" s="1"/>
  <c r="L100" i="10"/>
  <c r="L28" i="10"/>
  <c r="M28" i="3" a="1"/>
  <c r="M28" i="3" s="1"/>
  <c r="M69" i="3" a="1"/>
  <c r="M69" i="3" s="1"/>
  <c r="M69" i="10" s="1"/>
  <c r="M68" i="3" a="1"/>
  <c r="M68" i="3" s="1"/>
  <c r="M68" i="10" s="1"/>
  <c r="M70" i="3" a="1"/>
  <c r="M70" i="3" s="1"/>
  <c r="M70" i="10" s="1"/>
  <c r="O27" i="3"/>
  <c r="O27" i="10" s="1"/>
  <c r="O26" i="3"/>
  <c r="O26" i="10" s="1"/>
  <c r="O100" i="3" l="1"/>
  <c r="M100" i="10"/>
  <c r="M101" i="10"/>
  <c r="O101" i="3"/>
  <c r="M28" i="10"/>
  <c r="O28" i="3"/>
  <c r="O70" i="3"/>
  <c r="O70" i="10" s="1"/>
  <c r="O68" i="3"/>
  <c r="O68" i="10" s="1"/>
  <c r="O69" i="3"/>
  <c r="O69" i="10" s="1"/>
  <c r="P26" i="3" a="1"/>
  <c r="P26" i="3" s="1"/>
  <c r="P26" i="10" s="1"/>
  <c r="P27" i="3" a="1"/>
  <c r="P27" i="3" s="1"/>
  <c r="P27" i="10" s="1"/>
  <c r="P101" i="3" l="1" a="1"/>
  <c r="P101" i="3" s="1"/>
  <c r="O101" i="10"/>
  <c r="P100" i="3" a="1"/>
  <c r="P100" i="3" s="1"/>
  <c r="O100" i="10"/>
  <c r="O28" i="10"/>
  <c r="P28" i="3" a="1"/>
  <c r="P28" i="3" s="1"/>
  <c r="P69" i="3" a="1"/>
  <c r="P69" i="3" s="1"/>
  <c r="P69" i="10" s="1"/>
  <c r="P68" i="3" a="1"/>
  <c r="P68" i="3" s="1"/>
  <c r="P68" i="10" s="1"/>
  <c r="P70" i="3" a="1"/>
  <c r="P70" i="3" s="1"/>
  <c r="P70" i="10" s="1"/>
  <c r="Q26" i="3" a="1"/>
  <c r="Q26" i="3" s="1"/>
  <c r="Q26" i="10" s="1"/>
  <c r="Q27" i="3" a="1"/>
  <c r="Q27" i="3" s="1"/>
  <c r="Q27" i="10" s="1"/>
  <c r="Q100" i="3" l="1" a="1"/>
  <c r="Q100" i="3" s="1"/>
  <c r="P100" i="10"/>
  <c r="P101" i="10"/>
  <c r="Q101" i="3" a="1"/>
  <c r="Q101" i="3" s="1"/>
  <c r="P28" i="10"/>
  <c r="Q28" i="3" a="1"/>
  <c r="Q28" i="3" s="1"/>
  <c r="Q70" i="3" a="1"/>
  <c r="Q70" i="3" s="1"/>
  <c r="Q70" i="10" s="1"/>
  <c r="Q68" i="3" a="1"/>
  <c r="Q68" i="3" s="1"/>
  <c r="Q68" i="10" s="1"/>
  <c r="Q69" i="3" a="1"/>
  <c r="Q69" i="3" s="1"/>
  <c r="Q69" i="10" s="1"/>
  <c r="R27" i="3" a="1"/>
  <c r="R27" i="3" s="1"/>
  <c r="R27" i="10" s="1"/>
  <c r="R26" i="3" a="1"/>
  <c r="R26" i="3" s="1"/>
  <c r="R26" i="10" s="1"/>
  <c r="R100" i="3" l="1" a="1"/>
  <c r="R100" i="3" s="1"/>
  <c r="Q100" i="10"/>
  <c r="Q101" i="10"/>
  <c r="R101" i="3" a="1"/>
  <c r="R101" i="3" s="1"/>
  <c r="Q28" i="10"/>
  <c r="R28" i="3" a="1"/>
  <c r="R28" i="3" s="1"/>
  <c r="R68" i="3" a="1"/>
  <c r="R68" i="3" s="1"/>
  <c r="R68" i="10" s="1"/>
  <c r="R69" i="3" a="1"/>
  <c r="R69" i="3" s="1"/>
  <c r="R69" i="10" s="1"/>
  <c r="R70" i="3" a="1"/>
  <c r="R70" i="3" s="1"/>
  <c r="R70" i="10" s="1"/>
  <c r="T26" i="3"/>
  <c r="T26" i="10" s="1"/>
  <c r="T27" i="3"/>
  <c r="T27" i="10" s="1"/>
  <c r="R101" i="10" l="1"/>
  <c r="T101" i="3"/>
  <c r="T100" i="3"/>
  <c r="R100" i="10"/>
  <c r="R28" i="10"/>
  <c r="T28" i="3"/>
  <c r="T69" i="3"/>
  <c r="T69" i="10" s="1"/>
  <c r="T70" i="3"/>
  <c r="T70" i="10" s="1"/>
  <c r="T68" i="3"/>
  <c r="T68" i="10" s="1"/>
  <c r="U27" i="3" a="1"/>
  <c r="U27" i="3" s="1"/>
  <c r="U27" i="10" s="1"/>
  <c r="U26" i="3" a="1"/>
  <c r="U26" i="3" s="1"/>
  <c r="U26" i="10" s="1"/>
  <c r="T100" i="10" l="1"/>
  <c r="U100" i="3" a="1"/>
  <c r="U100" i="3" s="1"/>
  <c r="U101" i="3" a="1"/>
  <c r="U101" i="3" s="1"/>
  <c r="T101" i="10"/>
  <c r="T28" i="10"/>
  <c r="U28" i="3" a="1"/>
  <c r="U28" i="3" s="1"/>
  <c r="U68" i="3" a="1"/>
  <c r="U68" i="3" s="1"/>
  <c r="U68" i="10" s="1"/>
  <c r="U70" i="3" a="1"/>
  <c r="U70" i="3" s="1"/>
  <c r="U70" i="10" s="1"/>
  <c r="U69" i="3" a="1"/>
  <c r="U69" i="3" s="1"/>
  <c r="U69" i="10" s="1"/>
  <c r="V27" i="3" a="1"/>
  <c r="V27" i="3" s="1"/>
  <c r="V27" i="10" s="1"/>
  <c r="V26" i="3" a="1"/>
  <c r="V26" i="3" s="1"/>
  <c r="V26" i="10" s="1"/>
  <c r="U101" i="10" l="1"/>
  <c r="V101" i="3" a="1"/>
  <c r="V101" i="3" s="1"/>
  <c r="V100" i="3" a="1"/>
  <c r="V100" i="3" s="1"/>
  <c r="U100" i="10"/>
  <c r="U28" i="10"/>
  <c r="V28" i="3" a="1"/>
  <c r="V28" i="3" s="1"/>
  <c r="V70" i="3" a="1"/>
  <c r="V70" i="3" s="1"/>
  <c r="V70" i="10" s="1"/>
  <c r="V69" i="3" a="1"/>
  <c r="V69" i="3" s="1"/>
  <c r="V69" i="10" s="1"/>
  <c r="V68" i="3" a="1"/>
  <c r="V68" i="3" s="1"/>
  <c r="V68" i="10" s="1"/>
  <c r="X26" i="3"/>
  <c r="X26" i="10" s="1"/>
  <c r="X27" i="3"/>
  <c r="X27" i="10" s="1"/>
  <c r="V100" i="10" l="1"/>
  <c r="X100" i="3"/>
  <c r="X101" i="3"/>
  <c r="V101" i="10"/>
  <c r="V28" i="10"/>
  <c r="X28" i="3"/>
  <c r="AC28" i="3" s="1"/>
  <c r="X69" i="3"/>
  <c r="X69" i="10" s="1"/>
  <c r="X68" i="3"/>
  <c r="X68" i="10" s="1"/>
  <c r="X70" i="3"/>
  <c r="X70" i="10" s="1"/>
  <c r="Z27" i="3"/>
  <c r="Y27" i="3" s="1"/>
  <c r="AB27" i="3" s="1"/>
  <c r="AC27" i="3"/>
  <c r="F30" i="3"/>
  <c r="F30" i="10" s="1"/>
  <c r="Z26" i="3"/>
  <c r="Y26" i="3" s="1"/>
  <c r="F29" i="3"/>
  <c r="F29" i="10" s="1"/>
  <c r="AC26" i="3"/>
  <c r="AC101" i="3" l="1"/>
  <c r="F103" i="3"/>
  <c r="Z101" i="3"/>
  <c r="Y101" i="3" s="1"/>
  <c r="AB101" i="3" s="1"/>
  <c r="X101" i="10"/>
  <c r="F102" i="3"/>
  <c r="AC100" i="3"/>
  <c r="Z100" i="3"/>
  <c r="X100" i="10"/>
  <c r="X28" i="10"/>
  <c r="F31" i="3"/>
  <c r="Z28" i="3"/>
  <c r="Y28" i="3" s="1"/>
  <c r="AB28" i="3" s="1"/>
  <c r="Z68" i="3"/>
  <c r="AC68" i="3"/>
  <c r="F71" i="3"/>
  <c r="F71" i="10" s="1"/>
  <c r="F73" i="3"/>
  <c r="F73" i="10" s="1"/>
  <c r="Z70" i="3"/>
  <c r="Y70" i="3" s="1"/>
  <c r="AB70" i="3" s="1"/>
  <c r="AC70" i="3"/>
  <c r="F72" i="3"/>
  <c r="F72" i="10" s="1"/>
  <c r="Z69" i="3"/>
  <c r="Y69" i="3" s="1"/>
  <c r="AB69" i="3" s="1"/>
  <c r="AC69" i="3"/>
  <c r="G29" i="3" a="1"/>
  <c r="G29" i="3" s="1"/>
  <c r="G29" i="10" s="1"/>
  <c r="AB26" i="3"/>
  <c r="G30" i="3" a="1"/>
  <c r="G30" i="3" s="1"/>
  <c r="G30" i="10" s="1"/>
  <c r="Y100" i="3" l="1"/>
  <c r="G102" i="3" a="1"/>
  <c r="G102" i="3" s="1"/>
  <c r="F102" i="10"/>
  <c r="G103" i="3" a="1"/>
  <c r="G103" i="3" s="1"/>
  <c r="F103" i="10"/>
  <c r="F31" i="10"/>
  <c r="G31" i="3" a="1"/>
  <c r="G31" i="3" s="1"/>
  <c r="G73" i="3" a="1"/>
  <c r="G73" i="3" s="1"/>
  <c r="G73" i="10" s="1"/>
  <c r="G71" i="3" a="1"/>
  <c r="G71" i="3" s="1"/>
  <c r="G71" i="10" s="1"/>
  <c r="G72" i="3" a="1"/>
  <c r="G72" i="3" s="1"/>
  <c r="G72" i="10" s="1"/>
  <c r="Y68" i="3"/>
  <c r="H30" i="3" a="1"/>
  <c r="H30" i="3" s="1"/>
  <c r="H30" i="10" s="1"/>
  <c r="H29" i="3" a="1"/>
  <c r="H29" i="3" s="1"/>
  <c r="H29" i="10" s="1"/>
  <c r="H103" i="3" l="1" a="1"/>
  <c r="H103" i="3" s="1"/>
  <c r="G103" i="10"/>
  <c r="H102" i="3" a="1"/>
  <c r="H102" i="3" s="1"/>
  <c r="G102" i="10"/>
  <c r="AB100" i="3"/>
  <c r="G31" i="10"/>
  <c r="H31" i="3" a="1"/>
  <c r="H31" i="3" s="1"/>
  <c r="AB68" i="3"/>
  <c r="H71" i="3" a="1"/>
  <c r="H71" i="3" s="1"/>
  <c r="H71" i="10" s="1"/>
  <c r="H72" i="3" a="1"/>
  <c r="H72" i="3" s="1"/>
  <c r="H72" i="10" s="1"/>
  <c r="H73" i="3" a="1"/>
  <c r="H73" i="3" s="1"/>
  <c r="H73" i="10" s="1"/>
  <c r="J29" i="3"/>
  <c r="J29" i="10" s="1"/>
  <c r="J30" i="3"/>
  <c r="J30" i="10" s="1"/>
  <c r="J102" i="3" l="1"/>
  <c r="H102" i="10"/>
  <c r="J103" i="3"/>
  <c r="H103" i="10"/>
  <c r="H31" i="10"/>
  <c r="J31" i="3"/>
  <c r="J72" i="3"/>
  <c r="J72" i="10" s="1"/>
  <c r="J73" i="3"/>
  <c r="J73" i="10" s="1"/>
  <c r="J71" i="3"/>
  <c r="J71" i="10" s="1"/>
  <c r="K29" i="3" a="1"/>
  <c r="K29" i="3" s="1"/>
  <c r="K29" i="10" s="1"/>
  <c r="K30" i="3" a="1"/>
  <c r="K30" i="3" s="1"/>
  <c r="K30" i="10" s="1"/>
  <c r="K103" i="3" l="1" a="1"/>
  <c r="K103" i="3" s="1"/>
  <c r="J103" i="10"/>
  <c r="K102" i="3" a="1"/>
  <c r="K102" i="3" s="1"/>
  <c r="J102" i="10"/>
  <c r="J31" i="10"/>
  <c r="K31" i="3" a="1"/>
  <c r="K31" i="3" s="1"/>
  <c r="K71" i="3" a="1"/>
  <c r="K71" i="3" s="1"/>
  <c r="K71" i="10" s="1"/>
  <c r="K73" i="3" a="1"/>
  <c r="K73" i="3" s="1"/>
  <c r="K73" i="10" s="1"/>
  <c r="K72" i="3" a="1"/>
  <c r="K72" i="3" s="1"/>
  <c r="K72" i="10" s="1"/>
  <c r="L30" i="3" a="1"/>
  <c r="L30" i="3" s="1"/>
  <c r="L30" i="10" s="1"/>
  <c r="L29" i="3" a="1"/>
  <c r="L29" i="3" s="1"/>
  <c r="L29" i="10" s="1"/>
  <c r="L102" i="3" l="1" a="1"/>
  <c r="L102" i="3" s="1"/>
  <c r="K102" i="10"/>
  <c r="K103" i="10"/>
  <c r="L103" i="3" a="1"/>
  <c r="L103" i="3" s="1"/>
  <c r="K31" i="10"/>
  <c r="L31" i="3" a="1"/>
  <c r="L31" i="3" s="1"/>
  <c r="L73" i="3" a="1"/>
  <c r="L73" i="3" s="1"/>
  <c r="L73" i="10" s="1"/>
  <c r="L72" i="3" a="1"/>
  <c r="L72" i="3" s="1"/>
  <c r="L72" i="10" s="1"/>
  <c r="L71" i="3" a="1"/>
  <c r="L71" i="3" s="1"/>
  <c r="L71" i="10" s="1"/>
  <c r="M29" i="3" a="1"/>
  <c r="M29" i="3" s="1"/>
  <c r="M29" i="10" s="1"/>
  <c r="M30" i="3" a="1"/>
  <c r="M30" i="3" s="1"/>
  <c r="M30" i="10" s="1"/>
  <c r="L102" i="10" l="1"/>
  <c r="M102" i="3" a="1"/>
  <c r="M102" i="3" s="1"/>
  <c r="M103" i="3" a="1"/>
  <c r="M103" i="3" s="1"/>
  <c r="L103" i="10"/>
  <c r="L31" i="10"/>
  <c r="M31" i="3" a="1"/>
  <c r="M31" i="3" s="1"/>
  <c r="M72" i="3" a="1"/>
  <c r="M72" i="3" s="1"/>
  <c r="M72" i="10" s="1"/>
  <c r="M71" i="3" a="1"/>
  <c r="M71" i="3" s="1"/>
  <c r="M71" i="10" s="1"/>
  <c r="M73" i="3" a="1"/>
  <c r="M73" i="3" s="1"/>
  <c r="M73" i="10" s="1"/>
  <c r="O30" i="3"/>
  <c r="O30" i="10" s="1"/>
  <c r="O29" i="3"/>
  <c r="O29" i="10" s="1"/>
  <c r="O103" i="3" l="1"/>
  <c r="M103" i="10"/>
  <c r="O102" i="3"/>
  <c r="M102" i="10"/>
  <c r="M31" i="10"/>
  <c r="O31" i="3"/>
  <c r="O73" i="3"/>
  <c r="O73" i="10" s="1"/>
  <c r="O71" i="3"/>
  <c r="O71" i="10" s="1"/>
  <c r="O72" i="3"/>
  <c r="O72" i="10" s="1"/>
  <c r="P29" i="3" a="1"/>
  <c r="P29" i="3" s="1"/>
  <c r="P29" i="10" s="1"/>
  <c r="P30" i="3" a="1"/>
  <c r="P30" i="3" s="1"/>
  <c r="P30" i="10" s="1"/>
  <c r="O102" i="10" l="1"/>
  <c r="P102" i="3" a="1"/>
  <c r="P102" i="3" s="1"/>
  <c r="O103" i="10"/>
  <c r="P103" i="3" a="1"/>
  <c r="P103" i="3" s="1"/>
  <c r="O31" i="10"/>
  <c r="P31" i="3" a="1"/>
  <c r="P31" i="3" s="1"/>
  <c r="P72" i="3" a="1"/>
  <c r="P72" i="3" s="1"/>
  <c r="P72" i="10" s="1"/>
  <c r="P71" i="3" a="1"/>
  <c r="P71" i="3" s="1"/>
  <c r="P71" i="10" s="1"/>
  <c r="P73" i="3" a="1"/>
  <c r="P73" i="3" s="1"/>
  <c r="P73" i="10" s="1"/>
  <c r="Q29" i="3" a="1"/>
  <c r="Q29" i="3" s="1"/>
  <c r="Q29" i="10" s="1"/>
  <c r="Q30" i="3" a="1"/>
  <c r="Q30" i="3" s="1"/>
  <c r="Q30" i="10" s="1"/>
  <c r="Q103" i="3" l="1" a="1"/>
  <c r="Q103" i="3" s="1"/>
  <c r="P103" i="10"/>
  <c r="Q102" i="3" a="1"/>
  <c r="Q102" i="3" s="1"/>
  <c r="P102" i="10"/>
  <c r="P31" i="10"/>
  <c r="Q31" i="3" a="1"/>
  <c r="Q31" i="3" s="1"/>
  <c r="Q73" i="3" a="1"/>
  <c r="Q73" i="3" s="1"/>
  <c r="Q73" i="10" s="1"/>
  <c r="Q71" i="3" a="1"/>
  <c r="Q71" i="3" s="1"/>
  <c r="Q71" i="10" s="1"/>
  <c r="Q72" i="3" a="1"/>
  <c r="Q72" i="3" s="1"/>
  <c r="Q72" i="10" s="1"/>
  <c r="R30" i="3" a="1"/>
  <c r="R30" i="3" s="1"/>
  <c r="R30" i="10" s="1"/>
  <c r="R29" i="3" a="1"/>
  <c r="R29" i="3" s="1"/>
  <c r="R29" i="10" s="1"/>
  <c r="R102" i="3" l="1" a="1"/>
  <c r="R102" i="3" s="1"/>
  <c r="Q102" i="10"/>
  <c r="Q103" i="10"/>
  <c r="R103" i="3" a="1"/>
  <c r="R103" i="3" s="1"/>
  <c r="Q31" i="10"/>
  <c r="R31" i="3" a="1"/>
  <c r="R31" i="3" s="1"/>
  <c r="R71" i="3" a="1"/>
  <c r="R71" i="3" s="1"/>
  <c r="R71" i="10" s="1"/>
  <c r="R72" i="3" a="1"/>
  <c r="R72" i="3" s="1"/>
  <c r="R72" i="10" s="1"/>
  <c r="R73" i="3" a="1"/>
  <c r="R73" i="3" s="1"/>
  <c r="R73" i="10" s="1"/>
  <c r="T29" i="3"/>
  <c r="T29" i="10" s="1"/>
  <c r="T30" i="3"/>
  <c r="T30" i="10" s="1"/>
  <c r="R102" i="10" l="1"/>
  <c r="T102" i="3"/>
  <c r="R103" i="10"/>
  <c r="T103" i="3"/>
  <c r="R31" i="10"/>
  <c r="T31" i="3"/>
  <c r="T73" i="3"/>
  <c r="T73" i="10" s="1"/>
  <c r="T72" i="3"/>
  <c r="T72" i="10" s="1"/>
  <c r="T71" i="3"/>
  <c r="T71" i="10" s="1"/>
  <c r="U30" i="3" a="1"/>
  <c r="U30" i="3" s="1"/>
  <c r="U30" i="10" s="1"/>
  <c r="U29" i="3" a="1"/>
  <c r="U29" i="3" s="1"/>
  <c r="U29" i="10" s="1"/>
  <c r="U103" i="3" l="1" a="1"/>
  <c r="U103" i="3" s="1"/>
  <c r="T103" i="10"/>
  <c r="T102" i="10"/>
  <c r="U102" i="3" a="1"/>
  <c r="U102" i="3" s="1"/>
  <c r="T31" i="10"/>
  <c r="U31" i="3" a="1"/>
  <c r="U31" i="3" s="1"/>
  <c r="U72" i="3" a="1"/>
  <c r="U72" i="3" s="1"/>
  <c r="U72" i="10" s="1"/>
  <c r="U71" i="3" a="1"/>
  <c r="U71" i="3" s="1"/>
  <c r="U71" i="10" s="1"/>
  <c r="U73" i="3" a="1"/>
  <c r="U73" i="3" s="1"/>
  <c r="U73" i="10" s="1"/>
  <c r="V29" i="3" a="1"/>
  <c r="V29" i="3" s="1"/>
  <c r="V29" i="10" s="1"/>
  <c r="V30" i="3" a="1"/>
  <c r="V30" i="3" s="1"/>
  <c r="V30" i="10" s="1"/>
  <c r="U103" i="10" l="1"/>
  <c r="V103" i="3" a="1"/>
  <c r="V103" i="3" s="1"/>
  <c r="U102" i="10"/>
  <c r="V102" i="3" a="1"/>
  <c r="V102" i="3" s="1"/>
  <c r="U31" i="10"/>
  <c r="V31" i="3" a="1"/>
  <c r="V31" i="3" s="1"/>
  <c r="V73" i="3" a="1"/>
  <c r="V73" i="3" s="1"/>
  <c r="V73" i="10" s="1"/>
  <c r="V71" i="3" a="1"/>
  <c r="V71" i="3" s="1"/>
  <c r="V71" i="10" s="1"/>
  <c r="V72" i="3" a="1"/>
  <c r="V72" i="3" s="1"/>
  <c r="V72" i="10" s="1"/>
  <c r="X29" i="3"/>
  <c r="X29" i="10" s="1"/>
  <c r="X30" i="3"/>
  <c r="X30" i="10" s="1"/>
  <c r="X102" i="3" l="1"/>
  <c r="V102" i="10"/>
  <c r="AC103" i="3"/>
  <c r="V103" i="10"/>
  <c r="Z103" i="3"/>
  <c r="Y103" i="3" s="1"/>
  <c r="AB103" i="3" s="1"/>
  <c r="V31" i="10"/>
  <c r="X31" i="3"/>
  <c r="AC31" i="3" s="1"/>
  <c r="X71" i="3"/>
  <c r="X71" i="10" s="1"/>
  <c r="AC72" i="3"/>
  <c r="Z72" i="3"/>
  <c r="Y72" i="3" s="1"/>
  <c r="AB72" i="3" s="1"/>
  <c r="X73" i="3"/>
  <c r="X73" i="10" s="1"/>
  <c r="F32" i="3"/>
  <c r="F32" i="10" s="1"/>
  <c r="AC29" i="3"/>
  <c r="Z29" i="3"/>
  <c r="Y29" i="3" s="1"/>
  <c r="AB29" i="3" s="1"/>
  <c r="AC30" i="3"/>
  <c r="F33" i="3"/>
  <c r="F33" i="10" s="1"/>
  <c r="Z30" i="3"/>
  <c r="Y30" i="3" s="1"/>
  <c r="AB30" i="3" s="1"/>
  <c r="AC102" i="3" l="1"/>
  <c r="X102" i="10"/>
  <c r="F104" i="3"/>
  <c r="Z102" i="3"/>
  <c r="X31" i="10"/>
  <c r="Z31" i="3"/>
  <c r="Y31" i="3" s="1"/>
  <c r="AB31" i="3" s="1"/>
  <c r="F34" i="3"/>
  <c r="F75" i="3"/>
  <c r="F75" i="10" s="1"/>
  <c r="AC73" i="3"/>
  <c r="Z73" i="3"/>
  <c r="Y73" i="3" s="1"/>
  <c r="AB73" i="3" s="1"/>
  <c r="Z71" i="3"/>
  <c r="AC71" i="3"/>
  <c r="F74" i="3"/>
  <c r="F74" i="10" s="1"/>
  <c r="G33" i="3" a="1"/>
  <c r="G33" i="3" s="1"/>
  <c r="G33" i="10" s="1"/>
  <c r="G32" i="3" a="1"/>
  <c r="G32" i="3" s="1"/>
  <c r="G32" i="10" s="1"/>
  <c r="Y102" i="3" l="1"/>
  <c r="G104" i="3" a="1"/>
  <c r="G104" i="3" s="1"/>
  <c r="F104" i="10"/>
  <c r="F34" i="10"/>
  <c r="G34" i="3" a="1"/>
  <c r="G34" i="3" s="1"/>
  <c r="Y71" i="3"/>
  <c r="G74" i="3" a="1"/>
  <c r="G74" i="3" s="1"/>
  <c r="G74" i="10" s="1"/>
  <c r="G75" i="3" a="1"/>
  <c r="G75" i="3" s="1"/>
  <c r="G75" i="10" s="1"/>
  <c r="H32" i="3" a="1"/>
  <c r="H32" i="3" s="1"/>
  <c r="H32" i="10" s="1"/>
  <c r="H33" i="3" a="1"/>
  <c r="H33" i="3" s="1"/>
  <c r="H33" i="10" s="1"/>
  <c r="H104" i="3" l="1" a="1"/>
  <c r="H104" i="3" s="1"/>
  <c r="G104" i="10"/>
  <c r="AB102" i="3"/>
  <c r="G34" i="10"/>
  <c r="H34" i="3" a="1"/>
  <c r="H34" i="3" s="1"/>
  <c r="H74" i="3" a="1"/>
  <c r="H74" i="3" s="1"/>
  <c r="H74" i="10" s="1"/>
  <c r="H75" i="3" a="1"/>
  <c r="H75" i="3" s="1"/>
  <c r="H75" i="10" s="1"/>
  <c r="AB71" i="3"/>
  <c r="J33" i="3"/>
  <c r="J33" i="10" s="1"/>
  <c r="J32" i="3"/>
  <c r="J32" i="10" s="1"/>
  <c r="J104" i="3" l="1"/>
  <c r="H104" i="10"/>
  <c r="H34" i="10"/>
  <c r="J34" i="3"/>
  <c r="J75" i="3"/>
  <c r="J75" i="10" s="1"/>
  <c r="J74" i="3"/>
  <c r="J74" i="10" s="1"/>
  <c r="K33" i="3" a="1"/>
  <c r="K33" i="3" s="1"/>
  <c r="K33" i="10" s="1"/>
  <c r="K32" i="3" a="1"/>
  <c r="K32" i="3" s="1"/>
  <c r="K32" i="10" s="1"/>
  <c r="K104" i="3" l="1" a="1"/>
  <c r="K104" i="3" s="1"/>
  <c r="J104" i="10"/>
  <c r="J34" i="10"/>
  <c r="K34" i="3" a="1"/>
  <c r="K34" i="3" s="1"/>
  <c r="K74" i="3" a="1"/>
  <c r="K74" i="3" s="1"/>
  <c r="K74" i="10" s="1"/>
  <c r="K75" i="3" a="1"/>
  <c r="K75" i="3" s="1"/>
  <c r="K75" i="10" s="1"/>
  <c r="L32" i="3" a="1"/>
  <c r="L32" i="3" s="1"/>
  <c r="L32" i="10" s="1"/>
  <c r="L33" i="3" a="1"/>
  <c r="L33" i="3" s="1"/>
  <c r="L33" i="10" s="1"/>
  <c r="K104" i="10" l="1"/>
  <c r="L104" i="3" a="1"/>
  <c r="L104" i="3" s="1"/>
  <c r="K34" i="10"/>
  <c r="L34" i="3" a="1"/>
  <c r="L34" i="3" s="1"/>
  <c r="L75" i="3" a="1"/>
  <c r="L75" i="3" s="1"/>
  <c r="L75" i="10" s="1"/>
  <c r="L74" i="3" a="1"/>
  <c r="L74" i="3" s="1"/>
  <c r="L74" i="10" s="1"/>
  <c r="M32" i="3" a="1"/>
  <c r="M32" i="3" s="1"/>
  <c r="M32" i="10" s="1"/>
  <c r="M33" i="3" a="1"/>
  <c r="M33" i="3" s="1"/>
  <c r="M33" i="10" s="1"/>
  <c r="L104" i="10" l="1"/>
  <c r="M104" i="3" a="1"/>
  <c r="M104" i="3" s="1"/>
  <c r="L34" i="10"/>
  <c r="M34" i="3" a="1"/>
  <c r="M34" i="3" s="1"/>
  <c r="M74" i="3" a="1"/>
  <c r="M74" i="3" s="1"/>
  <c r="M74" i="10" s="1"/>
  <c r="M75" i="3" a="1"/>
  <c r="M75" i="3" s="1"/>
  <c r="M75" i="10" s="1"/>
  <c r="O33" i="3"/>
  <c r="O33" i="10" s="1"/>
  <c r="O32" i="3"/>
  <c r="O32" i="10" s="1"/>
  <c r="Z104" i="3" l="1"/>
  <c r="M104" i="10"/>
  <c r="AC104" i="3"/>
  <c r="M34" i="10"/>
  <c r="O34" i="3"/>
  <c r="O75" i="3"/>
  <c r="O75" i="10" s="1"/>
  <c r="O74" i="3"/>
  <c r="O74" i="10" s="1"/>
  <c r="P32" i="3" a="1"/>
  <c r="P32" i="3" s="1"/>
  <c r="P32" i="10" s="1"/>
  <c r="P33" i="3" a="1"/>
  <c r="P33" i="3" s="1"/>
  <c r="P33" i="10" s="1"/>
  <c r="Y104" i="3" l="1"/>
  <c r="Z105" i="3"/>
  <c r="O34" i="10"/>
  <c r="P34" i="3" a="1"/>
  <c r="P34" i="3" s="1"/>
  <c r="P74" i="3" a="1"/>
  <c r="P74" i="3" s="1"/>
  <c r="P74" i="10" s="1"/>
  <c r="P75" i="3" a="1"/>
  <c r="P75" i="3" s="1"/>
  <c r="P75" i="10" s="1"/>
  <c r="Q32" i="3" a="1"/>
  <c r="Q32" i="3" s="1"/>
  <c r="Q32" i="10" s="1"/>
  <c r="Q33" i="3" a="1"/>
  <c r="Q33" i="3" s="1"/>
  <c r="Q33" i="10" s="1"/>
  <c r="AB104" i="3" l="1"/>
  <c r="Y105" i="3"/>
  <c r="AB105" i="3" s="1"/>
  <c r="P34" i="10"/>
  <c r="Q34" i="3" a="1"/>
  <c r="Q34" i="3" s="1"/>
  <c r="Q74" i="3" a="1"/>
  <c r="Q74" i="3" s="1"/>
  <c r="Q74" i="10" s="1"/>
  <c r="Q75" i="3" a="1"/>
  <c r="Q75" i="3" s="1"/>
  <c r="Q75" i="10" s="1"/>
  <c r="R33" i="3" a="1"/>
  <c r="R33" i="3" s="1"/>
  <c r="R33" i="10" s="1"/>
  <c r="R32" i="3" a="1"/>
  <c r="R32" i="3" s="1"/>
  <c r="R32" i="10" s="1"/>
  <c r="Q34" i="10" l="1"/>
  <c r="R34" i="3" a="1"/>
  <c r="R34" i="3" s="1"/>
  <c r="R75" i="3" a="1"/>
  <c r="R75" i="3" s="1"/>
  <c r="R75" i="10" s="1"/>
  <c r="R74" i="3" a="1"/>
  <c r="R74" i="3" s="1"/>
  <c r="R74" i="10" s="1"/>
  <c r="T32" i="3"/>
  <c r="T32" i="10" s="1"/>
  <c r="T33" i="3"/>
  <c r="T33" i="10" s="1"/>
  <c r="R34" i="10" l="1"/>
  <c r="T34" i="3"/>
  <c r="T74" i="3"/>
  <c r="T74" i="10" s="1"/>
  <c r="T75" i="3"/>
  <c r="T75" i="10" s="1"/>
  <c r="U33" i="3" a="1"/>
  <c r="U33" i="3" s="1"/>
  <c r="U33" i="10" s="1"/>
  <c r="U32" i="3" a="1"/>
  <c r="U32" i="3" s="1"/>
  <c r="U32" i="10" s="1"/>
  <c r="T34" i="10" l="1"/>
  <c r="U34" i="3" a="1"/>
  <c r="U34" i="3" s="1"/>
  <c r="U75" i="3" a="1"/>
  <c r="U75" i="3" s="1"/>
  <c r="U75" i="10" s="1"/>
  <c r="U74" i="3" a="1"/>
  <c r="U74" i="3" s="1"/>
  <c r="U74" i="10" s="1"/>
  <c r="V32" i="3" a="1"/>
  <c r="V32" i="3" s="1"/>
  <c r="V32" i="10" s="1"/>
  <c r="V33" i="3" a="1"/>
  <c r="V33" i="3" s="1"/>
  <c r="V33" i="10" s="1"/>
  <c r="U34" i="10" l="1"/>
  <c r="V34" i="3" a="1"/>
  <c r="V34" i="3" s="1"/>
  <c r="V74" i="3" a="1"/>
  <c r="V74" i="3" s="1"/>
  <c r="V74" i="10" s="1"/>
  <c r="V75" i="3" a="1"/>
  <c r="V75" i="3" s="1"/>
  <c r="V75" i="10" s="1"/>
  <c r="AC33" i="3"/>
  <c r="X33" i="3"/>
  <c r="X33" i="10" s="1"/>
  <c r="Z32" i="3"/>
  <c r="Y32" i="3" s="1"/>
  <c r="AB32" i="3" s="1"/>
  <c r="AC32" i="3"/>
  <c r="V34" i="10" l="1"/>
  <c r="X34" i="3"/>
  <c r="AC34" i="3" s="1"/>
  <c r="AC75" i="3"/>
  <c r="X75" i="3"/>
  <c r="X75" i="10" s="1"/>
  <c r="AC74" i="3"/>
  <c r="X74" i="3"/>
  <c r="X74" i="10" s="1"/>
  <c r="Z33" i="3"/>
  <c r="Y33" i="3" s="1"/>
  <c r="AB33" i="3" s="1"/>
  <c r="F35" i="3"/>
  <c r="F35" i="10" s="1"/>
  <c r="X34" i="10" l="1"/>
  <c r="F36" i="3"/>
  <c r="Z34" i="3"/>
  <c r="Y34" i="3" s="1"/>
  <c r="AB34" i="3" s="1"/>
  <c r="Z75" i="3"/>
  <c r="Y75" i="3" s="1"/>
  <c r="AB75" i="3" s="1"/>
  <c r="F77" i="3"/>
  <c r="F77" i="10" s="1"/>
  <c r="F76" i="3"/>
  <c r="F76" i="10" s="1"/>
  <c r="Z74" i="3"/>
  <c r="G35" i="3" a="1"/>
  <c r="G35" i="3" s="1"/>
  <c r="G35" i="10" s="1"/>
  <c r="F36" i="10" l="1"/>
  <c r="G36" i="3" a="1"/>
  <c r="G36" i="3" s="1"/>
  <c r="G77" i="3" a="1"/>
  <c r="G77" i="3" s="1"/>
  <c r="G77" i="10" s="1"/>
  <c r="Y74" i="3"/>
  <c r="G76" i="3" a="1"/>
  <c r="G76" i="3" s="1"/>
  <c r="G76" i="10" s="1"/>
  <c r="H35" i="3" a="1"/>
  <c r="H35" i="3" s="1"/>
  <c r="H35" i="10" s="1"/>
  <c r="G36" i="10" l="1"/>
  <c r="H36" i="3" a="1"/>
  <c r="H36" i="3" s="1"/>
  <c r="H76" i="3" a="1"/>
  <c r="H76" i="3" s="1"/>
  <c r="H76" i="10" s="1"/>
  <c r="AB74" i="3"/>
  <c r="H77" i="3" a="1"/>
  <c r="H77" i="3" s="1"/>
  <c r="H77" i="10" s="1"/>
  <c r="J35" i="3"/>
  <c r="J35" i="10" s="1"/>
  <c r="H36" i="10" l="1"/>
  <c r="J36" i="3"/>
  <c r="J77" i="3"/>
  <c r="J77" i="10" s="1"/>
  <c r="J76" i="3"/>
  <c r="J76" i="10" s="1"/>
  <c r="K35" i="3" a="1"/>
  <c r="K35" i="3" s="1"/>
  <c r="K35" i="10" s="1"/>
  <c r="J36" i="10" l="1"/>
  <c r="K36" i="3" a="1"/>
  <c r="K36" i="3" s="1"/>
  <c r="K76" i="3" a="1"/>
  <c r="K76" i="3" s="1"/>
  <c r="K76" i="10" s="1"/>
  <c r="K77" i="3" a="1"/>
  <c r="K77" i="3" s="1"/>
  <c r="K77" i="10" s="1"/>
  <c r="L35" i="3" a="1"/>
  <c r="L35" i="3" s="1"/>
  <c r="L35" i="10" s="1"/>
  <c r="K36" i="10" l="1"/>
  <c r="L36" i="3" a="1"/>
  <c r="L36" i="3" s="1"/>
  <c r="L76" i="3" a="1"/>
  <c r="L76" i="3" s="1"/>
  <c r="L76" i="10" s="1"/>
  <c r="L77" i="3" a="1"/>
  <c r="L77" i="3" s="1"/>
  <c r="L77" i="10" s="1"/>
  <c r="M35" i="3" a="1"/>
  <c r="M35" i="3" s="1"/>
  <c r="M35" i="10" s="1"/>
  <c r="L36" i="10" l="1"/>
  <c r="M36" i="3" a="1"/>
  <c r="M36" i="3" s="1"/>
  <c r="M77" i="3" a="1"/>
  <c r="M77" i="3" s="1"/>
  <c r="M77" i="10" s="1"/>
  <c r="M76" i="3" a="1"/>
  <c r="M76" i="3" s="1"/>
  <c r="M76" i="10" s="1"/>
  <c r="O35" i="3"/>
  <c r="O35" i="10" s="1"/>
  <c r="M36" i="10" l="1"/>
  <c r="O36" i="3"/>
  <c r="O76" i="3"/>
  <c r="O76" i="10" s="1"/>
  <c r="O77" i="3"/>
  <c r="O77" i="10" s="1"/>
  <c r="P35" i="3" a="1"/>
  <c r="P35" i="3" s="1"/>
  <c r="P35" i="10" s="1"/>
  <c r="O36" i="10" l="1"/>
  <c r="P36" i="3" a="1"/>
  <c r="P36" i="3" s="1"/>
  <c r="P77" i="3" a="1"/>
  <c r="P77" i="3" s="1"/>
  <c r="P77" i="10" s="1"/>
  <c r="P76" i="3" a="1"/>
  <c r="P76" i="3" s="1"/>
  <c r="P76" i="10" s="1"/>
  <c r="Q35" i="3" a="1"/>
  <c r="Q35" i="3" s="1"/>
  <c r="Q35" i="10" s="1"/>
  <c r="P36" i="10" l="1"/>
  <c r="Q36" i="3" a="1"/>
  <c r="Q36" i="3" s="1"/>
  <c r="Q76" i="3" a="1"/>
  <c r="Q76" i="3" s="1"/>
  <c r="Q76" i="10" s="1"/>
  <c r="Q77" i="3" a="1"/>
  <c r="Q77" i="3" s="1"/>
  <c r="Q77" i="10" s="1"/>
  <c r="R35" i="3" a="1"/>
  <c r="R35" i="3" s="1"/>
  <c r="R35" i="10" s="1"/>
  <c r="Q36" i="10" l="1"/>
  <c r="R36" i="3" a="1"/>
  <c r="R36" i="3" s="1"/>
  <c r="R77" i="3" a="1"/>
  <c r="R77" i="3" s="1"/>
  <c r="R77" i="10" s="1"/>
  <c r="R76" i="3" a="1"/>
  <c r="R76" i="3" s="1"/>
  <c r="R76" i="10" s="1"/>
  <c r="T35" i="3"/>
  <c r="T35" i="10" s="1"/>
  <c r="R36" i="10" l="1"/>
  <c r="T36" i="3"/>
  <c r="T76" i="3"/>
  <c r="T76" i="10" s="1"/>
  <c r="T77" i="3"/>
  <c r="T77" i="10" s="1"/>
  <c r="U35" i="3" a="1"/>
  <c r="U35" i="3" s="1"/>
  <c r="U35" i="10" s="1"/>
  <c r="T36" i="10" l="1"/>
  <c r="U36" i="3" a="1"/>
  <c r="U36" i="3" s="1"/>
  <c r="U77" i="3" a="1"/>
  <c r="U77" i="3" s="1"/>
  <c r="U77" i="10" s="1"/>
  <c r="U76" i="3" a="1"/>
  <c r="U76" i="3" s="1"/>
  <c r="U76" i="10" s="1"/>
  <c r="V35" i="3" a="1"/>
  <c r="V35" i="3" s="1"/>
  <c r="V35" i="10" s="1"/>
  <c r="U36" i="10" l="1"/>
  <c r="V36" i="3" a="1"/>
  <c r="V36" i="3" s="1"/>
  <c r="V77" i="3" a="1"/>
  <c r="V77" i="3" s="1"/>
  <c r="V77" i="10" s="1"/>
  <c r="V76" i="3" a="1"/>
  <c r="V76" i="3" s="1"/>
  <c r="V76" i="10" s="1"/>
  <c r="X35" i="3"/>
  <c r="X35" i="10" s="1"/>
  <c r="V36" i="10" l="1"/>
  <c r="X36" i="3"/>
  <c r="AC36" i="3" s="1"/>
  <c r="X76" i="3"/>
  <c r="X76" i="10" s="1"/>
  <c r="X77" i="3"/>
  <c r="X77" i="10" s="1"/>
  <c r="AC35" i="3"/>
  <c r="Z35" i="3"/>
  <c r="Y35" i="3" s="1"/>
  <c r="AB35" i="3" s="1"/>
  <c r="F37" i="3"/>
  <c r="F37" i="10" s="1"/>
  <c r="X36" i="10" l="1"/>
  <c r="Z36" i="3"/>
  <c r="Y36" i="3" s="1"/>
  <c r="AB36" i="3" s="1"/>
  <c r="F38" i="3"/>
  <c r="F79" i="3"/>
  <c r="F79" i="10" s="1"/>
  <c r="Z77" i="3"/>
  <c r="Y77" i="3" s="1"/>
  <c r="AB77" i="3" s="1"/>
  <c r="AC77" i="3"/>
  <c r="AC76" i="3"/>
  <c r="F78" i="3"/>
  <c r="F78" i="10" s="1"/>
  <c r="Z76" i="3"/>
  <c r="G37" i="3" a="1"/>
  <c r="G37" i="3" s="1"/>
  <c r="G37" i="10" s="1"/>
  <c r="F38" i="10" l="1"/>
  <c r="G38" i="3" a="1"/>
  <c r="G38" i="3" s="1"/>
  <c r="G79" i="3" a="1"/>
  <c r="G79" i="3" s="1"/>
  <c r="G79" i="10" s="1"/>
  <c r="Y76" i="3"/>
  <c r="G78" i="3" a="1"/>
  <c r="G78" i="3" s="1"/>
  <c r="G78" i="10" s="1"/>
  <c r="H37" i="3" a="1"/>
  <c r="H37" i="3" s="1"/>
  <c r="H37" i="10" s="1"/>
  <c r="G38" i="10" l="1"/>
  <c r="H38" i="3" a="1"/>
  <c r="H38" i="3" s="1"/>
  <c r="H78" i="3" a="1"/>
  <c r="H78" i="3" s="1"/>
  <c r="H78" i="10" s="1"/>
  <c r="AB76" i="3"/>
  <c r="H79" i="3" a="1"/>
  <c r="H79" i="3" s="1"/>
  <c r="H79" i="10" s="1"/>
  <c r="J37" i="3"/>
  <c r="J37" i="10" s="1"/>
  <c r="H38" i="10" l="1"/>
  <c r="J38" i="3"/>
  <c r="J79" i="3"/>
  <c r="J79" i="10" s="1"/>
  <c r="J78" i="3"/>
  <c r="J78" i="10" s="1"/>
  <c r="K37" i="3" a="1"/>
  <c r="K37" i="3" s="1"/>
  <c r="K37" i="10" s="1"/>
  <c r="J38" i="10" l="1"/>
  <c r="K38" i="3" a="1"/>
  <c r="K38" i="3" s="1"/>
  <c r="K78" i="3" a="1"/>
  <c r="K78" i="3" s="1"/>
  <c r="K78" i="10" s="1"/>
  <c r="K79" i="3" a="1"/>
  <c r="K79" i="3" s="1"/>
  <c r="K79" i="10" s="1"/>
  <c r="L37" i="3" a="1"/>
  <c r="L37" i="3" s="1"/>
  <c r="L37" i="10" s="1"/>
  <c r="K38" i="10" l="1"/>
  <c r="L38" i="3" a="1"/>
  <c r="L38" i="3" s="1"/>
  <c r="L78" i="3" a="1"/>
  <c r="L78" i="3" s="1"/>
  <c r="L78" i="10" s="1"/>
  <c r="L79" i="3" a="1"/>
  <c r="L79" i="3" s="1"/>
  <c r="L79" i="10" s="1"/>
  <c r="M37" i="3" a="1"/>
  <c r="M37" i="3" s="1"/>
  <c r="M37" i="10" s="1"/>
  <c r="L38" i="10" l="1"/>
  <c r="M38" i="3" a="1"/>
  <c r="M38" i="3" s="1"/>
  <c r="AC38" i="3" s="1"/>
  <c r="M79" i="3" a="1"/>
  <c r="M79" i="3" s="1"/>
  <c r="M79" i="10" s="1"/>
  <c r="M78" i="3" a="1"/>
  <c r="M78" i="3" s="1"/>
  <c r="M78" i="10" s="1"/>
  <c r="O37" i="3"/>
  <c r="O37" i="10" s="1"/>
  <c r="M38" i="10" l="1"/>
  <c r="Z38" i="3"/>
  <c r="Y38" i="3" s="1"/>
  <c r="AB38" i="3" s="1"/>
  <c r="Z78" i="3"/>
  <c r="Y78" i="3" s="1"/>
  <c r="AB78" i="3" s="1"/>
  <c r="AC78" i="3"/>
  <c r="Z79" i="3"/>
  <c r="AC79" i="3"/>
  <c r="P37" i="3" a="1"/>
  <c r="P37" i="3" s="1"/>
  <c r="P37" i="10" s="1"/>
  <c r="Y79" i="3" l="1"/>
  <c r="Z80" i="3"/>
  <c r="Q37" i="3" a="1"/>
  <c r="Q37" i="3" s="1"/>
  <c r="Q37" i="10" s="1"/>
  <c r="AB79" i="3" l="1"/>
  <c r="Y80" i="3"/>
  <c r="AB80" i="3" s="1"/>
  <c r="R37" i="3" a="1"/>
  <c r="R37" i="3" s="1"/>
  <c r="R37" i="10" s="1"/>
  <c r="T37" i="3" l="1"/>
  <c r="T37" i="10" s="1"/>
  <c r="U37" i="3" l="1" a="1"/>
  <c r="U37" i="3" s="1"/>
  <c r="U37" i="10" s="1"/>
  <c r="V37" i="3" l="1" a="1"/>
  <c r="V37" i="3" s="1"/>
  <c r="V37" i="10" s="1"/>
  <c r="X37" i="3" l="1"/>
  <c r="X37" i="10" s="1"/>
  <c r="Z37" i="3" l="1"/>
  <c r="Y37" i="3" s="1"/>
  <c r="AB37" i="3" s="1"/>
  <c r="F39" i="3"/>
  <c r="F39" i="10" s="1"/>
  <c r="AC37" i="3"/>
  <c r="G39" i="3" l="1" a="1"/>
  <c r="G39" i="3" s="1"/>
  <c r="G39" i="10" s="1"/>
  <c r="H39" i="3" l="1" a="1"/>
  <c r="H39" i="3" s="1"/>
  <c r="H39" i="10" s="1"/>
  <c r="J39" i="3" l="1"/>
  <c r="J39" i="10" s="1"/>
  <c r="K39" i="3" l="1" a="1"/>
  <c r="K39" i="3" s="1"/>
  <c r="K39" i="10" s="1"/>
  <c r="L39" i="3" l="1" a="1"/>
  <c r="L39" i="3" s="1"/>
  <c r="L39" i="10" s="1"/>
  <c r="M39" i="3" l="1" a="1"/>
  <c r="M39" i="3" s="1"/>
  <c r="M39" i="10" s="1"/>
  <c r="AC39" i="3" l="1"/>
  <c r="Z39" i="3"/>
  <c r="Z40" i="3" l="1"/>
  <c r="Y39" i="3"/>
  <c r="AB39" i="3" l="1"/>
  <c r="Y40" i="3"/>
  <c r="AB4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tc={B1DDD8DC-D6AB-42B3-8AC8-B407B4D449E5}</author>
    <author>tc={2C93CB9F-71FA-4AAA-8BFA-3F1062BBC777}</author>
    <author>tc={653F9BDE-62DB-4217-8874-0B1E070E4B6B}</author>
    <author>tc={F8BD8191-9155-4CAD-99C0-5A6FC9F5C4A9}</author>
  </authors>
  <commentList>
    <comment ref="L6" authorId="0" shapeId="0" xr:uid="{B1DDD8DC-D6AB-42B3-8AC8-B407B4D449E5}">
      <text>
        <t>[Threaded comment]
Your version of Excel allows you to read this threaded comment; however, any edits to it will get removed if the file is opened in a newer version of Excel. Learn more: https://go.microsoft.com/fwlink/?linkid=870924
Comment:
    6:57-7:00 dwell</t>
      </text>
    </comment>
    <comment ref="L8" authorId="1" shapeId="0" xr:uid="{2C93CB9F-71FA-4AAA-8BFA-3F1062BBC777}">
      <text>
        <t>[Threaded comment]
Your version of Excel allows you to read this threaded comment; however, any edits to it will get removed if the file is opened in a newer version of Excel. Learn more: https://go.microsoft.com/fwlink/?linkid=870924
Comment:
    12:28-12:32</t>
      </text>
    </comment>
    <comment ref="H12" authorId="2" shapeId="0" xr:uid="{653F9BDE-62DB-4217-8874-0B1E070E4B6B}">
      <text>
        <t>[Threaded comment]
Your version of Excel allows you to read this threaded comment; however, any edits to it will get removed if the file is opened in a newer version of Excel. Learn more: https://go.microsoft.com/fwlink/?linkid=870924
Comment:
    20:28-20:33 Dwell</t>
      </text>
    </comment>
    <comment ref="AA12" authorId="3" shapeId="0" xr:uid="{F8BD8191-9155-4CAD-99C0-5A6FC9F5C4A9}">
      <text>
        <t>[Threaded comment]
Your version of Excel allows you to read this threaded comment; however, any edits to it will get removed if the file is opened in a newer version of Excel. Learn more: https://go.microsoft.com/fwlink/?linkid=870924
Comment:
    20:28-20:33 Dwell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<sst xmlns="http://schemas.openxmlformats.org/spreadsheetml/2006/main" count="1153" uniqueCount="96">
  <si>
    <t>Title</t>
  </si>
  <si>
    <t>Half-Hour</t>
  </si>
  <si>
    <t>07:00 - 07:29</t>
  </si>
  <si>
    <t>07:30 - 07:59</t>
  </si>
  <si>
    <t>08:00 - 08:29</t>
  </si>
  <si>
    <t>08:30 - 08:59</t>
  </si>
  <si>
    <t>09:00 - 09:29</t>
  </si>
  <si>
    <t>09:30 - 09:59</t>
  </si>
  <si>
    <t>10:00 - 10:29</t>
  </si>
  <si>
    <t>10:30 - 10:59</t>
  </si>
  <si>
    <t>11:00 - 11:29</t>
  </si>
  <si>
    <t>11:30 - 11:59</t>
  </si>
  <si>
    <t>12:00 - 12:29</t>
  </si>
  <si>
    <t>12:30 - 12:59</t>
  </si>
  <si>
    <t>13:00 - 13:29</t>
  </si>
  <si>
    <t>13:30 - 13:59</t>
  </si>
  <si>
    <t>14:00 - 14:29</t>
  </si>
  <si>
    <t>14:30 - 14:59</t>
  </si>
  <si>
    <t>15:00 - 15:29</t>
  </si>
  <si>
    <t>15:30 - 15:59</t>
  </si>
  <si>
    <t>16:00 - 16:29</t>
  </si>
  <si>
    <t>16:30 - 16:59</t>
  </si>
  <si>
    <t>17:00 - 17:29</t>
  </si>
  <si>
    <t>17:30 - 17:59</t>
  </si>
  <si>
    <t>18:00 - 18:29</t>
  </si>
  <si>
    <t>19:00 - 19:29</t>
  </si>
  <si>
    <t>19:30 - 19:59</t>
  </si>
  <si>
    <t>20:00 - 20:29</t>
  </si>
  <si>
    <t>20:30 - 20:59</t>
  </si>
  <si>
    <t>21:00 - 21:29</t>
  </si>
  <si>
    <t>21:30 - 21:59</t>
  </si>
  <si>
    <t>22:00 - 22:29</t>
  </si>
  <si>
    <t>50th Percentile</t>
  </si>
  <si>
    <t>Early Morning</t>
  </si>
  <si>
    <t>Morning</t>
  </si>
  <si>
    <t>Midday</t>
  </si>
  <si>
    <t>Peak</t>
  </si>
  <si>
    <t>Evening</t>
  </si>
  <si>
    <t>Night</t>
  </si>
  <si>
    <t>DEPART</t>
  </si>
  <si>
    <t>ARRIVE</t>
  </si>
  <si>
    <t>Downtown</t>
  </si>
  <si>
    <t>R</t>
  </si>
  <si>
    <t>Stop Name</t>
  </si>
  <si>
    <t>Stop ID</t>
  </si>
  <si>
    <t>Frequency</t>
  </si>
  <si>
    <t>Travel Time</t>
  </si>
  <si>
    <t>Cycle Time</t>
  </si>
  <si>
    <t>R Ratio (15% Target)</t>
  </si>
  <si>
    <t>Video Adjustment</t>
  </si>
  <si>
    <t>Service Hours</t>
  </si>
  <si>
    <t>Weekday</t>
  </si>
  <si>
    <t>Saturday</t>
  </si>
  <si>
    <t>18:30 - 18:59</t>
  </si>
  <si>
    <t>Sunday</t>
  </si>
  <si>
    <t>06:00 - 06:29</t>
  </si>
  <si>
    <t>06:30 - 06:59</t>
  </si>
  <si>
    <t>23:00 - 23:29</t>
  </si>
  <si>
    <t>Adjusted Time</t>
  </si>
  <si>
    <t>Park Place</t>
  </si>
  <si>
    <t>80th Percentile</t>
  </si>
  <si>
    <t>Headway Management</t>
  </si>
  <si>
    <t>400 Connection</t>
  </si>
  <si>
    <t>GC Connection</t>
  </si>
  <si>
    <t>GO Train</t>
  </si>
  <si>
    <t>High School</t>
  </si>
  <si>
    <t>Block</t>
  </si>
  <si>
    <t>Downtown Barrie Terminal to Ferndale Drive</t>
  </si>
  <si>
    <t>2B S Observed Runtime-50%</t>
  </si>
  <si>
    <t>2B S Observed Runtime-80%</t>
  </si>
  <si>
    <t>Ferndale Drive to Sproule at Kraus</t>
  </si>
  <si>
    <t>Sproule at Kraus to Manhattan Homes</t>
  </si>
  <si>
    <t>Manhattan Homes to Veteran's at Essa</t>
  </si>
  <si>
    <t>Veteran's at Essa to Park Place</t>
  </si>
  <si>
    <t>Park Place to Veteran's at Essa</t>
  </si>
  <si>
    <t>2A N Observed Runtime-50%</t>
  </si>
  <si>
    <t>2A N Observed Runtime-80%</t>
  </si>
  <si>
    <t>Veteran's at Essa to Manhattan Homes</t>
  </si>
  <si>
    <t>Manhattan Homes to Sproule at Kraus</t>
  </si>
  <si>
    <t>Sproule at Kraus to Dunlop at Ferndale</t>
  </si>
  <si>
    <t>Dunlop at Ferndale to Downtown Barrie Terminal</t>
  </si>
  <si>
    <t>Total</t>
  </si>
  <si>
    <t>Route 2A</t>
  </si>
  <si>
    <t>Route 2B</t>
  </si>
  <si>
    <t>Veteran's at Essa</t>
  </si>
  <si>
    <t>Ferndale at Manhattan Homes</t>
  </si>
  <si>
    <t>Sproule at Kraus</t>
  </si>
  <si>
    <t>Dunlop at Ferndale</t>
  </si>
  <si>
    <t>Ferndale Drive</t>
  </si>
  <si>
    <t>DT Connection</t>
  </si>
  <si>
    <t>Block Ends</t>
  </si>
  <si>
    <t>Veteran's at Essa to Cuthbert Street</t>
  </si>
  <si>
    <t>Cuthbert Street to Sproule at Kraus</t>
  </si>
  <si>
    <t>Sproule at Kraus to Ferndale Woods Public School</t>
  </si>
  <si>
    <t>Ferndale Woods Public School to Veteran's at Essa</t>
  </si>
  <si>
    <t>August 2025 Update Moved the timing point to Ferndale Woods Public School from Manhatten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</si>
</sst>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b/>
      <i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111111"/>
      <name val="Arial Unicode MS"/>
    </font>
    <font>
      <sz val="12"/>
      <color theme="1"/>
      <name val="Aptos Narrow"/>
      <family val="2"/>
      <scheme val="minor"/>
    </font>
    <font>
      <sz val="11"/>
      <name val="Aptos Narrow"/>
      <family val="2"/>
      <charset val="177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i/>
      <sz val="11"/>
      <color theme="0" tint="-4.9989318521683403E-2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  <font>
      <sz val="12"/>
      <color theme="3" tint="0.89999084444715716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4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20" fontId="0" fillId="0" borderId="0" xfId="0" applyNumberFormat="1"/>
    <xf numFmtId="0" fontId="21" fillId="35" borderId="0" xfId="43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0" fillId="36" borderId="0" xfId="0" applyFill="1" applyAlignment="1">
      <alignment vertical="center"/>
    </xf>
    <xf numFmtId="18" fontId="23" fillId="33" borderId="0" xfId="43" applyNumberFormat="1" applyFont="1" applyFill="1" applyAlignment="1">
      <alignment horizontal="center" vertical="center"/>
    </xf>
    <xf numFmtId="1" fontId="23" fillId="35" borderId="0" xfId="43" applyNumberFormat="1" applyFont="1" applyFill="1" applyAlignment="1">
      <alignment horizontal="center" vertical="center"/>
    </xf>
    <xf numFmtId="9" fontId="23" fillId="35" borderId="0" xfId="1" applyFont="1" applyFill="1" applyAlignment="1">
      <alignment horizontal="center" vertical="center"/>
    </xf>
    <xf numFmtId="165" fontId="23" fillId="35" borderId="0" xfId="44" applyNumberFormat="1" applyFont="1" applyFill="1" applyAlignment="1">
      <alignment horizontal="center" vertical="center"/>
    </xf>
    <xf numFmtId="18" fontId="23" fillId="33" borderId="10" xfId="43" applyNumberFormat="1" applyFont="1" applyFill="1" applyBorder="1" applyAlignment="1">
      <alignment horizontal="center" vertical="center"/>
    </xf>
    <xf numFmtId="0" fontId="24" fillId="35" borderId="0" xfId="43" applyFont="1" applyFill="1" applyAlignment="1">
      <alignment horizontal="center"/>
    </xf>
    <xf numFmtId="1" fontId="17" fillId="0" borderId="0" xfId="0" applyNumberFormat="1" applyFont="1"/>
    <xf numFmtId="0" fontId="0" fillId="34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25" fillId="0" borderId="0" xfId="0" applyFont="1"/>
    <xf numFmtId="0" fontId="26" fillId="0" borderId="0" xfId="0" applyFont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9" fillId="33" borderId="13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 textRotation="255"/>
    </xf>
    <xf numFmtId="0" fontId="18" fillId="0" borderId="0" xfId="43"/>
    <xf numFmtId="0" fontId="28" fillId="0" borderId="12" xfId="0" applyFont="1" applyBorder="1" applyAlignment="1">
      <alignment vertical="center"/>
    </xf>
    <xf numFmtId="0" fontId="19" fillId="33" borderId="10" xfId="43" applyFont="1" applyFill="1" applyBorder="1" applyAlignment="1">
      <alignment horizontal="center"/>
    </xf>
    <xf numFmtId="0" fontId="19" fillId="33" borderId="0" xfId="43" applyFont="1" applyFill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29" fillId="0" borderId="0" xfId="0" applyFont="1"/>
    <xf numFmtId="0" fontId="0" fillId="0" borderId="10" xfId="0" applyBorder="1"/>
    <xf numFmtId="0" fontId="19" fillId="33" borderId="15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9" fillId="43" borderId="10" xfId="0" applyFont="1" applyFill="1" applyBorder="1" applyAlignment="1">
      <alignment horizontal="center" vertical="center"/>
    </xf>
    <xf numFmtId="0" fontId="19" fillId="43" borderId="10" xfId="0" applyFont="1" applyFill="1" applyBorder="1" applyAlignment="1">
      <alignment horizontal="center"/>
    </xf>
    <xf numFmtId="18" fontId="23" fillId="33" borderId="0" xfId="0" applyNumberFormat="1" applyFont="1" applyFill="1" applyAlignment="1">
      <alignment horizontal="center"/>
    </xf>
    <xf numFmtId="0" fontId="23" fillId="43" borderId="0" xfId="0" applyFont="1" applyFill="1" applyAlignment="1">
      <alignment horizontal="center"/>
    </xf>
    <xf numFmtId="18" fontId="23" fillId="33" borderId="10" xfId="0" applyNumberFormat="1" applyFont="1" applyFill="1" applyBorder="1" applyAlignment="1">
      <alignment horizontal="center"/>
    </xf>
    <xf numFmtId="1" fontId="23" fillId="43" borderId="0" xfId="44" applyNumberFormat="1" applyFont="1" applyFill="1" applyBorder="1" applyAlignment="1">
      <alignment horizontal="center" vertical="center"/>
    </xf>
    <xf numFmtId="0" fontId="0" fillId="44" borderId="0" xfId="0" applyFill="1"/>
    <xf numFmtId="0" fontId="0" fillId="33" borderId="0" xfId="0" applyFill="1"/>
    <xf numFmtId="18" fontId="30" fillId="33" borderId="0" xfId="0" applyNumberFormat="1" applyFont="1" applyFill="1" applyAlignment="1">
      <alignment horizontal="center"/>
    </xf>
    <xf numFmtId="1" fontId="31" fillId="43" borderId="0" xfId="0" applyNumberFormat="1" applyFont="1" applyFill="1" applyAlignment="1">
      <alignment horizontal="center"/>
    </xf>
    <xf numFmtId="18" fontId="30" fillId="34" borderId="0" xfId="0" applyNumberFormat="1" applyFont="1" applyFill="1" applyAlignment="1">
      <alignment horizontal="center"/>
    </xf>
    <xf numFmtId="1" fontId="0" fillId="0" borderId="0" xfId="0" applyNumberFormat="1"/>
    <xf numFmtId="1" fontId="17" fillId="34" borderId="0" xfId="0" applyNumberFormat="1" applyFont="1" applyFill="1"/>
    <xf numFmtId="166" fontId="16" fillId="34" borderId="0" xfId="0" applyNumberFormat="1" applyFont="1" applyFill="1" applyAlignment="1">
      <alignment horizontal="center" vertical="center"/>
    </xf>
    <xf numFmtId="9" fontId="23" fillId="34" borderId="0" xfId="1" applyFont="1" applyFill="1" applyAlignment="1">
      <alignment horizontal="center" vertical="center"/>
    </xf>
    <xf numFmtId="0" fontId="0" fillId="33" borderId="10" xfId="0" applyFill="1" applyBorder="1" applyAlignment="1">
      <alignment horizontal="center"/>
    </xf>
    <xf numFmtId="20" fontId="0" fillId="45" borderId="0" xfId="0" applyNumberFormat="1" applyFill="1"/>
    <xf numFmtId="18" fontId="23" fillId="46" borderId="0" xfId="43" applyNumberFormat="1" applyFont="1" applyFill="1" applyAlignment="1">
      <alignment horizontal="center" vertical="center"/>
    </xf>
    <xf numFmtId="18" fontId="23" fillId="47" borderId="0" xfId="43" applyNumberFormat="1" applyFont="1" applyFill="1" applyAlignment="1">
      <alignment horizontal="center" vertical="center"/>
    </xf>
    <xf numFmtId="0" fontId="19" fillId="33" borderId="13" xfId="0" applyFont="1" applyFill="1" applyBorder="1" applyAlignment="1">
      <alignment horizontal="center"/>
    </xf>
    <xf numFmtId="0" fontId="19" fillId="43" borderId="13" xfId="0" applyFont="1" applyFill="1" applyBorder="1" applyAlignment="1">
      <alignment horizontal="center" vertical="center"/>
    </xf>
    <xf numFmtId="0" fontId="19" fillId="43" borderId="13" xfId="0" applyFont="1" applyFill="1" applyBorder="1" applyAlignment="1">
      <alignment horizontal="center"/>
    </xf>
    <xf numFmtId="43" fontId="23" fillId="33" borderId="0" xfId="46" applyFont="1" applyFill="1" applyBorder="1" applyAlignment="1">
      <alignment horizontal="center"/>
    </xf>
    <xf numFmtId="0" fontId="0" fillId="0" borderId="0" xfId="0" applyAlignment="1">
      <alignment horizontal="center"/>
    </xf>
    <xf numFmtId="0" fontId="28" fillId="42" borderId="11" xfId="0" applyFont="1" applyFill="1" applyBorder="1" applyAlignment="1">
      <alignment horizontal="center" vertical="center"/>
    </xf>
    <xf numFmtId="0" fontId="28" fillId="42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20" fillId="34" borderId="0" xfId="0" applyFont="1" applyFill="1" applyAlignment="1">
      <alignment horizontal="center" vertical="center" textRotation="255"/>
    </xf>
    <xf numFmtId="0" fontId="16" fillId="34" borderId="0" xfId="0" applyFont="1" applyFill="1" applyAlignment="1">
      <alignment horizontal="right"/>
    </xf>
    <xf numFmtId="0" fontId="0" fillId="48" borderId="0" xfId="0" applyFill="1"/>
    <xf numFmtId="0" fontId="0" fillId="0" borderId="0" xfId="0" applyFill="1"/>
    <xf numFmtId="18" fontId="0" fillId="0" borderId="0" xfId="0" applyNumberFormat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6" builtinId="3"/>
    <cellStyle name="Comma 2" xfId="44" xr:uid="{F3698C69-CF09-4A19-A206-2FB828197194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49ED8A12-AD7D-4842-8B91-666E6BC4F9AA}"/>
    <cellStyle name="Normal 3" xfId="45" xr:uid="{EFBE833A-6177-4F98-8745-AAB0ABE01B99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42">
    <dxf>
      <fill>
        <patternFill>
          <bgColor rgb="FFFEF5F0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DF2ED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EF5F0"/>
        </patternFill>
      </fill>
    </dxf>
    <dxf>
      <fill>
        <patternFill>
          <bgColor rgb="FFFEF5F0"/>
        </patternFill>
      </fill>
    </dxf>
    <dxf>
      <font>
        <b/>
        <i val="0"/>
        <color theme="6" tint="-0.499984740745262"/>
      </font>
      <fill>
        <patternFill patternType="solid">
          <bgColor theme="0" tint="-0.14996795556505021"/>
        </patternFill>
      </fill>
    </dxf>
    <dxf>
      <font>
        <color rgb="FF9C0006"/>
      </font>
    </dxf>
    <dxf>
      <font>
        <b/>
        <i val="0"/>
        <color rgb="FF00B050"/>
      </font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ont>
        <color auto="1"/>
      </font>
      <fill>
        <patternFill>
          <bgColor rgb="FFE1EA36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E1EA36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DF2ED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DF2ED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rgb="FFFF9999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004E7E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Access\Access\Transit\Transportation\T03-Public%20Transit\1.0%20TRANSIT_SCHEDULES\4.0%20Development%20Schedules\2025.03\02.2025%20Draft%20Schedule%20Master.xlsx" TargetMode="External"/><Relationship Id="rId1" Type="http://schemas.openxmlformats.org/officeDocument/2006/relationships/externalLinkPath" Target="/Access/Access/Transit/Transportation/T03-Public%20Transit/1.0%20TRANSIT_SCHEDULES/4.0%20Development%20Schedules/2025.03/02.2025%20Draft%20Schedule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Access\Access\Transit\Transportation\T03-Public%20Transit\1.0%20TRANSIT_SCHEDULES\1.0%20Master%20Schedules\1.0%20Master_Schedule\2025%20Schedules\08.2025%20Schedule%20Master%20(Barrie%20Hardcoded).xlsx" TargetMode="External"/><Relationship Id="rId1" Type="http://schemas.openxmlformats.org/officeDocument/2006/relationships/externalLinkPath" Target="/Access/Access/Transit/Transportation/T03-Public%20Transit/1.0%20TRANSIT_SCHEDULES/1.0%20Master%20Schedules/1.0%20Master_Schedule/2025%20Schedules/08.2025%20Schedule%20Master%20(Barrie%20Hardcod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rs. Summary"/>
      <sheetName val="400"/>
      <sheetName val="100"/>
      <sheetName val="7"/>
      <sheetName val="101"/>
      <sheetName val="2"/>
      <sheetName val="8A"/>
      <sheetName val="8B"/>
      <sheetName val="10 &amp; 11"/>
      <sheetName val="12"/>
      <sheetName val="ToD"/>
      <sheetName val="Schedule Update"/>
      <sheetName val="Platforming"/>
      <sheetName val="Sheet1"/>
    </sheetNames>
    <sheetDataSet>
      <sheetData sheetId="0"/>
      <sheetData sheetId="1"/>
      <sheetData sheetId="2"/>
      <sheetData sheetId="3"/>
      <sheetData sheetId="4"/>
      <sheetData sheetId="5">
        <row r="5">
          <cell r="J5">
            <v>0.22708333333333333</v>
          </cell>
          <cell r="K5">
            <v>0.23194444444444443</v>
          </cell>
          <cell r="L5">
            <v>0.23680555555555555</v>
          </cell>
          <cell r="N5">
            <v>0.24097222222222223</v>
          </cell>
          <cell r="O5">
            <v>0.24930555555555556</v>
          </cell>
          <cell r="P5">
            <v>0.25416666666666665</v>
          </cell>
          <cell r="Q5">
            <v>0.25833333333333336</v>
          </cell>
          <cell r="S5">
            <v>0.25972222222222224</v>
          </cell>
          <cell r="T5">
            <v>0.26319444444444445</v>
          </cell>
          <cell r="U5">
            <v>0.27083333333333331</v>
          </cell>
          <cell r="W5">
            <v>0.27499999999999997</v>
          </cell>
        </row>
        <row r="6">
          <cell r="J6">
            <v>0.24791666666666667</v>
          </cell>
          <cell r="K6">
            <v>0.25277777777777777</v>
          </cell>
          <cell r="L6">
            <v>0.25763888888888886</v>
          </cell>
          <cell r="N6">
            <v>0.26180555555555551</v>
          </cell>
          <cell r="O6">
            <v>0.27013888888888887</v>
          </cell>
          <cell r="P6">
            <v>0.27499999999999997</v>
          </cell>
          <cell r="Q6">
            <v>0.27916666666666667</v>
          </cell>
          <cell r="S6">
            <v>0.28055555555555556</v>
          </cell>
          <cell r="T6">
            <v>0.28402777777777777</v>
          </cell>
          <cell r="U6">
            <v>0.29166666666666663</v>
          </cell>
          <cell r="W6">
            <v>0.29583333333333328</v>
          </cell>
        </row>
        <row r="7">
          <cell r="E7">
            <v>0.25416666666666665</v>
          </cell>
          <cell r="F7">
            <v>0.26041666666666663</v>
          </cell>
          <cell r="G7">
            <v>0.26388888888888884</v>
          </cell>
          <cell r="I7">
            <v>0.26458333333333328</v>
          </cell>
          <cell r="J7">
            <v>0.26874999999999993</v>
          </cell>
          <cell r="K7">
            <v>0.27361111111111108</v>
          </cell>
          <cell r="L7">
            <v>0.27847222222222218</v>
          </cell>
          <cell r="N7">
            <v>0.28263888888888883</v>
          </cell>
          <cell r="O7">
            <v>0.29097222222222219</v>
          </cell>
          <cell r="P7">
            <v>0.29583333333333328</v>
          </cell>
          <cell r="Q7">
            <v>0.3</v>
          </cell>
          <cell r="S7">
            <v>0.30138888888888887</v>
          </cell>
          <cell r="T7">
            <v>0.30486111111111108</v>
          </cell>
          <cell r="U7">
            <v>0.31249999999999994</v>
          </cell>
          <cell r="W7">
            <v>0.3166666666666666</v>
          </cell>
        </row>
        <row r="8">
          <cell r="E8">
            <v>0.27499999999999997</v>
          </cell>
          <cell r="F8">
            <v>0.28124999999999994</v>
          </cell>
          <cell r="G8">
            <v>0.28472222222222215</v>
          </cell>
          <cell r="I8">
            <v>0.2854166666666666</v>
          </cell>
          <cell r="J8">
            <v>0.28958333333333325</v>
          </cell>
          <cell r="K8">
            <v>0.2944444444444444</v>
          </cell>
          <cell r="L8">
            <v>0.29930555555555549</v>
          </cell>
          <cell r="N8">
            <v>0.30347222222222214</v>
          </cell>
          <cell r="O8">
            <v>0.3118055555555555</v>
          </cell>
          <cell r="P8">
            <v>0.3166666666666666</v>
          </cell>
          <cell r="Q8">
            <v>0.3208333333333333</v>
          </cell>
          <cell r="S8">
            <v>0.32222222222222219</v>
          </cell>
          <cell r="T8">
            <v>0.3256944444444444</v>
          </cell>
          <cell r="U8">
            <v>0.33333333333333326</v>
          </cell>
          <cell r="W8">
            <v>0.33749999999999991</v>
          </cell>
        </row>
        <row r="9">
          <cell r="E9">
            <v>0.29583333333333328</v>
          </cell>
          <cell r="F9">
            <v>0.30208333333333326</v>
          </cell>
          <cell r="G9">
            <v>0.30555555555555547</v>
          </cell>
          <cell r="I9">
            <v>0.30624999999999991</v>
          </cell>
          <cell r="J9">
            <v>0.31041666666666656</v>
          </cell>
          <cell r="K9">
            <v>0.31527777777777771</v>
          </cell>
          <cell r="L9">
            <v>0.32013888888888881</v>
          </cell>
          <cell r="N9">
            <v>0.32430555555555546</v>
          </cell>
          <cell r="O9">
            <v>0.33263888888888882</v>
          </cell>
          <cell r="P9">
            <v>0.33749999999999991</v>
          </cell>
          <cell r="Q9">
            <v>0.34166666666666662</v>
          </cell>
          <cell r="S9">
            <v>0.3430555555555555</v>
          </cell>
          <cell r="T9">
            <v>0.34652777777777771</v>
          </cell>
          <cell r="U9">
            <v>0.35416666666666657</v>
          </cell>
          <cell r="W9">
            <v>0.35833333333333323</v>
          </cell>
        </row>
        <row r="10">
          <cell r="E10">
            <v>0.3166666666666666</v>
          </cell>
          <cell r="F10">
            <v>0.32291666666666657</v>
          </cell>
          <cell r="G10">
            <v>0.32638888888888878</v>
          </cell>
          <cell r="I10">
            <v>0.32708333333333323</v>
          </cell>
          <cell r="J10">
            <v>0.33124999999999988</v>
          </cell>
          <cell r="K10">
            <v>0.33611111111111103</v>
          </cell>
          <cell r="L10">
            <v>0.34097222222222212</v>
          </cell>
          <cell r="N10">
            <v>0.34513888888888877</v>
          </cell>
          <cell r="O10">
            <v>0.35347222222222213</v>
          </cell>
          <cell r="P10">
            <v>0.35833333333333323</v>
          </cell>
          <cell r="Q10">
            <v>0.36249999999999993</v>
          </cell>
          <cell r="S10">
            <v>0.36388888888888882</v>
          </cell>
          <cell r="T10">
            <v>0.36736111111111103</v>
          </cell>
          <cell r="U10">
            <v>0.37499999999999989</v>
          </cell>
          <cell r="W10">
            <v>0.37916666666666654</v>
          </cell>
        </row>
        <row r="11">
          <cell r="E11">
            <v>0.33749999999999991</v>
          </cell>
          <cell r="F11">
            <v>0.34374999999999989</v>
          </cell>
          <cell r="G11">
            <v>0.3472222222222221</v>
          </cell>
          <cell r="I11">
            <v>0.34791666666666654</v>
          </cell>
          <cell r="J11">
            <v>0.35208333333333319</v>
          </cell>
          <cell r="K11">
            <v>0.35694444444444434</v>
          </cell>
          <cell r="L11">
            <v>0.36180555555555544</v>
          </cell>
          <cell r="N11">
            <v>0.36597222222222209</v>
          </cell>
          <cell r="O11">
            <v>0.37430555555555545</v>
          </cell>
          <cell r="P11">
            <v>0.37916666666666654</v>
          </cell>
          <cell r="Q11">
            <v>0.38333333333333325</v>
          </cell>
          <cell r="S11">
            <v>0.38472222222222213</v>
          </cell>
          <cell r="T11">
            <v>0.38819444444444434</v>
          </cell>
          <cell r="U11">
            <v>0.3958333333333332</v>
          </cell>
          <cell r="W11">
            <v>0.39999999999999986</v>
          </cell>
        </row>
        <row r="12">
          <cell r="E12">
            <v>0.35833333333333323</v>
          </cell>
          <cell r="F12">
            <v>0.3645833333333332</v>
          </cell>
          <cell r="G12">
            <v>0.36805555555555541</v>
          </cell>
          <cell r="I12">
            <v>0.36874999999999986</v>
          </cell>
          <cell r="J12">
            <v>0.37291666666666651</v>
          </cell>
          <cell r="K12">
            <v>0.37777777777777766</v>
          </cell>
          <cell r="L12">
            <v>0.38263888888888875</v>
          </cell>
          <cell r="N12">
            <v>0.3868055555555554</v>
          </cell>
          <cell r="O12">
            <v>0.39513888888888876</v>
          </cell>
          <cell r="P12">
            <v>0.39999999999999986</v>
          </cell>
          <cell r="Q12">
            <v>0.40416666666666656</v>
          </cell>
          <cell r="S12">
            <v>0.40555555555555545</v>
          </cell>
          <cell r="T12">
            <v>0.40902777777777766</v>
          </cell>
          <cell r="U12">
            <v>0.41666666666666652</v>
          </cell>
          <cell r="W12">
            <v>0.42083333333333317</v>
          </cell>
        </row>
        <row r="13">
          <cell r="E13">
            <v>0.37916666666666665</v>
          </cell>
          <cell r="F13">
            <v>0.38541666666666652</v>
          </cell>
          <cell r="G13">
            <v>0.38888888888888873</v>
          </cell>
          <cell r="I13">
            <v>0.38958333333333317</v>
          </cell>
          <cell r="J13">
            <v>0.39374999999999982</v>
          </cell>
          <cell r="K13">
            <v>0.39861111111111097</v>
          </cell>
          <cell r="L13">
            <v>0.40347222222222207</v>
          </cell>
          <cell r="N13">
            <v>0.40763888888888872</v>
          </cell>
          <cell r="O13">
            <v>0.41597222222222208</v>
          </cell>
          <cell r="P13">
            <v>0.42083333333333317</v>
          </cell>
          <cell r="Q13">
            <v>0.42499999999999988</v>
          </cell>
          <cell r="S13">
            <v>0.42638888888888876</v>
          </cell>
          <cell r="T13">
            <v>0.42986111111111097</v>
          </cell>
          <cell r="U13">
            <v>0.43749999999999983</v>
          </cell>
          <cell r="W13">
            <v>0.44166666666666649</v>
          </cell>
        </row>
        <row r="14">
          <cell r="E14">
            <v>0.39999999999999986</v>
          </cell>
          <cell r="F14">
            <v>0.40624999999999983</v>
          </cell>
          <cell r="G14">
            <v>0.40972222222222204</v>
          </cell>
          <cell r="I14">
            <v>0.41041666666666649</v>
          </cell>
          <cell r="J14">
            <v>0.41458333333333314</v>
          </cell>
          <cell r="K14">
            <v>0.41944444444444429</v>
          </cell>
          <cell r="L14">
            <v>0.42430555555555538</v>
          </cell>
          <cell r="N14">
            <v>0.42847222222222203</v>
          </cell>
          <cell r="O14">
            <v>0.43680555555555539</v>
          </cell>
          <cell r="P14">
            <v>0.44166666666666649</v>
          </cell>
          <cell r="Q14">
            <v>0.44583333333333319</v>
          </cell>
          <cell r="S14">
            <v>0.44722222222222208</v>
          </cell>
          <cell r="T14">
            <v>0.45069444444444429</v>
          </cell>
          <cell r="U14">
            <v>0.45833333333333315</v>
          </cell>
          <cell r="W14">
            <v>0.46111111111111092</v>
          </cell>
        </row>
        <row r="15">
          <cell r="E15">
            <v>0.42083333333333317</v>
          </cell>
          <cell r="F15">
            <v>0.42708333333333315</v>
          </cell>
          <cell r="G15">
            <v>0.43055555555555536</v>
          </cell>
          <cell r="I15">
            <v>0.4312499999999998</v>
          </cell>
          <cell r="J15">
            <v>0.43541666666666645</v>
          </cell>
          <cell r="K15">
            <v>0.4402777777777776</v>
          </cell>
          <cell r="L15">
            <v>0.4451388888888887</v>
          </cell>
          <cell r="N15">
            <v>0.44930555555555535</v>
          </cell>
          <cell r="O15">
            <v>0.45763888888888871</v>
          </cell>
          <cell r="P15">
            <v>0.4624999999999998</v>
          </cell>
          <cell r="Q15">
            <v>0.46666666666666651</v>
          </cell>
          <cell r="S15">
            <v>0.46805555555555539</v>
          </cell>
          <cell r="T15">
            <v>0.4715277777777776</v>
          </cell>
          <cell r="U15">
            <v>0.47916666666666646</v>
          </cell>
          <cell r="W15">
            <v>0.48194444444444423</v>
          </cell>
        </row>
        <row r="16">
          <cell r="E16">
            <v>0.44166666666666649</v>
          </cell>
          <cell r="F16">
            <v>0.44791666666666646</v>
          </cell>
          <cell r="G16">
            <v>0.45138888888888867</v>
          </cell>
          <cell r="I16">
            <v>0.45208333333333311</v>
          </cell>
          <cell r="J16">
            <v>0.45624999999999977</v>
          </cell>
          <cell r="K16">
            <v>0.46111111111111092</v>
          </cell>
          <cell r="L16">
            <v>0.46597222222222201</v>
          </cell>
          <cell r="N16">
            <v>0.47013888888888866</v>
          </cell>
          <cell r="O16">
            <v>0.47847222222222202</v>
          </cell>
          <cell r="P16">
            <v>0.48333333333333311</v>
          </cell>
          <cell r="Q16">
            <v>0.48749999999999982</v>
          </cell>
          <cell r="S16">
            <v>0.48888888888888871</v>
          </cell>
          <cell r="T16">
            <v>0.49236111111111092</v>
          </cell>
          <cell r="U16">
            <v>0.49999999999999978</v>
          </cell>
          <cell r="W16">
            <v>0.50277777777777755</v>
          </cell>
        </row>
        <row r="17">
          <cell r="E17">
            <v>0.46111111111111092</v>
          </cell>
          <cell r="F17">
            <v>0.46805555555555534</v>
          </cell>
          <cell r="G17">
            <v>0.47152777777777755</v>
          </cell>
          <cell r="I17">
            <v>0.47291666666666643</v>
          </cell>
          <cell r="J17">
            <v>0.47708333333333308</v>
          </cell>
          <cell r="K17">
            <v>0.48194444444444423</v>
          </cell>
          <cell r="L17">
            <v>0.48749999999999977</v>
          </cell>
          <cell r="N17">
            <v>0.49097222222222198</v>
          </cell>
          <cell r="O17">
            <v>0.49930555555555534</v>
          </cell>
          <cell r="P17">
            <v>0.50416666666666643</v>
          </cell>
          <cell r="Q17">
            <v>0.50833333333333308</v>
          </cell>
          <cell r="S17">
            <v>0.50972222222222197</v>
          </cell>
          <cell r="T17">
            <v>0.51249999999999973</v>
          </cell>
          <cell r="U17">
            <v>0.52083333333333304</v>
          </cell>
          <cell r="W17">
            <v>0.52361111111111081</v>
          </cell>
        </row>
        <row r="18">
          <cell r="E18">
            <v>0.48194444444444423</v>
          </cell>
          <cell r="F18">
            <v>0.48888888888888865</v>
          </cell>
          <cell r="G18">
            <v>0.49236111111111086</v>
          </cell>
          <cell r="I18">
            <v>0.49374999999999974</v>
          </cell>
          <cell r="J18">
            <v>0.4979166666666664</v>
          </cell>
          <cell r="K18">
            <v>0.50277777777777755</v>
          </cell>
          <cell r="L18">
            <v>0.50833333333333308</v>
          </cell>
          <cell r="N18">
            <v>0.51180555555555529</v>
          </cell>
          <cell r="O18">
            <v>0.5201388888888886</v>
          </cell>
          <cell r="P18">
            <v>0.52499999999999969</v>
          </cell>
          <cell r="Q18">
            <v>0.52916666666666634</v>
          </cell>
          <cell r="S18">
            <v>0.53055555555555522</v>
          </cell>
          <cell r="T18">
            <v>0.53333333333333299</v>
          </cell>
          <cell r="U18">
            <v>0.5416666666666663</v>
          </cell>
          <cell r="W18">
            <v>0.54444444444444406</v>
          </cell>
        </row>
        <row r="19">
          <cell r="E19">
            <v>0.50277777777777755</v>
          </cell>
          <cell r="F19">
            <v>0.50972222222222197</v>
          </cell>
          <cell r="G19">
            <v>0.51319444444444418</v>
          </cell>
          <cell r="I19">
            <v>0.51458333333333306</v>
          </cell>
          <cell r="J19">
            <v>0.51874999999999971</v>
          </cell>
          <cell r="K19">
            <v>0.52361111111111081</v>
          </cell>
          <cell r="L19">
            <v>0.52916666666666634</v>
          </cell>
          <cell r="N19">
            <v>0.53263888888888855</v>
          </cell>
          <cell r="O19">
            <v>0.54097222222222185</v>
          </cell>
          <cell r="P19">
            <v>0.54583333333333295</v>
          </cell>
          <cell r="Q19">
            <v>0.5499999999999996</v>
          </cell>
          <cell r="S19">
            <v>0.55138888888888848</v>
          </cell>
          <cell r="T19">
            <v>0.55416666666666625</v>
          </cell>
          <cell r="U19">
            <v>0.56249999999999956</v>
          </cell>
          <cell r="W19">
            <v>0.56527777777777732</v>
          </cell>
        </row>
        <row r="20">
          <cell r="E20">
            <v>0.52361111111111081</v>
          </cell>
          <cell r="F20">
            <v>0.53055555555555522</v>
          </cell>
          <cell r="G20">
            <v>0.53402777777777743</v>
          </cell>
          <cell r="I20">
            <v>0.53541666666666632</v>
          </cell>
          <cell r="J20">
            <v>0.53958333333333297</v>
          </cell>
          <cell r="K20">
            <v>0.54444444444444406</v>
          </cell>
          <cell r="L20">
            <v>0.5499999999999996</v>
          </cell>
          <cell r="N20">
            <v>0.55347222222222181</v>
          </cell>
          <cell r="O20">
            <v>0.56180555555555511</v>
          </cell>
          <cell r="P20">
            <v>0.56666666666666621</v>
          </cell>
          <cell r="Q20">
            <v>0.57083333333333286</v>
          </cell>
          <cell r="S20">
            <v>0.5715277777777773</v>
          </cell>
          <cell r="T20">
            <v>0.57430555555555507</v>
          </cell>
          <cell r="U20">
            <v>0.58263888888888837</v>
          </cell>
          <cell r="W20">
            <v>0.5847222222222217</v>
          </cell>
        </row>
        <row r="21">
          <cell r="E21">
            <v>0.54444444444444406</v>
          </cell>
          <cell r="F21">
            <v>0.55138888888888848</v>
          </cell>
          <cell r="G21">
            <v>0.55486111111111069</v>
          </cell>
          <cell r="I21">
            <v>0.55624999999999958</v>
          </cell>
          <cell r="J21">
            <v>0.56041666666666623</v>
          </cell>
          <cell r="K21">
            <v>0.56527777777777732</v>
          </cell>
          <cell r="L21">
            <v>0.57083333333333286</v>
          </cell>
          <cell r="N21">
            <v>0.57430555555555507</v>
          </cell>
          <cell r="O21">
            <v>0.58263888888888837</v>
          </cell>
          <cell r="P21">
            <v>0.58749999999999947</v>
          </cell>
          <cell r="Q21">
            <v>0.59166666666666612</v>
          </cell>
          <cell r="S21">
            <v>0.59236111111111056</v>
          </cell>
          <cell r="T21">
            <v>0.59513888888888833</v>
          </cell>
          <cell r="U21">
            <v>0.60347222222222163</v>
          </cell>
          <cell r="W21">
            <v>0.60555555555555496</v>
          </cell>
        </row>
        <row r="22">
          <cell r="E22">
            <v>0.56527777777777732</v>
          </cell>
          <cell r="F22">
            <v>0.57222222222222174</v>
          </cell>
          <cell r="G22">
            <v>0.57569444444444395</v>
          </cell>
          <cell r="I22">
            <v>0.57708333333333284</v>
          </cell>
          <cell r="J22">
            <v>0.58124999999999949</v>
          </cell>
          <cell r="K22">
            <v>0.58611111111111058</v>
          </cell>
          <cell r="L22">
            <v>0.59166666666666612</v>
          </cell>
          <cell r="N22">
            <v>0.59513888888888833</v>
          </cell>
          <cell r="O22">
            <v>0.60347222222222163</v>
          </cell>
          <cell r="P22">
            <v>0.60833333333333273</v>
          </cell>
          <cell r="Q22">
            <v>0.61249999999999938</v>
          </cell>
          <cell r="S22">
            <v>0.61319444444444382</v>
          </cell>
          <cell r="T22">
            <v>0.61597222222222159</v>
          </cell>
          <cell r="U22">
            <v>0.62430555555555489</v>
          </cell>
          <cell r="W22">
            <v>0.62638888888888822</v>
          </cell>
        </row>
        <row r="23">
          <cell r="E23">
            <v>0.5847222222222217</v>
          </cell>
          <cell r="F23">
            <v>0.59374999999999944</v>
          </cell>
          <cell r="G23">
            <v>0.59722222222222165</v>
          </cell>
          <cell r="I23">
            <v>0.5979166666666661</v>
          </cell>
          <cell r="J23">
            <v>0.60208333333333275</v>
          </cell>
          <cell r="K23">
            <v>0.60694444444444384</v>
          </cell>
          <cell r="L23">
            <v>0.61319444444444382</v>
          </cell>
          <cell r="N23">
            <v>0.61527777777777715</v>
          </cell>
          <cell r="O23">
            <v>0.62430555555555489</v>
          </cell>
          <cell r="P23">
            <v>0.62916666666666599</v>
          </cell>
          <cell r="Q23">
            <v>0.63333333333333264</v>
          </cell>
          <cell r="S23">
            <v>0.63402777777777708</v>
          </cell>
          <cell r="T23">
            <v>0.63749999999999929</v>
          </cell>
          <cell r="U23">
            <v>0.64583333333333259</v>
          </cell>
          <cell r="W23">
            <v>0.64722222222222148</v>
          </cell>
        </row>
        <row r="24">
          <cell r="E24">
            <v>0.60555555555555496</v>
          </cell>
          <cell r="F24">
            <v>0.6145833333333327</v>
          </cell>
          <cell r="G24">
            <v>0.61805555555555491</v>
          </cell>
          <cell r="I24">
            <v>0.61874999999999936</v>
          </cell>
          <cell r="J24">
            <v>0.62291666666666601</v>
          </cell>
          <cell r="K24">
            <v>0.6277777777777771</v>
          </cell>
          <cell r="L24">
            <v>0.63402777777777708</v>
          </cell>
          <cell r="N24">
            <v>0.63611111111111041</v>
          </cell>
          <cell r="O24">
            <v>0.64513888888888815</v>
          </cell>
          <cell r="P24">
            <v>0.64999999999999925</v>
          </cell>
          <cell r="Q24">
            <v>0.6541666666666659</v>
          </cell>
          <cell r="S24">
            <v>0.65486111111111034</v>
          </cell>
          <cell r="T24">
            <v>0.65833333333333255</v>
          </cell>
          <cell r="U24">
            <v>0.66666666666666585</v>
          </cell>
          <cell r="W24">
            <v>0.66805555555555474</v>
          </cell>
        </row>
        <row r="25">
          <cell r="E25">
            <v>0.62638888888888822</v>
          </cell>
          <cell r="F25">
            <v>0.63541666666666596</v>
          </cell>
          <cell r="G25">
            <v>0.63888888888888817</v>
          </cell>
          <cell r="I25">
            <v>0.63958333333333262</v>
          </cell>
          <cell r="J25">
            <v>0.64374999999999927</v>
          </cell>
          <cell r="K25">
            <v>0.64861111111111036</v>
          </cell>
          <cell r="L25">
            <v>0.65486111111111034</v>
          </cell>
          <cell r="N25">
            <v>0.65694444444444366</v>
          </cell>
          <cell r="O25">
            <v>0.66597222222222141</v>
          </cell>
          <cell r="P25">
            <v>0.6708333333333325</v>
          </cell>
          <cell r="Q25">
            <v>0.67499999999999916</v>
          </cell>
          <cell r="S25">
            <v>0.6756944444444436</v>
          </cell>
          <cell r="T25">
            <v>0.67916666666666581</v>
          </cell>
          <cell r="U25">
            <v>0.68749999999999911</v>
          </cell>
          <cell r="W25">
            <v>0.688888888888888</v>
          </cell>
        </row>
        <row r="26">
          <cell r="E26">
            <v>0.64722222222222148</v>
          </cell>
          <cell r="F26">
            <v>0.65624999999999922</v>
          </cell>
          <cell r="G26">
            <v>0.65972222222222143</v>
          </cell>
          <cell r="I26">
            <v>0.66041666666666587</v>
          </cell>
          <cell r="J26">
            <v>0.66458333333333253</v>
          </cell>
          <cell r="K26">
            <v>0.66944444444444362</v>
          </cell>
          <cell r="L26">
            <v>0.6756944444444436</v>
          </cell>
          <cell r="N26">
            <v>0.67777777777777692</v>
          </cell>
          <cell r="O26">
            <v>0.68680555555555467</v>
          </cell>
          <cell r="P26">
            <v>0.69166666666666576</v>
          </cell>
          <cell r="Q26">
            <v>0.69583333333333242</v>
          </cell>
          <cell r="S26">
            <v>0.69652777777777686</v>
          </cell>
          <cell r="T26">
            <v>0.69999999999999907</v>
          </cell>
          <cell r="U26">
            <v>0.70833333333333237</v>
          </cell>
          <cell r="W26">
            <v>0.71180555555555458</v>
          </cell>
        </row>
        <row r="27">
          <cell r="E27">
            <v>0.66805555555555474</v>
          </cell>
          <cell r="F27">
            <v>0.67708333333333248</v>
          </cell>
          <cell r="G27">
            <v>0.68055555555555469</v>
          </cell>
          <cell r="I27">
            <v>0.68124999999999913</v>
          </cell>
          <cell r="J27">
            <v>0.68541666666666579</v>
          </cell>
          <cell r="K27">
            <v>0.69027777777777688</v>
          </cell>
          <cell r="L27">
            <v>0.69652777777777686</v>
          </cell>
          <cell r="N27">
            <v>0.69861111111111018</v>
          </cell>
          <cell r="O27">
            <v>0.70763888888888793</v>
          </cell>
          <cell r="P27">
            <v>0.71249999999999902</v>
          </cell>
          <cell r="Q27">
            <v>0.71666666666666567</v>
          </cell>
          <cell r="S27">
            <v>0.71736111111111012</v>
          </cell>
          <cell r="T27">
            <v>0.72083333333333233</v>
          </cell>
          <cell r="U27">
            <v>0.72916666666666563</v>
          </cell>
          <cell r="W27">
            <v>0.73263888888888784</v>
          </cell>
        </row>
        <row r="28">
          <cell r="E28">
            <v>0.688888888888888</v>
          </cell>
          <cell r="F28">
            <v>0.69791666666666574</v>
          </cell>
          <cell r="G28">
            <v>0.70138888888888795</v>
          </cell>
          <cell r="I28">
            <v>0.70208333333333239</v>
          </cell>
          <cell r="J28">
            <v>0.70624999999999905</v>
          </cell>
          <cell r="K28">
            <v>0.71111111111111014</v>
          </cell>
          <cell r="L28">
            <v>0.71736111111111012</v>
          </cell>
          <cell r="N28">
            <v>0.71944444444444344</v>
          </cell>
          <cell r="O28">
            <v>0.72847222222222119</v>
          </cell>
          <cell r="P28">
            <v>0.73333333333333228</v>
          </cell>
          <cell r="Q28">
            <v>0.73749999999999893</v>
          </cell>
          <cell r="S28">
            <v>0.73819444444444338</v>
          </cell>
          <cell r="T28">
            <v>0.74166666666666559</v>
          </cell>
          <cell r="U28">
            <v>0.74999999999999889</v>
          </cell>
          <cell r="W28">
            <v>0.7534722222222211</v>
          </cell>
        </row>
        <row r="29">
          <cell r="E29">
            <v>0.71180555555555458</v>
          </cell>
          <cell r="F29">
            <v>0.718749999999999</v>
          </cell>
          <cell r="G29">
            <v>0.72222222222222121</v>
          </cell>
          <cell r="I29">
            <v>0.72291666666666565</v>
          </cell>
          <cell r="J29">
            <v>0.7270833333333323</v>
          </cell>
          <cell r="K29">
            <v>0.7319444444444434</v>
          </cell>
          <cell r="L29">
            <v>0.73680555555555449</v>
          </cell>
          <cell r="N29">
            <v>0.74097222222222114</v>
          </cell>
          <cell r="O29">
            <v>0.74791666666666556</v>
          </cell>
          <cell r="P29">
            <v>0.75277777777777666</v>
          </cell>
          <cell r="Q29">
            <v>0.75694444444444331</v>
          </cell>
          <cell r="S29">
            <v>0.75833333333333219</v>
          </cell>
          <cell r="T29">
            <v>0.7618055555555544</v>
          </cell>
          <cell r="U29">
            <v>0.76944444444444327</v>
          </cell>
          <cell r="W29">
            <v>0.77430555555555436</v>
          </cell>
        </row>
        <row r="30">
          <cell r="E30">
            <v>0.73263888888888784</v>
          </cell>
          <cell r="F30">
            <v>0.73958333333333226</v>
          </cell>
          <cell r="G30">
            <v>0.74305555555555447</v>
          </cell>
          <cell r="I30">
            <v>0.74374999999999891</v>
          </cell>
          <cell r="J30">
            <v>0.74791666666666556</v>
          </cell>
          <cell r="K30">
            <v>0.75277777777777666</v>
          </cell>
          <cell r="L30">
            <v>0.75763888888888775</v>
          </cell>
          <cell r="N30">
            <v>0.7618055555555544</v>
          </cell>
          <cell r="O30">
            <v>0.76874999999999882</v>
          </cell>
          <cell r="P30">
            <v>0.77361111111110992</v>
          </cell>
          <cell r="Q30">
            <v>0.77777777777777657</v>
          </cell>
          <cell r="S30">
            <v>0.77916666666666545</v>
          </cell>
          <cell r="T30">
            <v>0.78263888888888766</v>
          </cell>
          <cell r="U30">
            <v>0.79027777777777652</v>
          </cell>
          <cell r="W30">
            <v>0.79513888888888762</v>
          </cell>
        </row>
        <row r="31">
          <cell r="E31">
            <v>0.7534722222222211</v>
          </cell>
          <cell r="F31">
            <v>0.76041666666666552</v>
          </cell>
          <cell r="G31">
            <v>0.76388888888888773</v>
          </cell>
          <cell r="I31">
            <v>0.76458333333333217</v>
          </cell>
          <cell r="J31">
            <v>0.76874999999999882</v>
          </cell>
          <cell r="K31">
            <v>0.77361111111110992</v>
          </cell>
          <cell r="L31">
            <v>0.77847222222222101</v>
          </cell>
          <cell r="N31">
            <v>0.78263888888888766</v>
          </cell>
          <cell r="O31">
            <v>0.78958333333333208</v>
          </cell>
          <cell r="P31">
            <v>0.79444444444444318</v>
          </cell>
          <cell r="Q31">
            <v>0.79861111111110983</v>
          </cell>
          <cell r="S31">
            <v>0.79999999999999871</v>
          </cell>
          <cell r="T31">
            <v>0.80347222222222092</v>
          </cell>
          <cell r="U31">
            <v>0.81111111111110978</v>
          </cell>
          <cell r="W31" t="str">
            <v>Block Ends</v>
          </cell>
        </row>
        <row r="32">
          <cell r="E32">
            <v>0.77430555555555436</v>
          </cell>
          <cell r="F32">
            <v>0.78124999999999878</v>
          </cell>
          <cell r="G32">
            <v>0.78472222222222099</v>
          </cell>
          <cell r="I32">
            <v>0.78541666666666543</v>
          </cell>
          <cell r="J32">
            <v>0.78958333333333208</v>
          </cell>
          <cell r="K32">
            <v>0.79444444444444318</v>
          </cell>
          <cell r="L32">
            <v>0.79930555555555427</v>
          </cell>
          <cell r="N32">
            <v>0.80347222222222092</v>
          </cell>
          <cell r="O32">
            <v>0.81041666666666534</v>
          </cell>
          <cell r="P32">
            <v>0.81527777777777644</v>
          </cell>
          <cell r="Q32">
            <v>0.81944444444444309</v>
          </cell>
          <cell r="S32">
            <v>0.82083333333333197</v>
          </cell>
          <cell r="T32">
            <v>0.82430555555555418</v>
          </cell>
          <cell r="U32">
            <v>0.83194444444444304</v>
          </cell>
          <cell r="W32">
            <v>0.83680555555555414</v>
          </cell>
        </row>
        <row r="33">
          <cell r="E33">
            <v>0.79513888888888762</v>
          </cell>
          <cell r="F33">
            <v>0.80208333333333204</v>
          </cell>
          <cell r="G33">
            <v>0.80555555555555425</v>
          </cell>
          <cell r="I33">
            <v>0.80624999999999869</v>
          </cell>
          <cell r="J33">
            <v>0.81041666666666534</v>
          </cell>
          <cell r="K33">
            <v>0.81527777777777644</v>
          </cell>
          <cell r="L33">
            <v>0.82013888888888753</v>
          </cell>
          <cell r="N33">
            <v>0.82430555555555418</v>
          </cell>
          <cell r="O33">
            <v>0.8312499999999986</v>
          </cell>
          <cell r="P33">
            <v>0.83611111111110969</v>
          </cell>
          <cell r="Q33">
            <v>0.84027777777777635</v>
          </cell>
          <cell r="S33">
            <v>0.84166666666666523</v>
          </cell>
          <cell r="T33">
            <v>0.84513888888888744</v>
          </cell>
          <cell r="U33">
            <v>0.8527777777777763</v>
          </cell>
          <cell r="W33">
            <v>0.8576388888888874</v>
          </cell>
        </row>
        <row r="34">
          <cell r="E34">
            <v>0.83680555555555414</v>
          </cell>
          <cell r="F34">
            <v>0.84374999999999856</v>
          </cell>
          <cell r="G34">
            <v>0.84722222222222077</v>
          </cell>
          <cell r="I34">
            <v>0.84791666666666521</v>
          </cell>
          <cell r="J34">
            <v>0.85208333333333186</v>
          </cell>
          <cell r="K34">
            <v>0.85694444444444295</v>
          </cell>
          <cell r="L34">
            <v>0.86180555555555405</v>
          </cell>
          <cell r="N34">
            <v>0.8659722222222207</v>
          </cell>
          <cell r="O34">
            <v>0.87291666666666512</v>
          </cell>
          <cell r="P34">
            <v>0.87777777777777621</v>
          </cell>
          <cell r="Q34">
            <v>0.88194444444444287</v>
          </cell>
          <cell r="S34">
            <v>0.88333333333333175</v>
          </cell>
          <cell r="T34">
            <v>0.88680555555555396</v>
          </cell>
          <cell r="U34">
            <v>0.89444444444444282</v>
          </cell>
          <cell r="W34">
            <v>0.89930555555555391</v>
          </cell>
        </row>
        <row r="35">
          <cell r="E35">
            <v>0.8576388888888874</v>
          </cell>
          <cell r="F35">
            <v>0.86458333333333182</v>
          </cell>
          <cell r="G35">
            <v>0.86805555555555403</v>
          </cell>
          <cell r="I35">
            <v>0.86874999999999847</v>
          </cell>
          <cell r="J35">
            <v>0.87291666666666512</v>
          </cell>
          <cell r="K35">
            <v>0.87777777777777621</v>
          </cell>
          <cell r="L35">
            <v>0.88263888888888731</v>
          </cell>
          <cell r="N35">
            <v>0.88680555555555396</v>
          </cell>
          <cell r="O35">
            <v>0.89374999999999838</v>
          </cell>
          <cell r="P35">
            <v>0.89861111111110947</v>
          </cell>
          <cell r="Q35">
            <v>0.90277777777777612</v>
          </cell>
          <cell r="S35">
            <v>0.90416666666666501</v>
          </cell>
          <cell r="T35">
            <v>0.90763888888888722</v>
          </cell>
          <cell r="U35">
            <v>0.91527777777777608</v>
          </cell>
          <cell r="W35">
            <v>0.92013888888888717</v>
          </cell>
        </row>
        <row r="36">
          <cell r="E36">
            <v>0.89930555555555391</v>
          </cell>
          <cell r="F36">
            <v>0.90624999999999833</v>
          </cell>
          <cell r="G36">
            <v>0.90972222222222054</v>
          </cell>
          <cell r="I36">
            <v>0.91041666666666499</v>
          </cell>
          <cell r="J36">
            <v>0.91458333333333164</v>
          </cell>
          <cell r="K36">
            <v>0.91944444444444273</v>
          </cell>
          <cell r="L36">
            <v>0.92430555555555383</v>
          </cell>
          <cell r="N36">
            <v>0.92847222222222048</v>
          </cell>
          <cell r="O36">
            <v>0.9354166666666649</v>
          </cell>
          <cell r="P36">
            <v>0.94027777777777599</v>
          </cell>
          <cell r="Q36">
            <v>0.94444444444444264</v>
          </cell>
          <cell r="S36">
            <v>0.94583333333333153</v>
          </cell>
          <cell r="T36">
            <v>0.94930555555555374</v>
          </cell>
          <cell r="U36">
            <v>0.9569444444444426</v>
          </cell>
          <cell r="W36">
            <v>0.96180555555555369</v>
          </cell>
        </row>
        <row r="37">
          <cell r="E37">
            <v>0.92013888888888717</v>
          </cell>
          <cell r="F37">
            <v>0.92708333333333159</v>
          </cell>
          <cell r="G37">
            <v>0.9305555555555538</v>
          </cell>
          <cell r="I37">
            <v>0.93124999999999825</v>
          </cell>
          <cell r="J37">
            <v>0.9354166666666649</v>
          </cell>
          <cell r="K37">
            <v>0.94027777777777599</v>
          </cell>
          <cell r="L37">
            <v>0.94513888888888709</v>
          </cell>
          <cell r="N37" t="str">
            <v>Block Ends</v>
          </cell>
        </row>
        <row r="38">
          <cell r="E38">
            <v>0.96180555555555369</v>
          </cell>
          <cell r="F38">
            <v>0.96874999999999811</v>
          </cell>
          <cell r="G38">
            <v>0.97222222222222032</v>
          </cell>
          <cell r="I38">
            <v>0.97291666666666476</v>
          </cell>
          <cell r="J38">
            <v>0.97708333333333142</v>
          </cell>
          <cell r="K38">
            <v>0.98194444444444251</v>
          </cell>
          <cell r="L38">
            <v>0.9868055555555536</v>
          </cell>
          <cell r="N38" t="str">
            <v>Block Ends</v>
          </cell>
        </row>
        <row r="45">
          <cell r="J45">
            <v>0.26874999999999999</v>
          </cell>
          <cell r="K45">
            <v>0.27361111111111108</v>
          </cell>
          <cell r="L45">
            <v>0.27847222222222218</v>
          </cell>
          <cell r="N45">
            <v>0.28263888888888883</v>
          </cell>
          <cell r="O45">
            <v>0.29097222222222219</v>
          </cell>
          <cell r="P45">
            <v>0.29583333333333328</v>
          </cell>
          <cell r="Q45">
            <v>0.3</v>
          </cell>
          <cell r="S45">
            <v>0.30138888888888887</v>
          </cell>
          <cell r="T45">
            <v>0.30486111111111108</v>
          </cell>
          <cell r="U45">
            <v>0.31249999999999994</v>
          </cell>
          <cell r="W45">
            <v>0.3166666666666666</v>
          </cell>
        </row>
        <row r="46">
          <cell r="J46">
            <v>0.28958333333333336</v>
          </cell>
          <cell r="K46">
            <v>0.29444444444444445</v>
          </cell>
          <cell r="L46">
            <v>0.29930555555555555</v>
          </cell>
          <cell r="N46">
            <v>0.3034722222222222</v>
          </cell>
          <cell r="O46">
            <v>0.31180555555555556</v>
          </cell>
          <cell r="P46">
            <v>0.31666666666666665</v>
          </cell>
          <cell r="Q46">
            <v>0.32083333333333336</v>
          </cell>
          <cell r="S46">
            <v>0.32222222222222224</v>
          </cell>
          <cell r="T46">
            <v>0.32569444444444445</v>
          </cell>
          <cell r="U46">
            <v>0.33333333333333331</v>
          </cell>
          <cell r="W46">
            <v>0.33749999999999997</v>
          </cell>
        </row>
        <row r="47">
          <cell r="E47">
            <v>0.29583333333333334</v>
          </cell>
          <cell r="F47">
            <v>0.30208333333333331</v>
          </cell>
          <cell r="G47">
            <v>0.30555555555555552</v>
          </cell>
          <cell r="I47">
            <v>0.30624999999999997</v>
          </cell>
          <cell r="J47">
            <v>0.31041666666666662</v>
          </cell>
          <cell r="K47">
            <v>0.31527777777777777</v>
          </cell>
          <cell r="L47">
            <v>0.32013888888888886</v>
          </cell>
          <cell r="N47">
            <v>0.32430555555555551</v>
          </cell>
          <cell r="O47">
            <v>0.33263888888888887</v>
          </cell>
          <cell r="P47">
            <v>0.33749999999999997</v>
          </cell>
          <cell r="Q47">
            <v>0.34166666666666667</v>
          </cell>
          <cell r="S47">
            <v>0.34305555555555556</v>
          </cell>
          <cell r="T47">
            <v>0.34652777777777777</v>
          </cell>
          <cell r="U47">
            <v>0.35416666666666663</v>
          </cell>
          <cell r="W47">
            <v>0.35833333333333328</v>
          </cell>
        </row>
        <row r="48">
          <cell r="E48">
            <v>0.3166666666666666</v>
          </cell>
          <cell r="F48">
            <v>0.32291666666666657</v>
          </cell>
          <cell r="G48">
            <v>0.32638888888888878</v>
          </cell>
          <cell r="I48">
            <v>0.32708333333333323</v>
          </cell>
          <cell r="J48">
            <v>0.33124999999999988</v>
          </cell>
          <cell r="K48">
            <v>0.33611111111111103</v>
          </cell>
          <cell r="L48">
            <v>0.34097222222222212</v>
          </cell>
          <cell r="N48">
            <v>0.34513888888888877</v>
          </cell>
          <cell r="O48">
            <v>0.35347222222222213</v>
          </cell>
          <cell r="P48">
            <v>0.35833333333333323</v>
          </cell>
          <cell r="Q48">
            <v>0.36249999999999993</v>
          </cell>
          <cell r="S48">
            <v>0.36388888888888882</v>
          </cell>
          <cell r="T48">
            <v>0.36736111111111103</v>
          </cell>
          <cell r="U48">
            <v>0.37499999999999989</v>
          </cell>
          <cell r="W48">
            <v>0.37916666666666654</v>
          </cell>
        </row>
        <row r="49">
          <cell r="E49">
            <v>0.33749999999999997</v>
          </cell>
          <cell r="F49">
            <v>0.34374999999999994</v>
          </cell>
          <cell r="G49">
            <v>0.34722222222222215</v>
          </cell>
          <cell r="I49">
            <v>0.3479166666666666</v>
          </cell>
          <cell r="J49">
            <v>0.35208333333333325</v>
          </cell>
          <cell r="K49">
            <v>0.3569444444444444</v>
          </cell>
          <cell r="L49">
            <v>0.36180555555555549</v>
          </cell>
          <cell r="N49">
            <v>0.36597222222222214</v>
          </cell>
          <cell r="O49">
            <v>0.3743055555555555</v>
          </cell>
          <cell r="P49">
            <v>0.3791666666666666</v>
          </cell>
          <cell r="Q49">
            <v>0.3833333333333333</v>
          </cell>
          <cell r="S49">
            <v>0.38472222222222219</v>
          </cell>
          <cell r="T49">
            <v>0.3881944444444444</v>
          </cell>
          <cell r="U49">
            <v>0.39583333333333326</v>
          </cell>
          <cell r="W49">
            <v>0.39999999999999991</v>
          </cell>
        </row>
        <row r="50">
          <cell r="E50">
            <v>0.35833333333333328</v>
          </cell>
          <cell r="F50">
            <v>0.36458333333333326</v>
          </cell>
          <cell r="G50">
            <v>0.36805555555555547</v>
          </cell>
          <cell r="I50">
            <v>0.36874999999999991</v>
          </cell>
          <cell r="J50">
            <v>0.37291666666666656</v>
          </cell>
          <cell r="K50">
            <v>0.37777777777777771</v>
          </cell>
          <cell r="L50">
            <v>0.38263888888888881</v>
          </cell>
          <cell r="N50">
            <v>0.38680555555555546</v>
          </cell>
          <cell r="O50">
            <v>0.39513888888888882</v>
          </cell>
          <cell r="P50">
            <v>0.39999999999999991</v>
          </cell>
          <cell r="Q50">
            <v>0.40416666666666662</v>
          </cell>
          <cell r="S50">
            <v>0.4055555555555555</v>
          </cell>
          <cell r="T50">
            <v>0.40902777777777771</v>
          </cell>
          <cell r="U50">
            <v>0.41666666666666657</v>
          </cell>
          <cell r="W50">
            <v>0.42083333333333323</v>
          </cell>
        </row>
        <row r="51">
          <cell r="E51">
            <v>0.37916666666666654</v>
          </cell>
          <cell r="F51">
            <v>0.38541666666666652</v>
          </cell>
          <cell r="G51">
            <v>0.38888888888888873</v>
          </cell>
          <cell r="I51">
            <v>0.38958333333333317</v>
          </cell>
          <cell r="J51">
            <v>0.39374999999999982</v>
          </cell>
          <cell r="K51">
            <v>0.39861111111111097</v>
          </cell>
          <cell r="L51">
            <v>0.40347222222222207</v>
          </cell>
          <cell r="N51">
            <v>0.40763888888888872</v>
          </cell>
          <cell r="O51">
            <v>0.41597222222222208</v>
          </cell>
          <cell r="P51">
            <v>0.42083333333333317</v>
          </cell>
          <cell r="Q51">
            <v>0.42499999999999988</v>
          </cell>
          <cell r="S51">
            <v>0.42638888888888876</v>
          </cell>
          <cell r="T51">
            <v>0.42986111111111097</v>
          </cell>
          <cell r="U51">
            <v>0.43749999999999983</v>
          </cell>
          <cell r="W51">
            <v>0.44166666666666649</v>
          </cell>
        </row>
        <row r="52">
          <cell r="E52">
            <v>0.39999999999999991</v>
          </cell>
          <cell r="F52">
            <v>0.40624999999999989</v>
          </cell>
          <cell r="G52">
            <v>0.4097222222222221</v>
          </cell>
          <cell r="I52">
            <v>0.41041666666666654</v>
          </cell>
          <cell r="J52">
            <v>0.41458333333333319</v>
          </cell>
          <cell r="K52">
            <v>0.41944444444444434</v>
          </cell>
          <cell r="L52">
            <v>0.42430555555555544</v>
          </cell>
          <cell r="N52">
            <v>0.42847222222222209</v>
          </cell>
          <cell r="O52">
            <v>0.43680555555555545</v>
          </cell>
          <cell r="P52">
            <v>0.44166666666666654</v>
          </cell>
          <cell r="Q52">
            <v>0.44583333333333325</v>
          </cell>
          <cell r="S52">
            <v>0.44722222222222213</v>
          </cell>
          <cell r="T52">
            <v>0.45069444444444434</v>
          </cell>
          <cell r="U52">
            <v>0.4583333333333332</v>
          </cell>
          <cell r="W52">
            <v>0.46249999999999986</v>
          </cell>
        </row>
        <row r="53">
          <cell r="E53">
            <v>0.42083333333333323</v>
          </cell>
          <cell r="F53">
            <v>0.4270833333333332</v>
          </cell>
          <cell r="G53">
            <v>0.43055555555555541</v>
          </cell>
          <cell r="I53">
            <v>0.43124999999999986</v>
          </cell>
          <cell r="J53">
            <v>0.43541666666666651</v>
          </cell>
          <cell r="K53">
            <v>0.44027777777777766</v>
          </cell>
          <cell r="L53">
            <v>0.44513888888888875</v>
          </cell>
          <cell r="N53">
            <v>0.4493055555555554</v>
          </cell>
          <cell r="O53">
            <v>0.45763888888888876</v>
          </cell>
          <cell r="P53">
            <v>0.46249999999999986</v>
          </cell>
          <cell r="Q53">
            <v>0.46666666666666656</v>
          </cell>
          <cell r="S53">
            <v>0.46805555555555545</v>
          </cell>
          <cell r="T53">
            <v>0.47152777777777766</v>
          </cell>
          <cell r="U53">
            <v>0.47916666666666652</v>
          </cell>
          <cell r="W53">
            <v>0.48333333333333317</v>
          </cell>
        </row>
        <row r="54">
          <cell r="E54">
            <v>0.44166666666666649</v>
          </cell>
          <cell r="F54">
            <v>0.44791666666666646</v>
          </cell>
          <cell r="G54">
            <v>0.45138888888888867</v>
          </cell>
          <cell r="I54">
            <v>0.45208333333333311</v>
          </cell>
          <cell r="J54">
            <v>0.45624999999999977</v>
          </cell>
          <cell r="K54">
            <v>0.46111111111111092</v>
          </cell>
          <cell r="L54">
            <v>0.46597222222222201</v>
          </cell>
          <cell r="N54">
            <v>0.47013888888888866</v>
          </cell>
          <cell r="O54">
            <v>0.47847222222222202</v>
          </cell>
          <cell r="P54">
            <v>0.48333333333333311</v>
          </cell>
          <cell r="Q54">
            <v>0.48749999999999982</v>
          </cell>
          <cell r="S54">
            <v>0.48888888888888871</v>
          </cell>
          <cell r="T54">
            <v>0.49236111111111092</v>
          </cell>
          <cell r="U54">
            <v>0.49999999999999978</v>
          </cell>
          <cell r="W54">
            <v>0.50277777777777755</v>
          </cell>
        </row>
        <row r="55">
          <cell r="E55">
            <v>0.46249999999999986</v>
          </cell>
          <cell r="F55">
            <v>0.46874999999999983</v>
          </cell>
          <cell r="G55">
            <v>0.47222222222222204</v>
          </cell>
          <cell r="I55">
            <v>0.47291666666666649</v>
          </cell>
          <cell r="J55">
            <v>0.47708333333333314</v>
          </cell>
          <cell r="K55">
            <v>0.48194444444444429</v>
          </cell>
          <cell r="L55">
            <v>0.48680555555555538</v>
          </cell>
          <cell r="N55">
            <v>0.49097222222222203</v>
          </cell>
          <cell r="O55">
            <v>0.49930555555555539</v>
          </cell>
          <cell r="P55">
            <v>0.50416666666666654</v>
          </cell>
          <cell r="Q55">
            <v>0.50833333333333319</v>
          </cell>
          <cell r="S55">
            <v>0.50972222222222208</v>
          </cell>
          <cell r="T55">
            <v>0.51319444444444429</v>
          </cell>
          <cell r="U55">
            <v>0.52083333333333315</v>
          </cell>
          <cell r="W55">
            <v>0.52361111111111092</v>
          </cell>
        </row>
        <row r="56">
          <cell r="E56">
            <v>0.48333333333333317</v>
          </cell>
          <cell r="F56">
            <v>0.48958333333333315</v>
          </cell>
          <cell r="G56">
            <v>0.49305555555555536</v>
          </cell>
          <cell r="I56">
            <v>0.4937499999999998</v>
          </cell>
          <cell r="J56">
            <v>0.49791666666666645</v>
          </cell>
          <cell r="K56">
            <v>0.50277777777777755</v>
          </cell>
          <cell r="L56">
            <v>0.50763888888888864</v>
          </cell>
          <cell r="N56">
            <v>0.51180555555555529</v>
          </cell>
          <cell r="O56">
            <v>0.5201388888888886</v>
          </cell>
          <cell r="P56">
            <v>0.52499999999999969</v>
          </cell>
          <cell r="Q56">
            <v>0.52916666666666634</v>
          </cell>
          <cell r="S56">
            <v>0.53055555555555522</v>
          </cell>
          <cell r="T56">
            <v>0.53402777777777743</v>
          </cell>
          <cell r="U56">
            <v>0.5416666666666663</v>
          </cell>
          <cell r="W56">
            <v>0.54444444444444406</v>
          </cell>
        </row>
        <row r="57">
          <cell r="E57">
            <v>0.50277777777777755</v>
          </cell>
          <cell r="F57">
            <v>0.50972222222222197</v>
          </cell>
          <cell r="G57">
            <v>0.51319444444444418</v>
          </cell>
          <cell r="I57">
            <v>0.51458333333333306</v>
          </cell>
          <cell r="J57">
            <v>0.51874999999999971</v>
          </cell>
          <cell r="K57">
            <v>0.52361111111111081</v>
          </cell>
          <cell r="L57">
            <v>0.52916666666666634</v>
          </cell>
          <cell r="N57">
            <v>0.53263888888888855</v>
          </cell>
          <cell r="O57">
            <v>0.54097222222222185</v>
          </cell>
          <cell r="P57">
            <v>0.54583333333333295</v>
          </cell>
          <cell r="Q57">
            <v>0.5499999999999996</v>
          </cell>
          <cell r="S57">
            <v>0.55138888888888848</v>
          </cell>
          <cell r="T57">
            <v>0.55416666666666625</v>
          </cell>
          <cell r="U57">
            <v>0.56249999999999956</v>
          </cell>
          <cell r="W57">
            <v>0.56527777777777732</v>
          </cell>
        </row>
        <row r="58">
          <cell r="E58">
            <v>0.52361111111111092</v>
          </cell>
          <cell r="F58">
            <v>0.53055555555555534</v>
          </cell>
          <cell r="G58">
            <v>0.53402777777777755</v>
          </cell>
          <cell r="I58">
            <v>0.53541666666666643</v>
          </cell>
          <cell r="J58">
            <v>0.53958333333333308</v>
          </cell>
          <cell r="K58">
            <v>0.54444444444444418</v>
          </cell>
          <cell r="L58">
            <v>0.54999999999999971</v>
          </cell>
          <cell r="N58">
            <v>0.55347222222222192</v>
          </cell>
          <cell r="O58">
            <v>0.56180555555555522</v>
          </cell>
          <cell r="P58">
            <v>0.56666666666666632</v>
          </cell>
          <cell r="Q58">
            <v>0.57083333333333297</v>
          </cell>
          <cell r="S58">
            <v>0.57222222222222185</v>
          </cell>
          <cell r="T58">
            <v>0.57499999999999962</v>
          </cell>
          <cell r="U58">
            <v>0.58333333333333293</v>
          </cell>
          <cell r="W58">
            <v>0.58611111111111069</v>
          </cell>
        </row>
        <row r="59">
          <cell r="E59">
            <v>0.54444444444444406</v>
          </cell>
          <cell r="F59">
            <v>0.55138888888888848</v>
          </cell>
          <cell r="G59">
            <v>0.55486111111111069</v>
          </cell>
          <cell r="I59">
            <v>0.55624999999999958</v>
          </cell>
          <cell r="J59">
            <v>0.56041666666666623</v>
          </cell>
          <cell r="K59">
            <v>0.56527777777777732</v>
          </cell>
          <cell r="L59">
            <v>0.57083333333333286</v>
          </cell>
          <cell r="N59">
            <v>0.57430555555555507</v>
          </cell>
          <cell r="O59">
            <v>0.58263888888888837</v>
          </cell>
          <cell r="P59">
            <v>0.58749999999999947</v>
          </cell>
          <cell r="Q59">
            <v>0.59166666666666612</v>
          </cell>
          <cell r="S59">
            <v>0.593055555555555</v>
          </cell>
          <cell r="T59">
            <v>0.59583333333333277</v>
          </cell>
          <cell r="U59">
            <v>0.60416666666666607</v>
          </cell>
          <cell r="W59">
            <v>0.60694444444444384</v>
          </cell>
        </row>
        <row r="60">
          <cell r="E60">
            <v>0.56527777777777732</v>
          </cell>
          <cell r="F60">
            <v>0.57222222222222174</v>
          </cell>
          <cell r="G60">
            <v>0.57569444444444395</v>
          </cell>
          <cell r="I60">
            <v>0.57708333333333284</v>
          </cell>
          <cell r="J60">
            <v>0.58124999999999949</v>
          </cell>
          <cell r="K60">
            <v>0.58611111111111058</v>
          </cell>
          <cell r="L60">
            <v>0.59166666666666612</v>
          </cell>
          <cell r="N60">
            <v>0.59513888888888833</v>
          </cell>
          <cell r="O60">
            <v>0.60347222222222163</v>
          </cell>
          <cell r="P60">
            <v>0.60833333333333273</v>
          </cell>
          <cell r="Q60">
            <v>0.61249999999999938</v>
          </cell>
          <cell r="S60">
            <v>0.61388888888888826</v>
          </cell>
          <cell r="T60">
            <v>0.61666666666666603</v>
          </cell>
          <cell r="U60">
            <v>0.62499999999999933</v>
          </cell>
          <cell r="W60">
            <v>0.6277777777777771</v>
          </cell>
        </row>
        <row r="61">
          <cell r="E61">
            <v>0.58611111111111069</v>
          </cell>
          <cell r="F61">
            <v>0.59305555555555511</v>
          </cell>
          <cell r="G61">
            <v>0.59652777777777732</v>
          </cell>
          <cell r="I61">
            <v>0.59791666666666621</v>
          </cell>
          <cell r="J61">
            <v>0.60208333333333286</v>
          </cell>
          <cell r="K61">
            <v>0.60694444444444395</v>
          </cell>
          <cell r="L61">
            <v>0.61249999999999949</v>
          </cell>
          <cell r="N61">
            <v>0.6159722222222217</v>
          </cell>
          <cell r="O61">
            <v>0.624305555555555</v>
          </cell>
          <cell r="P61">
            <v>0.6291666666666661</v>
          </cell>
          <cell r="Q61">
            <v>0.63333333333333275</v>
          </cell>
          <cell r="S61">
            <v>0.63472222222222163</v>
          </cell>
          <cell r="T61">
            <v>0.6374999999999994</v>
          </cell>
          <cell r="U61">
            <v>0.6458333333333327</v>
          </cell>
          <cell r="W61">
            <v>0.64861111111111047</v>
          </cell>
        </row>
        <row r="62">
          <cell r="E62">
            <v>0.60694444444444384</v>
          </cell>
          <cell r="F62">
            <v>0.61388888888888826</v>
          </cell>
          <cell r="G62">
            <v>0.61736111111111047</v>
          </cell>
          <cell r="I62">
            <v>0.61874999999999936</v>
          </cell>
          <cell r="J62">
            <v>0.62291666666666601</v>
          </cell>
          <cell r="K62">
            <v>0.6277777777777771</v>
          </cell>
          <cell r="L62">
            <v>0.63333333333333264</v>
          </cell>
          <cell r="N62">
            <v>0.63680555555555485</v>
          </cell>
          <cell r="O62">
            <v>0.64513888888888815</v>
          </cell>
          <cell r="P62">
            <v>0.64999999999999925</v>
          </cell>
          <cell r="Q62">
            <v>0.6541666666666659</v>
          </cell>
          <cell r="S62">
            <v>0.65555555555555478</v>
          </cell>
          <cell r="T62">
            <v>0.65833333333333255</v>
          </cell>
          <cell r="U62">
            <v>0.66666666666666585</v>
          </cell>
          <cell r="W62">
            <v>0.66944444444444362</v>
          </cell>
        </row>
        <row r="63">
          <cell r="E63">
            <v>0.6277777777777771</v>
          </cell>
          <cell r="F63">
            <v>0.63472222222222152</v>
          </cell>
          <cell r="G63">
            <v>0.63819444444444373</v>
          </cell>
          <cell r="I63">
            <v>0.63958333333333262</v>
          </cell>
          <cell r="J63">
            <v>0.64374999999999927</v>
          </cell>
          <cell r="K63">
            <v>0.64861111111111036</v>
          </cell>
          <cell r="L63">
            <v>0.6541666666666659</v>
          </cell>
          <cell r="N63">
            <v>0.65763888888888811</v>
          </cell>
          <cell r="O63">
            <v>0.66597222222222141</v>
          </cell>
          <cell r="P63">
            <v>0.6708333333333325</v>
          </cell>
          <cell r="Q63">
            <v>0.67499999999999916</v>
          </cell>
          <cell r="S63">
            <v>0.67638888888888804</v>
          </cell>
          <cell r="T63">
            <v>0.67916666666666581</v>
          </cell>
          <cell r="U63">
            <v>0.68749999999999911</v>
          </cell>
          <cell r="W63">
            <v>0.69027777777777688</v>
          </cell>
        </row>
        <row r="64">
          <cell r="E64">
            <v>0.64861111111111047</v>
          </cell>
          <cell r="F64">
            <v>0.65555555555555489</v>
          </cell>
          <cell r="G64">
            <v>0.6590277777777771</v>
          </cell>
          <cell r="I64">
            <v>0.66041666666666599</v>
          </cell>
          <cell r="J64">
            <v>0.66458333333333264</v>
          </cell>
          <cell r="K64">
            <v>0.66944444444444373</v>
          </cell>
          <cell r="L64">
            <v>0.67499999999999927</v>
          </cell>
          <cell r="N64">
            <v>0.67847222222222148</v>
          </cell>
          <cell r="O64">
            <v>0.68680555555555478</v>
          </cell>
          <cell r="P64">
            <v>0.69166666666666587</v>
          </cell>
          <cell r="Q64">
            <v>0.69583333333333253</v>
          </cell>
          <cell r="S64">
            <v>0.69722222222222141</v>
          </cell>
          <cell r="T64">
            <v>0.69999999999999918</v>
          </cell>
          <cell r="U64">
            <v>0.70833333333333248</v>
          </cell>
          <cell r="W64">
            <v>0.71111111111111025</v>
          </cell>
        </row>
        <row r="65">
          <cell r="E65">
            <v>0.66944444444444362</v>
          </cell>
          <cell r="F65">
            <v>0.67638888888888804</v>
          </cell>
          <cell r="G65">
            <v>0.67986111111111025</v>
          </cell>
          <cell r="I65">
            <v>0.68124999999999913</v>
          </cell>
          <cell r="J65">
            <v>0.68541666666666579</v>
          </cell>
          <cell r="K65">
            <v>0.69027777777777688</v>
          </cell>
          <cell r="L65">
            <v>0.69583333333333242</v>
          </cell>
          <cell r="N65">
            <v>0.69930555555555463</v>
          </cell>
          <cell r="O65">
            <v>0.70763888888888793</v>
          </cell>
          <cell r="P65">
            <v>0.71249999999999902</v>
          </cell>
          <cell r="Q65">
            <v>0.71666666666666567</v>
          </cell>
          <cell r="S65">
            <v>0.71805555555555456</v>
          </cell>
          <cell r="T65">
            <v>0.72083333333333233</v>
          </cell>
          <cell r="U65">
            <v>0.72916666666666563</v>
          </cell>
          <cell r="W65">
            <v>0.7319444444444434</v>
          </cell>
        </row>
        <row r="66">
          <cell r="E66">
            <v>0.69027777777777688</v>
          </cell>
          <cell r="F66">
            <v>0.6972222222222213</v>
          </cell>
          <cell r="G66">
            <v>0.70069444444444351</v>
          </cell>
          <cell r="I66">
            <v>0.70208333333333239</v>
          </cell>
          <cell r="J66">
            <v>0.70624999999999905</v>
          </cell>
          <cell r="K66">
            <v>0.71111111111111014</v>
          </cell>
          <cell r="L66">
            <v>0.71666666666666567</v>
          </cell>
          <cell r="N66">
            <v>0.72013888888888788</v>
          </cell>
          <cell r="O66">
            <v>0.72847222222222119</v>
          </cell>
          <cell r="P66">
            <v>0.73333333333333228</v>
          </cell>
          <cell r="Q66">
            <v>0.73749999999999893</v>
          </cell>
          <cell r="S66">
            <v>0.73888888888888782</v>
          </cell>
          <cell r="T66">
            <v>0.74166666666666559</v>
          </cell>
          <cell r="U66">
            <v>0.74999999999999889</v>
          </cell>
          <cell r="W66">
            <v>0.7534722222222211</v>
          </cell>
        </row>
        <row r="67">
          <cell r="E67">
            <v>0.71111111111111025</v>
          </cell>
          <cell r="F67">
            <v>0.71805555555555467</v>
          </cell>
          <cell r="G67">
            <v>0.72152777777777688</v>
          </cell>
          <cell r="I67">
            <v>0.72291666666666576</v>
          </cell>
          <cell r="J67">
            <v>0.72708333333333242</v>
          </cell>
          <cell r="K67">
            <v>0.73194444444444351</v>
          </cell>
          <cell r="L67">
            <v>0.73749999999999905</v>
          </cell>
          <cell r="N67">
            <v>0.74097222222222126</v>
          </cell>
          <cell r="O67">
            <v>0.74930555555555456</v>
          </cell>
          <cell r="P67">
            <v>0.75416666666666565</v>
          </cell>
          <cell r="Q67">
            <v>0.7583333333333323</v>
          </cell>
          <cell r="S67">
            <v>0.75972222222222119</v>
          </cell>
          <cell r="T67">
            <v>0.76249999999999896</v>
          </cell>
          <cell r="U67">
            <v>0.77083333333333226</v>
          </cell>
          <cell r="W67">
            <v>0.77430555555555447</v>
          </cell>
        </row>
        <row r="68">
          <cell r="E68">
            <v>0.7319444444444434</v>
          </cell>
          <cell r="F68">
            <v>0.73888888888888782</v>
          </cell>
          <cell r="G68">
            <v>0.74236111111111003</v>
          </cell>
          <cell r="I68">
            <v>0.74374999999999891</v>
          </cell>
          <cell r="J68">
            <v>0.74791666666666556</v>
          </cell>
          <cell r="K68">
            <v>0.75277777777777666</v>
          </cell>
          <cell r="L68">
            <v>0.75833333333333219</v>
          </cell>
          <cell r="N68">
            <v>0.7618055555555544</v>
          </cell>
          <cell r="O68">
            <v>0.77013888888888771</v>
          </cell>
          <cell r="P68">
            <v>0.7749999999999988</v>
          </cell>
          <cell r="Q68">
            <v>0.77916666666666545</v>
          </cell>
          <cell r="S68">
            <v>0.78055555555555434</v>
          </cell>
          <cell r="T68">
            <v>0.7833333333333321</v>
          </cell>
          <cell r="U68">
            <v>0.79166666666666541</v>
          </cell>
          <cell r="W68">
            <v>0.79513888888888762</v>
          </cell>
        </row>
        <row r="69">
          <cell r="E69">
            <v>0.7534722222222211</v>
          </cell>
          <cell r="F69">
            <v>0.76041666666666552</v>
          </cell>
          <cell r="G69">
            <v>0.76388888888888773</v>
          </cell>
          <cell r="I69">
            <v>0.76458333333333217</v>
          </cell>
          <cell r="J69">
            <v>0.76874999999999882</v>
          </cell>
          <cell r="K69">
            <v>0.77361111111110992</v>
          </cell>
          <cell r="L69">
            <v>0.77847222222222101</v>
          </cell>
          <cell r="N69">
            <v>0.78263888888888766</v>
          </cell>
          <cell r="O69">
            <v>0.78958333333333208</v>
          </cell>
          <cell r="P69">
            <v>0.79444444444444318</v>
          </cell>
          <cell r="Q69">
            <v>0.79861111111110983</v>
          </cell>
          <cell r="S69">
            <v>0.79999999999999871</v>
          </cell>
          <cell r="T69">
            <v>0.80347222222222092</v>
          </cell>
          <cell r="U69">
            <v>0.81111111111110978</v>
          </cell>
          <cell r="W69" t="str">
            <v>Block Ends</v>
          </cell>
        </row>
        <row r="70">
          <cell r="E70">
            <v>0.77430555555555447</v>
          </cell>
          <cell r="F70">
            <v>0.78124999999999889</v>
          </cell>
          <cell r="G70">
            <v>0.7847222222222211</v>
          </cell>
          <cell r="I70">
            <v>0.78541666666666554</v>
          </cell>
          <cell r="J70">
            <v>0.78958333333333219</v>
          </cell>
          <cell r="K70">
            <v>0.79444444444444329</v>
          </cell>
          <cell r="L70">
            <v>0.79930555555555438</v>
          </cell>
          <cell r="N70">
            <v>0.80347222222222103</v>
          </cell>
          <cell r="O70">
            <v>0.81041666666666545</v>
          </cell>
          <cell r="P70">
            <v>0.81527777777777655</v>
          </cell>
          <cell r="Q70">
            <v>0.8194444444444432</v>
          </cell>
          <cell r="S70">
            <v>0.82083333333333208</v>
          </cell>
          <cell r="T70">
            <v>0.82430555555555429</v>
          </cell>
          <cell r="U70">
            <v>0.83194444444444315</v>
          </cell>
          <cell r="W70">
            <v>0.83680555555555425</v>
          </cell>
        </row>
        <row r="71">
          <cell r="E71">
            <v>0.79513888888888762</v>
          </cell>
          <cell r="F71">
            <v>0.80208333333333204</v>
          </cell>
          <cell r="G71">
            <v>0.80555555555555425</v>
          </cell>
          <cell r="I71">
            <v>0.80624999999999869</v>
          </cell>
          <cell r="J71">
            <v>0.81041666666666534</v>
          </cell>
          <cell r="K71">
            <v>0.81527777777777644</v>
          </cell>
          <cell r="L71">
            <v>0.82013888888888753</v>
          </cell>
          <cell r="N71">
            <v>0.82430555555555418</v>
          </cell>
          <cell r="O71">
            <v>0.8312499999999986</v>
          </cell>
          <cell r="P71">
            <v>0.83611111111110969</v>
          </cell>
          <cell r="Q71">
            <v>0.84027777777777635</v>
          </cell>
          <cell r="S71">
            <v>0.84166666666666523</v>
          </cell>
          <cell r="T71">
            <v>0.84513888888888744</v>
          </cell>
          <cell r="U71">
            <v>0.8527777777777763</v>
          </cell>
          <cell r="W71">
            <v>0.8576388888888874</v>
          </cell>
        </row>
        <row r="72">
          <cell r="E72">
            <v>0.83680555555555425</v>
          </cell>
          <cell r="F72">
            <v>0.84374999999999867</v>
          </cell>
          <cell r="G72">
            <v>0.84722222222222088</v>
          </cell>
          <cell r="I72">
            <v>0.84791666666666532</v>
          </cell>
          <cell r="J72">
            <v>0.85208333333333197</v>
          </cell>
          <cell r="K72">
            <v>0.85694444444444307</v>
          </cell>
          <cell r="L72">
            <v>0.86180555555555416</v>
          </cell>
          <cell r="N72">
            <v>0.86597222222222081</v>
          </cell>
          <cell r="O72">
            <v>0.87291666666666523</v>
          </cell>
          <cell r="P72">
            <v>0.87777777777777632</v>
          </cell>
          <cell r="Q72">
            <v>0.88194444444444298</v>
          </cell>
          <cell r="S72">
            <v>0.88333333333333186</v>
          </cell>
          <cell r="T72">
            <v>0.88680555555555407</v>
          </cell>
          <cell r="U72">
            <v>0.89444444444444293</v>
          </cell>
          <cell r="W72">
            <v>0.89930555555555403</v>
          </cell>
        </row>
        <row r="73">
          <cell r="E73">
            <v>0.8576388888888874</v>
          </cell>
          <cell r="F73">
            <v>0.86458333333333182</v>
          </cell>
          <cell r="G73">
            <v>0.86805555555555403</v>
          </cell>
          <cell r="I73">
            <v>0.86874999999999847</v>
          </cell>
          <cell r="J73">
            <v>0.87291666666666512</v>
          </cell>
          <cell r="K73">
            <v>0.87777777777777621</v>
          </cell>
          <cell r="L73">
            <v>0.88263888888888731</v>
          </cell>
          <cell r="N73">
            <v>0.88680555555555396</v>
          </cell>
          <cell r="O73">
            <v>0.89374999999999838</v>
          </cell>
          <cell r="P73">
            <v>0.89861111111110947</v>
          </cell>
          <cell r="Q73">
            <v>0.90277777777777612</v>
          </cell>
          <cell r="S73">
            <v>0.90416666666666501</v>
          </cell>
          <cell r="T73">
            <v>0.90763888888888722</v>
          </cell>
          <cell r="U73">
            <v>0.91527777777777608</v>
          </cell>
          <cell r="W73">
            <v>0.92013888888888717</v>
          </cell>
        </row>
        <row r="74">
          <cell r="E74">
            <v>0.89930555555555403</v>
          </cell>
          <cell r="F74">
            <v>0.90624999999999845</v>
          </cell>
          <cell r="G74">
            <v>0.90972222222222066</v>
          </cell>
          <cell r="I74">
            <v>0.9104166666666651</v>
          </cell>
          <cell r="J74">
            <v>0.91458333333333175</v>
          </cell>
          <cell r="K74">
            <v>0.91944444444444284</v>
          </cell>
          <cell r="L74">
            <v>0.92430555555555394</v>
          </cell>
          <cell r="N74">
            <v>0.92847222222222059</v>
          </cell>
          <cell r="O74">
            <v>0.93541666666666501</v>
          </cell>
          <cell r="P74">
            <v>0.9402777777777761</v>
          </cell>
          <cell r="Q74">
            <v>0.94444444444444275</v>
          </cell>
          <cell r="S74">
            <v>0.94583333333333164</v>
          </cell>
          <cell r="T74">
            <v>0.94930555555555385</v>
          </cell>
          <cell r="U74">
            <v>0.95694444444444271</v>
          </cell>
          <cell r="W74">
            <v>0.9618055555555538</v>
          </cell>
        </row>
        <row r="75">
          <cell r="E75">
            <v>0.92013888888888717</v>
          </cell>
          <cell r="F75">
            <v>0.92708333333333159</v>
          </cell>
          <cell r="G75">
            <v>0.9305555555555538</v>
          </cell>
          <cell r="I75">
            <v>0.93124999999999825</v>
          </cell>
          <cell r="J75">
            <v>0.9354166666666649</v>
          </cell>
          <cell r="K75">
            <v>0.94027777777777599</v>
          </cell>
          <cell r="L75">
            <v>0.94513888888888709</v>
          </cell>
        </row>
        <row r="76">
          <cell r="E76">
            <v>0.9618055555555538</v>
          </cell>
          <cell r="F76">
            <v>0.96874999999999822</v>
          </cell>
          <cell r="G76">
            <v>0.97222222222222043</v>
          </cell>
          <cell r="I76">
            <v>0.97291666666666488</v>
          </cell>
          <cell r="J76">
            <v>0.97708333333333153</v>
          </cell>
          <cell r="K76">
            <v>0.98194444444444262</v>
          </cell>
          <cell r="L76">
            <v>0.98680555555555372</v>
          </cell>
        </row>
        <row r="84">
          <cell r="J84">
            <v>0.35208333333333336</v>
          </cell>
          <cell r="K84">
            <v>0.35694444444444445</v>
          </cell>
          <cell r="L84">
            <v>0.36249999999999999</v>
          </cell>
          <cell r="N84">
            <v>0.3659722222222222</v>
          </cell>
          <cell r="O84">
            <v>0.37430555555555556</v>
          </cell>
          <cell r="P84">
            <v>0.37916666666666665</v>
          </cell>
          <cell r="Q84">
            <v>0.38333333333333336</v>
          </cell>
          <cell r="S84">
            <v>0.38472222222222224</v>
          </cell>
          <cell r="T84">
            <v>0.38750000000000001</v>
          </cell>
          <cell r="U84">
            <v>0.39583333333333337</v>
          </cell>
          <cell r="W84">
            <v>0.39861111111111114</v>
          </cell>
        </row>
        <row r="85">
          <cell r="J85">
            <v>0.39374999999999999</v>
          </cell>
          <cell r="K85">
            <v>0.39861111111111108</v>
          </cell>
          <cell r="L85">
            <v>0.40416666666666662</v>
          </cell>
          <cell r="N85">
            <v>0.40763888888888883</v>
          </cell>
          <cell r="O85">
            <v>0.41597222222222219</v>
          </cell>
          <cell r="P85">
            <v>0.42083333333333328</v>
          </cell>
          <cell r="Q85">
            <v>0.42499999999999999</v>
          </cell>
          <cell r="S85">
            <v>0.42638888888888887</v>
          </cell>
          <cell r="T85">
            <v>0.42916666666666664</v>
          </cell>
          <cell r="U85">
            <v>0.4375</v>
          </cell>
          <cell r="W85">
            <v>0.44027777777777777</v>
          </cell>
        </row>
        <row r="86">
          <cell r="E86">
            <v>0.39861111111111114</v>
          </cell>
          <cell r="F86">
            <v>0.40555555555555556</v>
          </cell>
          <cell r="G86">
            <v>0.40902777777777777</v>
          </cell>
          <cell r="I86">
            <v>0.41041666666666665</v>
          </cell>
          <cell r="J86">
            <v>0.4145833333333333</v>
          </cell>
          <cell r="K86">
            <v>0.41944444444444445</v>
          </cell>
          <cell r="L86">
            <v>0.42499999999999999</v>
          </cell>
          <cell r="N86">
            <v>0.4284722222222222</v>
          </cell>
          <cell r="O86">
            <v>0.43680555555555556</v>
          </cell>
          <cell r="P86">
            <v>0.44166666666666665</v>
          </cell>
          <cell r="Q86">
            <v>0.44583333333333336</v>
          </cell>
          <cell r="S86">
            <v>0.44722222222222224</v>
          </cell>
          <cell r="T86">
            <v>0.45</v>
          </cell>
          <cell r="U86">
            <v>0.45833333333333337</v>
          </cell>
          <cell r="W86">
            <v>0.46111111111111114</v>
          </cell>
        </row>
        <row r="87">
          <cell r="E87">
            <v>0.44027777777777777</v>
          </cell>
          <cell r="F87">
            <v>0.44722222222222219</v>
          </cell>
          <cell r="G87">
            <v>0.4506944444444444</v>
          </cell>
          <cell r="I87">
            <v>0.45208333333333328</v>
          </cell>
          <cell r="J87">
            <v>0.45624999999999993</v>
          </cell>
          <cell r="K87">
            <v>0.46111111111111108</v>
          </cell>
          <cell r="L87">
            <v>0.46666666666666662</v>
          </cell>
          <cell r="N87">
            <v>0.47013888888888883</v>
          </cell>
          <cell r="O87">
            <v>0.47847222222222219</v>
          </cell>
          <cell r="P87">
            <v>0.48333333333333328</v>
          </cell>
          <cell r="Q87">
            <v>0.48749999999999999</v>
          </cell>
          <cell r="S87">
            <v>0.48888888888888887</v>
          </cell>
          <cell r="T87">
            <v>0.49166666666666664</v>
          </cell>
          <cell r="U87">
            <v>0.5</v>
          </cell>
          <cell r="W87">
            <v>0.50277777777777777</v>
          </cell>
        </row>
        <row r="88">
          <cell r="E88">
            <v>0.46111111111111114</v>
          </cell>
          <cell r="F88">
            <v>0.46805555555555556</v>
          </cell>
          <cell r="G88">
            <v>0.47152777777777777</v>
          </cell>
          <cell r="I88">
            <v>0.47291666666666665</v>
          </cell>
          <cell r="J88">
            <v>0.4770833333333333</v>
          </cell>
          <cell r="K88">
            <v>0.48194444444444445</v>
          </cell>
          <cell r="L88">
            <v>0.48749999999999999</v>
          </cell>
          <cell r="N88">
            <v>0.4909722222222222</v>
          </cell>
          <cell r="O88">
            <v>0.49930555555555556</v>
          </cell>
          <cell r="P88">
            <v>0.50416666666666665</v>
          </cell>
          <cell r="Q88">
            <v>0.5083333333333333</v>
          </cell>
          <cell r="S88">
            <v>0.50972222222222219</v>
          </cell>
          <cell r="T88">
            <v>0.51249999999999996</v>
          </cell>
          <cell r="U88">
            <v>0.52083333333333326</v>
          </cell>
          <cell r="W88">
            <v>0.52499999999999991</v>
          </cell>
        </row>
        <row r="89">
          <cell r="E89">
            <v>0.50277777777777777</v>
          </cell>
          <cell r="F89">
            <v>0.50972222222222219</v>
          </cell>
          <cell r="G89">
            <v>0.5131944444444444</v>
          </cell>
          <cell r="I89">
            <v>0.51458333333333328</v>
          </cell>
          <cell r="J89">
            <v>0.51874999999999993</v>
          </cell>
          <cell r="K89">
            <v>0.52361111111111103</v>
          </cell>
          <cell r="L89">
            <v>0.52916666666666656</v>
          </cell>
          <cell r="N89">
            <v>0.53263888888888877</v>
          </cell>
          <cell r="O89">
            <v>0.54097222222222208</v>
          </cell>
          <cell r="P89">
            <v>0.54583333333333317</v>
          </cell>
          <cell r="Q89">
            <v>0.54999999999999982</v>
          </cell>
          <cell r="S89">
            <v>0.55138888888888871</v>
          </cell>
          <cell r="T89">
            <v>0.55416666666666647</v>
          </cell>
          <cell r="U89">
            <v>0.56249999999999978</v>
          </cell>
          <cell r="W89">
            <v>0.56666666666666643</v>
          </cell>
        </row>
        <row r="90">
          <cell r="E90">
            <v>0.52499999999999991</v>
          </cell>
          <cell r="F90">
            <v>0.53124999999999989</v>
          </cell>
          <cell r="G90">
            <v>0.5347222222222221</v>
          </cell>
          <cell r="I90">
            <v>0.53611111111111098</v>
          </cell>
          <cell r="J90">
            <v>0.54027777777777763</v>
          </cell>
          <cell r="K90">
            <v>0.54513888888888873</v>
          </cell>
          <cell r="L90">
            <v>0.54999999999999982</v>
          </cell>
          <cell r="N90">
            <v>0.55416666666666647</v>
          </cell>
          <cell r="O90">
            <v>0.56249999999999978</v>
          </cell>
          <cell r="P90">
            <v>0.56736111111111087</v>
          </cell>
          <cell r="Q90">
            <v>0.57152777777777752</v>
          </cell>
          <cell r="S90">
            <v>0.57222222222222197</v>
          </cell>
          <cell r="T90">
            <v>0.57569444444444418</v>
          </cell>
          <cell r="U90">
            <v>0.58333333333333304</v>
          </cell>
          <cell r="W90">
            <v>0.58749999999999969</v>
          </cell>
        </row>
        <row r="91">
          <cell r="E91">
            <v>0.56666666666666643</v>
          </cell>
          <cell r="F91">
            <v>0.57291666666666641</v>
          </cell>
          <cell r="G91">
            <v>0.57638888888888862</v>
          </cell>
          <cell r="I91">
            <v>0.5777777777777775</v>
          </cell>
          <cell r="J91">
            <v>0.58194444444444415</v>
          </cell>
          <cell r="K91">
            <v>0.58680555555555525</v>
          </cell>
          <cell r="L91">
            <v>0.59166666666666634</v>
          </cell>
          <cell r="N91">
            <v>0.59583333333333299</v>
          </cell>
          <cell r="O91">
            <v>0.6041666666666663</v>
          </cell>
          <cell r="P91">
            <v>0.60902777777777739</v>
          </cell>
          <cell r="Q91">
            <v>0.61319444444444404</v>
          </cell>
          <cell r="S91">
            <v>0.61388888888888848</v>
          </cell>
          <cell r="T91">
            <v>0.61736111111111069</v>
          </cell>
          <cell r="U91">
            <v>0.62499999999999956</v>
          </cell>
          <cell r="W91">
            <v>0.62916666666666621</v>
          </cell>
        </row>
        <row r="92">
          <cell r="E92">
            <v>0.58749999999999969</v>
          </cell>
          <cell r="F92">
            <v>0.59374999999999967</v>
          </cell>
          <cell r="G92">
            <v>0.59722222222222188</v>
          </cell>
          <cell r="I92">
            <v>0.59861111111111076</v>
          </cell>
          <cell r="J92">
            <v>0.60277777777777741</v>
          </cell>
          <cell r="K92">
            <v>0.60763888888888851</v>
          </cell>
          <cell r="L92">
            <v>0.6124999999999996</v>
          </cell>
          <cell r="N92">
            <v>0.61666666666666625</v>
          </cell>
          <cell r="O92">
            <v>0.62499999999999956</v>
          </cell>
          <cell r="P92">
            <v>0.62986111111111065</v>
          </cell>
          <cell r="Q92">
            <v>0.6340277777777773</v>
          </cell>
          <cell r="S92">
            <v>0.63472222222222174</v>
          </cell>
          <cell r="T92">
            <v>0.63819444444444395</v>
          </cell>
          <cell r="U92">
            <v>0.64583333333333282</v>
          </cell>
          <cell r="W92">
            <v>0.64999999999999947</v>
          </cell>
        </row>
        <row r="93">
          <cell r="E93">
            <v>0.62916666666666621</v>
          </cell>
          <cell r="F93">
            <v>0.63541666666666619</v>
          </cell>
          <cell r="G93">
            <v>0.6388888888888884</v>
          </cell>
          <cell r="I93">
            <v>0.64027777777777728</v>
          </cell>
          <cell r="J93">
            <v>0.64444444444444393</v>
          </cell>
          <cell r="K93">
            <v>0.64930555555555503</v>
          </cell>
          <cell r="L93">
            <v>0.65416666666666612</v>
          </cell>
          <cell r="N93">
            <v>0.65833333333333277</v>
          </cell>
          <cell r="O93">
            <v>0.66666666666666607</v>
          </cell>
          <cell r="P93">
            <v>0.67152777777777717</v>
          </cell>
          <cell r="Q93">
            <v>0.67569444444444382</v>
          </cell>
          <cell r="S93">
            <v>0.67638888888888826</v>
          </cell>
          <cell r="T93">
            <v>0.67986111111111047</v>
          </cell>
          <cell r="U93">
            <v>0.68749999999999933</v>
          </cell>
          <cell r="W93">
            <v>0.69166666666666599</v>
          </cell>
        </row>
        <row r="94">
          <cell r="E94">
            <v>0.64999999999999947</v>
          </cell>
          <cell r="F94">
            <v>0.65624999999999944</v>
          </cell>
          <cell r="G94">
            <v>0.65972222222222165</v>
          </cell>
          <cell r="I94">
            <v>0.66111111111111054</v>
          </cell>
          <cell r="J94">
            <v>0.66527777777777719</v>
          </cell>
          <cell r="K94">
            <v>0.67013888888888828</v>
          </cell>
          <cell r="L94">
            <v>0.67499999999999938</v>
          </cell>
          <cell r="N94">
            <v>0.67916666666666603</v>
          </cell>
          <cell r="O94">
            <v>0.68749999999999933</v>
          </cell>
          <cell r="P94">
            <v>0.69236111111111043</v>
          </cell>
          <cell r="Q94">
            <v>0.69652777777777708</v>
          </cell>
          <cell r="S94">
            <v>0.69722222222222152</v>
          </cell>
          <cell r="T94">
            <v>0.70069444444444373</v>
          </cell>
          <cell r="U94">
            <v>0.70833333333333259</v>
          </cell>
          <cell r="W94">
            <v>0.71249999999999925</v>
          </cell>
        </row>
        <row r="95">
          <cell r="E95">
            <v>0.69166666666666599</v>
          </cell>
          <cell r="F95">
            <v>0.69791666666666596</v>
          </cell>
          <cell r="G95">
            <v>0.70138888888888817</v>
          </cell>
          <cell r="I95">
            <v>0.70277777777777706</v>
          </cell>
          <cell r="J95">
            <v>0.70694444444444371</v>
          </cell>
          <cell r="K95">
            <v>0.7118055555555548</v>
          </cell>
          <cell r="L95">
            <v>0.7166666666666659</v>
          </cell>
          <cell r="N95">
            <v>0.72083333333333255</v>
          </cell>
          <cell r="O95">
            <v>0.72916666666666585</v>
          </cell>
          <cell r="P95">
            <v>0.73402777777777695</v>
          </cell>
          <cell r="Q95">
            <v>0.7381944444444436</v>
          </cell>
          <cell r="S95">
            <v>0.73888888888888804</v>
          </cell>
          <cell r="T95">
            <v>0.74236111111111025</v>
          </cell>
          <cell r="U95">
            <v>0.74999999999999911</v>
          </cell>
          <cell r="W95">
            <v>0.75347222222222132</v>
          </cell>
        </row>
        <row r="96">
          <cell r="E96">
            <v>0.71249999999999925</v>
          </cell>
          <cell r="F96">
            <v>0.71874999999999922</v>
          </cell>
          <cell r="G96">
            <v>0.72222222222222143</v>
          </cell>
          <cell r="I96">
            <v>0.72361111111111032</v>
          </cell>
          <cell r="J96">
            <v>0.72777777777777697</v>
          </cell>
          <cell r="K96">
            <v>0.73263888888888806</v>
          </cell>
          <cell r="L96">
            <v>0.73749999999999916</v>
          </cell>
          <cell r="N96">
            <v>0.74166666666666581</v>
          </cell>
          <cell r="O96">
            <v>0.74999999999999911</v>
          </cell>
          <cell r="P96">
            <v>0.75486111111111021</v>
          </cell>
          <cell r="Q96">
            <v>0.75902777777777686</v>
          </cell>
          <cell r="S96">
            <v>0.7597222222222213</v>
          </cell>
          <cell r="T96">
            <v>0.76319444444444351</v>
          </cell>
          <cell r="U96">
            <v>0.77083333333333237</v>
          </cell>
          <cell r="W96">
            <v>0.77430555555555458</v>
          </cell>
        </row>
        <row r="97">
          <cell r="E97">
            <v>0.75347222222222132</v>
          </cell>
          <cell r="F97">
            <v>0.76041666666666574</v>
          </cell>
          <cell r="G97">
            <v>0.76388888888888795</v>
          </cell>
          <cell r="I97">
            <v>0.76527777777777684</v>
          </cell>
          <cell r="J97">
            <v>0.76944444444444349</v>
          </cell>
          <cell r="K97">
            <v>0.77430555555555458</v>
          </cell>
          <cell r="L97">
            <v>0.77916666666666567</v>
          </cell>
          <cell r="N97">
            <v>0.78333333333333233</v>
          </cell>
          <cell r="O97">
            <v>0.79027777777777675</v>
          </cell>
          <cell r="P97">
            <v>0.79513888888888784</v>
          </cell>
          <cell r="Q97">
            <v>0.79930555555555449</v>
          </cell>
          <cell r="S97">
            <v>0.79999999999999893</v>
          </cell>
          <cell r="T97">
            <v>0.80347222222222114</v>
          </cell>
          <cell r="U97">
            <v>0.81111111111111001</v>
          </cell>
          <cell r="W97">
            <v>0.8159722222222211</v>
          </cell>
        </row>
        <row r="98">
          <cell r="E98">
            <v>0.77430555555555458</v>
          </cell>
          <cell r="F98">
            <v>0.781249999999999</v>
          </cell>
          <cell r="G98">
            <v>0.78472222222222121</v>
          </cell>
          <cell r="I98">
            <v>0.78611111111111009</v>
          </cell>
          <cell r="J98">
            <v>0.79027777777777675</v>
          </cell>
          <cell r="K98">
            <v>0.79513888888888784</v>
          </cell>
          <cell r="L98">
            <v>0.79999999999999893</v>
          </cell>
          <cell r="N98">
            <v>0.80416666666666559</v>
          </cell>
          <cell r="O98">
            <v>0.81111111111111001</v>
          </cell>
          <cell r="P98">
            <v>0.8159722222222211</v>
          </cell>
          <cell r="Q98">
            <v>0.82013888888888775</v>
          </cell>
          <cell r="S98">
            <v>0.82083333333333219</v>
          </cell>
          <cell r="T98">
            <v>0.8243055555555544</v>
          </cell>
          <cell r="U98">
            <v>0.83194444444444327</v>
          </cell>
          <cell r="W98">
            <v>0.83680555555555436</v>
          </cell>
        </row>
        <row r="99">
          <cell r="E99">
            <v>0.8159722222222211</v>
          </cell>
          <cell r="F99">
            <v>0.82291666666666552</v>
          </cell>
          <cell r="G99">
            <v>0.82638888888888773</v>
          </cell>
          <cell r="I99">
            <v>0.82777777777777661</v>
          </cell>
          <cell r="J99">
            <v>0.83194444444444327</v>
          </cell>
          <cell r="K99">
            <v>0.83680555555555436</v>
          </cell>
          <cell r="L99">
            <v>0.84166666666666545</v>
          </cell>
          <cell r="N99">
            <v>0.8458333333333321</v>
          </cell>
          <cell r="O99">
            <v>0.85277777777777652</v>
          </cell>
          <cell r="P99">
            <v>0.85763888888888762</v>
          </cell>
          <cell r="Q99">
            <v>0.86180555555555427</v>
          </cell>
          <cell r="S99">
            <v>0.86249999999999871</v>
          </cell>
          <cell r="T99">
            <v>0.86597222222222092</v>
          </cell>
          <cell r="U99">
            <v>0.87361111111110978</v>
          </cell>
          <cell r="W99">
            <v>0.87847222222222088</v>
          </cell>
        </row>
        <row r="100">
          <cell r="E100">
            <v>0.83680555555555436</v>
          </cell>
          <cell r="F100">
            <v>0.84374999999999878</v>
          </cell>
          <cell r="G100">
            <v>0.84722222222222099</v>
          </cell>
          <cell r="I100">
            <v>0.84861111111110987</v>
          </cell>
          <cell r="J100">
            <v>0.85277777777777652</v>
          </cell>
          <cell r="K100">
            <v>0.85763888888888762</v>
          </cell>
          <cell r="L100">
            <v>0.86249999999999871</v>
          </cell>
          <cell r="N100">
            <v>0.86666666666666536</v>
          </cell>
          <cell r="O100">
            <v>0.87361111111110978</v>
          </cell>
          <cell r="P100">
            <v>0.87847222222222088</v>
          </cell>
          <cell r="Q100">
            <v>0.88263888888888753</v>
          </cell>
          <cell r="S100">
            <v>0.88333333333333197</v>
          </cell>
          <cell r="T100">
            <v>0.88680555555555418</v>
          </cell>
          <cell r="U100">
            <v>0.89444444444444304</v>
          </cell>
          <cell r="W100">
            <v>0.89930555555555414</v>
          </cell>
        </row>
        <row r="101">
          <cell r="E101">
            <v>0.87847222222222088</v>
          </cell>
          <cell r="F101">
            <v>0.8854166666666653</v>
          </cell>
          <cell r="G101">
            <v>0.88888888888888751</v>
          </cell>
          <cell r="I101">
            <v>0.89027777777777639</v>
          </cell>
          <cell r="J101">
            <v>0.89444444444444304</v>
          </cell>
          <cell r="K101">
            <v>0.89930555555555414</v>
          </cell>
          <cell r="L101">
            <v>0.90416666666666523</v>
          </cell>
          <cell r="N101">
            <v>0.90833333333333188</v>
          </cell>
          <cell r="O101">
            <v>0.9152777777777763</v>
          </cell>
          <cell r="P101">
            <v>0.9201388888888874</v>
          </cell>
          <cell r="Q101">
            <v>0.92430555555555405</v>
          </cell>
          <cell r="S101">
            <v>0.92499999999999849</v>
          </cell>
          <cell r="T101">
            <v>0.9284722222222207</v>
          </cell>
          <cell r="U101">
            <v>0.93611111111110956</v>
          </cell>
          <cell r="W101" t="str">
            <v>Block Ends</v>
          </cell>
        </row>
        <row r="102">
          <cell r="E102">
            <v>0.89930555555555414</v>
          </cell>
          <cell r="F102">
            <v>0.90624999999999856</v>
          </cell>
          <cell r="G102">
            <v>0.90972222222222077</v>
          </cell>
          <cell r="I102">
            <v>0.91111111111110965</v>
          </cell>
          <cell r="J102">
            <v>0.9152777777777763</v>
          </cell>
          <cell r="K102">
            <v>0.9201388888888874</v>
          </cell>
          <cell r="L102">
            <v>0.92499999999999849</v>
          </cell>
          <cell r="N102" t="str">
            <v>Block Ends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rs. Summary"/>
      <sheetName val="400"/>
      <sheetName val="100"/>
      <sheetName val="2"/>
      <sheetName val="101"/>
      <sheetName val="7"/>
      <sheetName val="8A"/>
      <sheetName val="8B"/>
      <sheetName val="10 &amp; 11"/>
      <sheetName val="12"/>
      <sheetName val="ToD"/>
      <sheetName val="ToD Budgeting"/>
      <sheetName val="Schedule Update"/>
      <sheetName val="Platforming"/>
    </sheetNames>
    <sheetDataSet>
      <sheetData sheetId="0"/>
      <sheetData sheetId="1"/>
      <sheetData sheetId="2"/>
      <sheetData sheetId="3">
        <row r="6">
          <cell r="X6">
            <v>0.27430555555555552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ke McConnell" id="{CEF95E1B-4E29-46B3-AD25-840E285EDEA9}" userId="S::Mike.McConnell@barrie.ca::88478a91-c555-43bc-bfe4-080bfcba97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5-03-28T15:33:20.61" personId="{CEF95E1B-4E29-46B3-AD25-840E285EDEA9}" id="{B1DDD8DC-D6AB-42B3-8AC8-B407B4D449E5}">
    <text>6:57-7:00 dwell</text>
  </threadedComment>
  <threadedComment ref="L8" dT="2025-03-28T15:38:40.82" personId="{CEF95E1B-4E29-46B3-AD25-840E285EDEA9}" id="{2C93CB9F-71FA-4AAA-8BFA-3F1062BBC777}">
    <text>12:28-12:32</text>
  </threadedComment>
  <threadedComment ref="H12" dT="2025-03-28T15:28:23.20" personId="{CEF95E1B-4E29-46B3-AD25-840E285EDEA9}" id="{653F9BDE-62DB-4217-8874-0B1E070E4B6B}">
    <text>20:28-20:33 Dwell</text>
  </threadedComment>
  <threadedComment ref="AA12" dT="2025-03-28T15:28:23.20" personId="{CEF95E1B-4E29-46B3-AD25-840E285EDEA9}" id="{F8BD8191-9155-4CAD-99C0-5A6FC9F5C4A9}">
    <text>20:28-20:33 Dwell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4F0-BAB6-4A7B-A05D-123D004F5A27}">
  <dimension ref="A1:AH86"/>
  <sheetViews>
    <sheetView topLeftCell="A58" zoomScale="70" zoomScaleNormal="70" workbookViewId="0">
      <selection activeCell="N78" sqref="N78"/>
    </sheetView>
  </sheetViews>
  <sheetFormatPr defaultRowHeight="14.4" x14ac:dyDescent="0.3"/>
  <cols>
    <col min="2" max="2" width="49.44140625" bestFit="1" customWidth="1"/>
    <col min="3" max="3" width="43.44140625" bestFit="1" customWidth="1"/>
  </cols>
  <sheetData>
    <row r="1" spans="2:34" x14ac:dyDescent="0.3">
      <c r="B1" t="s">
        <v>0</v>
      </c>
      <c r="C1" t="s">
        <v>74</v>
      </c>
      <c r="D1" t="s">
        <v>74</v>
      </c>
      <c r="E1" t="s">
        <v>74</v>
      </c>
      <c r="F1" t="s">
        <v>74</v>
      </c>
      <c r="G1" t="s">
        <v>74</v>
      </c>
      <c r="H1" t="s">
        <v>74</v>
      </c>
      <c r="I1" t="s">
        <v>74</v>
      </c>
      <c r="J1" t="s">
        <v>74</v>
      </c>
      <c r="K1" t="s">
        <v>74</v>
      </c>
      <c r="L1" t="s">
        <v>74</v>
      </c>
      <c r="M1" t="s">
        <v>74</v>
      </c>
      <c r="N1" t="s">
        <v>74</v>
      </c>
      <c r="O1" t="s">
        <v>74</v>
      </c>
      <c r="P1" t="s">
        <v>74</v>
      </c>
      <c r="Q1" t="s">
        <v>74</v>
      </c>
      <c r="R1" t="s">
        <v>74</v>
      </c>
      <c r="S1" t="s">
        <v>74</v>
      </c>
      <c r="T1" t="s">
        <v>74</v>
      </c>
      <c r="U1" t="s">
        <v>74</v>
      </c>
      <c r="V1" t="s">
        <v>74</v>
      </c>
      <c r="W1" t="s">
        <v>74</v>
      </c>
      <c r="X1" t="s">
        <v>74</v>
      </c>
      <c r="Y1" t="s">
        <v>74</v>
      </c>
      <c r="Z1" t="s">
        <v>74</v>
      </c>
      <c r="AA1" t="s">
        <v>74</v>
      </c>
      <c r="AB1" t="s">
        <v>74</v>
      </c>
      <c r="AC1" t="s">
        <v>74</v>
      </c>
      <c r="AD1" t="s">
        <v>74</v>
      </c>
      <c r="AE1" t="s">
        <v>74</v>
      </c>
      <c r="AF1" t="s">
        <v>74</v>
      </c>
      <c r="AG1" t="s">
        <v>74</v>
      </c>
      <c r="AH1" t="s">
        <v>74</v>
      </c>
    </row>
    <row r="2" spans="2:34" x14ac:dyDescent="0.3">
      <c r="B2" t="s">
        <v>1</v>
      </c>
      <c r="C2" t="s">
        <v>55</v>
      </c>
      <c r="D2" t="s">
        <v>56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53</v>
      </c>
      <c r="AC2" t="s">
        <v>25</v>
      </c>
      <c r="AD2" t="s">
        <v>27</v>
      </c>
      <c r="AE2" t="s">
        <v>28</v>
      </c>
      <c r="AF2" t="s">
        <v>30</v>
      </c>
      <c r="AG2" t="s">
        <v>31</v>
      </c>
      <c r="AH2" t="s">
        <v>57</v>
      </c>
    </row>
    <row r="3" spans="2:34" x14ac:dyDescent="0.3">
      <c r="B3" t="s">
        <v>75</v>
      </c>
      <c r="C3">
        <v>7.59</v>
      </c>
      <c r="D3">
        <v>8.67</v>
      </c>
      <c r="E3">
        <v>8.57</v>
      </c>
      <c r="F3">
        <v>7.98</v>
      </c>
      <c r="G3">
        <v>8.65</v>
      </c>
      <c r="H3">
        <v>8.48</v>
      </c>
      <c r="I3">
        <v>8.48</v>
      </c>
      <c r="J3">
        <v>9.34</v>
      </c>
      <c r="K3">
        <v>8.8000000000000007</v>
      </c>
      <c r="L3">
        <v>9.59</v>
      </c>
      <c r="M3">
        <v>9.5</v>
      </c>
      <c r="N3">
        <v>9.68</v>
      </c>
      <c r="O3">
        <v>9.8000000000000007</v>
      </c>
      <c r="P3">
        <v>10.130000000000001</v>
      </c>
      <c r="Q3">
        <v>10.88</v>
      </c>
      <c r="R3">
        <v>10.47</v>
      </c>
      <c r="S3">
        <v>10.6</v>
      </c>
      <c r="T3">
        <v>10.75</v>
      </c>
      <c r="U3">
        <v>11.46</v>
      </c>
      <c r="V3">
        <v>10.86</v>
      </c>
      <c r="W3">
        <v>10.43</v>
      </c>
      <c r="X3">
        <v>13.56</v>
      </c>
      <c r="Y3">
        <v>12.65</v>
      </c>
      <c r="Z3">
        <v>11.11</v>
      </c>
      <c r="AA3">
        <v>10</v>
      </c>
      <c r="AB3">
        <v>10.210000000000001</v>
      </c>
      <c r="AC3">
        <v>10.08</v>
      </c>
      <c r="AD3">
        <v>9.7799999999999994</v>
      </c>
      <c r="AE3">
        <v>10.17</v>
      </c>
      <c r="AF3">
        <v>8.1199999999999992</v>
      </c>
      <c r="AG3">
        <v>8.5500000000000007</v>
      </c>
      <c r="AH3">
        <v>6.79</v>
      </c>
    </row>
    <row r="4" spans="2:34" x14ac:dyDescent="0.3">
      <c r="B4" t="s">
        <v>76</v>
      </c>
      <c r="C4">
        <v>8.42</v>
      </c>
      <c r="D4">
        <v>9.06</v>
      </c>
      <c r="E4">
        <v>8.98</v>
      </c>
      <c r="F4">
        <v>9.48</v>
      </c>
      <c r="G4">
        <v>9.64</v>
      </c>
      <c r="H4">
        <v>8.7899999999999991</v>
      </c>
      <c r="I4">
        <v>9.0500000000000007</v>
      </c>
      <c r="J4">
        <v>10.9</v>
      </c>
      <c r="K4">
        <v>9.9499999999999993</v>
      </c>
      <c r="L4">
        <v>10.23</v>
      </c>
      <c r="M4">
        <v>10.67</v>
      </c>
      <c r="N4">
        <v>10.67</v>
      </c>
      <c r="O4">
        <v>10.66</v>
      </c>
      <c r="P4">
        <v>11.29</v>
      </c>
      <c r="Q4">
        <v>12.08</v>
      </c>
      <c r="R4">
        <v>11.21</v>
      </c>
      <c r="S4">
        <v>11.74</v>
      </c>
      <c r="T4">
        <v>12.25</v>
      </c>
      <c r="U4">
        <v>12.06</v>
      </c>
      <c r="V4">
        <v>11.84</v>
      </c>
      <c r="W4">
        <v>12.08</v>
      </c>
      <c r="X4">
        <v>14.62</v>
      </c>
      <c r="Y4">
        <v>13.77</v>
      </c>
      <c r="Z4">
        <v>12.1</v>
      </c>
      <c r="AA4">
        <v>11.36</v>
      </c>
      <c r="AB4">
        <v>10.77</v>
      </c>
      <c r="AC4">
        <v>11.35</v>
      </c>
      <c r="AD4">
        <v>11.02</v>
      </c>
      <c r="AE4">
        <v>10.77</v>
      </c>
      <c r="AF4">
        <v>9.1199999999999992</v>
      </c>
      <c r="AG4">
        <v>9.67</v>
      </c>
      <c r="AH4">
        <v>7.87</v>
      </c>
    </row>
    <row r="5" spans="2:34" x14ac:dyDescent="0.3">
      <c r="B5" t="s">
        <v>0</v>
      </c>
      <c r="C5" t="s">
        <v>91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</row>
    <row r="6" spans="2:34" x14ac:dyDescent="0.3">
      <c r="B6" t="s">
        <v>1</v>
      </c>
      <c r="C6" t="s">
        <v>55</v>
      </c>
      <c r="D6" t="s">
        <v>56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53</v>
      </c>
      <c r="AC6" t="s">
        <v>25</v>
      </c>
      <c r="AD6" t="s">
        <v>27</v>
      </c>
      <c r="AE6" t="s">
        <v>28</v>
      </c>
      <c r="AF6" t="s">
        <v>30</v>
      </c>
      <c r="AG6" t="s">
        <v>31</v>
      </c>
      <c r="AH6" t="s">
        <v>57</v>
      </c>
    </row>
    <row r="7" spans="2:34" x14ac:dyDescent="0.3">
      <c r="B7" t="s">
        <v>75</v>
      </c>
      <c r="C7">
        <v>4.71</v>
      </c>
      <c r="D7">
        <v>5.23</v>
      </c>
      <c r="E7">
        <v>4.84</v>
      </c>
      <c r="F7">
        <v>5.12</v>
      </c>
      <c r="G7">
        <v>4.83</v>
      </c>
      <c r="H7">
        <v>5.22</v>
      </c>
      <c r="I7">
        <v>4.67</v>
      </c>
      <c r="J7">
        <v>4.7300000000000004</v>
      </c>
      <c r="K7">
        <v>4.3600000000000003</v>
      </c>
      <c r="L7">
        <v>4.3499999999999996</v>
      </c>
      <c r="M7">
        <v>4.5</v>
      </c>
      <c r="N7">
        <v>4.5199999999999996</v>
      </c>
      <c r="O7">
        <v>5.01</v>
      </c>
      <c r="P7">
        <v>4.95</v>
      </c>
      <c r="Q7">
        <v>5.15</v>
      </c>
      <c r="R7">
        <v>5.12</v>
      </c>
      <c r="S7">
        <v>4.92</v>
      </c>
      <c r="T7">
        <v>5.47</v>
      </c>
      <c r="U7">
        <v>5.77</v>
      </c>
      <c r="V7">
        <v>6.04</v>
      </c>
      <c r="W7">
        <v>5.2</v>
      </c>
      <c r="X7">
        <v>5.34</v>
      </c>
      <c r="Y7">
        <v>4.93</v>
      </c>
      <c r="Z7">
        <v>5.19</v>
      </c>
      <c r="AA7">
        <v>4.83</v>
      </c>
      <c r="AB7">
        <v>4.6500000000000004</v>
      </c>
      <c r="AC7">
        <v>4.72</v>
      </c>
      <c r="AD7">
        <v>4.68</v>
      </c>
      <c r="AE7">
        <v>4.46</v>
      </c>
      <c r="AF7">
        <v>4.34</v>
      </c>
      <c r="AG7">
        <v>4.74</v>
      </c>
      <c r="AH7">
        <v>4.2</v>
      </c>
    </row>
    <row r="8" spans="2:34" x14ac:dyDescent="0.3">
      <c r="B8" t="s">
        <v>76</v>
      </c>
      <c r="C8">
        <v>4.8899999999999997</v>
      </c>
      <c r="D8">
        <v>5.32</v>
      </c>
      <c r="E8">
        <v>5.41</v>
      </c>
      <c r="F8">
        <v>5.57</v>
      </c>
      <c r="G8">
        <v>5.84</v>
      </c>
      <c r="H8">
        <v>6.6</v>
      </c>
      <c r="I8">
        <v>5.89</v>
      </c>
      <c r="J8">
        <v>5.16</v>
      </c>
      <c r="K8">
        <v>4.8499999999999996</v>
      </c>
      <c r="L8">
        <v>5.45</v>
      </c>
      <c r="M8">
        <v>5.24</v>
      </c>
      <c r="N8">
        <v>5.28</v>
      </c>
      <c r="O8">
        <v>5.76</v>
      </c>
      <c r="P8">
        <v>5.41</v>
      </c>
      <c r="Q8">
        <v>5.61</v>
      </c>
      <c r="R8">
        <v>5.42</v>
      </c>
      <c r="S8">
        <v>6.51</v>
      </c>
      <c r="T8">
        <v>6.14</v>
      </c>
      <c r="U8">
        <v>6.15</v>
      </c>
      <c r="V8">
        <v>6.54</v>
      </c>
      <c r="W8">
        <v>6.68</v>
      </c>
      <c r="X8">
        <v>6.08</v>
      </c>
      <c r="Y8">
        <v>5.5</v>
      </c>
      <c r="Z8">
        <v>5.54</v>
      </c>
      <c r="AA8">
        <v>5.65</v>
      </c>
      <c r="AB8">
        <v>5.86</v>
      </c>
      <c r="AC8">
        <v>5.42</v>
      </c>
      <c r="AD8">
        <v>5.23</v>
      </c>
      <c r="AE8">
        <v>4.9800000000000004</v>
      </c>
      <c r="AF8">
        <v>4.7</v>
      </c>
      <c r="AG8">
        <v>5.1100000000000003</v>
      </c>
      <c r="AH8">
        <v>4.8600000000000003</v>
      </c>
    </row>
    <row r="9" spans="2:34" x14ac:dyDescent="0.3">
      <c r="B9" t="s">
        <v>0</v>
      </c>
      <c r="C9" t="s">
        <v>92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</row>
    <row r="10" spans="2:34" x14ac:dyDescent="0.3">
      <c r="B10" t="s">
        <v>1</v>
      </c>
      <c r="C10" t="s">
        <v>55</v>
      </c>
      <c r="D10" t="s">
        <v>56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53</v>
      </c>
      <c r="AC10" t="s">
        <v>25</v>
      </c>
      <c r="AD10" t="s">
        <v>27</v>
      </c>
      <c r="AE10" t="s">
        <v>28</v>
      </c>
      <c r="AF10" t="s">
        <v>30</v>
      </c>
      <c r="AG10" t="s">
        <v>31</v>
      </c>
      <c r="AH10" t="s">
        <v>57</v>
      </c>
    </row>
    <row r="11" spans="2:34" x14ac:dyDescent="0.3">
      <c r="B11" t="s">
        <v>75</v>
      </c>
      <c r="C11">
        <v>5.62</v>
      </c>
      <c r="D11">
        <v>4.5599999999999996</v>
      </c>
      <c r="E11">
        <v>4.9800000000000004</v>
      </c>
      <c r="F11">
        <v>5.01</v>
      </c>
      <c r="G11">
        <v>4.55</v>
      </c>
      <c r="H11">
        <v>5.32</v>
      </c>
      <c r="I11">
        <v>4.88</v>
      </c>
      <c r="J11">
        <v>4.9800000000000004</v>
      </c>
      <c r="K11">
        <v>5.31</v>
      </c>
      <c r="L11">
        <v>5.35</v>
      </c>
      <c r="M11">
        <v>5.48</v>
      </c>
      <c r="N11">
        <v>4.9800000000000004</v>
      </c>
      <c r="O11">
        <v>5.24</v>
      </c>
      <c r="P11">
        <v>4.8499999999999996</v>
      </c>
      <c r="Q11">
        <v>4.74</v>
      </c>
      <c r="R11">
        <v>4.78</v>
      </c>
      <c r="S11">
        <v>5.12</v>
      </c>
      <c r="T11">
        <v>4.8899999999999997</v>
      </c>
      <c r="U11">
        <v>4.97</v>
      </c>
      <c r="V11">
        <v>5.17</v>
      </c>
      <c r="W11">
        <v>4.91</v>
      </c>
      <c r="X11">
        <v>4.88</v>
      </c>
      <c r="Y11">
        <v>4.74</v>
      </c>
      <c r="Z11">
        <v>4.8499999999999996</v>
      </c>
      <c r="AA11">
        <v>4.92</v>
      </c>
      <c r="AB11">
        <v>4.62</v>
      </c>
      <c r="AC11">
        <v>4.88</v>
      </c>
      <c r="AD11">
        <v>5.05</v>
      </c>
      <c r="AE11">
        <v>5.55</v>
      </c>
      <c r="AF11">
        <v>4.5999999999999996</v>
      </c>
      <c r="AG11">
        <v>5.43</v>
      </c>
      <c r="AH11">
        <v>4.62</v>
      </c>
    </row>
    <row r="12" spans="2:34" x14ac:dyDescent="0.3">
      <c r="B12" t="s">
        <v>76</v>
      </c>
      <c r="C12">
        <v>6.57</v>
      </c>
      <c r="D12">
        <v>5.52</v>
      </c>
      <c r="E12">
        <v>5.42</v>
      </c>
      <c r="F12">
        <v>5.75</v>
      </c>
      <c r="G12">
        <v>5.25</v>
      </c>
      <c r="H12">
        <v>5.95</v>
      </c>
      <c r="I12">
        <v>5.52</v>
      </c>
      <c r="J12">
        <v>5.55</v>
      </c>
      <c r="K12">
        <v>6.17</v>
      </c>
      <c r="L12">
        <v>5.85</v>
      </c>
      <c r="M12">
        <v>5.62</v>
      </c>
      <c r="N12">
        <v>5.98</v>
      </c>
      <c r="O12">
        <v>5.72</v>
      </c>
      <c r="P12">
        <v>5.95</v>
      </c>
      <c r="Q12">
        <v>5.09</v>
      </c>
      <c r="R12">
        <v>5.32</v>
      </c>
      <c r="S12">
        <v>5.81</v>
      </c>
      <c r="T12">
        <v>5.86</v>
      </c>
      <c r="U12">
        <v>5.3</v>
      </c>
      <c r="V12">
        <v>5.62</v>
      </c>
      <c r="W12">
        <v>5.68</v>
      </c>
      <c r="X12">
        <v>5.44</v>
      </c>
      <c r="Y12">
        <v>4.8</v>
      </c>
      <c r="Z12">
        <v>5.25</v>
      </c>
      <c r="AA12">
        <v>5.25</v>
      </c>
      <c r="AB12">
        <v>4.96</v>
      </c>
      <c r="AC12">
        <v>5.18</v>
      </c>
      <c r="AD12">
        <v>5.78</v>
      </c>
      <c r="AE12">
        <v>5.82</v>
      </c>
      <c r="AF12">
        <v>5.99</v>
      </c>
      <c r="AG12">
        <v>5.89</v>
      </c>
      <c r="AH12">
        <v>5.25</v>
      </c>
    </row>
    <row r="13" spans="2:34" x14ac:dyDescent="0.3">
      <c r="B13" t="s">
        <v>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</row>
    <row r="14" spans="2:34" x14ac:dyDescent="0.3">
      <c r="B14" t="s">
        <v>1</v>
      </c>
      <c r="C14" t="s">
        <v>55</v>
      </c>
      <c r="D14" t="s">
        <v>56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53</v>
      </c>
      <c r="AC14" t="s">
        <v>25</v>
      </c>
      <c r="AD14" t="s">
        <v>27</v>
      </c>
      <c r="AE14" t="s">
        <v>28</v>
      </c>
      <c r="AF14" t="s">
        <v>30</v>
      </c>
      <c r="AG14" t="s">
        <v>31</v>
      </c>
      <c r="AH14" t="s">
        <v>57</v>
      </c>
    </row>
    <row r="15" spans="2:34" x14ac:dyDescent="0.3">
      <c r="B15" t="s">
        <v>75</v>
      </c>
      <c r="C15">
        <v>6.8</v>
      </c>
      <c r="D15">
        <v>6.17</v>
      </c>
      <c r="E15">
        <v>5.95</v>
      </c>
      <c r="F15">
        <v>6.28</v>
      </c>
      <c r="G15">
        <v>6.18</v>
      </c>
      <c r="H15">
        <v>7.09</v>
      </c>
      <c r="I15">
        <v>6.06</v>
      </c>
      <c r="J15">
        <v>6.09</v>
      </c>
      <c r="K15">
        <v>6.28</v>
      </c>
      <c r="L15">
        <v>6.22</v>
      </c>
      <c r="M15">
        <v>6.15</v>
      </c>
      <c r="N15">
        <v>6.65</v>
      </c>
      <c r="O15">
        <v>5.97</v>
      </c>
      <c r="P15">
        <v>6.42</v>
      </c>
      <c r="Q15">
        <v>6.19</v>
      </c>
      <c r="R15">
        <v>6.41</v>
      </c>
      <c r="S15">
        <v>6.42</v>
      </c>
      <c r="T15">
        <v>6.39</v>
      </c>
      <c r="U15">
        <v>6.51</v>
      </c>
      <c r="V15">
        <v>6.54</v>
      </c>
      <c r="W15">
        <v>6.02</v>
      </c>
      <c r="X15">
        <v>5.95</v>
      </c>
      <c r="Y15">
        <v>5.18</v>
      </c>
      <c r="Z15">
        <v>5.97</v>
      </c>
      <c r="AA15">
        <v>6.05</v>
      </c>
      <c r="AB15">
        <v>5.57</v>
      </c>
      <c r="AC15">
        <v>5.71</v>
      </c>
      <c r="AD15">
        <v>5.59</v>
      </c>
      <c r="AE15">
        <v>5.48</v>
      </c>
      <c r="AF15">
        <v>5.42</v>
      </c>
      <c r="AG15">
        <v>5.88</v>
      </c>
      <c r="AH15">
        <v>5.72</v>
      </c>
    </row>
    <row r="16" spans="2:34" x14ac:dyDescent="0.3">
      <c r="B16" t="s">
        <v>76</v>
      </c>
      <c r="C16">
        <v>7.36</v>
      </c>
      <c r="D16">
        <v>6.51</v>
      </c>
      <c r="E16">
        <v>7.21</v>
      </c>
      <c r="F16">
        <v>8.1999999999999993</v>
      </c>
      <c r="G16">
        <v>7.16</v>
      </c>
      <c r="H16">
        <v>7.85</v>
      </c>
      <c r="I16">
        <v>6.65</v>
      </c>
      <c r="J16">
        <v>6.96</v>
      </c>
      <c r="K16">
        <v>8</v>
      </c>
      <c r="L16">
        <v>6.9</v>
      </c>
      <c r="M16">
        <v>6.64</v>
      </c>
      <c r="N16">
        <v>8.1300000000000008</v>
      </c>
      <c r="O16">
        <v>6.78</v>
      </c>
      <c r="P16">
        <v>7.58</v>
      </c>
      <c r="Q16">
        <v>6.68</v>
      </c>
      <c r="R16">
        <v>7.3</v>
      </c>
      <c r="S16">
        <v>7.44</v>
      </c>
      <c r="T16">
        <v>6.92</v>
      </c>
      <c r="U16">
        <v>6.83</v>
      </c>
      <c r="V16">
        <v>7.66</v>
      </c>
      <c r="W16">
        <v>6.99</v>
      </c>
      <c r="X16">
        <v>6.77</v>
      </c>
      <c r="Y16">
        <v>6.35</v>
      </c>
      <c r="Z16">
        <v>6.98</v>
      </c>
      <c r="AA16">
        <v>7.42</v>
      </c>
      <c r="AB16">
        <v>6.24</v>
      </c>
      <c r="AC16">
        <v>6.78</v>
      </c>
      <c r="AD16">
        <v>7.54</v>
      </c>
      <c r="AE16">
        <v>6.17</v>
      </c>
      <c r="AF16">
        <v>5.65</v>
      </c>
      <c r="AG16">
        <v>6.29</v>
      </c>
      <c r="AH16">
        <v>7.03</v>
      </c>
    </row>
    <row r="17" spans="2:34" x14ac:dyDescent="0.3">
      <c r="B17" t="s">
        <v>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</row>
    <row r="18" spans="2:34" x14ac:dyDescent="0.3">
      <c r="B18" t="s">
        <v>1</v>
      </c>
      <c r="C18" t="s">
        <v>55</v>
      </c>
      <c r="D18" t="s">
        <v>56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53</v>
      </c>
      <c r="AC18" t="s">
        <v>25</v>
      </c>
      <c r="AD18" t="s">
        <v>27</v>
      </c>
      <c r="AE18" t="s">
        <v>28</v>
      </c>
      <c r="AF18" t="s">
        <v>30</v>
      </c>
      <c r="AG18" t="s">
        <v>31</v>
      </c>
      <c r="AH18" t="s">
        <v>57</v>
      </c>
    </row>
    <row r="19" spans="2:34" x14ac:dyDescent="0.3">
      <c r="B19" t="s">
        <v>75</v>
      </c>
      <c r="C19">
        <v>6.75</v>
      </c>
      <c r="D19">
        <v>6.52</v>
      </c>
      <c r="E19">
        <v>6.24</v>
      </c>
      <c r="F19">
        <v>7.03</v>
      </c>
      <c r="G19">
        <v>7.24</v>
      </c>
      <c r="H19">
        <v>6.05</v>
      </c>
      <c r="I19">
        <v>6.28</v>
      </c>
      <c r="J19">
        <v>6.75</v>
      </c>
      <c r="K19">
        <v>7.21</v>
      </c>
      <c r="L19">
        <v>7.27</v>
      </c>
      <c r="M19">
        <v>7.28</v>
      </c>
      <c r="N19">
        <v>7.87</v>
      </c>
      <c r="O19">
        <v>7.18</v>
      </c>
      <c r="P19">
        <v>7.58</v>
      </c>
      <c r="Q19">
        <v>7.72</v>
      </c>
      <c r="R19">
        <v>7.56</v>
      </c>
      <c r="S19">
        <v>8.26</v>
      </c>
      <c r="T19">
        <v>8.16</v>
      </c>
      <c r="U19">
        <v>8.01</v>
      </c>
      <c r="V19">
        <v>9.14</v>
      </c>
      <c r="W19">
        <v>8.76</v>
      </c>
      <c r="X19">
        <v>8.52</v>
      </c>
      <c r="Y19">
        <v>7.33</v>
      </c>
      <c r="Z19">
        <v>6.73</v>
      </c>
      <c r="AA19">
        <v>6.75</v>
      </c>
      <c r="AB19">
        <v>6.7</v>
      </c>
      <c r="AC19">
        <v>6.28</v>
      </c>
      <c r="AD19">
        <v>6.35</v>
      </c>
      <c r="AE19">
        <v>6.61</v>
      </c>
      <c r="AF19">
        <v>6.92</v>
      </c>
      <c r="AG19">
        <v>6.36</v>
      </c>
      <c r="AH19">
        <v>5.84</v>
      </c>
    </row>
    <row r="20" spans="2:34" x14ac:dyDescent="0.3">
      <c r="B20" t="s">
        <v>76</v>
      </c>
      <c r="C20">
        <v>7.26</v>
      </c>
      <c r="D20">
        <v>7.25</v>
      </c>
      <c r="E20">
        <v>6.98</v>
      </c>
      <c r="F20">
        <v>8.23</v>
      </c>
      <c r="G20">
        <v>8.25</v>
      </c>
      <c r="H20">
        <v>6.96</v>
      </c>
      <c r="I20">
        <v>6.82</v>
      </c>
      <c r="J20">
        <v>7.26</v>
      </c>
      <c r="K20">
        <v>7.96</v>
      </c>
      <c r="L20">
        <v>7.7</v>
      </c>
      <c r="M20">
        <v>8.1999999999999993</v>
      </c>
      <c r="N20">
        <v>8.75</v>
      </c>
      <c r="O20">
        <v>8.89</v>
      </c>
      <c r="P20">
        <v>8.41</v>
      </c>
      <c r="Q20">
        <v>8.34</v>
      </c>
      <c r="R20">
        <v>8.52</v>
      </c>
      <c r="S20">
        <v>9.56</v>
      </c>
      <c r="T20">
        <v>8.58</v>
      </c>
      <c r="U20">
        <v>10.46</v>
      </c>
      <c r="V20">
        <v>10.81</v>
      </c>
      <c r="W20">
        <v>9.89</v>
      </c>
      <c r="X20">
        <v>9.49</v>
      </c>
      <c r="Y20">
        <v>8.0500000000000007</v>
      </c>
      <c r="Z20">
        <v>7.02</v>
      </c>
      <c r="AA20">
        <v>7.35</v>
      </c>
      <c r="AB20">
        <v>7.59</v>
      </c>
      <c r="AC20">
        <v>6.84</v>
      </c>
      <c r="AD20">
        <v>8.1300000000000008</v>
      </c>
      <c r="AE20">
        <v>6.99</v>
      </c>
      <c r="AF20">
        <v>7.53</v>
      </c>
      <c r="AG20">
        <v>6.52</v>
      </c>
      <c r="AH20">
        <v>6.95</v>
      </c>
    </row>
    <row r="21" spans="2:34" x14ac:dyDescent="0.3">
      <c r="B21" t="s">
        <v>0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</row>
    <row r="22" spans="2:34" x14ac:dyDescent="0.3">
      <c r="B22" t="s">
        <v>1</v>
      </c>
      <c r="C22" t="s">
        <v>55</v>
      </c>
      <c r="D22" t="s">
        <v>56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21</v>
      </c>
      <c r="Y22" t="s">
        <v>22</v>
      </c>
      <c r="Z22" t="s">
        <v>23</v>
      </c>
      <c r="AA22" t="s">
        <v>24</v>
      </c>
      <c r="AB22" t="s">
        <v>53</v>
      </c>
      <c r="AC22" t="s">
        <v>25</v>
      </c>
      <c r="AD22" t="s">
        <v>26</v>
      </c>
      <c r="AE22" t="s">
        <v>28</v>
      </c>
      <c r="AF22" t="s">
        <v>29</v>
      </c>
      <c r="AG22" t="s">
        <v>31</v>
      </c>
    </row>
    <row r="23" spans="2:34" x14ac:dyDescent="0.3">
      <c r="B23" t="s">
        <v>68</v>
      </c>
      <c r="C23">
        <v>8.17</v>
      </c>
      <c r="D23">
        <v>6.61</v>
      </c>
      <c r="E23">
        <v>6.66</v>
      </c>
      <c r="F23">
        <v>7.41</v>
      </c>
      <c r="G23">
        <v>5.92</v>
      </c>
      <c r="H23">
        <v>6.91</v>
      </c>
      <c r="I23">
        <v>7.63</v>
      </c>
      <c r="J23">
        <v>7.03</v>
      </c>
      <c r="K23">
        <v>7.05</v>
      </c>
      <c r="L23">
        <v>7.29</v>
      </c>
      <c r="M23">
        <v>7.16</v>
      </c>
      <c r="N23">
        <v>6.96</v>
      </c>
      <c r="O23">
        <v>7.45</v>
      </c>
      <c r="P23">
        <v>6.81</v>
      </c>
      <c r="Q23">
        <v>7.25</v>
      </c>
      <c r="R23">
        <v>6.17</v>
      </c>
      <c r="S23">
        <v>7.48</v>
      </c>
      <c r="T23">
        <v>6.45</v>
      </c>
      <c r="U23">
        <v>8</v>
      </c>
      <c r="V23">
        <v>7.48</v>
      </c>
      <c r="W23">
        <v>7.41</v>
      </c>
      <c r="X23">
        <v>7.85</v>
      </c>
      <c r="Y23">
        <v>6.95</v>
      </c>
      <c r="Z23">
        <v>6.69</v>
      </c>
      <c r="AA23">
        <v>6.35</v>
      </c>
      <c r="AB23">
        <v>6.73</v>
      </c>
      <c r="AC23">
        <v>5.36</v>
      </c>
      <c r="AD23">
        <v>5.78</v>
      </c>
      <c r="AE23">
        <v>5.46</v>
      </c>
      <c r="AF23">
        <v>5.72</v>
      </c>
      <c r="AG23">
        <v>5.67</v>
      </c>
    </row>
    <row r="24" spans="2:34" x14ac:dyDescent="0.3">
      <c r="B24" t="s">
        <v>69</v>
      </c>
      <c r="C24">
        <v>15.54</v>
      </c>
      <c r="D24">
        <v>14.38</v>
      </c>
      <c r="E24">
        <v>15.41</v>
      </c>
      <c r="F24">
        <v>14.83</v>
      </c>
      <c r="G24">
        <v>11.03</v>
      </c>
      <c r="H24">
        <v>13.02</v>
      </c>
      <c r="I24">
        <v>12.22</v>
      </c>
      <c r="J24">
        <v>13.72</v>
      </c>
      <c r="K24">
        <v>15.96</v>
      </c>
      <c r="L24">
        <v>13.28</v>
      </c>
      <c r="M24">
        <v>12.5</v>
      </c>
      <c r="N24">
        <v>12.08</v>
      </c>
      <c r="O24">
        <v>8.8000000000000007</v>
      </c>
      <c r="P24">
        <v>10.84</v>
      </c>
      <c r="Q24">
        <v>12.81</v>
      </c>
      <c r="R24">
        <v>8.51</v>
      </c>
      <c r="S24">
        <v>14.28</v>
      </c>
      <c r="T24">
        <v>9.07</v>
      </c>
      <c r="U24">
        <v>14.63</v>
      </c>
      <c r="V24">
        <v>13.35</v>
      </c>
      <c r="W24">
        <v>14.45</v>
      </c>
      <c r="X24">
        <v>9.11</v>
      </c>
      <c r="Y24">
        <v>14.51</v>
      </c>
      <c r="Z24">
        <v>15.63</v>
      </c>
      <c r="AA24">
        <v>12.71</v>
      </c>
      <c r="AB24">
        <v>14.35</v>
      </c>
      <c r="AC24">
        <v>11.26</v>
      </c>
      <c r="AD24">
        <v>16.12</v>
      </c>
      <c r="AE24">
        <v>13.27</v>
      </c>
      <c r="AF24">
        <v>16.100000000000001</v>
      </c>
      <c r="AG24">
        <v>6.86</v>
      </c>
    </row>
    <row r="25" spans="2:34" x14ac:dyDescent="0.3">
      <c r="B25" t="s">
        <v>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</row>
    <row r="26" spans="2:34" x14ac:dyDescent="0.3">
      <c r="B26" t="s">
        <v>1</v>
      </c>
      <c r="C26" t="s">
        <v>55</v>
      </c>
      <c r="D26" t="s">
        <v>56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21</v>
      </c>
      <c r="Y26" t="s">
        <v>22</v>
      </c>
      <c r="Z26" t="s">
        <v>23</v>
      </c>
      <c r="AA26" t="s">
        <v>24</v>
      </c>
      <c r="AB26" t="s">
        <v>53</v>
      </c>
      <c r="AC26" t="s">
        <v>25</v>
      </c>
      <c r="AD26" t="s">
        <v>26</v>
      </c>
      <c r="AE26" t="s">
        <v>28</v>
      </c>
      <c r="AF26" t="s">
        <v>29</v>
      </c>
      <c r="AG26" t="s">
        <v>31</v>
      </c>
    </row>
    <row r="27" spans="2:34" x14ac:dyDescent="0.3">
      <c r="B27" t="s">
        <v>68</v>
      </c>
      <c r="C27">
        <v>7.8</v>
      </c>
      <c r="D27">
        <v>7.25</v>
      </c>
      <c r="E27">
        <v>8.1300000000000008</v>
      </c>
      <c r="F27">
        <v>7.64</v>
      </c>
      <c r="G27">
        <v>9.3699999999999992</v>
      </c>
      <c r="H27">
        <v>7.79</v>
      </c>
      <c r="I27">
        <v>7.64</v>
      </c>
      <c r="J27">
        <v>7.08</v>
      </c>
      <c r="K27">
        <v>8.59</v>
      </c>
      <c r="L27">
        <v>7.56</v>
      </c>
      <c r="M27">
        <v>6.91</v>
      </c>
      <c r="N27">
        <v>7.94</v>
      </c>
      <c r="O27">
        <v>8.44</v>
      </c>
      <c r="P27">
        <v>8.24</v>
      </c>
      <c r="Q27">
        <v>6.1</v>
      </c>
      <c r="R27">
        <v>8.68</v>
      </c>
      <c r="S27">
        <v>8.2799999999999994</v>
      </c>
      <c r="T27">
        <v>7.3</v>
      </c>
      <c r="U27">
        <v>8.75</v>
      </c>
      <c r="V27">
        <v>5.89</v>
      </c>
      <c r="W27">
        <v>6.12</v>
      </c>
      <c r="X27">
        <v>6.81</v>
      </c>
      <c r="Y27">
        <v>8.0399999999999991</v>
      </c>
      <c r="Z27">
        <v>5.76</v>
      </c>
      <c r="AA27">
        <v>7.09</v>
      </c>
      <c r="AB27">
        <v>6.18</v>
      </c>
      <c r="AC27">
        <v>5.58</v>
      </c>
      <c r="AD27">
        <v>6.47</v>
      </c>
      <c r="AE27">
        <v>5.18</v>
      </c>
      <c r="AF27">
        <v>6.48</v>
      </c>
      <c r="AG27">
        <v>5.42</v>
      </c>
    </row>
    <row r="28" spans="2:34" x14ac:dyDescent="0.3">
      <c r="B28" t="s">
        <v>69</v>
      </c>
      <c r="C28">
        <v>9.91</v>
      </c>
      <c r="D28">
        <v>8.57</v>
      </c>
      <c r="E28">
        <v>10.1</v>
      </c>
      <c r="F28">
        <v>8.42</v>
      </c>
      <c r="G28">
        <v>10.27</v>
      </c>
      <c r="H28">
        <v>8.98</v>
      </c>
      <c r="I28">
        <v>8.41</v>
      </c>
      <c r="J28">
        <v>10.58</v>
      </c>
      <c r="K28">
        <v>8.99</v>
      </c>
      <c r="L28">
        <v>8.64</v>
      </c>
      <c r="M28">
        <v>8.94</v>
      </c>
      <c r="N28">
        <v>9.3699999999999992</v>
      </c>
      <c r="O28">
        <v>9.91</v>
      </c>
      <c r="P28">
        <v>9.16</v>
      </c>
      <c r="Q28">
        <v>8.24</v>
      </c>
      <c r="R28">
        <v>10.45</v>
      </c>
      <c r="S28">
        <v>9.2200000000000006</v>
      </c>
      <c r="T28">
        <v>8.52</v>
      </c>
      <c r="U28">
        <v>9.61</v>
      </c>
      <c r="V28">
        <v>7.24</v>
      </c>
      <c r="W28">
        <v>6.77</v>
      </c>
      <c r="X28">
        <v>7.83</v>
      </c>
      <c r="Y28">
        <v>9.39</v>
      </c>
      <c r="Z28">
        <v>6.97</v>
      </c>
      <c r="AA28">
        <v>8.4499999999999993</v>
      </c>
      <c r="AB28">
        <v>7.72</v>
      </c>
      <c r="AC28">
        <v>6.62</v>
      </c>
      <c r="AD28">
        <v>7.85</v>
      </c>
      <c r="AE28">
        <v>7.48</v>
      </c>
      <c r="AF28">
        <v>8.64</v>
      </c>
      <c r="AG28">
        <v>7.12</v>
      </c>
    </row>
    <row r="29" spans="2:34" x14ac:dyDescent="0.3">
      <c r="B29" t="s">
        <v>0</v>
      </c>
      <c r="C29" t="s">
        <v>93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2:34" x14ac:dyDescent="0.3">
      <c r="B30" t="s">
        <v>1</v>
      </c>
      <c r="C30" t="s">
        <v>55</v>
      </c>
      <c r="D30" t="s">
        <v>56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53</v>
      </c>
      <c r="AC30" t="s">
        <v>25</v>
      </c>
      <c r="AD30" t="s">
        <v>26</v>
      </c>
      <c r="AE30" t="s">
        <v>28</v>
      </c>
      <c r="AF30" t="s">
        <v>29</v>
      </c>
      <c r="AG30" t="s">
        <v>31</v>
      </c>
    </row>
    <row r="31" spans="2:34" x14ac:dyDescent="0.3">
      <c r="B31" t="s">
        <v>68</v>
      </c>
      <c r="C31">
        <v>5.33</v>
      </c>
      <c r="D31">
        <v>5.51</v>
      </c>
      <c r="E31">
        <v>5.75</v>
      </c>
      <c r="F31">
        <v>5.21</v>
      </c>
      <c r="G31">
        <v>5.24</v>
      </c>
      <c r="H31">
        <v>5.51</v>
      </c>
      <c r="I31">
        <v>4.97</v>
      </c>
      <c r="J31">
        <v>5.36</v>
      </c>
      <c r="K31">
        <v>5.82</v>
      </c>
      <c r="L31">
        <v>5.25</v>
      </c>
      <c r="M31">
        <v>5.2</v>
      </c>
      <c r="N31">
        <v>5.12</v>
      </c>
      <c r="O31">
        <v>5.12</v>
      </c>
      <c r="P31">
        <v>4.54</v>
      </c>
      <c r="Q31">
        <v>5.38</v>
      </c>
      <c r="R31">
        <v>5.29</v>
      </c>
      <c r="S31">
        <v>5.21</v>
      </c>
      <c r="T31">
        <v>5.42</v>
      </c>
      <c r="U31">
        <v>5.28</v>
      </c>
      <c r="V31">
        <v>5.42</v>
      </c>
      <c r="W31">
        <v>5.53</v>
      </c>
      <c r="X31">
        <v>5.3</v>
      </c>
      <c r="Y31">
        <v>4.66</v>
      </c>
      <c r="Z31">
        <v>5.41</v>
      </c>
      <c r="AA31">
        <v>5.28</v>
      </c>
      <c r="AB31">
        <v>5</v>
      </c>
      <c r="AC31">
        <v>4.82</v>
      </c>
      <c r="AD31">
        <v>5.17</v>
      </c>
      <c r="AE31">
        <v>4.8</v>
      </c>
      <c r="AF31">
        <v>5.42</v>
      </c>
      <c r="AG31">
        <v>5.2</v>
      </c>
    </row>
    <row r="32" spans="2:34" x14ac:dyDescent="0.3">
      <c r="B32" t="s">
        <v>69</v>
      </c>
      <c r="C32">
        <v>5.68</v>
      </c>
      <c r="D32">
        <v>6.16</v>
      </c>
      <c r="E32">
        <v>5.95</v>
      </c>
      <c r="F32">
        <v>5.38</v>
      </c>
      <c r="G32">
        <v>5.49</v>
      </c>
      <c r="H32">
        <v>6.06</v>
      </c>
      <c r="I32">
        <v>5.22</v>
      </c>
      <c r="J32">
        <v>5.85</v>
      </c>
      <c r="K32">
        <v>5.94</v>
      </c>
      <c r="L32">
        <v>6.02</v>
      </c>
      <c r="M32">
        <v>5.92</v>
      </c>
      <c r="N32">
        <v>5.48</v>
      </c>
      <c r="O32">
        <v>5.91</v>
      </c>
      <c r="P32">
        <v>5.18</v>
      </c>
      <c r="Q32">
        <v>5.78</v>
      </c>
      <c r="R32">
        <v>5.79</v>
      </c>
      <c r="S32">
        <v>5.92</v>
      </c>
      <c r="T32">
        <v>6.02</v>
      </c>
      <c r="U32">
        <v>6.23</v>
      </c>
      <c r="V32">
        <v>6.02</v>
      </c>
      <c r="W32">
        <v>6.02</v>
      </c>
      <c r="X32">
        <v>5.77</v>
      </c>
      <c r="Y32">
        <v>5.6</v>
      </c>
      <c r="Z32">
        <v>5.93</v>
      </c>
      <c r="AA32">
        <v>5.85</v>
      </c>
      <c r="AB32">
        <v>5.69</v>
      </c>
      <c r="AC32">
        <v>5.49</v>
      </c>
      <c r="AD32">
        <v>5.52</v>
      </c>
      <c r="AE32">
        <v>5.38</v>
      </c>
      <c r="AF32">
        <v>6.05</v>
      </c>
      <c r="AG32">
        <v>6.4</v>
      </c>
    </row>
    <row r="33" spans="2:33" x14ac:dyDescent="0.3">
      <c r="B33" t="s">
        <v>0</v>
      </c>
      <c r="C33" t="s">
        <v>94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</row>
    <row r="34" spans="2:33" x14ac:dyDescent="0.3">
      <c r="B34" t="s">
        <v>1</v>
      </c>
      <c r="C34" t="s">
        <v>55</v>
      </c>
      <c r="D34" t="s">
        <v>56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  <c r="X34" t="s">
        <v>21</v>
      </c>
      <c r="Y34" t="s">
        <v>22</v>
      </c>
      <c r="Z34" t="s">
        <v>23</v>
      </c>
      <c r="AA34" t="s">
        <v>24</v>
      </c>
      <c r="AB34" t="s">
        <v>53</v>
      </c>
      <c r="AC34" t="s">
        <v>25</v>
      </c>
      <c r="AD34" t="s">
        <v>26</v>
      </c>
      <c r="AE34" t="s">
        <v>28</v>
      </c>
      <c r="AF34" t="s">
        <v>29</v>
      </c>
      <c r="AG34" t="s">
        <v>31</v>
      </c>
    </row>
    <row r="35" spans="2:33" x14ac:dyDescent="0.3">
      <c r="B35" t="s">
        <v>68</v>
      </c>
      <c r="C35">
        <v>5.35</v>
      </c>
      <c r="D35">
        <v>5.9</v>
      </c>
      <c r="E35">
        <v>6.6</v>
      </c>
      <c r="F35">
        <v>5.72</v>
      </c>
      <c r="G35">
        <v>7.04</v>
      </c>
      <c r="H35">
        <v>6.69</v>
      </c>
      <c r="I35">
        <v>4.95</v>
      </c>
      <c r="J35">
        <v>7.13</v>
      </c>
      <c r="K35">
        <v>6.62</v>
      </c>
      <c r="L35">
        <v>5.0199999999999996</v>
      </c>
      <c r="M35">
        <v>6.54</v>
      </c>
      <c r="N35">
        <v>5.44</v>
      </c>
      <c r="O35">
        <v>6.24</v>
      </c>
      <c r="P35">
        <v>6.66</v>
      </c>
      <c r="Q35">
        <v>5.0199999999999996</v>
      </c>
      <c r="R35">
        <v>4.49</v>
      </c>
      <c r="S35">
        <v>5.52</v>
      </c>
      <c r="T35">
        <v>5.65</v>
      </c>
      <c r="U35">
        <v>5.48</v>
      </c>
      <c r="V35">
        <v>5.3</v>
      </c>
      <c r="W35">
        <v>5.24</v>
      </c>
      <c r="X35">
        <v>5.76</v>
      </c>
      <c r="Y35">
        <v>5.05</v>
      </c>
      <c r="Z35">
        <v>5.53</v>
      </c>
      <c r="AA35">
        <v>5.0599999999999996</v>
      </c>
      <c r="AB35">
        <v>5.73</v>
      </c>
      <c r="AC35">
        <v>8.6</v>
      </c>
      <c r="AD35">
        <v>5.78</v>
      </c>
      <c r="AE35">
        <v>6.16</v>
      </c>
      <c r="AF35">
        <v>5.61</v>
      </c>
      <c r="AG35">
        <v>7.93</v>
      </c>
    </row>
    <row r="36" spans="2:33" x14ac:dyDescent="0.3">
      <c r="B36" t="s">
        <v>69</v>
      </c>
      <c r="C36">
        <v>6.86</v>
      </c>
      <c r="D36">
        <v>7.66</v>
      </c>
      <c r="E36">
        <v>7.69</v>
      </c>
      <c r="F36">
        <v>6.5</v>
      </c>
      <c r="G36">
        <v>7.85</v>
      </c>
      <c r="H36">
        <v>8.15</v>
      </c>
      <c r="I36">
        <v>7.42</v>
      </c>
      <c r="J36">
        <v>8.2899999999999991</v>
      </c>
      <c r="K36">
        <v>7.21</v>
      </c>
      <c r="L36">
        <v>6.44</v>
      </c>
      <c r="M36">
        <v>8.59</v>
      </c>
      <c r="N36">
        <v>6.38</v>
      </c>
      <c r="O36">
        <v>7.06</v>
      </c>
      <c r="P36">
        <v>9.1999999999999993</v>
      </c>
      <c r="Q36">
        <v>6.13</v>
      </c>
      <c r="R36">
        <v>5.82</v>
      </c>
      <c r="S36">
        <v>6.37</v>
      </c>
      <c r="T36">
        <v>6.66</v>
      </c>
      <c r="U36">
        <v>6.59</v>
      </c>
      <c r="V36">
        <v>6.59</v>
      </c>
      <c r="W36">
        <v>6.34</v>
      </c>
      <c r="X36">
        <v>6.14</v>
      </c>
      <c r="Y36">
        <v>6.86</v>
      </c>
      <c r="Z36">
        <v>7.25</v>
      </c>
      <c r="AA36">
        <v>7.07</v>
      </c>
      <c r="AB36">
        <v>7.01</v>
      </c>
      <c r="AC36">
        <v>9.99</v>
      </c>
      <c r="AD36">
        <v>7.31</v>
      </c>
      <c r="AE36">
        <v>9.08</v>
      </c>
      <c r="AF36">
        <v>6.86</v>
      </c>
      <c r="AG36">
        <v>9.6300000000000008</v>
      </c>
    </row>
    <row r="37" spans="2:33" x14ac:dyDescent="0.3">
      <c r="B37" t="s">
        <v>0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</row>
    <row r="38" spans="2:33" x14ac:dyDescent="0.3">
      <c r="B38" t="s">
        <v>1</v>
      </c>
      <c r="C38" t="s">
        <v>55</v>
      </c>
      <c r="D38" t="s">
        <v>56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  <c r="X38" t="s">
        <v>21</v>
      </c>
      <c r="Y38" t="s">
        <v>22</v>
      </c>
      <c r="Z38" t="s">
        <v>23</v>
      </c>
      <c r="AA38" t="s">
        <v>24</v>
      </c>
      <c r="AB38" t="s">
        <v>53</v>
      </c>
      <c r="AC38" t="s">
        <v>25</v>
      </c>
      <c r="AD38" t="s">
        <v>26</v>
      </c>
      <c r="AE38" t="s">
        <v>28</v>
      </c>
      <c r="AF38" t="s">
        <v>29</v>
      </c>
      <c r="AG38" t="s">
        <v>31</v>
      </c>
    </row>
    <row r="39" spans="2:33" x14ac:dyDescent="0.3">
      <c r="B39" t="s">
        <v>68</v>
      </c>
      <c r="C39">
        <v>10.56</v>
      </c>
      <c r="D39">
        <v>10.3</v>
      </c>
      <c r="E39">
        <v>10.16</v>
      </c>
      <c r="F39">
        <v>10.26</v>
      </c>
      <c r="G39">
        <v>10.76</v>
      </c>
      <c r="H39">
        <v>9.93</v>
      </c>
      <c r="I39">
        <v>10.69</v>
      </c>
      <c r="J39">
        <v>9.84</v>
      </c>
      <c r="K39">
        <v>10.82</v>
      </c>
      <c r="L39">
        <v>11.53</v>
      </c>
      <c r="M39">
        <v>11.25</v>
      </c>
      <c r="N39">
        <v>12.09</v>
      </c>
      <c r="O39">
        <v>10.71</v>
      </c>
      <c r="P39">
        <v>11.8</v>
      </c>
      <c r="Q39">
        <v>12.61</v>
      </c>
      <c r="R39">
        <v>10.29</v>
      </c>
      <c r="S39">
        <v>11.5</v>
      </c>
      <c r="T39">
        <v>12.12</v>
      </c>
      <c r="U39">
        <v>11.37</v>
      </c>
      <c r="V39">
        <v>10.66</v>
      </c>
      <c r="W39">
        <v>11.2</v>
      </c>
      <c r="X39">
        <v>11.89</v>
      </c>
      <c r="Y39">
        <v>10.9</v>
      </c>
      <c r="Z39">
        <v>10.38</v>
      </c>
      <c r="AA39">
        <v>11.17</v>
      </c>
      <c r="AB39">
        <v>9.9700000000000006</v>
      </c>
      <c r="AC39">
        <v>9.5</v>
      </c>
      <c r="AD39">
        <v>10.24</v>
      </c>
      <c r="AE39">
        <v>8.4600000000000009</v>
      </c>
      <c r="AF39">
        <v>9.9600000000000009</v>
      </c>
      <c r="AG39">
        <v>9.14</v>
      </c>
    </row>
    <row r="40" spans="2:33" x14ac:dyDescent="0.3">
      <c r="B40" t="s">
        <v>69</v>
      </c>
      <c r="C40">
        <v>10.89</v>
      </c>
      <c r="D40">
        <v>12.09</v>
      </c>
      <c r="E40">
        <v>10.33</v>
      </c>
      <c r="F40">
        <v>11.85</v>
      </c>
      <c r="G40">
        <v>12.23</v>
      </c>
      <c r="H40">
        <v>10.29</v>
      </c>
      <c r="I40">
        <v>12.24</v>
      </c>
      <c r="J40">
        <v>10.07</v>
      </c>
      <c r="K40">
        <v>11.8</v>
      </c>
      <c r="L40">
        <v>12.2</v>
      </c>
      <c r="M40">
        <v>12.24</v>
      </c>
      <c r="N40">
        <v>13.44</v>
      </c>
      <c r="O40">
        <v>11.13</v>
      </c>
      <c r="P40">
        <v>12.79</v>
      </c>
      <c r="Q40">
        <v>13.7</v>
      </c>
      <c r="R40">
        <v>11.98</v>
      </c>
      <c r="S40">
        <v>13.33</v>
      </c>
      <c r="T40">
        <v>12.88</v>
      </c>
      <c r="U40">
        <v>12.04</v>
      </c>
      <c r="V40">
        <v>12.23</v>
      </c>
      <c r="W40">
        <v>11.8</v>
      </c>
      <c r="X40">
        <v>12.4</v>
      </c>
      <c r="Y40">
        <v>11.8</v>
      </c>
      <c r="Z40">
        <v>12.66</v>
      </c>
      <c r="AA40">
        <v>11.36</v>
      </c>
      <c r="AB40">
        <v>10.29</v>
      </c>
      <c r="AC40">
        <v>10.87</v>
      </c>
      <c r="AD40">
        <v>10.66</v>
      </c>
      <c r="AE40">
        <v>12</v>
      </c>
      <c r="AF40">
        <v>10.9</v>
      </c>
      <c r="AG40">
        <v>9.8699999999999992</v>
      </c>
    </row>
    <row r="42" spans="2:33" x14ac:dyDescent="0.3">
      <c r="C42" s="59" t="s">
        <v>33</v>
      </c>
      <c r="D42" s="59"/>
      <c r="E42" s="59" t="s">
        <v>34</v>
      </c>
      <c r="F42" s="59"/>
      <c r="G42" s="59"/>
      <c r="H42" s="59"/>
      <c r="I42" s="59"/>
      <c r="J42" s="59"/>
      <c r="K42" s="59" t="s">
        <v>35</v>
      </c>
      <c r="L42" s="59"/>
      <c r="M42" s="59"/>
      <c r="N42" s="59"/>
      <c r="O42" s="59"/>
      <c r="P42" s="59"/>
      <c r="Q42" s="59"/>
      <c r="R42" s="59"/>
      <c r="S42" s="59" t="s">
        <v>36</v>
      </c>
      <c r="T42" s="59"/>
      <c r="U42" s="59"/>
      <c r="V42" s="59"/>
      <c r="W42" s="59"/>
      <c r="X42" s="59"/>
      <c r="Y42" s="59" t="s">
        <v>37</v>
      </c>
      <c r="Z42" s="59"/>
      <c r="AA42" s="59"/>
      <c r="AB42" s="59"/>
      <c r="AC42" s="59" t="s">
        <v>38</v>
      </c>
      <c r="AD42" s="59"/>
      <c r="AE42" s="59"/>
      <c r="AF42" s="59"/>
      <c r="AG42" s="59"/>
    </row>
    <row r="43" spans="2:33" x14ac:dyDescent="0.3">
      <c r="C43" t="str">
        <f t="shared" ref="C43:AG43" si="0">C26</f>
        <v>06:00 - 06:29</v>
      </c>
      <c r="D43" t="str">
        <f t="shared" si="0"/>
        <v>06:30 - 06:59</v>
      </c>
      <c r="E43" t="str">
        <f t="shared" si="0"/>
        <v>07:00 - 07:29</v>
      </c>
      <c r="F43" t="str">
        <f t="shared" si="0"/>
        <v>07:30 - 07:59</v>
      </c>
      <c r="G43" t="str">
        <f t="shared" si="0"/>
        <v>08:00 - 08:29</v>
      </c>
      <c r="H43" t="str">
        <f t="shared" si="0"/>
        <v>08:30 - 08:59</v>
      </c>
      <c r="I43" t="str">
        <f t="shared" si="0"/>
        <v>09:00 - 09:29</v>
      </c>
      <c r="J43" t="str">
        <f t="shared" si="0"/>
        <v>09:30 - 09:59</v>
      </c>
      <c r="K43" t="str">
        <f t="shared" si="0"/>
        <v>10:00 - 10:29</v>
      </c>
      <c r="L43" t="str">
        <f t="shared" si="0"/>
        <v>10:30 - 10:59</v>
      </c>
      <c r="M43" t="str">
        <f t="shared" si="0"/>
        <v>11:00 - 11:29</v>
      </c>
      <c r="N43" t="str">
        <f t="shared" si="0"/>
        <v>11:30 - 11:59</v>
      </c>
      <c r="O43" t="str">
        <f t="shared" si="0"/>
        <v>12:00 - 12:29</v>
      </c>
      <c r="P43" t="str">
        <f t="shared" si="0"/>
        <v>12:30 - 12:59</v>
      </c>
      <c r="Q43" t="str">
        <f t="shared" si="0"/>
        <v>13:00 - 13:29</v>
      </c>
      <c r="R43" t="str">
        <f t="shared" si="0"/>
        <v>13:30 - 13:59</v>
      </c>
      <c r="S43" t="str">
        <f t="shared" si="0"/>
        <v>14:00 - 14:29</v>
      </c>
      <c r="T43" t="str">
        <f t="shared" si="0"/>
        <v>14:30 - 14:59</v>
      </c>
      <c r="U43" t="str">
        <f t="shared" si="0"/>
        <v>15:00 - 15:29</v>
      </c>
      <c r="V43" t="str">
        <f t="shared" si="0"/>
        <v>15:30 - 15:59</v>
      </c>
      <c r="W43" t="str">
        <f t="shared" si="0"/>
        <v>16:00 - 16:29</v>
      </c>
      <c r="X43" t="str">
        <f t="shared" si="0"/>
        <v>16:30 - 16:59</v>
      </c>
      <c r="Y43" t="str">
        <f t="shared" si="0"/>
        <v>17:00 - 17:29</v>
      </c>
      <c r="Z43" t="str">
        <f t="shared" si="0"/>
        <v>17:30 - 17:59</v>
      </c>
      <c r="AA43" t="str">
        <f t="shared" si="0"/>
        <v>18:00 - 18:29</v>
      </c>
      <c r="AB43" t="str">
        <f t="shared" si="0"/>
        <v>18:30 - 18:59</v>
      </c>
      <c r="AC43" t="str">
        <f t="shared" si="0"/>
        <v>19:00 - 19:29</v>
      </c>
      <c r="AD43" t="str">
        <f t="shared" si="0"/>
        <v>19:30 - 19:59</v>
      </c>
      <c r="AE43" t="str">
        <f t="shared" si="0"/>
        <v>20:30 - 20:59</v>
      </c>
      <c r="AF43" t="str">
        <f t="shared" si="0"/>
        <v>21:00 - 21:29</v>
      </c>
      <c r="AG43" t="str">
        <f t="shared" si="0"/>
        <v>22:00 - 22:29</v>
      </c>
    </row>
    <row r="44" spans="2:33" x14ac:dyDescent="0.3">
      <c r="C44">
        <f>SUM(C3, C7, C11, C15, C19, C23, C27, C31, C35, C39)</f>
        <v>68.679999999999993</v>
      </c>
      <c r="D44">
        <f t="shared" ref="D44:AG44" si="1">SUM(D3, D7, D11, D15, D19, D23, D27, D31, D35, D39)</f>
        <v>66.72</v>
      </c>
      <c r="E44">
        <f t="shared" si="1"/>
        <v>67.88</v>
      </c>
      <c r="F44">
        <f t="shared" si="1"/>
        <v>67.66</v>
      </c>
      <c r="G44">
        <f t="shared" si="1"/>
        <v>69.78</v>
      </c>
      <c r="H44">
        <f t="shared" si="1"/>
        <v>68.989999999999981</v>
      </c>
      <c r="I44">
        <f t="shared" si="1"/>
        <v>66.25</v>
      </c>
      <c r="J44">
        <f t="shared" si="1"/>
        <v>68.33</v>
      </c>
      <c r="K44">
        <f t="shared" si="1"/>
        <v>70.859999999999985</v>
      </c>
      <c r="L44">
        <f t="shared" si="1"/>
        <v>69.430000000000007</v>
      </c>
      <c r="M44">
        <f t="shared" si="1"/>
        <v>69.97</v>
      </c>
      <c r="N44">
        <f t="shared" si="1"/>
        <v>71.249999999999986</v>
      </c>
      <c r="O44">
        <f t="shared" si="1"/>
        <v>71.16</v>
      </c>
      <c r="P44">
        <f t="shared" si="1"/>
        <v>71.98</v>
      </c>
      <c r="Q44">
        <f t="shared" si="1"/>
        <v>71.040000000000006</v>
      </c>
      <c r="R44">
        <f t="shared" si="1"/>
        <v>69.260000000000005</v>
      </c>
      <c r="S44">
        <f t="shared" si="1"/>
        <v>73.31</v>
      </c>
      <c r="T44">
        <f t="shared" si="1"/>
        <v>72.599999999999994</v>
      </c>
      <c r="U44">
        <f>SUM(U3, U7, U11, U15, U19, U23, U27, U31, U35, U39)</f>
        <v>75.600000000000009</v>
      </c>
      <c r="V44">
        <f t="shared" si="1"/>
        <v>72.5</v>
      </c>
      <c r="W44">
        <f t="shared" si="1"/>
        <v>70.820000000000007</v>
      </c>
      <c r="X44">
        <f t="shared" si="1"/>
        <v>75.86</v>
      </c>
      <c r="Y44">
        <f t="shared" si="1"/>
        <v>70.430000000000007</v>
      </c>
      <c r="Z44">
        <f t="shared" si="1"/>
        <v>67.61999999999999</v>
      </c>
      <c r="AA44">
        <f t="shared" si="1"/>
        <v>67.5</v>
      </c>
      <c r="AB44">
        <f t="shared" si="1"/>
        <v>65.36</v>
      </c>
      <c r="AC44">
        <f t="shared" si="1"/>
        <v>65.53</v>
      </c>
      <c r="AD44">
        <f t="shared" si="1"/>
        <v>64.89</v>
      </c>
      <c r="AE44">
        <f t="shared" si="1"/>
        <v>62.330000000000005</v>
      </c>
      <c r="AF44">
        <f t="shared" si="1"/>
        <v>62.589999999999996</v>
      </c>
      <c r="AG44">
        <f t="shared" si="1"/>
        <v>64.319999999999993</v>
      </c>
    </row>
    <row r="45" spans="2:33" x14ac:dyDescent="0.3">
      <c r="C45">
        <f>SUM(C4, C8, C12, C16, C20, C24, C28, C32, C36, C40)</f>
        <v>83.38</v>
      </c>
      <c r="D45">
        <f t="shared" ref="D45:AG45" si="2">SUM(D4, D8, D12, D16, D20, D24, D28, D32, D36, D40)</f>
        <v>82.52</v>
      </c>
      <c r="E45">
        <f t="shared" si="2"/>
        <v>83.47999999999999</v>
      </c>
      <c r="F45">
        <f t="shared" si="2"/>
        <v>84.21</v>
      </c>
      <c r="G45">
        <f t="shared" si="2"/>
        <v>83.01</v>
      </c>
      <c r="H45">
        <f t="shared" si="2"/>
        <v>82.65</v>
      </c>
      <c r="I45">
        <f t="shared" si="2"/>
        <v>79.44</v>
      </c>
      <c r="J45">
        <f t="shared" si="2"/>
        <v>84.34</v>
      </c>
      <c r="K45">
        <f t="shared" si="2"/>
        <v>86.83</v>
      </c>
      <c r="L45">
        <f t="shared" si="2"/>
        <v>82.710000000000008</v>
      </c>
      <c r="M45">
        <f t="shared" si="2"/>
        <v>84.56</v>
      </c>
      <c r="N45">
        <f t="shared" si="2"/>
        <v>85.559999999999988</v>
      </c>
      <c r="O45">
        <f t="shared" si="2"/>
        <v>80.61999999999999</v>
      </c>
      <c r="P45">
        <f t="shared" si="2"/>
        <v>85.81</v>
      </c>
      <c r="Q45">
        <f t="shared" si="2"/>
        <v>84.46</v>
      </c>
      <c r="R45">
        <f t="shared" si="2"/>
        <v>80.320000000000007</v>
      </c>
      <c r="S45">
        <f t="shared" si="2"/>
        <v>90.18</v>
      </c>
      <c r="T45">
        <f t="shared" si="2"/>
        <v>82.899999999999991</v>
      </c>
      <c r="U45">
        <f t="shared" si="2"/>
        <v>89.9</v>
      </c>
      <c r="V45">
        <f t="shared" si="2"/>
        <v>87.9</v>
      </c>
      <c r="W45">
        <f t="shared" si="2"/>
        <v>86.699999999999989</v>
      </c>
      <c r="X45">
        <f t="shared" si="2"/>
        <v>83.65</v>
      </c>
      <c r="Y45">
        <f t="shared" si="2"/>
        <v>86.63</v>
      </c>
      <c r="Z45">
        <f t="shared" si="2"/>
        <v>85.33</v>
      </c>
      <c r="AA45">
        <f t="shared" si="2"/>
        <v>82.469999999999985</v>
      </c>
      <c r="AB45">
        <f t="shared" si="2"/>
        <v>80.47999999999999</v>
      </c>
      <c r="AC45">
        <f t="shared" si="2"/>
        <v>79.8</v>
      </c>
      <c r="AD45">
        <f t="shared" si="2"/>
        <v>85.160000000000011</v>
      </c>
      <c r="AE45">
        <f t="shared" si="2"/>
        <v>81.940000000000012</v>
      </c>
      <c r="AF45">
        <f t="shared" si="2"/>
        <v>81.540000000000006</v>
      </c>
      <c r="AG45">
        <f t="shared" si="2"/>
        <v>73.36</v>
      </c>
    </row>
    <row r="47" spans="2:33" x14ac:dyDescent="0.3">
      <c r="C47" s="59" t="s">
        <v>32</v>
      </c>
      <c r="D47" s="59"/>
      <c r="E47" s="59"/>
      <c r="F47" s="59"/>
      <c r="G47" s="59"/>
      <c r="H47" s="59"/>
      <c r="L47" s="59" t="s">
        <v>60</v>
      </c>
      <c r="M47" s="59"/>
      <c r="N47" s="59"/>
      <c r="O47" s="59"/>
      <c r="P47" s="59"/>
      <c r="Q47" s="59"/>
    </row>
    <row r="48" spans="2:33" x14ac:dyDescent="0.3"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</row>
    <row r="49" spans="1:17" x14ac:dyDescent="0.3">
      <c r="A49">
        <v>0</v>
      </c>
      <c r="B49" t="str">
        <f ca="1">OFFSET($C$1,$A49,)</f>
        <v>Park Place to Veteran's at Essa</v>
      </c>
      <c r="C49">
        <f ca="1">ROUND(AVERAGE(OFFSET($C$3:$D$3,$A49,)),0)</f>
        <v>8</v>
      </c>
      <c r="D49">
        <f ca="1">ROUND(AVERAGE(OFFSET($E$3:$J$3,$A49,)),0)</f>
        <v>9</v>
      </c>
      <c r="E49">
        <f ca="1">ROUND(AVERAGE(OFFSET($K$3:$R$3,$A49,)),0)</f>
        <v>10</v>
      </c>
      <c r="F49">
        <f ca="1">ROUND(AVERAGE(OFFSET($S$3:$X$3,$A49,)),0)</f>
        <v>11</v>
      </c>
      <c r="G49">
        <f ca="1">ROUND(AVERAGE(OFFSET($Y$3:$AB$3,$A49,)),0)</f>
        <v>11</v>
      </c>
      <c r="H49">
        <f ca="1">ROUND(AVERAGE(OFFSET($AC$3:$AG$3,$A49,)),0)</f>
        <v>9</v>
      </c>
      <c r="J49">
        <f>A49</f>
        <v>0</v>
      </c>
      <c r="K49" t="str">
        <f ca="1">B49</f>
        <v>Park Place to Veteran's at Essa</v>
      </c>
      <c r="L49">
        <f ca="1">ROUND(AVERAGE(OFFSET($C$3:$D$3,$A49,)),0)</f>
        <v>8</v>
      </c>
      <c r="M49">
        <f ca="1">ROUND(AVERAGE(OFFSET($E$4:$J$4,$A49,)),0)</f>
        <v>9</v>
      </c>
      <c r="N49">
        <f ca="1">ROUND(AVERAGE(OFFSET($K$4:$R$4,$A49,)),0)</f>
        <v>11</v>
      </c>
      <c r="O49">
        <f ca="1">ROUND(AVERAGE(OFFSET($S$4:$X$4,$A49,)),0)</f>
        <v>12</v>
      </c>
      <c r="P49">
        <f ca="1">ROUND(AVERAGE(OFFSET($Y$4:$AB$4,$A49,)),0)</f>
        <v>12</v>
      </c>
      <c r="Q49">
        <f ca="1">ROUND(AVERAGE(OFFSET($AC$4:$AG$4,$A49,)),0)</f>
        <v>10</v>
      </c>
    </row>
    <row r="50" spans="1:17" x14ac:dyDescent="0.3">
      <c r="A50">
        <f>A49+4</f>
        <v>4</v>
      </c>
      <c r="B50" t="str">
        <f t="shared" ref="B50:B58" ca="1" si="3">OFFSET($C$1,$A50,)</f>
        <v>Veteran's at Essa to Cuthbert Street</v>
      </c>
      <c r="C50">
        <f t="shared" ref="C50:C58" ca="1" si="4">ROUND(AVERAGE(OFFSET($C$3:$D$3,$A50,)),0)</f>
        <v>5</v>
      </c>
      <c r="D50">
        <f t="shared" ref="D50:D58" ca="1" si="5">ROUND(AVERAGE(OFFSET($E$3:$J$3,$A50,)),0)</f>
        <v>5</v>
      </c>
      <c r="E50">
        <f t="shared" ref="E50:E58" ca="1" si="6">ROUND(AVERAGE(OFFSET($K$3:$R$3,$A50,)),0)</f>
        <v>5</v>
      </c>
      <c r="F50">
        <f t="shared" ref="F50:F58" ca="1" si="7">ROUND(AVERAGE(OFFSET($S$3:$X$3,$A50,)),0)</f>
        <v>5</v>
      </c>
      <c r="G50">
        <f t="shared" ref="G50:G58" ca="1" si="8">ROUND(AVERAGE(OFFSET($Y$3:$AB$3,$A50,)),0)</f>
        <v>5</v>
      </c>
      <c r="H50">
        <f t="shared" ref="H50:H58" ca="1" si="9">ROUND(AVERAGE(OFFSET($AC$3:$AG$3,$A50,)),0)</f>
        <v>5</v>
      </c>
      <c r="J50">
        <f t="shared" ref="J50:J58" si="10">A50</f>
        <v>4</v>
      </c>
      <c r="K50" t="str">
        <f t="shared" ref="K50:K58" ca="1" si="11">B50</f>
        <v>Veteran's at Essa to Cuthbert Street</v>
      </c>
      <c r="L50">
        <f t="shared" ref="L50:L58" ca="1" si="12">ROUND(AVERAGE(OFFSET($C$3:$D$3,$A50,)),0)</f>
        <v>5</v>
      </c>
      <c r="M50">
        <f t="shared" ref="M50:M58" ca="1" si="13">ROUND(AVERAGE(OFFSET($E$4:$J$4,$A50,)),0)</f>
        <v>6</v>
      </c>
      <c r="N50">
        <f t="shared" ref="N50:N58" ca="1" si="14">ROUND(AVERAGE(OFFSET($K$4:$R$4,$A50,)),0)</f>
        <v>5</v>
      </c>
      <c r="O50">
        <f t="shared" ref="O50:O58" ca="1" si="15">ROUND(AVERAGE(OFFSET($S$4:$X$4,$A50,)),0)</f>
        <v>6</v>
      </c>
      <c r="P50">
        <f t="shared" ref="P50:P58" ca="1" si="16">ROUND(AVERAGE(OFFSET($Y$4:$AB$4,$A50,)),0)</f>
        <v>6</v>
      </c>
      <c r="Q50">
        <f t="shared" ref="Q50:Q58" ca="1" si="17">ROUND(AVERAGE(OFFSET($AC$4:$AG$4,$A50,)),0)</f>
        <v>5</v>
      </c>
    </row>
    <row r="51" spans="1:17" x14ac:dyDescent="0.3">
      <c r="A51">
        <f t="shared" ref="A51:A58" si="18">A50+4</f>
        <v>8</v>
      </c>
      <c r="B51" t="str">
        <f t="shared" ca="1" si="3"/>
        <v>Cuthbert Street to Sproule at Kraus</v>
      </c>
      <c r="C51">
        <f t="shared" ca="1" si="4"/>
        <v>5</v>
      </c>
      <c r="D51">
        <f t="shared" ca="1" si="5"/>
        <v>5</v>
      </c>
      <c r="E51">
        <f t="shared" ca="1" si="6"/>
        <v>5</v>
      </c>
      <c r="F51">
        <f t="shared" ca="1" si="7"/>
        <v>5</v>
      </c>
      <c r="G51">
        <f t="shared" ca="1" si="8"/>
        <v>5</v>
      </c>
      <c r="H51">
        <f t="shared" ca="1" si="9"/>
        <v>5</v>
      </c>
      <c r="J51">
        <f t="shared" si="10"/>
        <v>8</v>
      </c>
      <c r="K51" t="str">
        <f t="shared" ca="1" si="11"/>
        <v>Cuthbert Street to Sproule at Kraus</v>
      </c>
      <c r="L51">
        <f t="shared" ca="1" si="12"/>
        <v>5</v>
      </c>
      <c r="M51">
        <f t="shared" ca="1" si="13"/>
        <v>6</v>
      </c>
      <c r="N51">
        <f t="shared" ca="1" si="14"/>
        <v>6</v>
      </c>
      <c r="O51">
        <f t="shared" ca="1" si="15"/>
        <v>6</v>
      </c>
      <c r="P51">
        <f t="shared" ca="1" si="16"/>
        <v>5</v>
      </c>
      <c r="Q51">
        <f t="shared" ca="1" si="17"/>
        <v>6</v>
      </c>
    </row>
    <row r="52" spans="1:17" x14ac:dyDescent="0.3">
      <c r="A52">
        <f t="shared" si="18"/>
        <v>12</v>
      </c>
      <c r="B52" t="str">
        <f t="shared" ca="1" si="3"/>
        <v>Sproule at Kraus to Dunlop at Ferndale</v>
      </c>
      <c r="C52">
        <f t="shared" ca="1" si="4"/>
        <v>6</v>
      </c>
      <c r="D52">
        <f t="shared" ca="1" si="5"/>
        <v>6</v>
      </c>
      <c r="E52">
        <f t="shared" ca="1" si="6"/>
        <v>6</v>
      </c>
      <c r="F52">
        <f t="shared" ca="1" si="7"/>
        <v>6</v>
      </c>
      <c r="G52">
        <f t="shared" ca="1" si="8"/>
        <v>6</v>
      </c>
      <c r="H52">
        <f t="shared" ca="1" si="9"/>
        <v>6</v>
      </c>
      <c r="J52">
        <f t="shared" si="10"/>
        <v>12</v>
      </c>
      <c r="K52" t="str">
        <f t="shared" ca="1" si="11"/>
        <v>Sproule at Kraus to Dunlop at Ferndale</v>
      </c>
      <c r="L52">
        <f t="shared" ca="1" si="12"/>
        <v>6</v>
      </c>
      <c r="M52">
        <f t="shared" ca="1" si="13"/>
        <v>7</v>
      </c>
      <c r="N52">
        <f t="shared" ca="1" si="14"/>
        <v>7</v>
      </c>
      <c r="O52">
        <f t="shared" ca="1" si="15"/>
        <v>7</v>
      </c>
      <c r="P52">
        <f t="shared" ca="1" si="16"/>
        <v>7</v>
      </c>
      <c r="Q52">
        <f t="shared" ca="1" si="17"/>
        <v>6</v>
      </c>
    </row>
    <row r="53" spans="1:17" x14ac:dyDescent="0.3">
      <c r="A53">
        <f t="shared" si="18"/>
        <v>16</v>
      </c>
      <c r="B53" t="str">
        <f t="shared" ca="1" si="3"/>
        <v>Dunlop at Ferndale to Downtown Barrie Terminal</v>
      </c>
      <c r="C53">
        <f t="shared" ca="1" si="4"/>
        <v>7</v>
      </c>
      <c r="D53">
        <f t="shared" ca="1" si="5"/>
        <v>7</v>
      </c>
      <c r="E53">
        <f t="shared" ca="1" si="6"/>
        <v>7</v>
      </c>
      <c r="F53">
        <f t="shared" ca="1" si="7"/>
        <v>8</v>
      </c>
      <c r="G53">
        <f t="shared" ca="1" si="8"/>
        <v>7</v>
      </c>
      <c r="H53">
        <f t="shared" ca="1" si="9"/>
        <v>7</v>
      </c>
      <c r="J53">
        <f t="shared" si="10"/>
        <v>16</v>
      </c>
      <c r="K53" t="str">
        <f t="shared" ca="1" si="11"/>
        <v>Dunlop at Ferndale to Downtown Barrie Terminal</v>
      </c>
      <c r="L53">
        <f t="shared" ca="1" si="12"/>
        <v>7</v>
      </c>
      <c r="M53">
        <f t="shared" ca="1" si="13"/>
        <v>7</v>
      </c>
      <c r="N53">
        <f t="shared" ca="1" si="14"/>
        <v>8</v>
      </c>
      <c r="O53">
        <f t="shared" ca="1" si="15"/>
        <v>10</v>
      </c>
      <c r="P53">
        <f t="shared" ca="1" si="16"/>
        <v>8</v>
      </c>
      <c r="Q53">
        <f t="shared" ca="1" si="17"/>
        <v>7</v>
      </c>
    </row>
    <row r="54" spans="1:17" x14ac:dyDescent="0.3">
      <c r="A54">
        <f t="shared" si="18"/>
        <v>20</v>
      </c>
      <c r="B54" t="str">
        <f t="shared" ca="1" si="3"/>
        <v>Downtown Barrie Terminal to Ferndale Drive</v>
      </c>
      <c r="C54">
        <f t="shared" ca="1" si="4"/>
        <v>7</v>
      </c>
      <c r="D54">
        <f t="shared" ca="1" si="5"/>
        <v>7</v>
      </c>
      <c r="E54">
        <f t="shared" ca="1" si="6"/>
        <v>7</v>
      </c>
      <c r="F54">
        <f t="shared" ca="1" si="7"/>
        <v>7</v>
      </c>
      <c r="G54">
        <f t="shared" ca="1" si="8"/>
        <v>7</v>
      </c>
      <c r="H54">
        <f t="shared" ca="1" si="9"/>
        <v>6</v>
      </c>
      <c r="J54">
        <f t="shared" si="10"/>
        <v>20</v>
      </c>
      <c r="K54" t="str">
        <f t="shared" ca="1" si="11"/>
        <v>Downtown Barrie Terminal to Ferndale Drive</v>
      </c>
      <c r="L54">
        <f t="shared" ca="1" si="12"/>
        <v>7</v>
      </c>
      <c r="M54">
        <f t="shared" ca="1" si="13"/>
        <v>13</v>
      </c>
      <c r="N54">
        <f t="shared" ca="1" si="14"/>
        <v>12</v>
      </c>
      <c r="O54">
        <f t="shared" ca="1" si="15"/>
        <v>12</v>
      </c>
      <c r="P54">
        <f t="shared" ca="1" si="16"/>
        <v>14</v>
      </c>
      <c r="Q54">
        <f t="shared" ca="1" si="17"/>
        <v>13</v>
      </c>
    </row>
    <row r="55" spans="1:17" x14ac:dyDescent="0.3">
      <c r="A55">
        <f t="shared" si="18"/>
        <v>24</v>
      </c>
      <c r="B55" t="str">
        <f t="shared" ca="1" si="3"/>
        <v>Ferndale Drive to Sproule at Kraus</v>
      </c>
      <c r="C55">
        <f t="shared" ca="1" si="4"/>
        <v>8</v>
      </c>
      <c r="D55">
        <f t="shared" ca="1" si="5"/>
        <v>8</v>
      </c>
      <c r="E55">
        <f t="shared" ca="1" si="6"/>
        <v>8</v>
      </c>
      <c r="F55">
        <f t="shared" ca="1" si="7"/>
        <v>7</v>
      </c>
      <c r="G55">
        <f t="shared" ca="1" si="8"/>
        <v>7</v>
      </c>
      <c r="H55">
        <f t="shared" ca="1" si="9"/>
        <v>6</v>
      </c>
      <c r="J55">
        <f t="shared" si="10"/>
        <v>24</v>
      </c>
      <c r="K55" t="str">
        <f t="shared" ca="1" si="11"/>
        <v>Ferndale Drive to Sproule at Kraus</v>
      </c>
      <c r="L55">
        <f t="shared" ca="1" si="12"/>
        <v>8</v>
      </c>
      <c r="M55">
        <f t="shared" ca="1" si="13"/>
        <v>9</v>
      </c>
      <c r="N55">
        <f t="shared" ca="1" si="14"/>
        <v>9</v>
      </c>
      <c r="O55">
        <f t="shared" ca="1" si="15"/>
        <v>8</v>
      </c>
      <c r="P55">
        <f t="shared" ca="1" si="16"/>
        <v>8</v>
      </c>
      <c r="Q55">
        <f t="shared" ca="1" si="17"/>
        <v>8</v>
      </c>
    </row>
    <row r="56" spans="1:17" x14ac:dyDescent="0.3">
      <c r="A56">
        <f t="shared" si="18"/>
        <v>28</v>
      </c>
      <c r="B56" t="str">
        <f t="shared" ca="1" si="3"/>
        <v>Sproule at Kraus to Ferndale Woods Public School</v>
      </c>
      <c r="C56">
        <f t="shared" ca="1" si="4"/>
        <v>5</v>
      </c>
      <c r="D56">
        <f t="shared" ca="1" si="5"/>
        <v>5</v>
      </c>
      <c r="E56">
        <f t="shared" ca="1" si="6"/>
        <v>5</v>
      </c>
      <c r="F56">
        <f t="shared" ca="1" si="7"/>
        <v>5</v>
      </c>
      <c r="G56">
        <f t="shared" ca="1" si="8"/>
        <v>5</v>
      </c>
      <c r="H56">
        <f t="shared" ca="1" si="9"/>
        <v>5</v>
      </c>
      <c r="J56">
        <f t="shared" si="10"/>
        <v>28</v>
      </c>
      <c r="K56" t="str">
        <f t="shared" ca="1" si="11"/>
        <v>Sproule at Kraus to Ferndale Woods Public School</v>
      </c>
      <c r="L56">
        <f t="shared" ca="1" si="12"/>
        <v>5</v>
      </c>
      <c r="M56">
        <f t="shared" ca="1" si="13"/>
        <v>6</v>
      </c>
      <c r="N56">
        <f t="shared" ca="1" si="14"/>
        <v>6</v>
      </c>
      <c r="O56">
        <f t="shared" ca="1" si="15"/>
        <v>6</v>
      </c>
      <c r="P56">
        <f t="shared" ca="1" si="16"/>
        <v>6</v>
      </c>
      <c r="Q56">
        <f t="shared" ca="1" si="17"/>
        <v>6</v>
      </c>
    </row>
    <row r="57" spans="1:17" x14ac:dyDescent="0.3">
      <c r="A57">
        <f t="shared" si="18"/>
        <v>32</v>
      </c>
      <c r="B57" t="str">
        <f t="shared" ca="1" si="3"/>
        <v>Ferndale Woods Public School to Veteran's at Essa</v>
      </c>
      <c r="C57">
        <f t="shared" ca="1" si="4"/>
        <v>6</v>
      </c>
      <c r="D57">
        <f t="shared" ca="1" si="5"/>
        <v>6</v>
      </c>
      <c r="E57">
        <f t="shared" ca="1" si="6"/>
        <v>6</v>
      </c>
      <c r="F57">
        <f t="shared" ca="1" si="7"/>
        <v>5</v>
      </c>
      <c r="G57">
        <f t="shared" ca="1" si="8"/>
        <v>5</v>
      </c>
      <c r="H57">
        <f t="shared" ca="1" si="9"/>
        <v>7</v>
      </c>
      <c r="J57">
        <f t="shared" si="10"/>
        <v>32</v>
      </c>
      <c r="K57" t="str">
        <f t="shared" ca="1" si="11"/>
        <v>Ferndale Woods Public School to Veteran's at Essa</v>
      </c>
      <c r="L57">
        <f t="shared" ca="1" si="12"/>
        <v>6</v>
      </c>
      <c r="M57">
        <f t="shared" ca="1" si="13"/>
        <v>8</v>
      </c>
      <c r="N57">
        <f t="shared" ca="1" si="14"/>
        <v>7</v>
      </c>
      <c r="O57">
        <f t="shared" ca="1" si="15"/>
        <v>6</v>
      </c>
      <c r="P57">
        <f t="shared" ca="1" si="16"/>
        <v>7</v>
      </c>
      <c r="Q57">
        <f t="shared" ca="1" si="17"/>
        <v>9</v>
      </c>
    </row>
    <row r="58" spans="1:17" x14ac:dyDescent="0.3">
      <c r="A58">
        <f t="shared" si="18"/>
        <v>36</v>
      </c>
      <c r="B58" t="str">
        <f t="shared" ca="1" si="3"/>
        <v>Veteran's at Essa to Park Place</v>
      </c>
      <c r="C58">
        <f t="shared" ca="1" si="4"/>
        <v>10</v>
      </c>
      <c r="D58">
        <f t="shared" ca="1" si="5"/>
        <v>10</v>
      </c>
      <c r="E58">
        <f t="shared" ca="1" si="6"/>
        <v>11</v>
      </c>
      <c r="F58">
        <f t="shared" ca="1" si="7"/>
        <v>11</v>
      </c>
      <c r="G58">
        <f t="shared" ca="1" si="8"/>
        <v>11</v>
      </c>
      <c r="H58">
        <f t="shared" ca="1" si="9"/>
        <v>9</v>
      </c>
      <c r="J58">
        <f t="shared" si="10"/>
        <v>36</v>
      </c>
      <c r="K58" t="str">
        <f t="shared" ca="1" si="11"/>
        <v>Veteran's at Essa to Park Place</v>
      </c>
      <c r="L58">
        <f t="shared" ca="1" si="12"/>
        <v>10</v>
      </c>
      <c r="M58">
        <f t="shared" ca="1" si="13"/>
        <v>11</v>
      </c>
      <c r="N58">
        <f t="shared" ca="1" si="14"/>
        <v>12</v>
      </c>
      <c r="O58">
        <f t="shared" ca="1" si="15"/>
        <v>12</v>
      </c>
      <c r="P58">
        <f t="shared" ca="1" si="16"/>
        <v>12</v>
      </c>
      <c r="Q58">
        <f t="shared" ca="1" si="17"/>
        <v>11</v>
      </c>
    </row>
    <row r="59" spans="1:17" x14ac:dyDescent="0.3">
      <c r="B59" t="s">
        <v>81</v>
      </c>
      <c r="C59">
        <f ca="1">SUM(C49:C58)</f>
        <v>67</v>
      </c>
      <c r="D59">
        <f t="shared" ref="D59:H59" ca="1" si="19">SUM(D49:D58)</f>
        <v>68</v>
      </c>
      <c r="E59">
        <f ca="1">SUM(E49:E58)</f>
        <v>70</v>
      </c>
      <c r="F59">
        <f ca="1">SUM(F49:F58)</f>
        <v>70</v>
      </c>
      <c r="G59">
        <f t="shared" ca="1" si="19"/>
        <v>69</v>
      </c>
      <c r="H59">
        <f t="shared" ca="1" si="19"/>
        <v>65</v>
      </c>
      <c r="K59" t="s">
        <v>81</v>
      </c>
      <c r="L59">
        <f ca="1">SUM(L49:L58)</f>
        <v>67</v>
      </c>
      <c r="M59">
        <f t="shared" ref="M59" ca="1" si="20">SUM(M49:M58)</f>
        <v>82</v>
      </c>
      <c r="N59">
        <f t="shared" ref="N59" ca="1" si="21">SUM(N49:N58)</f>
        <v>83</v>
      </c>
      <c r="O59">
        <f t="shared" ref="O59" ca="1" si="22">SUM(O49:O58)</f>
        <v>85</v>
      </c>
      <c r="P59">
        <f t="shared" ref="P59" ca="1" si="23">SUM(P49:P58)</f>
        <v>85</v>
      </c>
      <c r="Q59">
        <f t="shared" ref="Q59" ca="1" si="24">SUM(Q49:Q58)</f>
        <v>81</v>
      </c>
    </row>
    <row r="61" spans="1:17" x14ac:dyDescent="0.3">
      <c r="C61" s="59" t="s">
        <v>49</v>
      </c>
      <c r="D61" s="59"/>
      <c r="E61" s="59"/>
      <c r="F61" s="59"/>
      <c r="G61" s="59"/>
      <c r="H61" s="59"/>
    </row>
    <row r="62" spans="1:17" x14ac:dyDescent="0.3"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17" x14ac:dyDescent="0.3">
      <c r="A63">
        <f t="shared" ref="A63:B72" si="25">A49</f>
        <v>0</v>
      </c>
      <c r="B63" t="str">
        <f t="shared" ca="1" si="25"/>
        <v>Park Place to Veteran's at Essa</v>
      </c>
      <c r="C63">
        <v>1</v>
      </c>
    </row>
    <row r="64" spans="1:17" x14ac:dyDescent="0.3">
      <c r="A64">
        <f t="shared" si="25"/>
        <v>4</v>
      </c>
      <c r="B64" s="65" t="str">
        <f t="shared" ca="1" si="25"/>
        <v>Veteran's at Essa to Cuthbert Street</v>
      </c>
      <c r="C64" s="65">
        <v>-2</v>
      </c>
      <c r="D64" s="65">
        <v>-2</v>
      </c>
      <c r="E64" s="65">
        <v>-2</v>
      </c>
      <c r="F64" s="65">
        <v>-2</v>
      </c>
      <c r="G64" s="65">
        <v>-2</v>
      </c>
      <c r="H64" s="65">
        <v>-2</v>
      </c>
      <c r="J64" s="65" t="s">
        <v>95</v>
      </c>
    </row>
    <row r="65" spans="1:19" x14ac:dyDescent="0.3">
      <c r="A65">
        <f t="shared" si="25"/>
        <v>8</v>
      </c>
      <c r="B65" s="65" t="str">
        <f t="shared" ca="1" si="25"/>
        <v>Cuthbert Street to Sproule at Kraus</v>
      </c>
      <c r="C65" s="65">
        <v>2</v>
      </c>
      <c r="D65" s="65">
        <v>2</v>
      </c>
      <c r="E65" s="65">
        <v>2</v>
      </c>
      <c r="F65" s="65">
        <v>2</v>
      </c>
      <c r="G65" s="65">
        <v>2</v>
      </c>
      <c r="H65" s="65">
        <v>2</v>
      </c>
    </row>
    <row r="66" spans="1:19" x14ac:dyDescent="0.3">
      <c r="A66">
        <f t="shared" si="25"/>
        <v>12</v>
      </c>
      <c r="B66" t="str">
        <f t="shared" ca="1" si="25"/>
        <v>Sproule at Kraus to Dunlop at Ferndale</v>
      </c>
      <c r="K66" s="66"/>
      <c r="L66" s="66"/>
      <c r="M66" s="66"/>
      <c r="N66" s="66"/>
      <c r="O66" s="66"/>
      <c r="P66" s="66"/>
      <c r="Q66" s="66"/>
      <c r="R66" s="66"/>
      <c r="S66" s="66"/>
    </row>
    <row r="67" spans="1:19" x14ac:dyDescent="0.3">
      <c r="A67">
        <f t="shared" si="25"/>
        <v>16</v>
      </c>
      <c r="B67" t="str">
        <f t="shared" ca="1" si="25"/>
        <v>Dunlop at Ferndale to Downtown Barrie Terminal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K67" s="66"/>
      <c r="L67" s="66"/>
      <c r="M67" s="66"/>
      <c r="N67" s="66"/>
      <c r="O67" s="66"/>
      <c r="P67" s="66"/>
      <c r="Q67" s="66"/>
      <c r="R67" s="66"/>
      <c r="S67" s="66"/>
    </row>
    <row r="68" spans="1:19" x14ac:dyDescent="0.3">
      <c r="A68">
        <f t="shared" si="25"/>
        <v>20</v>
      </c>
      <c r="B68" t="str">
        <f t="shared" ca="1" si="25"/>
        <v>Downtown Barrie Terminal to Ferndale Drive</v>
      </c>
      <c r="G68">
        <v>-1</v>
      </c>
      <c r="K68" s="66"/>
      <c r="L68" s="66"/>
      <c r="M68" s="66"/>
      <c r="N68" s="66"/>
      <c r="O68" s="66"/>
      <c r="P68" s="66"/>
      <c r="Q68" s="66"/>
      <c r="R68" s="66"/>
      <c r="S68" s="66"/>
    </row>
    <row r="69" spans="1:19" x14ac:dyDescent="0.3">
      <c r="A69">
        <f t="shared" si="25"/>
        <v>24</v>
      </c>
      <c r="B69" t="str">
        <f t="shared" ca="1" si="25"/>
        <v>Ferndale Drive to Sproule at Kraus</v>
      </c>
      <c r="C69">
        <v>-1</v>
      </c>
      <c r="D69">
        <v>-1</v>
      </c>
      <c r="E69">
        <v>-1</v>
      </c>
      <c r="G69">
        <v>-1</v>
      </c>
      <c r="H69">
        <v>-1</v>
      </c>
      <c r="K69" s="66"/>
      <c r="L69" s="66"/>
      <c r="M69" s="66"/>
      <c r="N69" s="66"/>
      <c r="O69" s="66"/>
      <c r="P69" s="66"/>
      <c r="Q69" s="66"/>
      <c r="R69" s="66"/>
      <c r="S69" s="66"/>
    </row>
    <row r="70" spans="1:19" x14ac:dyDescent="0.3">
      <c r="A70">
        <f t="shared" si="25"/>
        <v>28</v>
      </c>
      <c r="B70" s="65" t="str">
        <f t="shared" ca="1" si="25"/>
        <v>Sproule at Kraus to Ferndale Woods Public School</v>
      </c>
      <c r="C70" s="65">
        <v>3</v>
      </c>
      <c r="D70" s="65">
        <v>3</v>
      </c>
      <c r="E70" s="65">
        <v>3</v>
      </c>
      <c r="F70" s="65">
        <v>3</v>
      </c>
      <c r="G70" s="65">
        <v>3</v>
      </c>
      <c r="H70" s="65">
        <v>3</v>
      </c>
      <c r="K70" s="66"/>
      <c r="L70" s="66"/>
      <c r="M70" s="66"/>
      <c r="N70" s="66"/>
      <c r="O70" s="66"/>
      <c r="P70" s="66"/>
      <c r="Q70" s="66"/>
      <c r="R70" s="66"/>
      <c r="S70" s="66"/>
    </row>
    <row r="71" spans="1:19" x14ac:dyDescent="0.3">
      <c r="A71">
        <f t="shared" si="25"/>
        <v>32</v>
      </c>
      <c r="B71" s="65" t="str">
        <f t="shared" ca="1" si="25"/>
        <v>Ferndale Woods Public School to Veteran's at Essa</v>
      </c>
      <c r="C71" s="65">
        <v>-2</v>
      </c>
      <c r="D71" s="65">
        <v>-2</v>
      </c>
      <c r="E71" s="65">
        <v>-1</v>
      </c>
      <c r="F71" s="65">
        <v>-1</v>
      </c>
      <c r="G71" s="65">
        <v>-2</v>
      </c>
      <c r="H71" s="65">
        <v>-2</v>
      </c>
      <c r="K71" s="66"/>
      <c r="L71" s="66"/>
      <c r="M71" s="66"/>
      <c r="N71" s="66"/>
      <c r="O71" s="66"/>
      <c r="P71" s="66"/>
      <c r="Q71" s="66"/>
      <c r="R71" s="66"/>
      <c r="S71" s="66"/>
    </row>
    <row r="72" spans="1:19" x14ac:dyDescent="0.3">
      <c r="A72" s="66">
        <f t="shared" si="25"/>
        <v>36</v>
      </c>
      <c r="B72" s="66" t="str">
        <f t="shared" ca="1" si="25"/>
        <v>Veteran's at Essa to Park Place</v>
      </c>
      <c r="C72" s="66"/>
      <c r="K72" s="66"/>
      <c r="L72" s="66"/>
      <c r="M72" s="66"/>
      <c r="N72" s="66"/>
      <c r="O72" s="66"/>
      <c r="P72" s="66"/>
      <c r="Q72" s="66"/>
      <c r="R72" s="66"/>
      <c r="S72" s="66"/>
    </row>
    <row r="73" spans="1:19" x14ac:dyDescent="0.3">
      <c r="K73" s="66"/>
      <c r="L73" s="66"/>
      <c r="M73" s="66"/>
      <c r="N73" s="66"/>
      <c r="O73" s="66"/>
      <c r="P73" s="66"/>
      <c r="Q73" s="66"/>
      <c r="R73" s="66"/>
      <c r="S73" s="66"/>
    </row>
    <row r="74" spans="1:19" x14ac:dyDescent="0.3">
      <c r="C74" s="59" t="s">
        <v>58</v>
      </c>
      <c r="D74" s="59"/>
      <c r="E74" s="59"/>
      <c r="F74" s="59"/>
      <c r="G74" s="59"/>
      <c r="H74" s="59"/>
      <c r="K74" s="66"/>
      <c r="L74" s="66"/>
      <c r="M74" s="66"/>
      <c r="N74" s="66"/>
      <c r="O74" s="66"/>
      <c r="P74" s="66"/>
      <c r="Q74" s="66"/>
      <c r="R74" s="66"/>
      <c r="S74" s="66"/>
    </row>
    <row r="75" spans="1:19" x14ac:dyDescent="0.3"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K75" s="66"/>
      <c r="L75" s="66"/>
      <c r="M75" s="66"/>
      <c r="N75" s="66"/>
      <c r="O75" s="66"/>
      <c r="P75" s="66"/>
      <c r="Q75" s="66"/>
      <c r="R75" s="66"/>
      <c r="S75" s="66"/>
    </row>
    <row r="76" spans="1:19" x14ac:dyDescent="0.3">
      <c r="A76">
        <f>A63</f>
        <v>0</v>
      </c>
      <c r="B76" t="str">
        <f ca="1">B63</f>
        <v>Park Place to Veteran's at Essa</v>
      </c>
      <c r="C76">
        <f ca="1">C49+C63</f>
        <v>9</v>
      </c>
      <c r="D76">
        <f ca="1">D49+D63</f>
        <v>9</v>
      </c>
      <c r="E76">
        <f ca="1">E49+E63</f>
        <v>10</v>
      </c>
      <c r="F76">
        <f ca="1">F49+F63</f>
        <v>11</v>
      </c>
      <c r="G76">
        <f ca="1">G49+G63</f>
        <v>11</v>
      </c>
      <c r="H76">
        <f ca="1">H49+H63</f>
        <v>9</v>
      </c>
      <c r="K76" s="66"/>
      <c r="L76" s="66"/>
      <c r="M76" s="66"/>
      <c r="N76" s="66"/>
      <c r="O76" s="66"/>
      <c r="P76" s="66"/>
      <c r="Q76" s="66"/>
      <c r="R76" s="66"/>
      <c r="S76" s="66"/>
    </row>
    <row r="77" spans="1:19" x14ac:dyDescent="0.3">
      <c r="A77">
        <f>A64</f>
        <v>4</v>
      </c>
      <c r="B77" t="str">
        <f ca="1">B64</f>
        <v>Veteran's at Essa to Cuthbert Street</v>
      </c>
      <c r="C77">
        <f ca="1">C50+C64</f>
        <v>3</v>
      </c>
      <c r="D77">
        <f ca="1">D50+D64</f>
        <v>3</v>
      </c>
      <c r="E77">
        <f ca="1">E50+E64</f>
        <v>3</v>
      </c>
      <c r="F77">
        <f ca="1">F50+F64</f>
        <v>3</v>
      </c>
      <c r="G77">
        <f ca="1">G50+G64</f>
        <v>3</v>
      </c>
      <c r="H77">
        <f ca="1">H50+H64</f>
        <v>3</v>
      </c>
      <c r="K77" s="66"/>
      <c r="L77" s="66"/>
      <c r="M77" s="66"/>
      <c r="N77" s="66"/>
      <c r="O77" s="66"/>
      <c r="P77" s="66"/>
      <c r="Q77" s="66"/>
      <c r="R77" s="66"/>
      <c r="S77" s="66"/>
    </row>
    <row r="78" spans="1:19" x14ac:dyDescent="0.3">
      <c r="A78">
        <f>A65</f>
        <v>8</v>
      </c>
      <c r="B78" t="str">
        <f ca="1">B65</f>
        <v>Cuthbert Street to Sproule at Kraus</v>
      </c>
      <c r="C78">
        <f ca="1">C51+C65</f>
        <v>7</v>
      </c>
      <c r="D78">
        <f ca="1">D51+D65</f>
        <v>7</v>
      </c>
      <c r="E78">
        <f ca="1">E51+E65</f>
        <v>7</v>
      </c>
      <c r="F78">
        <f ca="1">F51+F65</f>
        <v>7</v>
      </c>
      <c r="G78">
        <f ca="1">G51+G65</f>
        <v>7</v>
      </c>
      <c r="H78">
        <f ca="1">H51+H65</f>
        <v>7</v>
      </c>
    </row>
    <row r="79" spans="1:19" x14ac:dyDescent="0.3">
      <c r="A79">
        <f>A66</f>
        <v>12</v>
      </c>
      <c r="B79" t="str">
        <f ca="1">B66</f>
        <v>Sproule at Kraus to Dunlop at Ferndale</v>
      </c>
      <c r="C79">
        <f ca="1">C52+C66</f>
        <v>6</v>
      </c>
      <c r="D79">
        <f ca="1">D52+D66</f>
        <v>6</v>
      </c>
      <c r="E79">
        <f ca="1">E52+E66</f>
        <v>6</v>
      </c>
      <c r="F79">
        <f ca="1">F52+F66</f>
        <v>6</v>
      </c>
      <c r="G79">
        <f ca="1">G52+G66</f>
        <v>6</v>
      </c>
      <c r="H79">
        <f ca="1">H52+H66</f>
        <v>6</v>
      </c>
    </row>
    <row r="80" spans="1:19" x14ac:dyDescent="0.3">
      <c r="A80">
        <f>A67</f>
        <v>16</v>
      </c>
      <c r="B80" t="str">
        <f ca="1">B67</f>
        <v>Dunlop at Ferndale to Downtown Barrie Terminal</v>
      </c>
      <c r="C80">
        <f ca="1">C53+C67</f>
        <v>8</v>
      </c>
      <c r="D80">
        <f ca="1">D53+D67</f>
        <v>8</v>
      </c>
      <c r="E80">
        <f ca="1">E53+E67</f>
        <v>8</v>
      </c>
      <c r="F80">
        <f ca="1">F53+F67</f>
        <v>9</v>
      </c>
      <c r="G80">
        <f ca="1">G53+G67</f>
        <v>8</v>
      </c>
      <c r="H80">
        <f ca="1">H53+H67</f>
        <v>8</v>
      </c>
    </row>
    <row r="81" spans="1:8" x14ac:dyDescent="0.3">
      <c r="A81">
        <f>A68</f>
        <v>20</v>
      </c>
      <c r="B81" t="str">
        <f ca="1">B68</f>
        <v>Downtown Barrie Terminal to Ferndale Drive</v>
      </c>
      <c r="C81">
        <f ca="1">C54+C68</f>
        <v>7</v>
      </c>
      <c r="D81">
        <f ca="1">D54+D68</f>
        <v>7</v>
      </c>
      <c r="E81">
        <f ca="1">E54+E68</f>
        <v>7</v>
      </c>
      <c r="F81">
        <f ca="1">F54+F68</f>
        <v>7</v>
      </c>
      <c r="G81">
        <f ca="1">G54+G68</f>
        <v>6</v>
      </c>
      <c r="H81">
        <f ca="1">H54+H68</f>
        <v>6</v>
      </c>
    </row>
    <row r="82" spans="1:8" x14ac:dyDescent="0.3">
      <c r="A82">
        <f>A69</f>
        <v>24</v>
      </c>
      <c r="B82" t="str">
        <f ca="1">B69</f>
        <v>Ferndale Drive to Sproule at Kraus</v>
      </c>
      <c r="C82">
        <f ca="1">C55+C69</f>
        <v>7</v>
      </c>
      <c r="D82">
        <f ca="1">D55+D69</f>
        <v>7</v>
      </c>
      <c r="E82">
        <f ca="1">E55+E69</f>
        <v>7</v>
      </c>
      <c r="F82">
        <f ca="1">F55+F69</f>
        <v>7</v>
      </c>
      <c r="G82">
        <f ca="1">G55+G69</f>
        <v>6</v>
      </c>
      <c r="H82">
        <f ca="1">H55+H69</f>
        <v>5</v>
      </c>
    </row>
    <row r="83" spans="1:8" x14ac:dyDescent="0.3">
      <c r="A83">
        <f>A70</f>
        <v>28</v>
      </c>
      <c r="B83" t="str">
        <f ca="1">B70</f>
        <v>Sproule at Kraus to Ferndale Woods Public School</v>
      </c>
      <c r="C83">
        <f ca="1">C56+C70</f>
        <v>8</v>
      </c>
      <c r="D83">
        <f ca="1">D56+D70</f>
        <v>8</v>
      </c>
      <c r="E83">
        <f ca="1">E56+E70</f>
        <v>8</v>
      </c>
      <c r="F83">
        <f ca="1">F56+F70</f>
        <v>8</v>
      </c>
      <c r="G83">
        <f ca="1">G56+G70</f>
        <v>8</v>
      </c>
      <c r="H83">
        <f ca="1">H56+H70</f>
        <v>8</v>
      </c>
    </row>
    <row r="84" spans="1:8" x14ac:dyDescent="0.3">
      <c r="A84">
        <f>A71</f>
        <v>32</v>
      </c>
      <c r="B84" t="str">
        <f ca="1">B71</f>
        <v>Ferndale Woods Public School to Veteran's at Essa</v>
      </c>
      <c r="C84">
        <f ca="1">C57+C71</f>
        <v>4</v>
      </c>
      <c r="D84">
        <f ca="1">D57+D71</f>
        <v>4</v>
      </c>
      <c r="E84">
        <f ca="1">E57+E71</f>
        <v>5</v>
      </c>
      <c r="F84">
        <f ca="1">F57+F71</f>
        <v>4</v>
      </c>
      <c r="G84">
        <f ca="1">G57+G71</f>
        <v>3</v>
      </c>
      <c r="H84">
        <f ca="1">H57+H71</f>
        <v>5</v>
      </c>
    </row>
    <row r="85" spans="1:8" x14ac:dyDescent="0.3">
      <c r="A85">
        <f>A58</f>
        <v>36</v>
      </c>
      <c r="B85" t="str">
        <f ca="1">B58</f>
        <v>Veteran's at Essa to Park Place</v>
      </c>
      <c r="C85">
        <f ca="1">C58+C73</f>
        <v>10</v>
      </c>
      <c r="D85">
        <f ca="1">D58+D73</f>
        <v>10</v>
      </c>
      <c r="E85">
        <f ca="1">E58+E73</f>
        <v>11</v>
      </c>
      <c r="F85">
        <f ca="1">F58+F73</f>
        <v>11</v>
      </c>
      <c r="G85">
        <f ca="1">G58+G73</f>
        <v>11</v>
      </c>
      <c r="H85">
        <f ca="1">H58+H73</f>
        <v>9</v>
      </c>
    </row>
    <row r="86" spans="1:8" x14ac:dyDescent="0.3">
      <c r="C86">
        <f ca="1">SUM(C76:C85)</f>
        <v>69</v>
      </c>
      <c r="D86">
        <f t="shared" ref="D86:H86" ca="1" si="26">SUM(D76:D85)</f>
        <v>69</v>
      </c>
      <c r="E86">
        <f t="shared" ca="1" si="26"/>
        <v>72</v>
      </c>
      <c r="F86">
        <f t="shared" ca="1" si="26"/>
        <v>73</v>
      </c>
      <c r="G86">
        <f t="shared" ca="1" si="26"/>
        <v>69</v>
      </c>
      <c r="H86">
        <f t="shared" ca="1" si="26"/>
        <v>66</v>
      </c>
    </row>
  </sheetData>
  <mergeCells count="10">
    <mergeCell ref="C47:H47"/>
    <mergeCell ref="Y42:AB42"/>
    <mergeCell ref="AC42:AG42"/>
    <mergeCell ref="C61:H61"/>
    <mergeCell ref="C74:H74"/>
    <mergeCell ref="L47:Q47"/>
    <mergeCell ref="C42:D42"/>
    <mergeCell ref="K42:R42"/>
    <mergeCell ref="S42:X42"/>
    <mergeCell ref="E42:J42"/>
  </mergeCells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XFD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XFD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7:XFD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:XFD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AG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AH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AH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CBAE-77A4-471B-AD91-682A28DE7B2F}">
  <dimension ref="B1:AI13"/>
  <sheetViews>
    <sheetView topLeftCell="Q1" workbookViewId="0">
      <selection activeCell="W15" sqref="W15"/>
    </sheetView>
  </sheetViews>
  <sheetFormatPr defaultRowHeight="14.4" x14ac:dyDescent="0.3"/>
  <cols>
    <col min="2" max="2" width="10.44140625" bestFit="1" customWidth="1"/>
    <col min="3" max="3" width="15.5546875" bestFit="1" customWidth="1"/>
    <col min="4" max="4" width="9" bestFit="1" customWidth="1"/>
    <col min="5" max="5" width="2.77734375" bestFit="1" customWidth="1"/>
    <col min="6" max="6" width="9" bestFit="1" customWidth="1"/>
    <col min="7" max="7" width="8.33203125" bestFit="1" customWidth="1"/>
    <col min="8" max="8" width="17.21875" bestFit="1" customWidth="1"/>
    <col min="9" max="9" width="10.21875" bestFit="1" customWidth="1"/>
    <col min="10" max="10" width="2.77734375" bestFit="1" customWidth="1"/>
    <col min="11" max="11" width="10.21875" bestFit="1" customWidth="1"/>
    <col min="12" max="12" width="13.6640625" bestFit="1" customWidth="1"/>
    <col min="13" max="13" width="8.33203125" bestFit="1" customWidth="1"/>
    <col min="14" max="14" width="9" bestFit="1" customWidth="1"/>
    <col min="15" max="15" width="2.77734375" bestFit="1" customWidth="1"/>
    <col min="16" max="16" width="9" bestFit="1" customWidth="1"/>
    <col min="17" max="17" width="15.5546875" bestFit="1" customWidth="1"/>
    <col min="18" max="18" width="10.44140625" bestFit="1" customWidth="1"/>
    <col min="19" max="19" width="2.77734375" bestFit="1" customWidth="1"/>
    <col min="20" max="20" width="10.44140625" bestFit="1" customWidth="1"/>
  </cols>
  <sheetData>
    <row r="1" spans="2:35" ht="21" x14ac:dyDescent="0.3">
      <c r="B1" s="60" t="s">
        <v>82</v>
      </c>
      <c r="C1" s="61"/>
      <c r="D1" s="61"/>
      <c r="E1" s="61"/>
      <c r="F1" s="61"/>
      <c r="G1" s="61"/>
      <c r="H1" s="61"/>
      <c r="I1" s="61"/>
      <c r="J1" s="28"/>
      <c r="K1" s="60" t="s">
        <v>83</v>
      </c>
      <c r="L1" s="61"/>
      <c r="M1" s="61"/>
      <c r="N1" s="61"/>
      <c r="O1" s="61"/>
      <c r="P1" s="61"/>
      <c r="Q1" s="61"/>
      <c r="R1" s="61"/>
      <c r="W1" s="60" t="s">
        <v>82</v>
      </c>
      <c r="X1" s="61"/>
      <c r="Y1" s="61"/>
      <c r="Z1" s="61"/>
      <c r="AA1" s="61"/>
      <c r="AB1" s="61"/>
      <c r="AC1" s="28"/>
      <c r="AD1" s="60" t="s">
        <v>83</v>
      </c>
      <c r="AE1" s="61"/>
      <c r="AF1" s="61"/>
      <c r="AG1" s="61"/>
      <c r="AH1" s="61"/>
      <c r="AI1" s="61"/>
    </row>
    <row r="2" spans="2:35" x14ac:dyDescent="0.3">
      <c r="B2" s="31" t="s">
        <v>39</v>
      </c>
      <c r="I2" s="20" t="s">
        <v>40</v>
      </c>
      <c r="K2" s="20" t="s">
        <v>39</v>
      </c>
      <c r="Q2" s="24"/>
      <c r="R2" s="20" t="s">
        <v>40</v>
      </c>
      <c r="S2" s="24"/>
      <c r="T2" s="20" t="s">
        <v>39</v>
      </c>
      <c r="W2" s="31" t="s">
        <v>39</v>
      </c>
      <c r="AB2" s="20" t="s">
        <v>40</v>
      </c>
      <c r="AD2" s="20" t="s">
        <v>39</v>
      </c>
      <c r="AH2" s="24"/>
      <c r="AI2" s="20" t="s">
        <v>40</v>
      </c>
    </row>
    <row r="3" spans="2:35" ht="72" x14ac:dyDescent="0.3">
      <c r="B3" s="20" t="s">
        <v>59</v>
      </c>
      <c r="C3" s="21" t="s">
        <v>84</v>
      </c>
      <c r="D3" s="22" t="s">
        <v>85</v>
      </c>
      <c r="E3" s="33"/>
      <c r="F3" s="22" t="s">
        <v>85</v>
      </c>
      <c r="G3" s="22" t="s">
        <v>86</v>
      </c>
      <c r="H3" s="21" t="s">
        <v>87</v>
      </c>
      <c r="I3" s="21" t="s">
        <v>41</v>
      </c>
      <c r="K3" s="21" t="s">
        <v>41</v>
      </c>
      <c r="L3" s="21" t="s">
        <v>88</v>
      </c>
      <c r="M3" s="22" t="s">
        <v>86</v>
      </c>
      <c r="N3" s="22" t="s">
        <v>85</v>
      </c>
      <c r="O3" s="24"/>
      <c r="P3" s="22" t="s">
        <v>85</v>
      </c>
      <c r="Q3" s="21" t="s">
        <v>84</v>
      </c>
      <c r="R3" s="34" t="s">
        <v>59</v>
      </c>
      <c r="S3" s="24"/>
      <c r="T3" s="20" t="s">
        <v>59</v>
      </c>
      <c r="W3" s="20" t="s">
        <v>59</v>
      </c>
      <c r="X3" s="21" t="s">
        <v>84</v>
      </c>
      <c r="Y3" s="22" t="s">
        <v>85</v>
      </c>
      <c r="Z3" s="22" t="s">
        <v>86</v>
      </c>
      <c r="AA3" s="21" t="s">
        <v>87</v>
      </c>
      <c r="AB3" s="21" t="s">
        <v>41</v>
      </c>
      <c r="AD3" s="21" t="s">
        <v>41</v>
      </c>
      <c r="AE3" s="21" t="s">
        <v>88</v>
      </c>
      <c r="AF3" s="22" t="s">
        <v>86</v>
      </c>
      <c r="AG3" s="22" t="s">
        <v>85</v>
      </c>
      <c r="AH3" s="21" t="s">
        <v>84</v>
      </c>
      <c r="AI3" s="34" t="s">
        <v>59</v>
      </c>
    </row>
    <row r="4" spans="2:35" x14ac:dyDescent="0.3">
      <c r="B4" s="20">
        <v>777</v>
      </c>
      <c r="C4" s="21">
        <v>662</v>
      </c>
      <c r="D4" s="21">
        <v>831</v>
      </c>
      <c r="E4" s="36" t="s">
        <v>42</v>
      </c>
      <c r="F4" s="21">
        <f>D4</f>
        <v>831</v>
      </c>
      <c r="G4" s="25">
        <v>627</v>
      </c>
      <c r="H4" s="21">
        <v>271</v>
      </c>
      <c r="I4" s="21">
        <v>1</v>
      </c>
      <c r="J4" s="36" t="s">
        <v>42</v>
      </c>
      <c r="K4" s="21">
        <v>1</v>
      </c>
      <c r="L4" s="21">
        <v>893</v>
      </c>
      <c r="M4" s="21">
        <v>626</v>
      </c>
      <c r="N4" s="21">
        <v>839</v>
      </c>
      <c r="O4" s="37" t="s">
        <v>42</v>
      </c>
      <c r="P4" s="21">
        <f>N4</f>
        <v>839</v>
      </c>
      <c r="Q4" s="21">
        <v>847</v>
      </c>
      <c r="R4" s="20">
        <v>777</v>
      </c>
      <c r="S4" s="37" t="s">
        <v>42</v>
      </c>
      <c r="T4" s="20">
        <v>777</v>
      </c>
      <c r="W4" s="20">
        <v>777</v>
      </c>
      <c r="X4" s="21">
        <v>662</v>
      </c>
      <c r="Y4" s="21">
        <v>831</v>
      </c>
      <c r="Z4" s="25">
        <v>627</v>
      </c>
      <c r="AA4" s="21">
        <v>271</v>
      </c>
      <c r="AB4" s="21">
        <v>1</v>
      </c>
      <c r="AC4" s="36" t="s">
        <v>42</v>
      </c>
      <c r="AD4" s="21">
        <v>1</v>
      </c>
      <c r="AE4" s="21">
        <v>893</v>
      </c>
      <c r="AF4" s="21">
        <v>626</v>
      </c>
      <c r="AG4" s="21">
        <v>839</v>
      </c>
      <c r="AH4" s="21">
        <v>847</v>
      </c>
      <c r="AI4" s="20">
        <v>777</v>
      </c>
    </row>
    <row r="6" spans="2:35" x14ac:dyDescent="0.3">
      <c r="B6" s="1">
        <v>0.29652777777777778</v>
      </c>
      <c r="C6" s="1">
        <v>0.3034722222222222</v>
      </c>
      <c r="D6" s="1">
        <v>0.30694444444444446</v>
      </c>
      <c r="G6" s="1">
        <v>0.31041666666666667</v>
      </c>
      <c r="H6" s="1">
        <v>0.31458333333333333</v>
      </c>
      <c r="I6" s="1">
        <v>0.32013888888888886</v>
      </c>
      <c r="K6" s="1">
        <v>0.28333333333333333</v>
      </c>
      <c r="L6" s="52">
        <v>0.28819444444444442</v>
      </c>
      <c r="M6" s="1">
        <v>0.2951388888888889</v>
      </c>
      <c r="N6" s="1">
        <v>0.29930555555555555</v>
      </c>
      <c r="Q6" s="1">
        <v>0.3034722222222222</v>
      </c>
      <c r="R6" s="1">
        <v>0.31111111111111112</v>
      </c>
      <c r="W6" s="1"/>
      <c r="X6" s="1">
        <f>C6-B6</f>
        <v>6.9444444444444198E-3</v>
      </c>
      <c r="Y6" s="1">
        <f t="shared" ref="Y6:Y13" si="0">D6-C6</f>
        <v>3.4722222222222654E-3</v>
      </c>
      <c r="Z6" s="1">
        <f>G6-D6</f>
        <v>3.4722222222222099E-3</v>
      </c>
      <c r="AA6" s="1">
        <f>H6-G6</f>
        <v>4.1666666666666519E-3</v>
      </c>
      <c r="AB6" s="1">
        <f>I6-H6</f>
        <v>5.5555555555555358E-3</v>
      </c>
      <c r="AD6" s="1"/>
      <c r="AE6" s="1">
        <f>L6-K6</f>
        <v>4.8611111111110938E-3</v>
      </c>
      <c r="AF6" s="1">
        <f t="shared" ref="AF6:AG13" si="1">M6-L6</f>
        <v>6.9444444444444753E-3</v>
      </c>
      <c r="AG6" s="1">
        <f t="shared" si="1"/>
        <v>4.1666666666666519E-3</v>
      </c>
      <c r="AH6" s="1">
        <f>Q6-N6</f>
        <v>4.1666666666666519E-3</v>
      </c>
      <c r="AI6" s="1">
        <f>R6-Q6</f>
        <v>7.6388888888889173E-3</v>
      </c>
    </row>
    <row r="7" spans="2:35" x14ac:dyDescent="0.3">
      <c r="B7" s="1">
        <v>0.31736111111111109</v>
      </c>
      <c r="C7" s="1">
        <v>0.32361111111111113</v>
      </c>
      <c r="D7" s="1">
        <v>0.32777777777777778</v>
      </c>
      <c r="G7" s="1">
        <v>0.33055555555555555</v>
      </c>
      <c r="H7" s="1">
        <v>0.33611111111111114</v>
      </c>
      <c r="I7" s="1">
        <v>0.34166666666666667</v>
      </c>
      <c r="K7" s="1">
        <v>0.32500000000000001</v>
      </c>
      <c r="L7" s="1">
        <v>0.33055555555555555</v>
      </c>
      <c r="M7" s="1">
        <v>0.33750000000000002</v>
      </c>
      <c r="N7" s="1">
        <v>0.34166666666666667</v>
      </c>
      <c r="Q7" s="1">
        <v>0.34652777777777777</v>
      </c>
      <c r="R7" s="1">
        <v>0.35416666666666669</v>
      </c>
      <c r="W7" s="1"/>
      <c r="X7" s="1">
        <f t="shared" ref="X7:X13" si="2">C7-B7</f>
        <v>6.2500000000000333E-3</v>
      </c>
      <c r="Y7" s="1">
        <f t="shared" si="0"/>
        <v>4.1666666666666519E-3</v>
      </c>
      <c r="Z7" s="1">
        <f t="shared" ref="Z7:Z13" si="3">G7-D7</f>
        <v>2.7777777777777679E-3</v>
      </c>
      <c r="AA7" s="1">
        <f t="shared" ref="AA7:AB13" si="4">H7-G7</f>
        <v>5.5555555555555913E-3</v>
      </c>
      <c r="AB7" s="1">
        <f t="shared" si="4"/>
        <v>5.5555555555555358E-3</v>
      </c>
      <c r="AD7" s="1"/>
      <c r="AE7" s="1">
        <f t="shared" ref="AE7:AE13" si="5">L7-K7</f>
        <v>5.5555555555555358E-3</v>
      </c>
      <c r="AF7" s="1">
        <f t="shared" si="1"/>
        <v>6.9444444444444753E-3</v>
      </c>
      <c r="AG7" s="1">
        <f t="shared" si="1"/>
        <v>4.1666666666666519E-3</v>
      </c>
      <c r="AH7" s="1">
        <f t="shared" ref="AH7:AH13" si="6">Q7-N7</f>
        <v>4.8611111111110938E-3</v>
      </c>
      <c r="AI7" s="1">
        <f t="shared" ref="AI7:AI13" si="7">R7-Q7</f>
        <v>7.6388888888889173E-3</v>
      </c>
    </row>
    <row r="8" spans="2:35" x14ac:dyDescent="0.3">
      <c r="B8" s="1">
        <v>0.50416666666666665</v>
      </c>
      <c r="C8" s="1">
        <v>0.51249999999999996</v>
      </c>
      <c r="D8" s="1">
        <v>0.51597222222222228</v>
      </c>
      <c r="G8" s="1">
        <v>0.51944444444444449</v>
      </c>
      <c r="H8" s="1">
        <v>0.52361111111111114</v>
      </c>
      <c r="I8" s="1">
        <v>0.52986111111111112</v>
      </c>
      <c r="K8" s="1">
        <v>0.51249999999999996</v>
      </c>
      <c r="L8" s="52">
        <v>0.51736111111111116</v>
      </c>
      <c r="M8" s="1">
        <v>0.52500000000000002</v>
      </c>
      <c r="N8" s="1">
        <v>0.52986111111111112</v>
      </c>
      <c r="Q8" s="1">
        <v>0.53333333333333333</v>
      </c>
      <c r="R8" s="1">
        <v>0.54097222222222219</v>
      </c>
      <c r="W8" s="1"/>
      <c r="X8" s="1">
        <f t="shared" si="2"/>
        <v>8.3333333333333037E-3</v>
      </c>
      <c r="Y8" s="1">
        <f t="shared" si="0"/>
        <v>3.4722222222223209E-3</v>
      </c>
      <c r="Z8" s="1">
        <f t="shared" si="3"/>
        <v>3.4722222222222099E-3</v>
      </c>
      <c r="AA8" s="1">
        <f t="shared" si="4"/>
        <v>4.1666666666666519E-3</v>
      </c>
      <c r="AB8" s="1">
        <f t="shared" si="4"/>
        <v>6.2499999999999778E-3</v>
      </c>
      <c r="AD8" s="1"/>
      <c r="AE8" s="1">
        <f t="shared" si="5"/>
        <v>4.8611111111112049E-3</v>
      </c>
      <c r="AF8" s="1">
        <f t="shared" si="1"/>
        <v>7.6388888888888618E-3</v>
      </c>
      <c r="AG8" s="1">
        <f t="shared" si="1"/>
        <v>4.8611111111110938E-3</v>
      </c>
      <c r="AH8" s="1">
        <f t="shared" si="6"/>
        <v>3.4722222222222099E-3</v>
      </c>
      <c r="AI8" s="1">
        <f t="shared" si="7"/>
        <v>7.6388888888888618E-3</v>
      </c>
    </row>
    <row r="9" spans="2:35" x14ac:dyDescent="0.3">
      <c r="B9" s="1">
        <v>0.5854166666666667</v>
      </c>
      <c r="C9" s="1">
        <v>0.59375</v>
      </c>
      <c r="D9" s="1">
        <v>0.59791666666666665</v>
      </c>
      <c r="G9" s="1">
        <v>0.60277777777777775</v>
      </c>
      <c r="H9" s="1">
        <v>0.60624999999999996</v>
      </c>
      <c r="I9" s="1">
        <v>0.61250000000000004</v>
      </c>
      <c r="K9" s="1">
        <v>0.59791666666666665</v>
      </c>
      <c r="L9" s="1">
        <v>0.60555555555555551</v>
      </c>
      <c r="M9" s="1">
        <v>0.60972222222222228</v>
      </c>
      <c r="N9" s="1">
        <v>0.61388888888888893</v>
      </c>
      <c r="Q9" s="1">
        <v>0.61805555555555558</v>
      </c>
      <c r="R9" s="1">
        <v>0.62777777777777777</v>
      </c>
      <c r="W9" s="1"/>
      <c r="X9" s="1">
        <f t="shared" si="2"/>
        <v>8.3333333333333037E-3</v>
      </c>
      <c r="Y9" s="1">
        <f t="shared" si="0"/>
        <v>4.1666666666666519E-3</v>
      </c>
      <c r="Z9" s="1">
        <f t="shared" si="3"/>
        <v>4.8611111111110938E-3</v>
      </c>
      <c r="AA9" s="1">
        <f t="shared" si="4"/>
        <v>3.4722222222222099E-3</v>
      </c>
      <c r="AB9" s="1">
        <f t="shared" si="4"/>
        <v>6.2500000000000888E-3</v>
      </c>
      <c r="AD9" s="1"/>
      <c r="AE9" s="1">
        <f t="shared" si="5"/>
        <v>7.6388888888888618E-3</v>
      </c>
      <c r="AF9" s="1">
        <f t="shared" si="1"/>
        <v>4.1666666666667629E-3</v>
      </c>
      <c r="AG9" s="1">
        <f t="shared" si="1"/>
        <v>4.1666666666666519E-3</v>
      </c>
      <c r="AH9" s="1">
        <f t="shared" si="6"/>
        <v>4.1666666666666519E-3</v>
      </c>
      <c r="AI9" s="1">
        <f t="shared" si="7"/>
        <v>9.7222222222221877E-3</v>
      </c>
    </row>
    <row r="10" spans="2:35" x14ac:dyDescent="0.3">
      <c r="B10" s="1">
        <v>0.62986111111111109</v>
      </c>
      <c r="C10" s="1">
        <v>0.63680555555555551</v>
      </c>
      <c r="D10" s="1">
        <v>0.64097222222222228</v>
      </c>
      <c r="G10" s="1">
        <v>0.64444444444444449</v>
      </c>
      <c r="H10" s="1">
        <v>0.65</v>
      </c>
      <c r="I10" s="1">
        <v>0.65555555555555556</v>
      </c>
      <c r="K10" s="1">
        <v>0.63749999999999996</v>
      </c>
      <c r="L10" s="52">
        <v>0.64236111111111116</v>
      </c>
      <c r="M10" s="1">
        <v>0.65069444444444446</v>
      </c>
      <c r="N10" s="1">
        <v>0.65486111111111112</v>
      </c>
      <c r="Q10" s="1">
        <v>0.65833333333333333</v>
      </c>
      <c r="R10" s="1">
        <v>0.66736111111111107</v>
      </c>
      <c r="W10" s="1"/>
      <c r="X10" s="1">
        <f t="shared" si="2"/>
        <v>6.9444444444444198E-3</v>
      </c>
      <c r="Y10" s="1">
        <f t="shared" si="0"/>
        <v>4.1666666666667629E-3</v>
      </c>
      <c r="Z10" s="1">
        <f t="shared" si="3"/>
        <v>3.4722222222222099E-3</v>
      </c>
      <c r="AA10" s="1">
        <f t="shared" si="4"/>
        <v>5.5555555555555358E-3</v>
      </c>
      <c r="AB10" s="1">
        <f t="shared" si="4"/>
        <v>5.5555555555555358E-3</v>
      </c>
      <c r="AD10" s="1"/>
      <c r="AE10" s="1">
        <f t="shared" si="5"/>
        <v>4.8611111111112049E-3</v>
      </c>
      <c r="AF10" s="1">
        <f t="shared" si="1"/>
        <v>8.3333333333333037E-3</v>
      </c>
      <c r="AG10" s="1">
        <f t="shared" si="1"/>
        <v>4.1666666666666519E-3</v>
      </c>
      <c r="AH10" s="1">
        <f t="shared" si="6"/>
        <v>3.4722222222222099E-3</v>
      </c>
      <c r="AI10" s="1">
        <f t="shared" si="7"/>
        <v>9.0277777777777457E-3</v>
      </c>
    </row>
    <row r="11" spans="2:35" x14ac:dyDescent="0.3">
      <c r="B11" s="1">
        <v>0.75347222222222221</v>
      </c>
      <c r="C11" s="1">
        <v>0.76388888888888884</v>
      </c>
      <c r="D11" s="1">
        <v>0.7680555555555556</v>
      </c>
      <c r="G11" s="1">
        <v>0.77083333333333337</v>
      </c>
      <c r="H11" s="1">
        <v>0.77430555555555558</v>
      </c>
      <c r="I11" s="1">
        <v>0.77916666666666667</v>
      </c>
      <c r="K11" s="1">
        <v>0.76458333333333328</v>
      </c>
      <c r="L11" s="1">
        <v>0.76875000000000004</v>
      </c>
      <c r="M11" s="52">
        <v>0.77222222222222225</v>
      </c>
      <c r="N11" s="52">
        <v>0.77708333333333335</v>
      </c>
      <c r="Q11" s="1">
        <v>0.78194444444444444</v>
      </c>
      <c r="R11" s="1">
        <v>0.7895833333333333</v>
      </c>
      <c r="W11" s="1"/>
      <c r="X11" s="1">
        <f>C11-B11</f>
        <v>1.041666666666663E-2</v>
      </c>
      <c r="Y11" s="1">
        <f t="shared" si="0"/>
        <v>4.1666666666667629E-3</v>
      </c>
      <c r="Z11" s="1">
        <f t="shared" si="3"/>
        <v>2.7777777777777679E-3</v>
      </c>
      <c r="AA11" s="1">
        <f t="shared" si="4"/>
        <v>3.4722222222222099E-3</v>
      </c>
      <c r="AB11" s="1">
        <f t="shared" si="4"/>
        <v>4.8611111111110938E-3</v>
      </c>
      <c r="AD11" s="1"/>
      <c r="AE11" s="1">
        <f t="shared" si="5"/>
        <v>4.1666666666667629E-3</v>
      </c>
      <c r="AF11" s="1">
        <f t="shared" si="1"/>
        <v>3.4722222222222099E-3</v>
      </c>
      <c r="AG11" s="1">
        <f t="shared" si="1"/>
        <v>4.8611111111110938E-3</v>
      </c>
      <c r="AH11" s="1">
        <f t="shared" si="6"/>
        <v>4.8611111111110938E-3</v>
      </c>
      <c r="AI11" s="1">
        <f t="shared" si="7"/>
        <v>7.6388888888888618E-3</v>
      </c>
    </row>
    <row r="12" spans="2:35" x14ac:dyDescent="0.3">
      <c r="B12" s="1">
        <v>0.83819444444444446</v>
      </c>
      <c r="C12" s="1">
        <v>0.84444444444444444</v>
      </c>
      <c r="D12" s="1">
        <v>0.84722222222222221</v>
      </c>
      <c r="G12" s="1">
        <v>0.85069444444444442</v>
      </c>
      <c r="H12" s="52">
        <v>0.85763888888888884</v>
      </c>
      <c r="I12" s="1">
        <v>0.86111111111111116</v>
      </c>
      <c r="K12" s="1">
        <v>0.8666666666666667</v>
      </c>
      <c r="L12" s="1">
        <v>0.87083333333333335</v>
      </c>
      <c r="M12" s="52">
        <v>0.87361111111111112</v>
      </c>
      <c r="N12" s="1">
        <v>0.88124999999999998</v>
      </c>
      <c r="Q12" s="52">
        <v>0.88402777777777775</v>
      </c>
      <c r="R12" s="1">
        <v>0.89166666666666672</v>
      </c>
      <c r="W12" s="1"/>
      <c r="X12" s="1">
        <f t="shared" si="2"/>
        <v>6.2499999999999778E-3</v>
      </c>
      <c r="Y12" s="1">
        <f t="shared" si="0"/>
        <v>2.7777777777777679E-3</v>
      </c>
      <c r="Z12" s="1">
        <f t="shared" si="3"/>
        <v>3.4722222222222099E-3</v>
      </c>
      <c r="AA12" s="1">
        <f>H12-G12</f>
        <v>6.9444444444444198E-3</v>
      </c>
      <c r="AB12" s="1">
        <f>I12-H12</f>
        <v>3.4722222222223209E-3</v>
      </c>
      <c r="AD12" s="1"/>
      <c r="AE12" s="1">
        <f t="shared" si="5"/>
        <v>4.1666666666666519E-3</v>
      </c>
      <c r="AF12" s="1">
        <f>M12-L12</f>
        <v>2.7777777777777679E-3</v>
      </c>
      <c r="AG12" s="1">
        <f t="shared" si="1"/>
        <v>7.6388888888888618E-3</v>
      </c>
      <c r="AH12" s="1">
        <f t="shared" si="6"/>
        <v>2.7777777777777679E-3</v>
      </c>
      <c r="AI12" s="1">
        <f t="shared" si="7"/>
        <v>7.6388888888889728E-3</v>
      </c>
    </row>
    <row r="13" spans="2:35" x14ac:dyDescent="0.3">
      <c r="B13" s="1">
        <v>0.92083333333333328</v>
      </c>
      <c r="C13" s="1">
        <v>0.92847222222222225</v>
      </c>
      <c r="D13" s="1">
        <v>0.93194444444444446</v>
      </c>
      <c r="G13" s="1">
        <v>0.93541666666666667</v>
      </c>
      <c r="H13" s="1">
        <v>0.93958333333333333</v>
      </c>
      <c r="I13" s="1">
        <v>0.94444444444444442</v>
      </c>
      <c r="K13" s="1">
        <v>0.9291666666666667</v>
      </c>
      <c r="L13" s="1">
        <v>0.93263888888888891</v>
      </c>
      <c r="M13" s="1">
        <v>0.93611111111111112</v>
      </c>
      <c r="N13" s="52">
        <v>0.94236111111111109</v>
      </c>
      <c r="Q13" s="1">
        <v>0.94791666666666663</v>
      </c>
      <c r="R13" s="1">
        <v>0.95347222222222228</v>
      </c>
      <c r="W13" s="1"/>
      <c r="X13" s="1">
        <f t="shared" si="2"/>
        <v>7.6388888888889728E-3</v>
      </c>
      <c r="Y13" s="1">
        <f t="shared" si="0"/>
        <v>3.4722222222222099E-3</v>
      </c>
      <c r="Z13" s="1">
        <f t="shared" si="3"/>
        <v>3.4722222222222099E-3</v>
      </c>
      <c r="AA13" s="1">
        <f t="shared" si="4"/>
        <v>4.1666666666666519E-3</v>
      </c>
      <c r="AB13" s="1">
        <f t="shared" si="4"/>
        <v>4.8611111111110938E-3</v>
      </c>
      <c r="AD13" s="1"/>
      <c r="AE13" s="1">
        <f t="shared" si="5"/>
        <v>3.4722222222222099E-3</v>
      </c>
      <c r="AF13" s="1">
        <f t="shared" si="1"/>
        <v>3.4722222222222099E-3</v>
      </c>
      <c r="AG13" s="1">
        <f t="shared" si="1"/>
        <v>6.2499999999999778E-3</v>
      </c>
      <c r="AH13" s="1">
        <f t="shared" si="6"/>
        <v>5.5555555555555358E-3</v>
      </c>
      <c r="AI13" s="1">
        <f t="shared" si="7"/>
        <v>5.5555555555556468E-3</v>
      </c>
    </row>
  </sheetData>
  <mergeCells count="4">
    <mergeCell ref="B1:I1"/>
    <mergeCell ref="K1:R1"/>
    <mergeCell ref="W1:AB1"/>
    <mergeCell ref="AD1:AI1"/>
  </mergeCells>
  <conditionalFormatting sqref="B1">
    <cfRule type="containsText" dxfId="241" priority="18" operator="containsText" text="Night">
      <formula>NOT(ISERROR(SEARCH("Night",B1)))</formula>
    </cfRule>
    <cfRule type="containsText" dxfId="240" priority="19" operator="containsText" text="Evening">
      <formula>NOT(ISERROR(SEARCH("Evening",B1)))</formula>
    </cfRule>
    <cfRule type="containsText" dxfId="239" priority="20" operator="containsText" text="Peak">
      <formula>NOT(ISERROR(SEARCH("Peak",B1)))</formula>
    </cfRule>
    <cfRule type="containsText" dxfId="238" priority="21" operator="containsText" text="Afternoon">
      <formula>NOT(ISERROR(SEARCH("Afternoon",B1)))</formula>
    </cfRule>
    <cfRule type="containsText" dxfId="237" priority="22" operator="containsText" text="Morning">
      <formula>NOT(ISERROR(SEARCH("Morning",B1)))</formula>
    </cfRule>
  </conditionalFormatting>
  <conditionalFormatting sqref="K1">
    <cfRule type="containsText" dxfId="236" priority="13" operator="containsText" text="Night">
      <formula>NOT(ISERROR(SEARCH("Night",K1)))</formula>
    </cfRule>
    <cfRule type="containsText" dxfId="235" priority="14" operator="containsText" text="Evening">
      <formula>NOT(ISERROR(SEARCH("Evening",K1)))</formula>
    </cfRule>
    <cfRule type="containsText" dxfId="234" priority="15" operator="containsText" text="Peak">
      <formula>NOT(ISERROR(SEARCH("Peak",K1)))</formula>
    </cfRule>
    <cfRule type="containsText" dxfId="233" priority="16" operator="containsText" text="Afternoon">
      <formula>NOT(ISERROR(SEARCH("Afternoon",K1)))</formula>
    </cfRule>
    <cfRule type="containsText" dxfId="232" priority="17" operator="containsText" text="Morning">
      <formula>NOT(ISERROR(SEARCH("Morning",K1)))</formula>
    </cfRule>
  </conditionalFormatting>
  <conditionalFormatting sqref="W1">
    <cfRule type="containsText" dxfId="231" priority="8" operator="containsText" text="Night">
      <formula>NOT(ISERROR(SEARCH("Night",W1)))</formula>
    </cfRule>
    <cfRule type="containsText" dxfId="230" priority="9" operator="containsText" text="Evening">
      <formula>NOT(ISERROR(SEARCH("Evening",W1)))</formula>
    </cfRule>
    <cfRule type="containsText" dxfId="229" priority="10" operator="containsText" text="Peak">
      <formula>NOT(ISERROR(SEARCH("Peak",W1)))</formula>
    </cfRule>
    <cfRule type="containsText" dxfId="228" priority="11" operator="containsText" text="Afternoon">
      <formula>NOT(ISERROR(SEARCH("Afternoon",W1)))</formula>
    </cfRule>
    <cfRule type="containsText" dxfId="227" priority="12" operator="containsText" text="Morning">
      <formula>NOT(ISERROR(SEARCH("Morning",W1)))</formula>
    </cfRule>
  </conditionalFormatting>
  <conditionalFormatting sqref="X6:AB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ntainsText" dxfId="226" priority="3" operator="containsText" text="Night">
      <formula>NOT(ISERROR(SEARCH("Night",AD1)))</formula>
    </cfRule>
    <cfRule type="containsText" dxfId="225" priority="4" operator="containsText" text="Evening">
      <formula>NOT(ISERROR(SEARCH("Evening",AD1)))</formula>
    </cfRule>
    <cfRule type="containsText" dxfId="224" priority="5" operator="containsText" text="Peak">
      <formula>NOT(ISERROR(SEARCH("Peak",AD1)))</formula>
    </cfRule>
    <cfRule type="containsText" dxfId="223" priority="6" operator="containsText" text="Afternoon">
      <formula>NOT(ISERROR(SEARCH("Afternoon",AD1)))</formula>
    </cfRule>
    <cfRule type="containsText" dxfId="222" priority="7" operator="containsText" text="Morning">
      <formula>NOT(ISERROR(SEARCH("Morning",AD1)))</formula>
    </cfRule>
  </conditionalFormatting>
  <conditionalFormatting sqref="AE6:AI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2E73-AF73-463A-953F-5CB21669F175}">
  <dimension ref="A1:AG105"/>
  <sheetViews>
    <sheetView tabSelected="1" topLeftCell="K1" zoomScale="70" zoomScaleNormal="70" workbookViewId="0">
      <selection activeCell="R9" sqref="R9"/>
    </sheetView>
  </sheetViews>
  <sheetFormatPr defaultRowHeight="14.4" x14ac:dyDescent="0.3"/>
  <cols>
    <col min="3" max="3" width="12.77734375" bestFit="1" customWidth="1"/>
    <col min="4" max="4" width="12.77734375" customWidth="1"/>
    <col min="5" max="5" width="11.33203125" hidden="1" customWidth="1"/>
    <col min="6" max="6" width="10.44140625" bestFit="1" customWidth="1"/>
    <col min="7" max="7" width="16.21875" bestFit="1" customWidth="1"/>
    <col min="8" max="8" width="17.77734375" bestFit="1" customWidth="1"/>
    <col min="9" max="9" width="9" customWidth="1"/>
    <col min="10" max="11" width="17.77734375" customWidth="1"/>
    <col min="12" max="12" width="18.21875" bestFit="1" customWidth="1"/>
    <col min="13" max="13" width="11" bestFit="1" customWidth="1"/>
    <col min="14" max="14" width="10.33203125" bestFit="1" customWidth="1"/>
    <col min="15" max="15" width="11" bestFit="1" customWidth="1"/>
    <col min="16" max="16" width="14" bestFit="1" customWidth="1"/>
    <col min="17" max="17" width="14" customWidth="1"/>
    <col min="18" max="18" width="17.77734375" bestFit="1" customWidth="1"/>
    <col min="19" max="20" width="17.77734375" customWidth="1"/>
    <col min="21" max="21" width="16.21875" bestFit="1" customWidth="1"/>
    <col min="22" max="22" width="10.44140625" bestFit="1" customWidth="1"/>
    <col min="23" max="23" width="6.88671875" customWidth="1"/>
    <col min="24" max="24" width="10.77734375" bestFit="1" customWidth="1"/>
    <col min="25" max="25" width="11.6640625" bestFit="1" customWidth="1"/>
    <col min="26" max="26" width="11.21875" bestFit="1" customWidth="1"/>
    <col min="28" max="28" width="19.77734375" bestFit="1" customWidth="1"/>
    <col min="29" max="29" width="10.88671875" customWidth="1"/>
    <col min="33" max="33" width="21.5546875" bestFit="1" customWidth="1"/>
    <col min="34" max="34" width="13.21875" bestFit="1" customWidth="1"/>
  </cols>
  <sheetData>
    <row r="1" spans="1:33" x14ac:dyDescent="0.3">
      <c r="A1" s="63" t="s">
        <v>51</v>
      </c>
      <c r="C1" s="27"/>
      <c r="D1" s="27"/>
    </row>
    <row r="2" spans="1:33" ht="21" x14ac:dyDescent="0.3">
      <c r="A2" s="63"/>
      <c r="C2" s="27"/>
      <c r="D2" s="27"/>
      <c r="F2" s="60" t="s">
        <v>82</v>
      </c>
      <c r="G2" s="61"/>
      <c r="H2" s="61"/>
      <c r="I2" s="61"/>
      <c r="J2" s="61"/>
      <c r="K2" s="61"/>
      <c r="L2" s="61"/>
      <c r="M2" s="61"/>
      <c r="N2" s="28"/>
      <c r="O2" s="60" t="s">
        <v>83</v>
      </c>
      <c r="P2" s="61"/>
      <c r="Q2" s="61"/>
      <c r="R2" s="61"/>
      <c r="S2" s="61"/>
      <c r="T2" s="61"/>
      <c r="U2" s="61"/>
      <c r="V2" s="61"/>
    </row>
    <row r="3" spans="1:33" x14ac:dyDescent="0.3">
      <c r="A3" s="63"/>
      <c r="C3" s="29"/>
      <c r="D3" s="30"/>
      <c r="F3" s="31" t="s">
        <v>39</v>
      </c>
      <c r="H3" s="20" t="s">
        <v>40</v>
      </c>
      <c r="J3" s="20" t="s">
        <v>39</v>
      </c>
      <c r="M3" s="20" t="s">
        <v>40</v>
      </c>
      <c r="O3" s="20" t="s">
        <v>39</v>
      </c>
      <c r="U3" s="24"/>
      <c r="V3" s="20" t="s">
        <v>40</v>
      </c>
      <c r="W3" s="24"/>
      <c r="X3" s="20" t="s">
        <v>39</v>
      </c>
      <c r="Y3" s="24"/>
      <c r="Z3" s="24"/>
      <c r="AA3" s="32"/>
    </row>
    <row r="4" spans="1:33" ht="28.8" x14ac:dyDescent="0.3">
      <c r="A4" s="63"/>
      <c r="C4" s="29"/>
      <c r="D4" s="29" t="s">
        <v>66</v>
      </c>
      <c r="E4" s="20" t="s">
        <v>43</v>
      </c>
      <c r="F4" s="20" t="s">
        <v>59</v>
      </c>
      <c r="G4" s="21" t="s">
        <v>84</v>
      </c>
      <c r="H4" s="22" t="s">
        <v>85</v>
      </c>
      <c r="I4" s="33"/>
      <c r="J4" s="22" t="s">
        <v>85</v>
      </c>
      <c r="K4" s="22" t="s">
        <v>86</v>
      </c>
      <c r="L4" s="21" t="s">
        <v>87</v>
      </c>
      <c r="M4" s="21" t="s">
        <v>41</v>
      </c>
      <c r="O4" s="21" t="s">
        <v>41</v>
      </c>
      <c r="P4" s="21" t="s">
        <v>88</v>
      </c>
      <c r="Q4" s="22" t="s">
        <v>86</v>
      </c>
      <c r="R4" s="22" t="s">
        <v>85</v>
      </c>
      <c r="S4" s="24"/>
      <c r="T4" s="22" t="s">
        <v>85</v>
      </c>
      <c r="U4" s="21" t="s">
        <v>84</v>
      </c>
      <c r="V4" s="34" t="s">
        <v>59</v>
      </c>
      <c r="W4" s="24"/>
      <c r="X4" s="20" t="s">
        <v>59</v>
      </c>
      <c r="Y4" s="24"/>
      <c r="Z4" s="24"/>
      <c r="AA4" s="32"/>
    </row>
    <row r="5" spans="1:33" x14ac:dyDescent="0.3">
      <c r="A5" s="63"/>
      <c r="D5" s="51"/>
      <c r="E5" s="20" t="s">
        <v>44</v>
      </c>
      <c r="F5" s="20">
        <v>777</v>
      </c>
      <c r="G5" s="21">
        <v>662</v>
      </c>
      <c r="H5" s="21">
        <v>831</v>
      </c>
      <c r="I5" s="36" t="s">
        <v>42</v>
      </c>
      <c r="J5" s="21">
        <f>H5</f>
        <v>831</v>
      </c>
      <c r="K5" s="25">
        <v>627</v>
      </c>
      <c r="L5" s="21">
        <v>271</v>
      </c>
      <c r="M5" s="21">
        <v>1</v>
      </c>
      <c r="N5" s="36" t="s">
        <v>42</v>
      </c>
      <c r="O5" s="21">
        <v>1</v>
      </c>
      <c r="P5" s="21">
        <v>893</v>
      </c>
      <c r="Q5" s="21">
        <v>626</v>
      </c>
      <c r="R5" s="21">
        <v>839</v>
      </c>
      <c r="S5" s="37" t="s">
        <v>42</v>
      </c>
      <c r="T5" s="21">
        <f>R5</f>
        <v>839</v>
      </c>
      <c r="U5" s="21">
        <v>847</v>
      </c>
      <c r="V5" s="20">
        <v>777</v>
      </c>
      <c r="W5" s="37" t="s">
        <v>42</v>
      </c>
      <c r="X5" s="20">
        <v>777</v>
      </c>
      <c r="Y5" s="10" t="s">
        <v>46</v>
      </c>
      <c r="Z5" s="10" t="s">
        <v>47</v>
      </c>
      <c r="AA5" s="10" t="s">
        <v>42</v>
      </c>
      <c r="AB5" s="10" t="s">
        <v>48</v>
      </c>
      <c r="AC5" s="2" t="s">
        <v>45</v>
      </c>
      <c r="AG5" s="13" t="s">
        <v>61</v>
      </c>
    </row>
    <row r="6" spans="1:33" ht="15.6" x14ac:dyDescent="0.3">
      <c r="A6" s="63"/>
      <c r="B6" s="3">
        <f>IF(C6="Early Morning",0,IF(C6="Morning",1,IF(C6="Midday",2,IF(C6="Peak",3,IF(C6="Evening",4,IF(C6="Night",5,""))))))</f>
        <v>0</v>
      </c>
      <c r="C6" s="4" t="s">
        <v>33</v>
      </c>
      <c r="D6" s="35">
        <v>1</v>
      </c>
      <c r="E6" s="30"/>
      <c r="F6" s="38"/>
      <c r="G6" s="38"/>
      <c r="H6" s="38"/>
      <c r="I6" s="39"/>
      <c r="J6" s="38"/>
      <c r="K6" s="40">
        <f>TIME(5,26,)</f>
        <v>0.22638888888888889</v>
      </c>
      <c r="L6" s="5" cm="1">
        <f t="array" aca="1" ref="L6" ca="1">K6+TIME(,OFFSET(Segment!$C$79,,$B6,),)</f>
        <v>0.23055555555555557</v>
      </c>
      <c r="M6" s="54" cm="1">
        <f t="array" aca="1" ref="M6" ca="1">L6+TIME(,OFFSET(Segment!$C$80,,$B6,),)</f>
        <v>0.23611111111111113</v>
      </c>
      <c r="N6" s="41">
        <v>8</v>
      </c>
      <c r="O6" s="5">
        <f t="shared" ref="O6:O8" ca="1" si="0">M6+TIME(,N6,)</f>
        <v>0.2416666666666667</v>
      </c>
      <c r="P6" s="5" cm="1">
        <f t="array" aca="1" ref="P6" ca="1">O6+TIME(,OFFSET(Segment!$C$81,,$B6,),)</f>
        <v>0.24652777777777782</v>
      </c>
      <c r="Q6" s="5" cm="1">
        <f t="array" aca="1" ref="Q6" ca="1">P6+TIME(,OFFSET(Segment!$C$82,,$B6,),)</f>
        <v>0.25138888888888894</v>
      </c>
      <c r="R6" s="5" cm="1">
        <f t="array" aca="1" ref="R6" ca="1">Q6+TIME(,OFFSET(Segment!$C$83,,$B6,),)</f>
        <v>0.25694444444444448</v>
      </c>
      <c r="S6" s="41">
        <v>2</v>
      </c>
      <c r="T6" s="38">
        <f t="shared" ref="T6:T7" ca="1" si="1">R6+TIME(,S6,)</f>
        <v>0.25833333333333336</v>
      </c>
      <c r="U6" s="5" cm="1">
        <f t="array" aca="1" ref="U6" ca="1">T6+TIME(,OFFSET(Segment!$C$84,,$B6,),)</f>
        <v>0.26111111111111113</v>
      </c>
      <c r="V6" s="5" cm="1">
        <f t="array" aca="1" ref="V6" ca="1">U6+TIME(,OFFSET(Segment!$C$85,,$B6,),)</f>
        <v>0.26805555555555555</v>
      </c>
      <c r="W6" s="41">
        <v>9</v>
      </c>
      <c r="X6" s="38">
        <f t="shared" ref="X6:X7" ca="1" si="2">V6+TIME(,W6,)</f>
        <v>0.27430555555555552</v>
      </c>
      <c r="Y6" s="6">
        <f ca="1">Z6-AA6</f>
        <v>49.999999999999957</v>
      </c>
      <c r="Z6" s="6">
        <f ca="1">(X6-K6)*1440</f>
        <v>68.999999999999957</v>
      </c>
      <c r="AA6" s="6">
        <f>N6+I6+W6+S6</f>
        <v>19</v>
      </c>
      <c r="AB6" s="7">
        <f ca="1">AA6/Y6</f>
        <v>0.38000000000000034</v>
      </c>
      <c r="AC6" s="8"/>
      <c r="AE6" s="67">
        <f ca="1">(X6-'[2]2'!X6)*1440</f>
        <v>0</v>
      </c>
      <c r="AG6" s="42" t="s">
        <v>89</v>
      </c>
    </row>
    <row r="7" spans="1:33" ht="15.6" x14ac:dyDescent="0.3">
      <c r="A7" s="63"/>
      <c r="B7" s="3">
        <f>IF(C7="Early Morning",0,IF(C7="Morning",1,IF(C7="Midday",2,IF(C7="Peak",3,IF(C7="Evening",4,IF(C7="Night",5,""))))))</f>
        <v>0</v>
      </c>
      <c r="C7" s="4" t="s">
        <v>33</v>
      </c>
      <c r="D7" s="35">
        <v>2</v>
      </c>
      <c r="E7" s="43"/>
      <c r="F7" s="44"/>
      <c r="G7" s="44"/>
      <c r="H7" s="44"/>
      <c r="I7" s="45"/>
      <c r="J7" s="44"/>
      <c r="K7" s="9">
        <f>K6+TIME(,30,)</f>
        <v>0.24722222222222223</v>
      </c>
      <c r="L7" s="5" cm="1">
        <f t="array" aca="1" ref="L7" ca="1">K7+TIME(,OFFSET(Segment!$C$79,,$B7,),)</f>
        <v>0.25138888888888888</v>
      </c>
      <c r="M7" s="54" cm="1">
        <f t="array" aca="1" ref="M7" ca="1">L7+TIME(,OFFSET(Segment!$C$80,,$B7,),)</f>
        <v>0.25694444444444442</v>
      </c>
      <c r="N7" s="41">
        <v>8</v>
      </c>
      <c r="O7" s="5">
        <f t="shared" ca="1" si="0"/>
        <v>0.26249999999999996</v>
      </c>
      <c r="P7" s="5" cm="1">
        <f t="array" aca="1" ref="P7" ca="1">O7+TIME(,OFFSET(Segment!$C$81,,$B7,),)</f>
        <v>0.26736111111111105</v>
      </c>
      <c r="Q7" s="5" cm="1">
        <f t="array" aca="1" ref="Q7" ca="1">P7+TIME(,OFFSET(Segment!$C$82,,$B7,),)</f>
        <v>0.27222222222222214</v>
      </c>
      <c r="R7" s="5" cm="1">
        <f t="array" aca="1" ref="R7" ca="1">Q7+TIME(,OFFSET(Segment!$C$83,,$B7,),)</f>
        <v>0.27777777777777768</v>
      </c>
      <c r="S7" s="41">
        <v>2</v>
      </c>
      <c r="T7" s="38">
        <f t="shared" ca="1" si="1"/>
        <v>0.27916666666666656</v>
      </c>
      <c r="U7" s="5" cm="1">
        <f t="array" aca="1" ref="U7" ca="1">T7+TIME(,OFFSET(Segment!$C$84,,$B7,),)</f>
        <v>0.28194444444444433</v>
      </c>
      <c r="V7" s="5" cm="1">
        <f t="array" aca="1" ref="V7" ca="1">U7+TIME(,OFFSET(Segment!$C$85,,$B7,),)</f>
        <v>0.28888888888888875</v>
      </c>
      <c r="W7" s="41">
        <v>9</v>
      </c>
      <c r="X7" s="38">
        <f t="shared" ca="1" si="2"/>
        <v>0.29513888888888873</v>
      </c>
      <c r="Y7" s="6">
        <f t="shared" ref="Y7:Y39" ca="1" si="3">Z7-AA7</f>
        <v>49.999999999999758</v>
      </c>
      <c r="Z7" s="6">
        <f ca="1">(X7-K7)*1440</f>
        <v>68.999999999999758</v>
      </c>
      <c r="AA7" s="6">
        <f>N7+I7+W7+S7</f>
        <v>19</v>
      </c>
      <c r="AB7" s="7">
        <f t="shared" ref="AB7:AB39" ca="1" si="4">AA7/Y7</f>
        <v>0.38000000000000184</v>
      </c>
      <c r="AC7" s="8">
        <f ca="1">(X7-X6)*1440</f>
        <v>29.999999999999815</v>
      </c>
      <c r="AG7" s="14" t="s">
        <v>62</v>
      </c>
    </row>
    <row r="8" spans="1:33" ht="15.6" x14ac:dyDescent="0.3">
      <c r="A8" s="63"/>
      <c r="B8" s="3">
        <f t="shared" ref="B8:B39" si="5">IF(C8="Early Morning",0,IF(C8="Morning",1,IF(C8="Midday",2,IF(C8="Peak",3,IF(C8="Evening",4,IF(C8="Night",5,""))))))</f>
        <v>1</v>
      </c>
      <c r="C8" s="4" t="s">
        <v>34</v>
      </c>
      <c r="D8" s="35">
        <v>3</v>
      </c>
      <c r="E8" s="43"/>
      <c r="F8" s="40">
        <f ca="1">X6-TIME(,30,)</f>
        <v>0.25347222222222221</v>
      </c>
      <c r="G8" s="5" cm="1">
        <f t="array" aca="1" ref="G8" ca="1">F8+TIME(,OFFSET(Segment!$C$76,,$B8,),)</f>
        <v>0.25972222222222219</v>
      </c>
      <c r="H8" s="5" cm="1">
        <f t="array" aca="1" ref="H8" ca="1">G8+TIME(,OFFSET(Segment!$C$77,,$B8,),)</f>
        <v>0.26180555555555551</v>
      </c>
      <c r="I8" s="41">
        <v>2</v>
      </c>
      <c r="J8" s="5">
        <f ca="1">H8+TIME(,I8,)</f>
        <v>0.2631944444444444</v>
      </c>
      <c r="K8" s="5" cm="1">
        <f t="array" aca="1" ref="K8" ca="1">J8+TIME(,OFFSET(Segment!$C$78,,$B8,),)</f>
        <v>0.26805555555555549</v>
      </c>
      <c r="L8" s="5" cm="1">
        <f t="array" aca="1" ref="L8" ca="1">K8+TIME(,OFFSET(Segment!$C$79,,$B8,),)</f>
        <v>0.27222222222222214</v>
      </c>
      <c r="M8" s="54" cm="1">
        <f t="array" aca="1" ref="M8" ca="1">L8+TIME(,OFFSET(Segment!$C$80,,$B8,),)</f>
        <v>0.27777777777777768</v>
      </c>
      <c r="N8" s="41">
        <v>8</v>
      </c>
      <c r="O8" s="5">
        <f t="shared" ca="1" si="0"/>
        <v>0.28333333333333321</v>
      </c>
      <c r="P8" s="5" cm="1">
        <f t="array" aca="1" ref="P8" ca="1">O8+TIME(,OFFSET(Segment!$C$81,,$B8,),)</f>
        <v>0.28819444444444431</v>
      </c>
      <c r="Q8" s="5" cm="1">
        <f t="array" aca="1" ref="Q8" ca="1">P8+TIME(,OFFSET(Segment!$C$82,,$B8,),)</f>
        <v>0.2930555555555554</v>
      </c>
      <c r="R8" s="5" cm="1">
        <f t="array" aca="1" ref="R8" ca="1">Q8+TIME(,OFFSET(Segment!$C$83,,$B8,),)</f>
        <v>0.29861111111111094</v>
      </c>
      <c r="S8" s="41">
        <v>2</v>
      </c>
      <c r="T8" s="38">
        <f ca="1">R8+TIME(,S8,)</f>
        <v>0.29999999999999982</v>
      </c>
      <c r="U8" s="53" cm="1">
        <f t="array" aca="1" ref="U8" ca="1">T8+TIME(,OFFSET(Segment!$C$84,,$B8,),)</f>
        <v>0.30277777777777759</v>
      </c>
      <c r="V8" s="5" cm="1">
        <f t="array" aca="1" ref="V8" ca="1">U8+TIME(,OFFSET(Segment!$C$85,,$B8,),)</f>
        <v>0.30972222222222201</v>
      </c>
      <c r="W8" s="41">
        <v>9</v>
      </c>
      <c r="X8" s="38">
        <f ca="1">V8+TIME(,W8,)</f>
        <v>0.31597222222222199</v>
      </c>
      <c r="Y8" s="6">
        <f t="shared" ca="1" si="3"/>
        <v>68.999999999999687</v>
      </c>
      <c r="Z8" s="6">
        <f ca="1">(X8-F8)*1440</f>
        <v>89.999999999999687</v>
      </c>
      <c r="AA8" s="6">
        <f t="shared" ref="AA8:AA39" si="6">N8+I8+W8+S8</f>
        <v>21</v>
      </c>
      <c r="AB8" s="7">
        <f t="shared" ca="1" si="4"/>
        <v>0.30434782608695787</v>
      </c>
      <c r="AC8" s="8">
        <f t="shared" ref="AC8:AC37" ca="1" si="7">(X8-X7)*1440</f>
        <v>29.999999999999893</v>
      </c>
      <c r="AG8" s="15" t="s">
        <v>63</v>
      </c>
    </row>
    <row r="9" spans="1:33" ht="15.6" x14ac:dyDescent="0.3">
      <c r="A9" s="63"/>
      <c r="B9" s="3">
        <f t="shared" si="5"/>
        <v>1</v>
      </c>
      <c r="C9" s="4" t="s">
        <v>34</v>
      </c>
      <c r="D9" s="35">
        <v>1</v>
      </c>
      <c r="E9" s="43"/>
      <c r="F9" s="38">
        <f ca="1">X6</f>
        <v>0.27430555555555552</v>
      </c>
      <c r="G9" s="53" cm="1">
        <f t="array" aca="1" ref="G9" ca="1">F9+TIME(,OFFSET(Segment!$C$76,,$B9,),)</f>
        <v>0.2805555555555555</v>
      </c>
      <c r="H9" s="5" cm="1">
        <f t="array" aca="1" ref="H9" ca="1">G9+TIME(,OFFSET(Segment!$C$77,,$B9,),)</f>
        <v>0.28263888888888883</v>
      </c>
      <c r="I9" s="41">
        <v>2</v>
      </c>
      <c r="J9" s="5">
        <f t="shared" ref="J9:J37" ca="1" si="8">H9+TIME(,I9,)</f>
        <v>0.28402777777777771</v>
      </c>
      <c r="K9" s="5" cm="1">
        <f t="array" aca="1" ref="K9" ca="1">J9+TIME(,OFFSET(Segment!$C$78,,$B9,),)</f>
        <v>0.28888888888888881</v>
      </c>
      <c r="L9" s="5" cm="1">
        <f t="array" aca="1" ref="L9" ca="1">K9+TIME(,OFFSET(Segment!$C$79,,$B9,),)</f>
        <v>0.29305555555555546</v>
      </c>
      <c r="M9" s="54" cm="1">
        <f t="array" aca="1" ref="M9" ca="1">L9+TIME(,OFFSET(Segment!$C$80,,$B9,),)</f>
        <v>0.29861111111111099</v>
      </c>
      <c r="N9" s="41">
        <v>8</v>
      </c>
      <c r="O9" s="5">
        <f t="shared" ref="O9:O37" ca="1" si="9">M9+TIME(,N9,)</f>
        <v>0.30416666666666653</v>
      </c>
      <c r="P9" s="5" cm="1">
        <f t="array" aca="1" ref="P9" ca="1">O9+TIME(,OFFSET(Segment!$C$81,,$B9,),)</f>
        <v>0.30902777777777762</v>
      </c>
      <c r="Q9" s="5" cm="1">
        <f t="array" aca="1" ref="Q9" ca="1">P9+TIME(,OFFSET(Segment!$C$82,,$B9,),)</f>
        <v>0.31388888888888872</v>
      </c>
      <c r="R9" s="5" cm="1">
        <f t="array" aca="1" ref="R9" ca="1">Q9+TIME(,OFFSET(Segment!$C$83,,$B9,),)</f>
        <v>0.31944444444444425</v>
      </c>
      <c r="S9" s="41">
        <v>2</v>
      </c>
      <c r="T9" s="38">
        <f t="shared" ref="T9:T37" ca="1" si="10">R9+TIME(,S9,)</f>
        <v>0.32083333333333314</v>
      </c>
      <c r="U9" s="53" cm="1">
        <f t="array" aca="1" ref="U9" ca="1">T9+TIME(,OFFSET(Segment!$C$84,,$B9,),)</f>
        <v>0.32361111111111091</v>
      </c>
      <c r="V9" s="5" cm="1">
        <f t="array" aca="1" ref="V9" ca="1">U9+TIME(,OFFSET(Segment!$C$85,,$B9,),)</f>
        <v>0.33055555555555532</v>
      </c>
      <c r="W9" s="41">
        <v>9</v>
      </c>
      <c r="X9" s="38">
        <f t="shared" ref="X9:X37" ca="1" si="11">V9+TIME(,W9,)</f>
        <v>0.3368055555555553</v>
      </c>
      <c r="Y9" s="6">
        <f t="shared" ca="1" si="3"/>
        <v>68.999999999999687</v>
      </c>
      <c r="Z9" s="6">
        <f t="shared" ref="Z9:Z37" ca="1" si="12">(X9-F9)*1440</f>
        <v>89.999999999999687</v>
      </c>
      <c r="AA9" s="6">
        <f t="shared" si="6"/>
        <v>21</v>
      </c>
      <c r="AB9" s="7">
        <f t="shared" ca="1" si="4"/>
        <v>0.30434782608695787</v>
      </c>
      <c r="AC9" s="8">
        <f t="shared" ca="1" si="7"/>
        <v>29.999999999999972</v>
      </c>
      <c r="AG9" s="16" t="s">
        <v>64</v>
      </c>
    </row>
    <row r="10" spans="1:33" ht="15.6" x14ac:dyDescent="0.3">
      <c r="A10" s="63"/>
      <c r="B10" s="3">
        <f t="shared" si="5"/>
        <v>1</v>
      </c>
      <c r="C10" s="4" t="s">
        <v>34</v>
      </c>
      <c r="D10" s="35">
        <v>2</v>
      </c>
      <c r="E10" s="43"/>
      <c r="F10" s="38">
        <f ca="1">X7</f>
        <v>0.29513888888888873</v>
      </c>
      <c r="G10" s="53" cm="1">
        <f t="array" aca="1" ref="G10" ca="1">F10+TIME(,OFFSET(Segment!$C$76,,$B10,),)</f>
        <v>0.30138888888888871</v>
      </c>
      <c r="H10" s="5" cm="1">
        <f t="array" aca="1" ref="H10" ca="1">G10+TIME(,OFFSET(Segment!$C$77,,$B10,),)</f>
        <v>0.30347222222222203</v>
      </c>
      <c r="I10" s="41">
        <v>2</v>
      </c>
      <c r="J10" s="5">
        <f t="shared" ca="1" si="8"/>
        <v>0.30486111111111092</v>
      </c>
      <c r="K10" s="5" cm="1">
        <f t="array" aca="1" ref="K10" ca="1">J10+TIME(,OFFSET(Segment!$C$78,,$B10,),)</f>
        <v>0.30972222222222201</v>
      </c>
      <c r="L10" s="5" cm="1">
        <f t="array" aca="1" ref="L10" ca="1">K10+TIME(,OFFSET(Segment!$C$79,,$B10,),)</f>
        <v>0.31388888888888866</v>
      </c>
      <c r="M10" s="54" cm="1">
        <f t="array" aca="1" ref="M10" ca="1">L10+TIME(,OFFSET(Segment!$C$80,,$B10,),)</f>
        <v>0.3194444444444442</v>
      </c>
      <c r="N10" s="41">
        <v>8</v>
      </c>
      <c r="O10" s="5">
        <f t="shared" ca="1" si="9"/>
        <v>0.32499999999999973</v>
      </c>
      <c r="P10" s="5" cm="1">
        <f t="array" aca="1" ref="P10" ca="1">O10+TIME(,OFFSET(Segment!$C$81,,$B10,),)</f>
        <v>0.32986111111111083</v>
      </c>
      <c r="Q10" s="5" cm="1">
        <f t="array" aca="1" ref="Q10" ca="1">P10+TIME(,OFFSET(Segment!$C$82,,$B10,),)</f>
        <v>0.33472222222222192</v>
      </c>
      <c r="R10" s="5" cm="1">
        <f t="array" aca="1" ref="R10" ca="1">Q10+TIME(,OFFSET(Segment!$C$83,,$B10,),)</f>
        <v>0.34027777777777746</v>
      </c>
      <c r="S10" s="41">
        <v>2</v>
      </c>
      <c r="T10" s="38">
        <f t="shared" ca="1" si="10"/>
        <v>0.34166666666666634</v>
      </c>
      <c r="U10" s="53" cm="1">
        <f t="array" aca="1" ref="U10" ca="1">T10+TIME(,OFFSET(Segment!$C$84,,$B10,),)</f>
        <v>0.34444444444444411</v>
      </c>
      <c r="V10" s="5" cm="1">
        <f t="array" aca="1" ref="V10" ca="1">U10+TIME(,OFFSET(Segment!$C$85,,$B10,),)</f>
        <v>0.35138888888888853</v>
      </c>
      <c r="W10" s="41">
        <v>9</v>
      </c>
      <c r="X10" s="38">
        <f t="shared" ca="1" si="11"/>
        <v>0.35763888888888851</v>
      </c>
      <c r="Y10" s="6">
        <f t="shared" ca="1" si="3"/>
        <v>68.999999999999687</v>
      </c>
      <c r="Z10" s="6">
        <f t="shared" ca="1" si="12"/>
        <v>89.999999999999687</v>
      </c>
      <c r="AA10" s="6">
        <f t="shared" si="6"/>
        <v>21</v>
      </c>
      <c r="AB10" s="7">
        <f t="shared" ca="1" si="4"/>
        <v>0.30434782608695787</v>
      </c>
      <c r="AC10" s="8">
        <f t="shared" ca="1" si="7"/>
        <v>29.999999999999815</v>
      </c>
      <c r="AG10" s="17" t="s">
        <v>65</v>
      </c>
    </row>
    <row r="11" spans="1:33" ht="15.6" x14ac:dyDescent="0.3">
      <c r="A11" s="63"/>
      <c r="B11" s="3">
        <f t="shared" si="5"/>
        <v>1</v>
      </c>
      <c r="C11" s="4" t="s">
        <v>34</v>
      </c>
      <c r="D11" s="35">
        <v>3</v>
      </c>
      <c r="E11" s="43"/>
      <c r="F11" s="38">
        <f t="shared" ref="F11:F34" ca="1" si="13">X8</f>
        <v>0.31597222222222199</v>
      </c>
      <c r="G11" s="53" cm="1">
        <f t="array" aca="1" ref="G11" ca="1">F11+TIME(,OFFSET(Segment!$C$76,,$B11,),)</f>
        <v>0.32222222222222197</v>
      </c>
      <c r="H11" s="5" cm="1">
        <f t="array" aca="1" ref="H11" ca="1">G11+TIME(,OFFSET(Segment!$C$77,,$B11,),)</f>
        <v>0.32430555555555529</v>
      </c>
      <c r="I11" s="41">
        <v>2</v>
      </c>
      <c r="J11" s="5">
        <f t="shared" ca="1" si="8"/>
        <v>0.32569444444444418</v>
      </c>
      <c r="K11" s="5" cm="1">
        <f t="array" aca="1" ref="K11" ca="1">J11+TIME(,OFFSET(Segment!$C$78,,$B11,),)</f>
        <v>0.33055555555555527</v>
      </c>
      <c r="L11" s="5" cm="1">
        <f t="array" aca="1" ref="L11" ca="1">K11+TIME(,OFFSET(Segment!$C$79,,$B11,),)</f>
        <v>0.33472222222222192</v>
      </c>
      <c r="M11" s="54" cm="1">
        <f t="array" aca="1" ref="M11" ca="1">L11+TIME(,OFFSET(Segment!$C$80,,$B11,),)</f>
        <v>0.34027777777777746</v>
      </c>
      <c r="N11" s="41">
        <v>8</v>
      </c>
      <c r="O11" s="5">
        <f t="shared" ca="1" si="9"/>
        <v>0.34583333333333299</v>
      </c>
      <c r="P11" s="5" cm="1">
        <f t="array" aca="1" ref="P11" ca="1">O11+TIME(,OFFSET(Segment!$C$81,,$B11,),)</f>
        <v>0.35069444444444409</v>
      </c>
      <c r="Q11" s="5" cm="1">
        <f t="array" aca="1" ref="Q11" ca="1">P11+TIME(,OFFSET(Segment!$C$82,,$B11,),)</f>
        <v>0.35555555555555518</v>
      </c>
      <c r="R11" s="5" cm="1">
        <f t="array" aca="1" ref="R11" ca="1">Q11+TIME(,OFFSET(Segment!$C$83,,$B11,),)</f>
        <v>0.36111111111111072</v>
      </c>
      <c r="S11" s="41">
        <v>2</v>
      </c>
      <c r="T11" s="38">
        <f t="shared" ca="1" si="10"/>
        <v>0.3624999999999996</v>
      </c>
      <c r="U11" s="53" cm="1">
        <f t="array" aca="1" ref="U11" ca="1">T11+TIME(,OFFSET(Segment!$C$84,,$B11,),)</f>
        <v>0.36527777777777737</v>
      </c>
      <c r="V11" s="5" cm="1">
        <f t="array" aca="1" ref="V11" ca="1">U11+TIME(,OFFSET(Segment!$C$85,,$B11,),)</f>
        <v>0.37222222222222179</v>
      </c>
      <c r="W11" s="41">
        <v>9</v>
      </c>
      <c r="X11" s="38">
        <f t="shared" ca="1" si="11"/>
        <v>0.37847222222222177</v>
      </c>
      <c r="Y11" s="6">
        <f t="shared" ca="1" si="3"/>
        <v>68.999999999999687</v>
      </c>
      <c r="Z11" s="6">
        <f t="shared" ca="1" si="12"/>
        <v>89.999999999999687</v>
      </c>
      <c r="AA11" s="6">
        <f t="shared" si="6"/>
        <v>21</v>
      </c>
      <c r="AB11" s="7">
        <f t="shared" ca="1" si="4"/>
        <v>0.30434782608695787</v>
      </c>
      <c r="AC11" s="8">
        <f t="shared" ca="1" si="7"/>
        <v>29.999999999999893</v>
      </c>
      <c r="AG11" s="18"/>
    </row>
    <row r="12" spans="1:33" ht="15.6" x14ac:dyDescent="0.3">
      <c r="A12" s="63"/>
      <c r="B12" s="3">
        <f t="shared" si="5"/>
        <v>1</v>
      </c>
      <c r="C12" s="4" t="s">
        <v>34</v>
      </c>
      <c r="D12" s="35">
        <v>1</v>
      </c>
      <c r="E12" s="43"/>
      <c r="F12" s="38">
        <f t="shared" ca="1" si="13"/>
        <v>0.3368055555555553</v>
      </c>
      <c r="G12" s="53" cm="1">
        <f t="array" aca="1" ref="G12" ca="1">F12+TIME(,OFFSET(Segment!$C$76,,$B12,),)</f>
        <v>0.34305555555555528</v>
      </c>
      <c r="H12" s="5" cm="1">
        <f t="array" aca="1" ref="H12" ca="1">G12+TIME(,OFFSET(Segment!$C$77,,$B12,),)</f>
        <v>0.34513888888888861</v>
      </c>
      <c r="I12" s="41">
        <v>2</v>
      </c>
      <c r="J12" s="5">
        <f t="shared" ca="1" si="8"/>
        <v>0.34652777777777749</v>
      </c>
      <c r="K12" s="5" cm="1">
        <f t="array" aca="1" ref="K12" ca="1">J12+TIME(,OFFSET(Segment!$C$78,,$B12,),)</f>
        <v>0.35138888888888858</v>
      </c>
      <c r="L12" s="5" cm="1">
        <f t="array" aca="1" ref="L12" ca="1">K12+TIME(,OFFSET(Segment!$C$79,,$B12,),)</f>
        <v>0.35555555555555524</v>
      </c>
      <c r="M12" s="54" cm="1">
        <f t="array" aca="1" ref="M12" ca="1">L12+TIME(,OFFSET(Segment!$C$80,,$B12,),)</f>
        <v>0.36111111111111077</v>
      </c>
      <c r="N12" s="41">
        <v>8</v>
      </c>
      <c r="O12" s="5">
        <f t="shared" ca="1" si="9"/>
        <v>0.36666666666666631</v>
      </c>
      <c r="P12" s="5" cm="1">
        <f t="array" aca="1" ref="P12" ca="1">O12+TIME(,OFFSET(Segment!$C$81,,$B12,),)</f>
        <v>0.3715277777777774</v>
      </c>
      <c r="Q12" s="5" cm="1">
        <f t="array" aca="1" ref="Q12" ca="1">P12+TIME(,OFFSET(Segment!$C$82,,$B12,),)</f>
        <v>0.3763888888888885</v>
      </c>
      <c r="R12" s="5" cm="1">
        <f t="array" aca="1" ref="R12" ca="1">Q12+TIME(,OFFSET(Segment!$C$83,,$B12,),)</f>
        <v>0.38194444444444403</v>
      </c>
      <c r="S12" s="41">
        <v>2</v>
      </c>
      <c r="T12" s="38">
        <f t="shared" ca="1" si="10"/>
        <v>0.38333333333333292</v>
      </c>
      <c r="U12" s="53" cm="1">
        <f t="array" aca="1" ref="U12" ca="1">T12+TIME(,OFFSET(Segment!$C$84,,$B12,),)</f>
        <v>0.38611111111111068</v>
      </c>
      <c r="V12" s="5" cm="1">
        <f t="array" aca="1" ref="V12" ca="1">U12+TIME(,OFFSET(Segment!$C$85,,$B12,),)</f>
        <v>0.3930555555555551</v>
      </c>
      <c r="W12" s="41">
        <v>9</v>
      </c>
      <c r="X12" s="38">
        <f t="shared" ca="1" si="11"/>
        <v>0.39930555555555508</v>
      </c>
      <c r="Y12" s="6">
        <f t="shared" ca="1" si="3"/>
        <v>68.999999999999687</v>
      </c>
      <c r="Z12" s="6">
        <f t="shared" ca="1" si="12"/>
        <v>89.999999999999687</v>
      </c>
      <c r="AA12" s="6">
        <f t="shared" si="6"/>
        <v>21</v>
      </c>
      <c r="AB12" s="7">
        <f t="shared" ca="1" si="4"/>
        <v>0.30434782608695787</v>
      </c>
      <c r="AC12" s="8">
        <f t="shared" ca="1" si="7"/>
        <v>29.999999999999972</v>
      </c>
      <c r="AG12" s="19"/>
    </row>
    <row r="13" spans="1:33" ht="15.6" x14ac:dyDescent="0.3">
      <c r="A13" s="63"/>
      <c r="B13" s="3">
        <f t="shared" si="5"/>
        <v>1</v>
      </c>
      <c r="C13" s="4" t="s">
        <v>34</v>
      </c>
      <c r="D13" s="35">
        <v>2</v>
      </c>
      <c r="E13" s="43"/>
      <c r="F13" s="38">
        <f t="shared" ca="1" si="13"/>
        <v>0.35763888888888851</v>
      </c>
      <c r="G13" s="53" cm="1">
        <f t="array" aca="1" ref="G13" ca="1">F13+TIME(,OFFSET(Segment!$C$76,,$B13,),)</f>
        <v>0.36388888888888848</v>
      </c>
      <c r="H13" s="5" cm="1">
        <f t="array" aca="1" ref="H13" ca="1">G13+TIME(,OFFSET(Segment!$C$77,,$B13,),)</f>
        <v>0.36597222222222181</v>
      </c>
      <c r="I13" s="41">
        <v>2</v>
      </c>
      <c r="J13" s="5">
        <f t="shared" ca="1" si="8"/>
        <v>0.36736111111111069</v>
      </c>
      <c r="K13" s="5" cm="1">
        <f t="array" aca="1" ref="K13" ca="1">J13+TIME(,OFFSET(Segment!$C$78,,$B13,),)</f>
        <v>0.37222222222222179</v>
      </c>
      <c r="L13" s="5" cm="1">
        <f t="array" aca="1" ref="L13" ca="1">K13+TIME(,OFFSET(Segment!$C$79,,$B13,),)</f>
        <v>0.37638888888888844</v>
      </c>
      <c r="M13" s="54" cm="1">
        <f t="array" aca="1" ref="M13" ca="1">L13+TIME(,OFFSET(Segment!$C$80,,$B13,),)</f>
        <v>0.38194444444444398</v>
      </c>
      <c r="N13" s="41">
        <v>8</v>
      </c>
      <c r="O13" s="5">
        <f t="shared" ca="1" si="9"/>
        <v>0.38749999999999951</v>
      </c>
      <c r="P13" s="5" cm="1">
        <f t="array" aca="1" ref="P13" ca="1">O13+TIME(,OFFSET(Segment!$C$81,,$B13,),)</f>
        <v>0.39236111111111061</v>
      </c>
      <c r="Q13" s="5" cm="1">
        <f t="array" aca="1" ref="Q13" ca="1">P13+TIME(,OFFSET(Segment!$C$82,,$B13,),)</f>
        <v>0.3972222222222217</v>
      </c>
      <c r="R13" s="5" cm="1">
        <f t="array" aca="1" ref="R13" ca="1">Q13+TIME(,OFFSET(Segment!$C$83,,$B13,),)</f>
        <v>0.40277777777777724</v>
      </c>
      <c r="S13" s="41">
        <v>2</v>
      </c>
      <c r="T13" s="38">
        <f t="shared" ca="1" si="10"/>
        <v>0.40416666666666612</v>
      </c>
      <c r="U13" s="53" cm="1">
        <f t="array" aca="1" ref="U13" ca="1">T13+TIME(,OFFSET(Segment!$C$84,,$B13,),)</f>
        <v>0.40694444444444389</v>
      </c>
      <c r="V13" s="5" cm="1">
        <f t="array" aca="1" ref="V13" ca="1">U13+TIME(,OFFSET(Segment!$C$85,,$B13,),)</f>
        <v>0.41388888888888831</v>
      </c>
      <c r="W13" s="41">
        <v>9</v>
      </c>
      <c r="X13" s="38">
        <f t="shared" ca="1" si="11"/>
        <v>0.42013888888888828</v>
      </c>
      <c r="Y13" s="6">
        <f t="shared" ca="1" si="3"/>
        <v>68.999999999999687</v>
      </c>
      <c r="Z13" s="6">
        <f t="shared" ca="1" si="12"/>
        <v>89.999999999999687</v>
      </c>
      <c r="AA13" s="6">
        <f t="shared" si="6"/>
        <v>21</v>
      </c>
      <c r="AB13" s="7">
        <f ca="1">AA13/Y13</f>
        <v>0.30434782608695787</v>
      </c>
      <c r="AC13" s="8">
        <f t="shared" ca="1" si="7"/>
        <v>29.999999999999815</v>
      </c>
    </row>
    <row r="14" spans="1:33" ht="15.6" x14ac:dyDescent="0.3">
      <c r="A14" s="63"/>
      <c r="B14" s="3">
        <f t="shared" si="5"/>
        <v>1</v>
      </c>
      <c r="C14" s="4" t="s">
        <v>34</v>
      </c>
      <c r="D14" s="35">
        <v>3</v>
      </c>
      <c r="E14" s="43"/>
      <c r="F14" s="38">
        <f t="shared" ca="1" si="13"/>
        <v>0.37847222222222177</v>
      </c>
      <c r="G14" s="53" cm="1">
        <f t="array" aca="1" ref="G14" ca="1">F14+TIME(,OFFSET(Segment!$C$76,,$B14,),)</f>
        <v>0.38472222222222174</v>
      </c>
      <c r="H14" s="5" cm="1">
        <f t="array" aca="1" ref="H14" ca="1">G14+TIME(,OFFSET(Segment!$C$77,,$B14,),)</f>
        <v>0.38680555555555507</v>
      </c>
      <c r="I14" s="41">
        <v>2</v>
      </c>
      <c r="J14" s="5">
        <f t="shared" ca="1" si="8"/>
        <v>0.38819444444444395</v>
      </c>
      <c r="K14" s="5" cm="1">
        <f t="array" aca="1" ref="K14" ca="1">J14+TIME(,OFFSET(Segment!$C$78,,$B14,),)</f>
        <v>0.39305555555555505</v>
      </c>
      <c r="L14" s="5" cm="1">
        <f t="array" aca="1" ref="L14" ca="1">K14+TIME(,OFFSET(Segment!$C$79,,$B14,),)</f>
        <v>0.3972222222222217</v>
      </c>
      <c r="M14" s="54" cm="1">
        <f t="array" aca="1" ref="M14" ca="1">L14+TIME(,OFFSET(Segment!$C$80,,$B14,),)</f>
        <v>0.40277777777777724</v>
      </c>
      <c r="N14" s="41">
        <v>8</v>
      </c>
      <c r="O14" s="5">
        <f t="shared" ca="1" si="9"/>
        <v>0.40833333333333277</v>
      </c>
      <c r="P14" s="5" cm="1">
        <f t="array" aca="1" ref="P14" ca="1">O14+TIME(,OFFSET(Segment!$C$81,,$B14,),)</f>
        <v>0.41319444444444386</v>
      </c>
      <c r="Q14" s="5" cm="1">
        <f t="array" aca="1" ref="Q14" ca="1">P14+TIME(,OFFSET(Segment!$C$82,,$B14,),)</f>
        <v>0.41805555555555496</v>
      </c>
      <c r="R14" s="5" cm="1">
        <f t="array" aca="1" ref="R14" ca="1">Q14+TIME(,OFFSET(Segment!$C$83,,$B14,),)</f>
        <v>0.42361111111111049</v>
      </c>
      <c r="S14" s="41">
        <v>2</v>
      </c>
      <c r="T14" s="38">
        <f t="shared" ca="1" si="10"/>
        <v>0.42499999999999938</v>
      </c>
      <c r="U14" s="53" cm="1">
        <f t="array" aca="1" ref="U14" ca="1">T14+TIME(,OFFSET(Segment!$C$84,,$B14,),)</f>
        <v>0.42777777777777715</v>
      </c>
      <c r="V14" s="5" cm="1">
        <f t="array" aca="1" ref="V14" ca="1">U14+TIME(,OFFSET(Segment!$C$85,,$B14,),)</f>
        <v>0.43472222222222157</v>
      </c>
      <c r="W14" s="41">
        <v>9</v>
      </c>
      <c r="X14" s="38">
        <f t="shared" ca="1" si="11"/>
        <v>0.44097222222222154</v>
      </c>
      <c r="Y14" s="6">
        <f t="shared" ca="1" si="3"/>
        <v>68.999999999999687</v>
      </c>
      <c r="Z14" s="6">
        <f t="shared" ca="1" si="12"/>
        <v>89.999999999999687</v>
      </c>
      <c r="AA14" s="6">
        <f t="shared" si="6"/>
        <v>21</v>
      </c>
      <c r="AB14" s="7">
        <f t="shared" ca="1" si="4"/>
        <v>0.30434782608695787</v>
      </c>
      <c r="AC14" s="8">
        <f t="shared" ca="1" si="7"/>
        <v>29.999999999999893</v>
      </c>
    </row>
    <row r="15" spans="1:33" ht="15.6" x14ac:dyDescent="0.3">
      <c r="A15" s="63"/>
      <c r="B15" s="3">
        <f t="shared" si="5"/>
        <v>1</v>
      </c>
      <c r="C15" s="4" t="s">
        <v>34</v>
      </c>
      <c r="D15" s="35">
        <v>1</v>
      </c>
      <c r="E15" s="43"/>
      <c r="F15" s="38">
        <f t="shared" ca="1" si="13"/>
        <v>0.39930555555555508</v>
      </c>
      <c r="G15" s="53" cm="1">
        <f t="array" aca="1" ref="G15" ca="1">F15+TIME(,OFFSET(Segment!$C$76,,$B15,),)</f>
        <v>0.40555555555555506</v>
      </c>
      <c r="H15" s="5" cm="1">
        <f t="array" aca="1" ref="H15" ca="1">G15+TIME(,OFFSET(Segment!$C$77,,$B15,),)</f>
        <v>0.40763888888888838</v>
      </c>
      <c r="I15" s="41">
        <v>2</v>
      </c>
      <c r="J15" s="5">
        <f t="shared" ca="1" si="8"/>
        <v>0.40902777777777727</v>
      </c>
      <c r="K15" s="5" cm="1">
        <f t="array" aca="1" ref="K15" ca="1">J15+TIME(,OFFSET(Segment!$C$78,,$B15,),)</f>
        <v>0.41388888888888836</v>
      </c>
      <c r="L15" s="5" cm="1">
        <f t="array" aca="1" ref="L15" ca="1">K15+TIME(,OFFSET(Segment!$C$79,,$B15,),)</f>
        <v>0.41805555555555501</v>
      </c>
      <c r="M15" s="54" cm="1">
        <f t="array" aca="1" ref="M15" ca="1">L15+TIME(,OFFSET(Segment!$C$80,,$B15,),)</f>
        <v>0.42361111111111055</v>
      </c>
      <c r="N15" s="41">
        <v>8</v>
      </c>
      <c r="O15" s="5">
        <f t="shared" ca="1" si="9"/>
        <v>0.42916666666666609</v>
      </c>
      <c r="P15" s="5" cm="1">
        <f t="array" aca="1" ref="P15" ca="1">O15+TIME(,OFFSET(Segment!$C$81,,$B15,),)</f>
        <v>0.43402777777777718</v>
      </c>
      <c r="Q15" s="5" cm="1">
        <f t="array" aca="1" ref="Q15" ca="1">P15+TIME(,OFFSET(Segment!$C$82,,$B15,),)</f>
        <v>0.43888888888888827</v>
      </c>
      <c r="R15" s="5" cm="1">
        <f t="array" aca="1" ref="R15" ca="1">Q15+TIME(,OFFSET(Segment!$C$83,,$B15,),)</f>
        <v>0.44444444444444381</v>
      </c>
      <c r="S15" s="41">
        <v>2</v>
      </c>
      <c r="T15" s="38">
        <f t="shared" ca="1" si="10"/>
        <v>0.44583333333333269</v>
      </c>
      <c r="U15" s="53" cm="1">
        <f t="array" aca="1" ref="U15" ca="1">T15+TIME(,OFFSET(Segment!$C$84,,$B15,),)</f>
        <v>0.44861111111111046</v>
      </c>
      <c r="V15" s="5" cm="1">
        <f t="array" aca="1" ref="V15" ca="1">U15+TIME(,OFFSET(Segment!$C$85,,$B15,),)</f>
        <v>0.45555555555555488</v>
      </c>
      <c r="W15" s="41">
        <v>9</v>
      </c>
      <c r="X15" s="38">
        <f t="shared" ca="1" si="11"/>
        <v>0.46180555555555486</v>
      </c>
      <c r="Y15" s="6">
        <f t="shared" ca="1" si="3"/>
        <v>68.999999999999687</v>
      </c>
      <c r="Z15" s="6">
        <f t="shared" ca="1" si="12"/>
        <v>89.999999999999687</v>
      </c>
      <c r="AA15" s="6">
        <f t="shared" si="6"/>
        <v>21</v>
      </c>
      <c r="AB15" s="7">
        <f t="shared" ca="1" si="4"/>
        <v>0.30434782608695787</v>
      </c>
      <c r="AC15" s="8">
        <f t="shared" ca="1" si="7"/>
        <v>29.999999999999972</v>
      </c>
    </row>
    <row r="16" spans="1:33" ht="15.6" x14ac:dyDescent="0.3">
      <c r="A16" s="63"/>
      <c r="B16" s="3">
        <f t="shared" si="5"/>
        <v>1</v>
      </c>
      <c r="C16" s="4" t="s">
        <v>34</v>
      </c>
      <c r="D16" s="35">
        <v>2</v>
      </c>
      <c r="E16" s="43"/>
      <c r="F16" s="38">
        <f t="shared" ca="1" si="13"/>
        <v>0.42013888888888828</v>
      </c>
      <c r="G16" s="53" cm="1">
        <f t="array" aca="1" ref="G16" ca="1">F16+TIME(,OFFSET(Segment!$C$76,,$B16,),)</f>
        <v>0.42638888888888826</v>
      </c>
      <c r="H16" s="5" cm="1">
        <f t="array" aca="1" ref="H16" ca="1">G16+TIME(,OFFSET(Segment!$C$77,,$B16,),)</f>
        <v>0.42847222222222159</v>
      </c>
      <c r="I16" s="41">
        <v>2</v>
      </c>
      <c r="J16" s="5">
        <f t="shared" ca="1" si="8"/>
        <v>0.42986111111111047</v>
      </c>
      <c r="K16" s="5" cm="1">
        <f t="array" aca="1" ref="K16" ca="1">J16+TIME(,OFFSET(Segment!$C$78,,$B16,),)</f>
        <v>0.43472222222222157</v>
      </c>
      <c r="L16" s="5" cm="1">
        <f t="array" aca="1" ref="L16" ca="1">K16+TIME(,OFFSET(Segment!$C$79,,$B16,),)</f>
        <v>0.43888888888888822</v>
      </c>
      <c r="M16" s="54" cm="1">
        <f t="array" aca="1" ref="M16" ca="1">L16+TIME(,OFFSET(Segment!$C$80,,$B16,),)</f>
        <v>0.44444444444444375</v>
      </c>
      <c r="N16" s="41">
        <v>8</v>
      </c>
      <c r="O16" s="5">
        <f t="shared" ca="1" si="9"/>
        <v>0.44999999999999929</v>
      </c>
      <c r="P16" s="5" cm="1">
        <f t="array" aca="1" ref="P16" ca="1">O16+TIME(,OFFSET(Segment!$C$81,,$B16,),)</f>
        <v>0.45486111111111038</v>
      </c>
      <c r="Q16" s="5" cm="1">
        <f t="array" aca="1" ref="Q16" ca="1">P16+TIME(,OFFSET(Segment!$C$82,,$B16,),)</f>
        <v>0.45972222222222148</v>
      </c>
      <c r="R16" s="5" cm="1">
        <f t="array" aca="1" ref="R16" ca="1">Q16+TIME(,OFFSET(Segment!$C$83,,$B16,),)</f>
        <v>0.46527777777777701</v>
      </c>
      <c r="S16" s="41">
        <v>2</v>
      </c>
      <c r="T16" s="38">
        <f t="shared" ca="1" si="10"/>
        <v>0.4666666666666659</v>
      </c>
      <c r="U16" s="53" cm="1">
        <f t="array" aca="1" ref="U16" ca="1">T16+TIME(,OFFSET(Segment!$C$84,,$B16,),)</f>
        <v>0.46944444444444366</v>
      </c>
      <c r="V16" s="5" cm="1">
        <f t="array" aca="1" ref="V16" ca="1">U16+TIME(,OFFSET(Segment!$C$85,,$B16,),)</f>
        <v>0.47638888888888808</v>
      </c>
      <c r="W16" s="41">
        <v>9</v>
      </c>
      <c r="X16" s="38">
        <f t="shared" ca="1" si="11"/>
        <v>0.48263888888888806</v>
      </c>
      <c r="Y16" s="6">
        <f t="shared" ca="1" si="3"/>
        <v>68.999999999999687</v>
      </c>
      <c r="Z16" s="6">
        <f t="shared" ca="1" si="12"/>
        <v>89.999999999999687</v>
      </c>
      <c r="AA16" s="6">
        <f t="shared" si="6"/>
        <v>21</v>
      </c>
      <c r="AB16" s="7">
        <f t="shared" ca="1" si="4"/>
        <v>0.30434782608695787</v>
      </c>
      <c r="AC16" s="8">
        <f t="shared" ca="1" si="7"/>
        <v>29.999999999999815</v>
      </c>
    </row>
    <row r="17" spans="1:29" ht="15.6" x14ac:dyDescent="0.3">
      <c r="A17" s="63"/>
      <c r="B17" s="3">
        <f t="shared" si="5"/>
        <v>2</v>
      </c>
      <c r="C17" s="4" t="s">
        <v>35</v>
      </c>
      <c r="D17" s="35">
        <v>3</v>
      </c>
      <c r="E17" s="43"/>
      <c r="F17" s="38">
        <f t="shared" ca="1" si="13"/>
        <v>0.44097222222222154</v>
      </c>
      <c r="G17" s="53" cm="1">
        <f t="array" aca="1" ref="G17" ca="1">F17+TIME(,OFFSET(Segment!$C$76,,$B17,),)</f>
        <v>0.44791666666666596</v>
      </c>
      <c r="H17" s="5" cm="1">
        <f t="array" aca="1" ref="H17" ca="1">G17+TIME(,OFFSET(Segment!$C$77,,$B17,),)</f>
        <v>0.44999999999999929</v>
      </c>
      <c r="I17" s="41">
        <v>2</v>
      </c>
      <c r="J17" s="5">
        <f t="shared" ca="1" si="8"/>
        <v>0.45138888888888817</v>
      </c>
      <c r="K17" s="5" cm="1">
        <f t="array" aca="1" ref="K17" ca="1">J17+TIME(,OFFSET(Segment!$C$78,,$B17,),)</f>
        <v>0.45624999999999927</v>
      </c>
      <c r="L17" s="5" cm="1">
        <f t="array" aca="1" ref="L17" ca="1">K17+TIME(,OFFSET(Segment!$C$79,,$B17,),)</f>
        <v>0.46041666666666592</v>
      </c>
      <c r="M17" s="54" cm="1">
        <f t="array" aca="1" ref="M17" ca="1">L17+TIME(,OFFSET(Segment!$C$80,,$B17,),)</f>
        <v>0.46597222222222145</v>
      </c>
      <c r="N17" s="41">
        <v>7</v>
      </c>
      <c r="O17" s="5">
        <f t="shared" ca="1" si="9"/>
        <v>0.47083333333333255</v>
      </c>
      <c r="P17" s="5" cm="1">
        <f t="array" aca="1" ref="P17" ca="1">O17+TIME(,OFFSET(Segment!$C$81,,$B17,),)</f>
        <v>0.47569444444444364</v>
      </c>
      <c r="Q17" s="5" cm="1">
        <f t="array" aca="1" ref="Q17" ca="1">P17+TIME(,OFFSET(Segment!$C$82,,$B17,),)</f>
        <v>0.48055555555555474</v>
      </c>
      <c r="R17" s="5" cm="1">
        <f t="array" aca="1" ref="R17" ca="1">Q17+TIME(,OFFSET(Segment!$C$83,,$B17,),)</f>
        <v>0.48611111111111027</v>
      </c>
      <c r="S17" s="41">
        <v>2</v>
      </c>
      <c r="T17" s="38">
        <f t="shared" ca="1" si="10"/>
        <v>0.48749999999999916</v>
      </c>
      <c r="U17" s="53" cm="1">
        <f t="array" aca="1" ref="U17" ca="1">T17+TIME(,OFFSET(Segment!$C$84,,$B17,),)</f>
        <v>0.49097222222222137</v>
      </c>
      <c r="V17" s="5" cm="1">
        <f t="array" aca="1" ref="V17" ca="1">U17+TIME(,OFFSET(Segment!$C$85,,$B17,),)</f>
        <v>0.49861111111111023</v>
      </c>
      <c r="W17" s="41">
        <v>7</v>
      </c>
      <c r="X17" s="38">
        <f t="shared" ca="1" si="11"/>
        <v>0.50347222222222132</v>
      </c>
      <c r="Y17" s="6">
        <f t="shared" ca="1" si="3"/>
        <v>71.999999999999687</v>
      </c>
      <c r="Z17" s="6">
        <f t="shared" ca="1" si="12"/>
        <v>89.999999999999687</v>
      </c>
      <c r="AA17" s="6">
        <f t="shared" si="6"/>
        <v>18</v>
      </c>
      <c r="AB17" s="7">
        <f t="shared" ca="1" si="4"/>
        <v>0.25000000000000111</v>
      </c>
      <c r="AC17" s="8">
        <f t="shared" ca="1" si="7"/>
        <v>29.999999999999893</v>
      </c>
    </row>
    <row r="18" spans="1:29" ht="15.6" x14ac:dyDescent="0.3">
      <c r="A18" s="63"/>
      <c r="B18" s="3">
        <f t="shared" si="5"/>
        <v>2</v>
      </c>
      <c r="C18" s="4" t="s">
        <v>35</v>
      </c>
      <c r="D18" s="35">
        <v>1</v>
      </c>
      <c r="E18" s="43"/>
      <c r="F18" s="38">
        <f t="shared" ca="1" si="13"/>
        <v>0.46180555555555486</v>
      </c>
      <c r="G18" s="53" cm="1">
        <f t="array" aca="1" ref="G18" ca="1">F18+TIME(,OFFSET(Segment!$C$76,,$B18,),)</f>
        <v>0.46874999999999928</v>
      </c>
      <c r="H18" s="5" cm="1">
        <f t="array" aca="1" ref="H18" ca="1">G18+TIME(,OFFSET(Segment!$C$77,,$B18,),)</f>
        <v>0.4708333333333326</v>
      </c>
      <c r="I18" s="41">
        <v>2</v>
      </c>
      <c r="J18" s="5">
        <f t="shared" ca="1" si="8"/>
        <v>0.47222222222222149</v>
      </c>
      <c r="K18" s="5" cm="1">
        <f t="array" aca="1" ref="K18" ca="1">J18+TIME(,OFFSET(Segment!$C$78,,$B18,),)</f>
        <v>0.47708333333333258</v>
      </c>
      <c r="L18" s="5" cm="1">
        <f t="array" aca="1" ref="L18" ca="1">K18+TIME(,OFFSET(Segment!$C$79,,$B18,),)</f>
        <v>0.48124999999999923</v>
      </c>
      <c r="M18" s="54" cm="1">
        <f t="array" aca="1" ref="M18" ca="1">L18+TIME(,OFFSET(Segment!$C$80,,$B18,),)</f>
        <v>0.48680555555555477</v>
      </c>
      <c r="N18" s="41">
        <v>7</v>
      </c>
      <c r="O18" s="5">
        <f t="shared" ca="1" si="9"/>
        <v>0.49166666666666586</v>
      </c>
      <c r="P18" s="5" cm="1">
        <f t="array" aca="1" ref="P18" ca="1">O18+TIME(,OFFSET(Segment!$C$81,,$B18,),)</f>
        <v>0.49652777777777696</v>
      </c>
      <c r="Q18" s="5" cm="1">
        <f t="array" aca="1" ref="Q18" ca="1">P18+TIME(,OFFSET(Segment!$C$82,,$B18,),)</f>
        <v>0.50138888888888811</v>
      </c>
      <c r="R18" s="5" cm="1">
        <f t="array" aca="1" ref="R18" ca="1">Q18+TIME(,OFFSET(Segment!$C$83,,$B18,),)</f>
        <v>0.50694444444444364</v>
      </c>
      <c r="S18" s="41">
        <v>2</v>
      </c>
      <c r="T18" s="38">
        <f t="shared" ca="1" si="10"/>
        <v>0.50833333333333253</v>
      </c>
      <c r="U18" s="53" cm="1">
        <f t="array" aca="1" ref="U18" ca="1">T18+TIME(,OFFSET(Segment!$C$84,,$B18,),)</f>
        <v>0.51180555555555474</v>
      </c>
      <c r="V18" s="5" cm="1">
        <f t="array" aca="1" ref="V18" ca="1">U18+TIME(,OFFSET(Segment!$C$85,,$B18,),)</f>
        <v>0.5194444444444436</v>
      </c>
      <c r="W18" s="41">
        <v>7</v>
      </c>
      <c r="X18" s="38">
        <f t="shared" ca="1" si="11"/>
        <v>0.52430555555555469</v>
      </c>
      <c r="Y18" s="6">
        <f t="shared" ca="1" si="3"/>
        <v>71.999999999999758</v>
      </c>
      <c r="Z18" s="6">
        <f t="shared" ca="1" si="12"/>
        <v>89.999999999999758</v>
      </c>
      <c r="AA18" s="6">
        <f t="shared" si="6"/>
        <v>18</v>
      </c>
      <c r="AB18" s="7">
        <f t="shared" ca="1" si="4"/>
        <v>0.25000000000000083</v>
      </c>
      <c r="AC18" s="8">
        <f t="shared" ca="1" si="7"/>
        <v>30.000000000000053</v>
      </c>
    </row>
    <row r="19" spans="1:29" ht="15.6" x14ac:dyDescent="0.3">
      <c r="A19" s="63"/>
      <c r="B19" s="3">
        <f t="shared" si="5"/>
        <v>2</v>
      </c>
      <c r="C19" s="4" t="s">
        <v>35</v>
      </c>
      <c r="D19" s="35">
        <v>2</v>
      </c>
      <c r="E19" s="43"/>
      <c r="F19" s="38">
        <f t="shared" ca="1" si="13"/>
        <v>0.48263888888888806</v>
      </c>
      <c r="G19" s="53" cm="1">
        <f t="array" aca="1" ref="G19" ca="1">F19+TIME(,OFFSET(Segment!$C$76,,$B19,),)</f>
        <v>0.48958333333333248</v>
      </c>
      <c r="H19" s="5" cm="1">
        <f t="array" aca="1" ref="H19" ca="1">G19+TIME(,OFFSET(Segment!$C$77,,$B19,),)</f>
        <v>0.49166666666666581</v>
      </c>
      <c r="I19" s="41">
        <v>2</v>
      </c>
      <c r="J19" s="5">
        <f t="shared" ca="1" si="8"/>
        <v>0.49305555555555469</v>
      </c>
      <c r="K19" s="5" cm="1">
        <f t="array" aca="1" ref="K19" ca="1">J19+TIME(,OFFSET(Segment!$C$78,,$B19,),)</f>
        <v>0.49791666666666579</v>
      </c>
      <c r="L19" s="5" cm="1">
        <f t="array" aca="1" ref="L19" ca="1">K19+TIME(,OFFSET(Segment!$C$79,,$B19,),)</f>
        <v>0.50208333333333244</v>
      </c>
      <c r="M19" s="54" cm="1">
        <f t="array" aca="1" ref="M19" ca="1">L19+TIME(,OFFSET(Segment!$C$80,,$B19,),)</f>
        <v>0.50763888888888797</v>
      </c>
      <c r="N19" s="41">
        <v>7</v>
      </c>
      <c r="O19" s="5">
        <f t="shared" ca="1" si="9"/>
        <v>0.51249999999999907</v>
      </c>
      <c r="P19" s="5" cm="1">
        <f t="array" aca="1" ref="P19" ca="1">O19+TIME(,OFFSET(Segment!$C$81,,$B19,),)</f>
        <v>0.51736111111111016</v>
      </c>
      <c r="Q19" s="5" cm="1">
        <f t="array" aca="1" ref="Q19" ca="1">P19+TIME(,OFFSET(Segment!$C$82,,$B19,),)</f>
        <v>0.52222222222222126</v>
      </c>
      <c r="R19" s="5" cm="1">
        <f t="array" aca="1" ref="R19" ca="1">Q19+TIME(,OFFSET(Segment!$C$83,,$B19,),)</f>
        <v>0.52777777777777679</v>
      </c>
      <c r="S19" s="41">
        <v>2</v>
      </c>
      <c r="T19" s="38">
        <f t="shared" ca="1" si="10"/>
        <v>0.52916666666666567</v>
      </c>
      <c r="U19" s="53" cm="1">
        <f t="array" aca="1" ref="U19" ca="1">T19+TIME(,OFFSET(Segment!$C$84,,$B19,),)</f>
        <v>0.53263888888888788</v>
      </c>
      <c r="V19" s="5" cm="1">
        <f t="array" aca="1" ref="V19" ca="1">U19+TIME(,OFFSET(Segment!$C$85,,$B19,),)</f>
        <v>0.54027777777777675</v>
      </c>
      <c r="W19" s="41">
        <v>7</v>
      </c>
      <c r="X19" s="38">
        <f t="shared" ca="1" si="11"/>
        <v>0.54513888888888784</v>
      </c>
      <c r="Y19" s="6">
        <f t="shared" ca="1" si="3"/>
        <v>71.999999999999687</v>
      </c>
      <c r="Z19" s="6">
        <f t="shared" ca="1" si="12"/>
        <v>89.999999999999687</v>
      </c>
      <c r="AA19" s="6">
        <f t="shared" si="6"/>
        <v>18</v>
      </c>
      <c r="AB19" s="7">
        <f t="shared" ca="1" si="4"/>
        <v>0.25000000000000111</v>
      </c>
      <c r="AC19" s="8">
        <f t="shared" ca="1" si="7"/>
        <v>29.999999999999734</v>
      </c>
    </row>
    <row r="20" spans="1:29" ht="15.6" x14ac:dyDescent="0.3">
      <c r="A20" s="63"/>
      <c r="B20" s="3">
        <f t="shared" si="5"/>
        <v>2</v>
      </c>
      <c r="C20" s="4" t="s">
        <v>35</v>
      </c>
      <c r="D20" s="35">
        <v>3</v>
      </c>
      <c r="E20" s="43"/>
      <c r="F20" s="38">
        <f t="shared" ca="1" si="13"/>
        <v>0.50347222222222132</v>
      </c>
      <c r="G20" s="53" cm="1">
        <f t="array" aca="1" ref="G20" ca="1">F20+TIME(,OFFSET(Segment!$C$76,,$B20,),)</f>
        <v>0.51041666666666574</v>
      </c>
      <c r="H20" s="5" cm="1">
        <f t="array" aca="1" ref="H20" ca="1">G20+TIME(,OFFSET(Segment!$C$77,,$B20,),)</f>
        <v>0.51249999999999907</v>
      </c>
      <c r="I20" s="41">
        <v>2</v>
      </c>
      <c r="J20" s="5">
        <f t="shared" ca="1" si="8"/>
        <v>0.51388888888888795</v>
      </c>
      <c r="K20" s="5" cm="1">
        <f t="array" aca="1" ref="K20" ca="1">J20+TIME(,OFFSET(Segment!$C$78,,$B20,),)</f>
        <v>0.51874999999999905</v>
      </c>
      <c r="L20" s="5" cm="1">
        <f t="array" aca="1" ref="L20" ca="1">K20+TIME(,OFFSET(Segment!$C$79,,$B20,),)</f>
        <v>0.5229166666666657</v>
      </c>
      <c r="M20" s="54" cm="1">
        <f t="array" aca="1" ref="M20" ca="1">L20+TIME(,OFFSET(Segment!$C$80,,$B20,),)</f>
        <v>0.52847222222222123</v>
      </c>
      <c r="N20" s="41">
        <v>7</v>
      </c>
      <c r="O20" s="5">
        <f t="shared" ca="1" si="9"/>
        <v>0.53333333333333233</v>
      </c>
      <c r="P20" s="5" cm="1">
        <f t="array" aca="1" ref="P20" ca="1">O20+TIME(,OFFSET(Segment!$C$81,,$B20,),)</f>
        <v>0.53819444444444342</v>
      </c>
      <c r="Q20" s="5" cm="1">
        <f t="array" aca="1" ref="Q20" ca="1">P20+TIME(,OFFSET(Segment!$C$82,,$B20,),)</f>
        <v>0.54305555555555451</v>
      </c>
      <c r="R20" s="5" cm="1">
        <f t="array" aca="1" ref="R20" ca="1">Q20+TIME(,OFFSET(Segment!$C$83,,$B20,),)</f>
        <v>0.54861111111111005</v>
      </c>
      <c r="S20" s="41">
        <v>2</v>
      </c>
      <c r="T20" s="38">
        <f t="shared" ca="1" si="10"/>
        <v>0.54999999999999893</v>
      </c>
      <c r="U20" s="53" cm="1">
        <f t="array" aca="1" ref="U20" ca="1">T20+TIME(,OFFSET(Segment!$C$84,,$B20,),)</f>
        <v>0.55347222222222114</v>
      </c>
      <c r="V20" s="5" cm="1">
        <f t="array" aca="1" ref="V20" ca="1">U20+TIME(,OFFSET(Segment!$C$85,,$B20,),)</f>
        <v>0.56111111111111001</v>
      </c>
      <c r="W20" s="41">
        <v>7</v>
      </c>
      <c r="X20" s="38">
        <f t="shared" ca="1" si="11"/>
        <v>0.5659722222222211</v>
      </c>
      <c r="Y20" s="6">
        <f t="shared" ca="1" si="3"/>
        <v>71.999999999999687</v>
      </c>
      <c r="Z20" s="6">
        <f t="shared" ca="1" si="12"/>
        <v>89.999999999999687</v>
      </c>
      <c r="AA20" s="6">
        <f t="shared" si="6"/>
        <v>18</v>
      </c>
      <c r="AB20" s="7">
        <f t="shared" ca="1" si="4"/>
        <v>0.25000000000000111</v>
      </c>
      <c r="AC20" s="8">
        <f t="shared" ca="1" si="7"/>
        <v>29.999999999999893</v>
      </c>
    </row>
    <row r="21" spans="1:29" ht="15.6" x14ac:dyDescent="0.3">
      <c r="A21" s="63"/>
      <c r="B21" s="3">
        <f t="shared" si="5"/>
        <v>2</v>
      </c>
      <c r="C21" s="4" t="s">
        <v>35</v>
      </c>
      <c r="D21" s="35">
        <v>1</v>
      </c>
      <c r="E21" s="43"/>
      <c r="F21" s="38">
        <f t="shared" ca="1" si="13"/>
        <v>0.52430555555555469</v>
      </c>
      <c r="G21" s="53" cm="1">
        <f t="array" aca="1" ref="G21" ca="1">F21+TIME(,OFFSET(Segment!$C$76,,$B21,),)</f>
        <v>0.53124999999999911</v>
      </c>
      <c r="H21" s="5" cm="1">
        <f t="array" aca="1" ref="H21" ca="1">G21+TIME(,OFFSET(Segment!$C$77,,$B21,),)</f>
        <v>0.53333333333333244</v>
      </c>
      <c r="I21" s="41">
        <v>2</v>
      </c>
      <c r="J21" s="5">
        <f t="shared" ca="1" si="8"/>
        <v>0.53472222222222132</v>
      </c>
      <c r="K21" s="5" cm="1">
        <f t="array" aca="1" ref="K21" ca="1">J21+TIME(,OFFSET(Segment!$C$78,,$B21,),)</f>
        <v>0.53958333333333242</v>
      </c>
      <c r="L21" s="5" cm="1">
        <f t="array" aca="1" ref="L21" ca="1">K21+TIME(,OFFSET(Segment!$C$79,,$B21,),)</f>
        <v>0.54374999999999907</v>
      </c>
      <c r="M21" s="54" cm="1">
        <f t="array" aca="1" ref="M21" ca="1">L21+TIME(,OFFSET(Segment!$C$80,,$B21,),)</f>
        <v>0.5493055555555546</v>
      </c>
      <c r="N21" s="41">
        <v>7</v>
      </c>
      <c r="O21" s="5">
        <f t="shared" ca="1" si="9"/>
        <v>0.5541666666666657</v>
      </c>
      <c r="P21" s="5" cm="1">
        <f t="array" aca="1" ref="P21" ca="1">O21+TIME(,OFFSET(Segment!$C$81,,$B21,),)</f>
        <v>0.55902777777777679</v>
      </c>
      <c r="Q21" s="5" cm="1">
        <f t="array" aca="1" ref="Q21" ca="1">P21+TIME(,OFFSET(Segment!$C$82,,$B21,),)</f>
        <v>0.56388888888888788</v>
      </c>
      <c r="R21" s="5" cm="1">
        <f t="array" aca="1" ref="R21" ca="1">Q21+TIME(,OFFSET(Segment!$C$83,,$B21,),)</f>
        <v>0.56944444444444342</v>
      </c>
      <c r="S21" s="41">
        <v>2</v>
      </c>
      <c r="T21" s="38">
        <f t="shared" ca="1" si="10"/>
        <v>0.5708333333333323</v>
      </c>
      <c r="U21" s="53" cm="1">
        <f t="array" aca="1" ref="U21" ca="1">T21+TIME(,OFFSET(Segment!$C$84,,$B21,),)</f>
        <v>0.57430555555555451</v>
      </c>
      <c r="V21" s="5" cm="1">
        <f t="array" aca="1" ref="V21" ca="1">U21+TIME(,OFFSET(Segment!$C$85,,$B21,),)</f>
        <v>0.58194444444444338</v>
      </c>
      <c r="W21" s="41">
        <v>7</v>
      </c>
      <c r="X21" s="38">
        <f t="shared" ca="1" si="11"/>
        <v>0.58680555555555447</v>
      </c>
      <c r="Y21" s="6">
        <f t="shared" ca="1" si="3"/>
        <v>71.999999999999687</v>
      </c>
      <c r="Z21" s="6">
        <f t="shared" ca="1" si="12"/>
        <v>89.999999999999687</v>
      </c>
      <c r="AA21" s="6">
        <f t="shared" si="6"/>
        <v>18</v>
      </c>
      <c r="AB21" s="7">
        <f t="shared" ca="1" si="4"/>
        <v>0.25000000000000111</v>
      </c>
      <c r="AC21" s="8">
        <f t="shared" ca="1" si="7"/>
        <v>30.000000000000053</v>
      </c>
    </row>
    <row r="22" spans="1:29" ht="15.6" x14ac:dyDescent="0.3">
      <c r="A22" s="63"/>
      <c r="B22" s="3">
        <f t="shared" si="5"/>
        <v>2</v>
      </c>
      <c r="C22" s="4" t="s">
        <v>35</v>
      </c>
      <c r="D22" s="35">
        <v>2</v>
      </c>
      <c r="E22" s="43"/>
      <c r="F22" s="38">
        <f t="shared" ca="1" si="13"/>
        <v>0.54513888888888784</v>
      </c>
      <c r="G22" s="53" cm="1">
        <f t="array" aca="1" ref="G22" ca="1">F22+TIME(,OFFSET(Segment!$C$76,,$B22,),)</f>
        <v>0.55208333333333226</v>
      </c>
      <c r="H22" s="5" cm="1">
        <f t="array" aca="1" ref="H22" ca="1">G22+TIME(,OFFSET(Segment!$C$77,,$B22,),)</f>
        <v>0.55416666666666559</v>
      </c>
      <c r="I22" s="41">
        <v>2</v>
      </c>
      <c r="J22" s="5">
        <f t="shared" ca="1" si="8"/>
        <v>0.55555555555555447</v>
      </c>
      <c r="K22" s="5" cm="1">
        <f t="array" aca="1" ref="K22" ca="1">J22+TIME(,OFFSET(Segment!$C$78,,$B22,),)</f>
        <v>0.56041666666666556</v>
      </c>
      <c r="L22" s="5" cm="1">
        <f t="array" aca="1" ref="L22" ca="1">K22+TIME(,OFFSET(Segment!$C$79,,$B22,),)</f>
        <v>0.56458333333333222</v>
      </c>
      <c r="M22" s="54" cm="1">
        <f t="array" aca="1" ref="M22" ca="1">L22+TIME(,OFFSET(Segment!$C$80,,$B22,),)</f>
        <v>0.57013888888888775</v>
      </c>
      <c r="N22" s="41">
        <v>7</v>
      </c>
      <c r="O22" s="5">
        <f t="shared" ca="1" si="9"/>
        <v>0.57499999999999885</v>
      </c>
      <c r="P22" s="5" cm="1">
        <f t="array" aca="1" ref="P22" ca="1">O22+TIME(,OFFSET(Segment!$C$81,,$B22,),)</f>
        <v>0.57986111111110994</v>
      </c>
      <c r="Q22" s="5" cm="1">
        <f t="array" aca="1" ref="Q22" ca="1">P22+TIME(,OFFSET(Segment!$C$82,,$B22,),)</f>
        <v>0.58472222222222103</v>
      </c>
      <c r="R22" s="5" cm="1">
        <f t="array" aca="1" ref="R22" ca="1">Q22+TIME(,OFFSET(Segment!$C$83,,$B22,),)</f>
        <v>0.59027777777777657</v>
      </c>
      <c r="S22" s="41">
        <v>2</v>
      </c>
      <c r="T22" s="38">
        <f t="shared" ca="1" si="10"/>
        <v>0.59166666666666545</v>
      </c>
      <c r="U22" s="53" cm="1">
        <f t="array" aca="1" ref="U22" ca="1">T22+TIME(,OFFSET(Segment!$C$84,,$B22,),)</f>
        <v>0.59513888888888766</v>
      </c>
      <c r="V22" s="5" cm="1">
        <f t="array" aca="1" ref="V22" ca="1">U22+TIME(,OFFSET(Segment!$C$85,,$B22,),)</f>
        <v>0.60277777777777652</v>
      </c>
      <c r="W22" s="41">
        <v>7</v>
      </c>
      <c r="X22" s="38">
        <f t="shared" ca="1" si="11"/>
        <v>0.60763888888888762</v>
      </c>
      <c r="Y22" s="6">
        <f t="shared" ca="1" si="3"/>
        <v>71.999999999999687</v>
      </c>
      <c r="Z22" s="6">
        <f t="shared" ca="1" si="12"/>
        <v>89.999999999999687</v>
      </c>
      <c r="AA22" s="6">
        <f t="shared" si="6"/>
        <v>18</v>
      </c>
      <c r="AB22" s="7">
        <f t="shared" ca="1" si="4"/>
        <v>0.25000000000000111</v>
      </c>
      <c r="AC22" s="8">
        <f t="shared" ca="1" si="7"/>
        <v>29.999999999999734</v>
      </c>
    </row>
    <row r="23" spans="1:29" ht="15.6" x14ac:dyDescent="0.3">
      <c r="A23" s="63"/>
      <c r="B23" s="3">
        <f t="shared" si="5"/>
        <v>2</v>
      </c>
      <c r="C23" s="4" t="s">
        <v>35</v>
      </c>
      <c r="D23" s="35">
        <v>3</v>
      </c>
      <c r="E23" s="43"/>
      <c r="F23" s="38">
        <f t="shared" ca="1" si="13"/>
        <v>0.5659722222222211</v>
      </c>
      <c r="G23" s="53" cm="1">
        <f t="array" aca="1" ref="G23" ca="1">F23+TIME(,OFFSET(Segment!$C$76,,$B23,),)</f>
        <v>0.57291666666666552</v>
      </c>
      <c r="H23" s="5" cm="1">
        <f t="array" aca="1" ref="H23" ca="1">G23+TIME(,OFFSET(Segment!$C$77,,$B23,),)</f>
        <v>0.57499999999999885</v>
      </c>
      <c r="I23" s="41">
        <v>2</v>
      </c>
      <c r="J23" s="5">
        <f t="shared" ca="1" si="8"/>
        <v>0.57638888888888773</v>
      </c>
      <c r="K23" s="5" cm="1">
        <f t="array" aca="1" ref="K23" ca="1">J23+TIME(,OFFSET(Segment!$C$78,,$B23,),)</f>
        <v>0.58124999999999882</v>
      </c>
      <c r="L23" s="5" cm="1">
        <f t="array" aca="1" ref="L23" ca="1">K23+TIME(,OFFSET(Segment!$C$79,,$B23,),)</f>
        <v>0.58541666666666548</v>
      </c>
      <c r="M23" s="54" cm="1">
        <f t="array" aca="1" ref="M23" ca="1">L23+TIME(,OFFSET(Segment!$C$80,,$B23,),)</f>
        <v>0.59097222222222101</v>
      </c>
      <c r="N23" s="41">
        <v>7</v>
      </c>
      <c r="O23" s="5">
        <f t="shared" ca="1" si="9"/>
        <v>0.5958333333333321</v>
      </c>
      <c r="P23" s="5" cm="1">
        <f t="array" aca="1" ref="P23" ca="1">O23+TIME(,OFFSET(Segment!$C$81,,$B23,),)</f>
        <v>0.6006944444444432</v>
      </c>
      <c r="Q23" s="5" cm="1">
        <f t="array" aca="1" ref="Q23" ca="1">P23+TIME(,OFFSET(Segment!$C$82,,$B23,),)</f>
        <v>0.60555555555555429</v>
      </c>
      <c r="R23" s="5" cm="1">
        <f t="array" aca="1" ref="R23" ca="1">Q23+TIME(,OFFSET(Segment!$C$83,,$B23,),)</f>
        <v>0.61111111111110983</v>
      </c>
      <c r="S23" s="41">
        <v>2</v>
      </c>
      <c r="T23" s="38">
        <f t="shared" ca="1" si="10"/>
        <v>0.61249999999999871</v>
      </c>
      <c r="U23" s="53" cm="1">
        <f t="array" aca="1" ref="U23" ca="1">T23+TIME(,OFFSET(Segment!$C$84,,$B23,),)</f>
        <v>0.61597222222222092</v>
      </c>
      <c r="V23" s="5" cm="1">
        <f t="array" aca="1" ref="V23" ca="1">U23+TIME(,OFFSET(Segment!$C$85,,$B23,),)</f>
        <v>0.62361111111110978</v>
      </c>
      <c r="W23" s="41">
        <v>7</v>
      </c>
      <c r="X23" s="38">
        <f t="shared" ca="1" si="11"/>
        <v>0.62847222222222088</v>
      </c>
      <c r="Y23" s="6">
        <f t="shared" ca="1" si="3"/>
        <v>71.999999999999687</v>
      </c>
      <c r="Z23" s="6">
        <f t="shared" ca="1" si="12"/>
        <v>89.999999999999687</v>
      </c>
      <c r="AA23" s="6">
        <f t="shared" si="6"/>
        <v>18</v>
      </c>
      <c r="AB23" s="7">
        <f t="shared" ca="1" si="4"/>
        <v>0.25000000000000111</v>
      </c>
      <c r="AC23" s="8">
        <f t="shared" ca="1" si="7"/>
        <v>29.999999999999893</v>
      </c>
    </row>
    <row r="24" spans="1:29" ht="15.6" x14ac:dyDescent="0.3">
      <c r="A24" s="63"/>
      <c r="B24" s="3">
        <f t="shared" si="5"/>
        <v>3</v>
      </c>
      <c r="C24" s="4" t="s">
        <v>36</v>
      </c>
      <c r="D24" s="35">
        <v>1</v>
      </c>
      <c r="E24" s="43"/>
      <c r="F24" s="38">
        <f t="shared" ca="1" si="13"/>
        <v>0.58680555555555447</v>
      </c>
      <c r="G24" s="53" cm="1">
        <f t="array" aca="1" ref="G24" ca="1">F24+TIME(,OFFSET(Segment!$C$76,,$B24,),)</f>
        <v>0.59444444444444333</v>
      </c>
      <c r="H24" s="5" cm="1">
        <f t="array" aca="1" ref="H24" ca="1">G24+TIME(,OFFSET(Segment!$C$77,,$B24,),)</f>
        <v>0.59652777777777666</v>
      </c>
      <c r="I24" s="41">
        <v>2</v>
      </c>
      <c r="J24" s="5">
        <f t="shared" ca="1" si="8"/>
        <v>0.59791666666666554</v>
      </c>
      <c r="K24" s="5" cm="1">
        <f t="array" aca="1" ref="K24" ca="1">J24+TIME(,OFFSET(Segment!$C$78,,$B24,),)</f>
        <v>0.60277777777777664</v>
      </c>
      <c r="L24" s="5" cm="1">
        <f t="array" aca="1" ref="L24" ca="1">K24+TIME(,OFFSET(Segment!$C$79,,$B24,),)</f>
        <v>0.60694444444444329</v>
      </c>
      <c r="M24" s="54" cm="1">
        <f t="array" aca="1" ref="M24" ca="1">L24+TIME(,OFFSET(Segment!$C$80,,$B24,),)</f>
        <v>0.61319444444444327</v>
      </c>
      <c r="N24" s="41">
        <v>5</v>
      </c>
      <c r="O24" s="5">
        <f t="shared" ca="1" si="9"/>
        <v>0.61666666666666548</v>
      </c>
      <c r="P24" s="5" cm="1">
        <f t="array" aca="1" ref="P24" ca="1">O24+TIME(,OFFSET(Segment!$C$81,,$B24,),)</f>
        <v>0.62152777777777657</v>
      </c>
      <c r="Q24" s="5" cm="1">
        <f t="array" aca="1" ref="Q24" ca="1">P24+TIME(,OFFSET(Segment!$C$82,,$B24,),)</f>
        <v>0.62638888888888766</v>
      </c>
      <c r="R24" s="5" cm="1">
        <f t="array" aca="1" ref="R24" ca="1">Q24+TIME(,OFFSET(Segment!$C$83,,$B24,),)</f>
        <v>0.6319444444444432</v>
      </c>
      <c r="S24" s="41">
        <v>2</v>
      </c>
      <c r="T24" s="38">
        <f t="shared" ca="1" si="10"/>
        <v>0.63333333333333208</v>
      </c>
      <c r="U24" s="53" cm="1">
        <f t="array" aca="1" ref="U24" ca="1">T24+TIME(,OFFSET(Segment!$C$84,,$B24,),)</f>
        <v>0.63611111111110985</v>
      </c>
      <c r="V24" s="5" cm="1">
        <f t="array" aca="1" ref="V24" ca="1">U24+TIME(,OFFSET(Segment!$C$85,,$B24,),)</f>
        <v>0.64374999999999871</v>
      </c>
      <c r="W24" s="41">
        <v>8</v>
      </c>
      <c r="X24" s="38">
        <f t="shared" ca="1" si="11"/>
        <v>0.64930555555555425</v>
      </c>
      <c r="Y24" s="6">
        <f t="shared" ca="1" si="3"/>
        <v>72.999999999999687</v>
      </c>
      <c r="Z24" s="6">
        <f t="shared" ca="1" si="12"/>
        <v>89.999999999999687</v>
      </c>
      <c r="AA24" s="6">
        <f t="shared" si="6"/>
        <v>17</v>
      </c>
      <c r="AB24" s="7">
        <f t="shared" ca="1" si="4"/>
        <v>0.23287671232876811</v>
      </c>
      <c r="AC24" s="8">
        <f t="shared" ca="1" si="7"/>
        <v>30.000000000000053</v>
      </c>
    </row>
    <row r="25" spans="1:29" ht="15.6" x14ac:dyDescent="0.3">
      <c r="A25" s="63"/>
      <c r="B25" s="3">
        <f t="shared" si="5"/>
        <v>3</v>
      </c>
      <c r="C25" s="4" t="s">
        <v>36</v>
      </c>
      <c r="D25" s="35">
        <v>2</v>
      </c>
      <c r="E25" s="43"/>
      <c r="F25" s="38">
        <f t="shared" ca="1" si="13"/>
        <v>0.60763888888888762</v>
      </c>
      <c r="G25" s="53" cm="1">
        <f t="array" aca="1" ref="G25" ca="1">F25+TIME(,OFFSET(Segment!$C$76,,$B25,),)</f>
        <v>0.61527777777777648</v>
      </c>
      <c r="H25" s="5" cm="1">
        <f t="array" aca="1" ref="H25" ca="1">G25+TIME(,OFFSET(Segment!$C$77,,$B25,),)</f>
        <v>0.61736111111110981</v>
      </c>
      <c r="I25" s="41">
        <v>2</v>
      </c>
      <c r="J25" s="5">
        <f t="shared" ca="1" si="8"/>
        <v>0.61874999999999869</v>
      </c>
      <c r="K25" s="5" cm="1">
        <f t="array" aca="1" ref="K25" ca="1">J25+TIME(,OFFSET(Segment!$C$78,,$B25,),)</f>
        <v>0.62361111111110978</v>
      </c>
      <c r="L25" s="5" cm="1">
        <f t="array" aca="1" ref="L25" ca="1">K25+TIME(,OFFSET(Segment!$C$79,,$B25,),)</f>
        <v>0.62777777777777644</v>
      </c>
      <c r="M25" s="54" cm="1">
        <f t="array" aca="1" ref="M25" ca="1">L25+TIME(,OFFSET(Segment!$C$80,,$B25,),)</f>
        <v>0.63402777777777641</v>
      </c>
      <c r="N25" s="41">
        <v>5</v>
      </c>
      <c r="O25" s="5">
        <f t="shared" ca="1" si="9"/>
        <v>0.63749999999999862</v>
      </c>
      <c r="P25" s="5" cm="1">
        <f t="array" aca="1" ref="P25" ca="1">O25+TIME(,OFFSET(Segment!$C$81,,$B25,),)</f>
        <v>0.64236111111110972</v>
      </c>
      <c r="Q25" s="5" cm="1">
        <f t="array" aca="1" ref="Q25" ca="1">P25+TIME(,OFFSET(Segment!$C$82,,$B25,),)</f>
        <v>0.64722222222222081</v>
      </c>
      <c r="R25" s="5" cm="1">
        <f t="array" aca="1" ref="R25" ca="1">Q25+TIME(,OFFSET(Segment!$C$83,,$B25,),)</f>
        <v>0.65277777777777635</v>
      </c>
      <c r="S25" s="41">
        <v>2</v>
      </c>
      <c r="T25" s="38">
        <f t="shared" ca="1" si="10"/>
        <v>0.65416666666666523</v>
      </c>
      <c r="U25" s="53" cm="1">
        <f t="array" aca="1" ref="U25" ca="1">T25+TIME(,OFFSET(Segment!$C$84,,$B25,),)</f>
        <v>0.656944444444443</v>
      </c>
      <c r="V25" s="5" cm="1">
        <f t="array" aca="1" ref="V25" ca="1">U25+TIME(,OFFSET(Segment!$C$85,,$B25,),)</f>
        <v>0.66458333333333186</v>
      </c>
      <c r="W25" s="41">
        <v>8</v>
      </c>
      <c r="X25" s="38">
        <f t="shared" ca="1" si="11"/>
        <v>0.6701388888888874</v>
      </c>
      <c r="Y25" s="6">
        <f t="shared" ca="1" si="3"/>
        <v>72.999999999999687</v>
      </c>
      <c r="Z25" s="6">
        <f t="shared" ca="1" si="12"/>
        <v>89.999999999999687</v>
      </c>
      <c r="AA25" s="6">
        <f t="shared" si="6"/>
        <v>17</v>
      </c>
      <c r="AB25" s="7">
        <f t="shared" ca="1" si="4"/>
        <v>0.23287671232876811</v>
      </c>
      <c r="AC25" s="8">
        <f t="shared" ca="1" si="7"/>
        <v>29.999999999999734</v>
      </c>
    </row>
    <row r="26" spans="1:29" ht="15.6" x14ac:dyDescent="0.3">
      <c r="A26" s="63"/>
      <c r="B26" s="3">
        <f t="shared" si="5"/>
        <v>3</v>
      </c>
      <c r="C26" s="4" t="s">
        <v>36</v>
      </c>
      <c r="D26" s="35">
        <v>3</v>
      </c>
      <c r="E26" s="43"/>
      <c r="F26" s="38">
        <f t="shared" ca="1" si="13"/>
        <v>0.62847222222222088</v>
      </c>
      <c r="G26" s="53" cm="1">
        <f t="array" aca="1" ref="G26" ca="1">F26+TIME(,OFFSET(Segment!$C$76,,$B26,),)</f>
        <v>0.63611111111110974</v>
      </c>
      <c r="H26" s="5" cm="1">
        <f t="array" aca="1" ref="H26" ca="1">G26+TIME(,OFFSET(Segment!$C$77,,$B26,),)</f>
        <v>0.63819444444444307</v>
      </c>
      <c r="I26" s="41">
        <v>2</v>
      </c>
      <c r="J26" s="5">
        <f t="shared" ca="1" si="8"/>
        <v>0.63958333333333195</v>
      </c>
      <c r="K26" s="5" cm="1">
        <f t="array" aca="1" ref="K26" ca="1">J26+TIME(,OFFSET(Segment!$C$78,,$B26,),)</f>
        <v>0.64444444444444304</v>
      </c>
      <c r="L26" s="5" cm="1">
        <f t="array" aca="1" ref="L26" ca="1">K26+TIME(,OFFSET(Segment!$C$79,,$B26,),)</f>
        <v>0.64861111111110969</v>
      </c>
      <c r="M26" s="54" cm="1">
        <f t="array" aca="1" ref="M26" ca="1">L26+TIME(,OFFSET(Segment!$C$80,,$B26,),)</f>
        <v>0.65486111111110967</v>
      </c>
      <c r="N26" s="41">
        <v>5</v>
      </c>
      <c r="O26" s="5">
        <f t="shared" ca="1" si="9"/>
        <v>0.65833333333333188</v>
      </c>
      <c r="P26" s="5" cm="1">
        <f t="array" aca="1" ref="P26" ca="1">O26+TIME(,OFFSET(Segment!$C$81,,$B26,),)</f>
        <v>0.66319444444444298</v>
      </c>
      <c r="Q26" s="5" cm="1">
        <f t="array" aca="1" ref="Q26" ca="1">P26+TIME(,OFFSET(Segment!$C$82,,$B26,),)</f>
        <v>0.66805555555555407</v>
      </c>
      <c r="R26" s="5" cm="1">
        <f t="array" aca="1" ref="R26" ca="1">Q26+TIME(,OFFSET(Segment!$C$83,,$B26,),)</f>
        <v>0.67361111111110961</v>
      </c>
      <c r="S26" s="41">
        <v>2</v>
      </c>
      <c r="T26" s="38">
        <f t="shared" ca="1" si="10"/>
        <v>0.67499999999999849</v>
      </c>
      <c r="U26" s="53" cm="1">
        <f t="array" aca="1" ref="U26" ca="1">T26+TIME(,OFFSET(Segment!$C$84,,$B26,),)</f>
        <v>0.67777777777777626</v>
      </c>
      <c r="V26" s="5" cm="1">
        <f t="array" aca="1" ref="V26" ca="1">U26+TIME(,OFFSET(Segment!$C$85,,$B26,),)</f>
        <v>0.68541666666666512</v>
      </c>
      <c r="W26" s="41">
        <v>8</v>
      </c>
      <c r="X26" s="38">
        <f t="shared" ca="1" si="11"/>
        <v>0.69097222222222066</v>
      </c>
      <c r="Y26" s="6">
        <f t="shared" ca="1" si="3"/>
        <v>72.999999999999687</v>
      </c>
      <c r="Z26" s="6">
        <f t="shared" ca="1" si="12"/>
        <v>89.999999999999687</v>
      </c>
      <c r="AA26" s="6">
        <f t="shared" si="6"/>
        <v>17</v>
      </c>
      <c r="AB26" s="7">
        <f t="shared" ca="1" si="4"/>
        <v>0.23287671232876811</v>
      </c>
      <c r="AC26" s="8">
        <f t="shared" ca="1" si="7"/>
        <v>29.999999999999893</v>
      </c>
    </row>
    <row r="27" spans="1:29" ht="15.6" x14ac:dyDescent="0.3">
      <c r="A27" s="63"/>
      <c r="B27" s="3">
        <f t="shared" si="5"/>
        <v>3</v>
      </c>
      <c r="C27" s="4" t="s">
        <v>36</v>
      </c>
      <c r="D27" s="35">
        <v>1</v>
      </c>
      <c r="E27" s="43"/>
      <c r="F27" s="38">
        <f t="shared" ca="1" si="13"/>
        <v>0.64930555555555425</v>
      </c>
      <c r="G27" s="53" cm="1">
        <f t="array" aca="1" ref="G27" ca="1">F27+TIME(,OFFSET(Segment!$C$76,,$B27,),)</f>
        <v>0.65694444444444311</v>
      </c>
      <c r="H27" s="5" cm="1">
        <f t="array" aca="1" ref="H27" ca="1">G27+TIME(,OFFSET(Segment!$C$77,,$B27,),)</f>
        <v>0.65902777777777644</v>
      </c>
      <c r="I27" s="41">
        <v>2</v>
      </c>
      <c r="J27" s="5">
        <f t="shared" ca="1" si="8"/>
        <v>0.66041666666666532</v>
      </c>
      <c r="K27" s="5" cm="1">
        <f t="array" aca="1" ref="K27" ca="1">J27+TIME(,OFFSET(Segment!$C$78,,$B27,),)</f>
        <v>0.66527777777777641</v>
      </c>
      <c r="L27" s="5" cm="1">
        <f t="array" aca="1" ref="L27" ca="1">K27+TIME(,OFFSET(Segment!$C$79,,$B27,),)</f>
        <v>0.66944444444444307</v>
      </c>
      <c r="M27" s="54" cm="1">
        <f t="array" aca="1" ref="M27" ca="1">L27+TIME(,OFFSET(Segment!$C$80,,$B27,),)</f>
        <v>0.67569444444444304</v>
      </c>
      <c r="N27" s="41">
        <v>5</v>
      </c>
      <c r="O27" s="5">
        <f t="shared" ca="1" si="9"/>
        <v>0.67916666666666525</v>
      </c>
      <c r="P27" s="5" cm="1">
        <f t="array" aca="1" ref="P27" ca="1">O27+TIME(,OFFSET(Segment!$C$81,,$B27,),)</f>
        <v>0.68402777777777635</v>
      </c>
      <c r="Q27" s="5" cm="1">
        <f t="array" aca="1" ref="Q27" ca="1">P27+TIME(,OFFSET(Segment!$C$82,,$B27,),)</f>
        <v>0.68888888888888744</v>
      </c>
      <c r="R27" s="5" cm="1">
        <f t="array" aca="1" ref="R27" ca="1">Q27+TIME(,OFFSET(Segment!$C$83,,$B27,),)</f>
        <v>0.69444444444444298</v>
      </c>
      <c r="S27" s="41">
        <v>2</v>
      </c>
      <c r="T27" s="38">
        <f t="shared" ca="1" si="10"/>
        <v>0.69583333333333186</v>
      </c>
      <c r="U27" s="53" cm="1">
        <f t="array" aca="1" ref="U27" ca="1">T27+TIME(,OFFSET(Segment!$C$84,,$B27,),)</f>
        <v>0.69861111111110963</v>
      </c>
      <c r="V27" s="5" cm="1">
        <f t="array" aca="1" ref="V27" ca="1">U27+TIME(,OFFSET(Segment!$C$85,,$B27,),)</f>
        <v>0.70624999999999849</v>
      </c>
      <c r="W27" s="41">
        <v>8</v>
      </c>
      <c r="X27" s="38">
        <f t="shared" ca="1" si="11"/>
        <v>0.71180555555555403</v>
      </c>
      <c r="Y27" s="6">
        <f t="shared" ca="1" si="3"/>
        <v>72.999999999999687</v>
      </c>
      <c r="Z27" s="6">
        <f t="shared" ca="1" si="12"/>
        <v>89.999999999999687</v>
      </c>
      <c r="AA27" s="6">
        <f t="shared" si="6"/>
        <v>17</v>
      </c>
      <c r="AB27" s="7">
        <f t="shared" ca="1" si="4"/>
        <v>0.23287671232876811</v>
      </c>
      <c r="AC27" s="8">
        <f t="shared" ca="1" si="7"/>
        <v>30.000000000000053</v>
      </c>
    </row>
    <row r="28" spans="1:29" ht="15.6" x14ac:dyDescent="0.3">
      <c r="A28" s="63"/>
      <c r="B28" s="3">
        <f t="shared" si="5"/>
        <v>3</v>
      </c>
      <c r="C28" s="4" t="s">
        <v>36</v>
      </c>
      <c r="D28" s="35">
        <v>2</v>
      </c>
      <c r="E28" s="43"/>
      <c r="F28" s="38">
        <f t="shared" ca="1" si="13"/>
        <v>0.6701388888888874</v>
      </c>
      <c r="G28" s="53" cm="1">
        <f t="array" aca="1" ref="G28" ca="1">F28+TIME(,OFFSET(Segment!$C$76,,$B28,),)</f>
        <v>0.67777777777777626</v>
      </c>
      <c r="H28" s="5" cm="1">
        <f t="array" aca="1" ref="H28" ca="1">G28+TIME(,OFFSET(Segment!$C$77,,$B28,),)</f>
        <v>0.67986111111110958</v>
      </c>
      <c r="I28" s="41">
        <v>2</v>
      </c>
      <c r="J28" s="5">
        <f t="shared" ca="1" si="8"/>
        <v>0.68124999999999847</v>
      </c>
      <c r="K28" s="5" cm="1">
        <f t="array" aca="1" ref="K28" ca="1">J28+TIME(,OFFSET(Segment!$C$78,,$B28,),)</f>
        <v>0.68611111111110956</v>
      </c>
      <c r="L28" s="5" cm="1">
        <f t="array" aca="1" ref="L28" ca="1">K28+TIME(,OFFSET(Segment!$C$79,,$B28,),)</f>
        <v>0.69027777777777621</v>
      </c>
      <c r="M28" s="54" cm="1">
        <f t="array" aca="1" ref="M28" ca="1">L28+TIME(,OFFSET(Segment!$C$80,,$B28,),)</f>
        <v>0.69652777777777619</v>
      </c>
      <c r="N28" s="41">
        <v>5</v>
      </c>
      <c r="O28" s="5">
        <f t="shared" ca="1" si="9"/>
        <v>0.6999999999999984</v>
      </c>
      <c r="P28" s="5" cm="1">
        <f t="array" aca="1" ref="P28" ca="1">O28+TIME(,OFFSET(Segment!$C$81,,$B28,),)</f>
        <v>0.7048611111111095</v>
      </c>
      <c r="Q28" s="5" cm="1">
        <f t="array" aca="1" ref="Q28" ca="1">P28+TIME(,OFFSET(Segment!$C$82,,$B28,),)</f>
        <v>0.70972222222222059</v>
      </c>
      <c r="R28" s="5" cm="1">
        <f t="array" aca="1" ref="R28" ca="1">Q28+TIME(,OFFSET(Segment!$C$83,,$B28,),)</f>
        <v>0.71527777777777612</v>
      </c>
      <c r="S28" s="41">
        <v>2</v>
      </c>
      <c r="T28" s="38">
        <f t="shared" ca="1" si="10"/>
        <v>0.71666666666666501</v>
      </c>
      <c r="U28" s="53" cm="1">
        <f t="array" aca="1" ref="U28" ca="1">T28+TIME(,OFFSET(Segment!$C$84,,$B28,),)</f>
        <v>0.71944444444444278</v>
      </c>
      <c r="V28" s="5" cm="1">
        <f t="array" aca="1" ref="V28" ca="1">U28+TIME(,OFFSET(Segment!$C$85,,$B28,),)</f>
        <v>0.72708333333333164</v>
      </c>
      <c r="W28" s="41">
        <v>8</v>
      </c>
      <c r="X28" s="38">
        <f t="shared" ca="1" si="11"/>
        <v>0.73263888888888717</v>
      </c>
      <c r="Y28" s="6">
        <f ca="1">Z28-AA28</f>
        <v>72.999999999999687</v>
      </c>
      <c r="Z28" s="6">
        <f ca="1">(X28-F28)*1440</f>
        <v>89.999999999999687</v>
      </c>
      <c r="AA28" s="6">
        <f t="shared" si="6"/>
        <v>17</v>
      </c>
      <c r="AB28" s="7">
        <f t="shared" ca="1" si="4"/>
        <v>0.23287671232876811</v>
      </c>
      <c r="AC28" s="8">
        <f t="shared" ca="1" si="7"/>
        <v>29.999999999999734</v>
      </c>
    </row>
    <row r="29" spans="1:29" ht="15.6" x14ac:dyDescent="0.3">
      <c r="A29" s="63"/>
      <c r="B29" s="3">
        <f t="shared" si="5"/>
        <v>3</v>
      </c>
      <c r="C29" s="4" t="s">
        <v>36</v>
      </c>
      <c r="D29" s="35">
        <v>3</v>
      </c>
      <c r="E29" s="43"/>
      <c r="F29" s="38">
        <f t="shared" ca="1" si="13"/>
        <v>0.69097222222222066</v>
      </c>
      <c r="G29" s="53" cm="1">
        <f t="array" aca="1" ref="G29" ca="1">F29+TIME(,OFFSET(Segment!$C$76,,$B29,),)</f>
        <v>0.69861111111110952</v>
      </c>
      <c r="H29" s="5" cm="1">
        <f t="array" aca="1" ref="H29" ca="1">G29+TIME(,OFFSET(Segment!$C$77,,$B29,),)</f>
        <v>0.70069444444444284</v>
      </c>
      <c r="I29" s="41">
        <v>2</v>
      </c>
      <c r="J29" s="5">
        <f t="shared" ca="1" si="8"/>
        <v>0.70208333333333173</v>
      </c>
      <c r="K29" s="5" cm="1">
        <f t="array" aca="1" ref="K29" ca="1">J29+TIME(,OFFSET(Segment!$C$78,,$B29,),)</f>
        <v>0.70694444444444282</v>
      </c>
      <c r="L29" s="5" cm="1">
        <f t="array" aca="1" ref="L29" ca="1">K29+TIME(,OFFSET(Segment!$C$79,,$B29,),)</f>
        <v>0.71111111111110947</v>
      </c>
      <c r="M29" s="54" cm="1">
        <f t="array" aca="1" ref="M29" ca="1">L29+TIME(,OFFSET(Segment!$C$80,,$B29,),)</f>
        <v>0.71736111111110945</v>
      </c>
      <c r="N29" s="41">
        <v>5</v>
      </c>
      <c r="O29" s="5">
        <f t="shared" ca="1" si="9"/>
        <v>0.72083333333333166</v>
      </c>
      <c r="P29" s="5" cm="1">
        <f t="array" aca="1" ref="P29" ca="1">O29+TIME(,OFFSET(Segment!$C$81,,$B29,),)</f>
        <v>0.72569444444444275</v>
      </c>
      <c r="Q29" s="5" cm="1">
        <f t="array" aca="1" ref="Q29" ca="1">P29+TIME(,OFFSET(Segment!$C$82,,$B29,),)</f>
        <v>0.73055555555555385</v>
      </c>
      <c r="R29" s="5" cm="1">
        <f t="array" aca="1" ref="R29" ca="1">Q29+TIME(,OFFSET(Segment!$C$83,,$B29,),)</f>
        <v>0.73611111111110938</v>
      </c>
      <c r="S29" s="41">
        <v>2</v>
      </c>
      <c r="T29" s="38">
        <f t="shared" ca="1" si="10"/>
        <v>0.73749999999999827</v>
      </c>
      <c r="U29" s="53" cm="1">
        <f t="array" aca="1" ref="U29" ca="1">T29+TIME(,OFFSET(Segment!$C$84,,$B29,),)</f>
        <v>0.74027777777777604</v>
      </c>
      <c r="V29" s="5" cm="1">
        <f t="array" aca="1" ref="V29" ca="1">U29+TIME(,OFFSET(Segment!$C$85,,$B29,),)</f>
        <v>0.7479166666666649</v>
      </c>
      <c r="W29" s="41">
        <v>8</v>
      </c>
      <c r="X29" s="38">
        <f t="shared" ca="1" si="11"/>
        <v>0.75347222222222043</v>
      </c>
      <c r="Y29" s="6">
        <f t="shared" ca="1" si="3"/>
        <v>72.999999999999687</v>
      </c>
      <c r="Z29" s="6">
        <f t="shared" ca="1" si="12"/>
        <v>89.999999999999687</v>
      </c>
      <c r="AA29" s="6">
        <f t="shared" si="6"/>
        <v>17</v>
      </c>
      <c r="AB29" s="7">
        <f t="shared" ca="1" si="4"/>
        <v>0.23287671232876811</v>
      </c>
      <c r="AC29" s="8">
        <f t="shared" ca="1" si="7"/>
        <v>29.999999999999893</v>
      </c>
    </row>
    <row r="30" spans="1:29" ht="15.6" x14ac:dyDescent="0.3">
      <c r="A30" s="63"/>
      <c r="B30" s="3">
        <f t="shared" si="5"/>
        <v>3</v>
      </c>
      <c r="C30" s="4" t="s">
        <v>36</v>
      </c>
      <c r="D30" s="35">
        <v>1</v>
      </c>
      <c r="E30" s="43"/>
      <c r="F30" s="38">
        <f t="shared" ca="1" si="13"/>
        <v>0.71180555555555403</v>
      </c>
      <c r="G30" s="53" cm="1">
        <f t="array" aca="1" ref="G30" ca="1">F30+TIME(,OFFSET(Segment!$C$76,,$B30,),)</f>
        <v>0.71944444444444289</v>
      </c>
      <c r="H30" s="5" cm="1">
        <f t="array" aca="1" ref="H30" ca="1">G30+TIME(,OFFSET(Segment!$C$77,,$B30,),)</f>
        <v>0.72152777777777621</v>
      </c>
      <c r="I30" s="41">
        <v>2</v>
      </c>
      <c r="J30" s="5">
        <f t="shared" ca="1" si="8"/>
        <v>0.7229166666666651</v>
      </c>
      <c r="K30" s="5" cm="1">
        <f t="array" aca="1" ref="K30" ca="1">J30+TIME(,OFFSET(Segment!$C$78,,$B30,),)</f>
        <v>0.72777777777777619</v>
      </c>
      <c r="L30" s="5" cm="1">
        <f t="array" aca="1" ref="L30" ca="1">K30+TIME(,OFFSET(Segment!$C$79,,$B30,),)</f>
        <v>0.73194444444444284</v>
      </c>
      <c r="M30" s="54" cm="1">
        <f t="array" aca="1" ref="M30" ca="1">L30+TIME(,OFFSET(Segment!$C$80,,$B30,),)</f>
        <v>0.73819444444444282</v>
      </c>
      <c r="N30" s="41">
        <v>5</v>
      </c>
      <c r="O30" s="5">
        <f t="shared" ca="1" si="9"/>
        <v>0.74166666666666503</v>
      </c>
      <c r="P30" s="5" cm="1">
        <f t="array" aca="1" ref="P30" ca="1">O30+TIME(,OFFSET(Segment!$C$81,,$B30,),)</f>
        <v>0.74652777777777612</v>
      </c>
      <c r="Q30" s="5" cm="1">
        <f t="array" aca="1" ref="Q30" ca="1">P30+TIME(,OFFSET(Segment!$C$82,,$B30,),)</f>
        <v>0.75138888888888722</v>
      </c>
      <c r="R30" s="5" cm="1">
        <f t="array" aca="1" ref="R30" ca="1">Q30+TIME(,OFFSET(Segment!$C$83,,$B30,),)</f>
        <v>0.75694444444444275</v>
      </c>
      <c r="S30" s="41">
        <v>2</v>
      </c>
      <c r="T30" s="38">
        <f t="shared" ca="1" si="10"/>
        <v>0.75833333333333164</v>
      </c>
      <c r="U30" s="53" cm="1">
        <f t="array" aca="1" ref="U30" ca="1">T30+TIME(,OFFSET(Segment!$C$84,,$B30,),)</f>
        <v>0.76111111111110941</v>
      </c>
      <c r="V30" s="5" cm="1">
        <f t="array" aca="1" ref="V30" ca="1">U30+TIME(,OFFSET(Segment!$C$85,,$B30,),)</f>
        <v>0.76874999999999827</v>
      </c>
      <c r="W30" s="41">
        <v>8</v>
      </c>
      <c r="X30" s="38">
        <f t="shared" ca="1" si="11"/>
        <v>0.7743055555555538</v>
      </c>
      <c r="Y30" s="6">
        <f t="shared" ca="1" si="3"/>
        <v>72.999999999999687</v>
      </c>
      <c r="Z30" s="6">
        <f t="shared" ca="1" si="12"/>
        <v>89.999999999999687</v>
      </c>
      <c r="AA30" s="6">
        <f t="shared" si="6"/>
        <v>17</v>
      </c>
      <c r="AB30" s="7">
        <f t="shared" ca="1" si="4"/>
        <v>0.23287671232876811</v>
      </c>
      <c r="AC30" s="8">
        <f t="shared" ca="1" si="7"/>
        <v>30.000000000000053</v>
      </c>
    </row>
    <row r="31" spans="1:29" ht="15.6" x14ac:dyDescent="0.3">
      <c r="A31" s="63"/>
      <c r="B31" s="3">
        <f t="shared" si="5"/>
        <v>4</v>
      </c>
      <c r="C31" s="4" t="s">
        <v>37</v>
      </c>
      <c r="D31" s="35">
        <v>2</v>
      </c>
      <c r="E31" s="43"/>
      <c r="F31" s="38">
        <f t="shared" ca="1" si="13"/>
        <v>0.73263888888888717</v>
      </c>
      <c r="G31" s="53" cm="1">
        <f t="array" aca="1" ref="G31" ca="1">F31+TIME(,OFFSET(Segment!$C$76,,$B31,),)</f>
        <v>0.74027777777777604</v>
      </c>
      <c r="H31" s="5" cm="1">
        <f t="array" aca="1" ref="H31" ca="1">G31+TIME(,OFFSET(Segment!$C$77,,$B31,),)</f>
        <v>0.74236111111110936</v>
      </c>
      <c r="I31" s="41">
        <v>2</v>
      </c>
      <c r="J31" s="5">
        <f t="shared" ca="1" si="8"/>
        <v>0.74374999999999825</v>
      </c>
      <c r="K31" s="5" cm="1">
        <f t="array" aca="1" ref="K31" ca="1">J31+TIME(,OFFSET(Segment!$C$78,,$B31,),)</f>
        <v>0.74861111111110934</v>
      </c>
      <c r="L31" s="5" cm="1">
        <f t="array" aca="1" ref="L31" ca="1">K31+TIME(,OFFSET(Segment!$C$79,,$B31,),)</f>
        <v>0.75277777777777599</v>
      </c>
      <c r="M31" s="54" cm="1">
        <f t="array" aca="1" ref="M31" ca="1">L31+TIME(,OFFSET(Segment!$C$80,,$B31,),)</f>
        <v>0.75833333333333153</v>
      </c>
      <c r="N31" s="41">
        <v>6</v>
      </c>
      <c r="O31" s="5">
        <f t="shared" ca="1" si="9"/>
        <v>0.76249999999999818</v>
      </c>
      <c r="P31" s="5" cm="1">
        <f t="array" aca="1" ref="P31" ca="1">O31+TIME(,OFFSET(Segment!$C$81,,$B31,),)</f>
        <v>0.76666666666666483</v>
      </c>
      <c r="Q31" s="5" cm="1">
        <f t="array" aca="1" ref="Q31" ca="1">P31+TIME(,OFFSET(Segment!$C$82,,$B31,),)</f>
        <v>0.77083333333333148</v>
      </c>
      <c r="R31" s="5" cm="1">
        <f t="array" aca="1" ref="R31" ca="1">Q31+TIME(,OFFSET(Segment!$C$83,,$B31,),)</f>
        <v>0.77638888888888702</v>
      </c>
      <c r="S31" s="41">
        <v>2</v>
      </c>
      <c r="T31" s="38">
        <f t="shared" ca="1" si="10"/>
        <v>0.7777777777777759</v>
      </c>
      <c r="U31" s="53" cm="1">
        <f t="array" aca="1" ref="U31" ca="1">T31+TIME(,OFFSET(Segment!$C$84,,$B31,),)</f>
        <v>0.77986111111110923</v>
      </c>
      <c r="V31" s="5" cm="1">
        <f t="array" aca="1" ref="V31" ca="1">U31+TIME(,OFFSET(Segment!$C$85,,$B31,),)</f>
        <v>0.78749999999999809</v>
      </c>
      <c r="W31" s="41">
        <v>11</v>
      </c>
      <c r="X31" s="38">
        <f t="shared" ca="1" si="11"/>
        <v>0.79513888888888695</v>
      </c>
      <c r="Y31" s="6">
        <f t="shared" ca="1" si="3"/>
        <v>68.999999999999687</v>
      </c>
      <c r="Z31" s="6">
        <f t="shared" ca="1" si="12"/>
        <v>89.999999999999687</v>
      </c>
      <c r="AA31" s="6">
        <f t="shared" si="6"/>
        <v>21</v>
      </c>
      <c r="AB31" s="7">
        <f t="shared" ca="1" si="4"/>
        <v>0.30434782608695787</v>
      </c>
      <c r="AC31" s="8">
        <f t="shared" ca="1" si="7"/>
        <v>29.999999999999734</v>
      </c>
    </row>
    <row r="32" spans="1:29" ht="15.6" x14ac:dyDescent="0.3">
      <c r="A32" s="63"/>
      <c r="B32" s="3">
        <f t="shared" si="5"/>
        <v>4</v>
      </c>
      <c r="C32" s="4" t="s">
        <v>37</v>
      </c>
      <c r="D32" s="35">
        <v>3</v>
      </c>
      <c r="E32" s="43"/>
      <c r="F32" s="38">
        <f t="shared" ca="1" si="13"/>
        <v>0.75347222222222043</v>
      </c>
      <c r="G32" s="5" cm="1">
        <f t="array" aca="1" ref="G32" ca="1">F32+TIME(,OFFSET(Segment!$C$76,,$B32,),)</f>
        <v>0.7611111111111093</v>
      </c>
      <c r="H32" s="5" cm="1">
        <f t="array" aca="1" ref="H32" ca="1">G32+TIME(,OFFSET(Segment!$C$77,,$B32,),)</f>
        <v>0.76319444444444262</v>
      </c>
      <c r="I32" s="41">
        <v>2</v>
      </c>
      <c r="J32" s="5">
        <f t="shared" ca="1" si="8"/>
        <v>0.76458333333333151</v>
      </c>
      <c r="K32" s="5" cm="1">
        <f t="array" aca="1" ref="K32" ca="1">J32+TIME(,OFFSET(Segment!$C$78,,$B32,),)</f>
        <v>0.7694444444444426</v>
      </c>
      <c r="L32" s="5" cm="1">
        <f t="array" aca="1" ref="L32" ca="1">K32+TIME(,OFFSET(Segment!$C$79,,$B32,),)</f>
        <v>0.77361111111110925</v>
      </c>
      <c r="M32" s="54" cm="1">
        <f t="array" aca="1" ref="M32" ca="1">L32+TIME(,OFFSET(Segment!$C$80,,$B32,),)</f>
        <v>0.77916666666666479</v>
      </c>
      <c r="N32" s="41">
        <v>6</v>
      </c>
      <c r="O32" s="5">
        <f t="shared" ca="1" si="9"/>
        <v>0.78333333333333144</v>
      </c>
      <c r="P32" s="5" cm="1">
        <f t="array" aca="1" ref="P32" ca="1">O32+TIME(,OFFSET(Segment!$C$81,,$B32,),)</f>
        <v>0.78749999999999809</v>
      </c>
      <c r="Q32" s="5" cm="1">
        <f t="array" aca="1" ref="Q32" ca="1">P32+TIME(,OFFSET(Segment!$C$82,,$B32,),)</f>
        <v>0.79166666666666474</v>
      </c>
      <c r="R32" s="5" cm="1">
        <f t="array" aca="1" ref="R32" ca="1">Q32+TIME(,OFFSET(Segment!$C$83,,$B32,),)</f>
        <v>0.79722222222222028</v>
      </c>
      <c r="S32" s="41">
        <v>2</v>
      </c>
      <c r="T32" s="38">
        <f t="shared" ca="1" si="10"/>
        <v>0.79861111111110916</v>
      </c>
      <c r="U32" s="5" cm="1">
        <f t="array" aca="1" ref="U32" ca="1">T32+TIME(,OFFSET(Segment!$C$84,,$B32,),)</f>
        <v>0.80069444444444249</v>
      </c>
      <c r="V32" s="5" cm="1">
        <f t="array" aca="1" ref="V32" ca="1">U32+TIME(,OFFSET(Segment!$C$85,,$B32,),)</f>
        <v>0.80833333333333135</v>
      </c>
      <c r="W32" s="41">
        <v>0</v>
      </c>
      <c r="X32" s="46" t="s">
        <v>90</v>
      </c>
      <c r="Y32" s="6">
        <f t="shared" ca="1" si="3"/>
        <v>68.999999999999716</v>
      </c>
      <c r="Z32" s="6">
        <f ca="1">(V32-F32)*1440</f>
        <v>78.999999999999716</v>
      </c>
      <c r="AA32" s="6">
        <f t="shared" si="6"/>
        <v>10</v>
      </c>
      <c r="AB32" s="7">
        <f t="shared" ca="1" si="4"/>
        <v>0.14492753623188465</v>
      </c>
      <c r="AC32" s="8">
        <f ca="1">(V32-V31)*1440</f>
        <v>29.999999999999893</v>
      </c>
    </row>
    <row r="33" spans="1:33" ht="15.6" x14ac:dyDescent="0.3">
      <c r="A33" s="63"/>
      <c r="B33" s="3">
        <f t="shared" si="5"/>
        <v>4</v>
      </c>
      <c r="C33" s="4" t="s">
        <v>37</v>
      </c>
      <c r="D33" s="35">
        <v>1</v>
      </c>
      <c r="E33" s="43"/>
      <c r="F33" s="38">
        <f t="shared" ca="1" si="13"/>
        <v>0.7743055555555538</v>
      </c>
      <c r="G33" s="5" cm="1">
        <f t="array" aca="1" ref="G33" ca="1">F33+TIME(,OFFSET(Segment!$C$76,,$B33,),)</f>
        <v>0.78194444444444267</v>
      </c>
      <c r="H33" s="5" cm="1">
        <f t="array" aca="1" ref="H33" ca="1">G33+TIME(,OFFSET(Segment!$C$77,,$B33,),)</f>
        <v>0.78402777777777599</v>
      </c>
      <c r="I33" s="41">
        <v>2</v>
      </c>
      <c r="J33" s="5">
        <f t="shared" ca="1" si="8"/>
        <v>0.78541666666666488</v>
      </c>
      <c r="K33" s="5" cm="1">
        <f t="array" aca="1" ref="K33" ca="1">J33+TIME(,OFFSET(Segment!$C$78,,$B33,),)</f>
        <v>0.79027777777777597</v>
      </c>
      <c r="L33" s="5" cm="1">
        <f t="array" aca="1" ref="L33" ca="1">K33+TIME(,OFFSET(Segment!$C$79,,$B33,),)</f>
        <v>0.79444444444444262</v>
      </c>
      <c r="M33" s="54" cm="1">
        <f t="array" aca="1" ref="M33" ca="1">L33+TIME(,OFFSET(Segment!$C$80,,$B33,),)</f>
        <v>0.79999999999999816</v>
      </c>
      <c r="N33" s="41">
        <v>6</v>
      </c>
      <c r="O33" s="5">
        <f t="shared" ca="1" si="9"/>
        <v>0.80416666666666481</v>
      </c>
      <c r="P33" s="5" cm="1">
        <f t="array" aca="1" ref="P33" ca="1">O33+TIME(,OFFSET(Segment!$C$81,,$B33,),)</f>
        <v>0.80833333333333146</v>
      </c>
      <c r="Q33" s="5" cm="1">
        <f t="array" aca="1" ref="Q33" ca="1">P33+TIME(,OFFSET(Segment!$C$82,,$B33,),)</f>
        <v>0.81249999999999811</v>
      </c>
      <c r="R33" s="5" cm="1">
        <f t="array" aca="1" ref="R33" ca="1">Q33+TIME(,OFFSET(Segment!$C$83,,$B33,),)</f>
        <v>0.81805555555555365</v>
      </c>
      <c r="S33" s="41">
        <v>2</v>
      </c>
      <c r="T33" s="38">
        <f t="shared" ca="1" si="10"/>
        <v>0.81944444444444253</v>
      </c>
      <c r="U33" s="5" cm="1">
        <f t="array" aca="1" ref="U33" ca="1">T33+TIME(,OFFSET(Segment!$C$84,,$B33,),)</f>
        <v>0.82152777777777586</v>
      </c>
      <c r="V33" s="5" cm="1">
        <f t="array" aca="1" ref="V33" ca="1">U33+TIME(,OFFSET(Segment!$C$85,,$B33,),)</f>
        <v>0.82916666666666472</v>
      </c>
      <c r="W33" s="41">
        <v>11</v>
      </c>
      <c r="X33" s="38">
        <f t="shared" ca="1" si="11"/>
        <v>0.83680555555555358</v>
      </c>
      <c r="Y33" s="6">
        <f t="shared" ca="1" si="3"/>
        <v>68.999999999999687</v>
      </c>
      <c r="Z33" s="6">
        <f t="shared" ca="1" si="12"/>
        <v>89.999999999999687</v>
      </c>
      <c r="AA33" s="6">
        <f t="shared" si="6"/>
        <v>21</v>
      </c>
      <c r="AB33" s="7">
        <f t="shared" ca="1" si="4"/>
        <v>0.30434782608695787</v>
      </c>
      <c r="AC33" s="8">
        <f ca="1">(V33-V32)*1440</f>
        <v>30.000000000000053</v>
      </c>
    </row>
    <row r="34" spans="1:33" ht="15.6" x14ac:dyDescent="0.3">
      <c r="A34" s="63"/>
      <c r="B34" s="3">
        <f t="shared" si="5"/>
        <v>4</v>
      </c>
      <c r="C34" s="4" t="s">
        <v>37</v>
      </c>
      <c r="D34" s="35">
        <v>2</v>
      </c>
      <c r="E34" s="43"/>
      <c r="F34" s="38">
        <f t="shared" ca="1" si="13"/>
        <v>0.79513888888888695</v>
      </c>
      <c r="G34" s="5" cm="1">
        <f t="array" aca="1" ref="G34" ca="1">F34+TIME(,OFFSET(Segment!$C$76,,$B34,),)</f>
        <v>0.80277777777777581</v>
      </c>
      <c r="H34" s="5" cm="1">
        <f t="array" aca="1" ref="H34" ca="1">G34+TIME(,OFFSET(Segment!$C$77,,$B34,),)</f>
        <v>0.80486111111110914</v>
      </c>
      <c r="I34" s="41">
        <v>2</v>
      </c>
      <c r="J34" s="5">
        <f t="shared" ca="1" si="8"/>
        <v>0.80624999999999802</v>
      </c>
      <c r="K34" s="5" cm="1">
        <f t="array" aca="1" ref="K34" ca="1">J34+TIME(,OFFSET(Segment!$C$78,,$B34,),)</f>
        <v>0.81111111111110912</v>
      </c>
      <c r="L34" s="5" cm="1">
        <f t="array" aca="1" ref="L34" ca="1">K34+TIME(,OFFSET(Segment!$C$79,,$B34,),)</f>
        <v>0.81527777777777577</v>
      </c>
      <c r="M34" s="54" cm="1">
        <f t="array" aca="1" ref="M34" ca="1">L34+TIME(,OFFSET(Segment!$C$80,,$B34,),)</f>
        <v>0.82083333333333131</v>
      </c>
      <c r="N34" s="41">
        <v>6</v>
      </c>
      <c r="O34" s="5">
        <f t="shared" ca="1" si="9"/>
        <v>0.82499999999999796</v>
      </c>
      <c r="P34" s="5" cm="1">
        <f t="array" aca="1" ref="P34" ca="1">O34+TIME(,OFFSET(Segment!$C$81,,$B34,),)</f>
        <v>0.82916666666666461</v>
      </c>
      <c r="Q34" s="5" cm="1">
        <f t="array" aca="1" ref="Q34" ca="1">P34+TIME(,OFFSET(Segment!$C$82,,$B34,),)</f>
        <v>0.83333333333333126</v>
      </c>
      <c r="R34" s="5" cm="1">
        <f t="array" aca="1" ref="R34" ca="1">Q34+TIME(,OFFSET(Segment!$C$83,,$B34,),)</f>
        <v>0.8388888888888868</v>
      </c>
      <c r="S34" s="41">
        <v>2</v>
      </c>
      <c r="T34" s="38">
        <f t="shared" ca="1" si="10"/>
        <v>0.84027777777777568</v>
      </c>
      <c r="U34" s="5" cm="1">
        <f t="array" aca="1" ref="U34" ca="1">T34+TIME(,OFFSET(Segment!$C$84,,$B34,),)</f>
        <v>0.84236111111110901</v>
      </c>
      <c r="V34" s="5" cm="1">
        <f t="array" aca="1" ref="V34" ca="1">U34+TIME(,OFFSET(Segment!$C$85,,$B34,),)</f>
        <v>0.84999999999999787</v>
      </c>
      <c r="W34" s="41">
        <v>11</v>
      </c>
      <c r="X34" s="38">
        <f t="shared" ca="1" si="11"/>
        <v>0.85763888888888673</v>
      </c>
      <c r="Y34" s="6">
        <f t="shared" ca="1" si="3"/>
        <v>68.999999999999687</v>
      </c>
      <c r="Z34" s="6">
        <f t="shared" ca="1" si="12"/>
        <v>89.999999999999687</v>
      </c>
      <c r="AA34" s="6">
        <f t="shared" si="6"/>
        <v>21</v>
      </c>
      <c r="AB34" s="7">
        <f t="shared" ca="1" si="4"/>
        <v>0.30434782608695787</v>
      </c>
      <c r="AC34" s="8">
        <f t="shared" ca="1" si="7"/>
        <v>29.999999999999734</v>
      </c>
    </row>
    <row r="35" spans="1:33" ht="15.6" x14ac:dyDescent="0.3">
      <c r="A35" s="63"/>
      <c r="B35" s="3">
        <f t="shared" si="5"/>
        <v>4</v>
      </c>
      <c r="C35" s="4" t="s">
        <v>37</v>
      </c>
      <c r="D35" s="35">
        <v>1</v>
      </c>
      <c r="E35" s="43"/>
      <c r="F35" s="38">
        <f ca="1">X33</f>
        <v>0.83680555555555358</v>
      </c>
      <c r="G35" s="5" cm="1">
        <f t="array" aca="1" ref="G35" ca="1">F35+TIME(,OFFSET(Segment!$C$76,,$B35,),)</f>
        <v>0.84444444444444244</v>
      </c>
      <c r="H35" s="5" cm="1">
        <f t="array" aca="1" ref="H35" ca="1">G35+TIME(,OFFSET(Segment!$C$77,,$B35,),)</f>
        <v>0.84652777777777577</v>
      </c>
      <c r="I35" s="41">
        <v>2</v>
      </c>
      <c r="J35" s="5">
        <f t="shared" ca="1" si="8"/>
        <v>0.84791666666666465</v>
      </c>
      <c r="K35" s="5" cm="1">
        <f t="array" aca="1" ref="K35" ca="1">J35+TIME(,OFFSET(Segment!$C$78,,$B35,),)</f>
        <v>0.85277777777777575</v>
      </c>
      <c r="L35" s="5" cm="1">
        <f t="array" aca="1" ref="L35" ca="1">K35+TIME(,OFFSET(Segment!$C$79,,$B35,),)</f>
        <v>0.8569444444444424</v>
      </c>
      <c r="M35" s="54" cm="1">
        <f t="array" aca="1" ref="M35" ca="1">L35+TIME(,OFFSET(Segment!$C$80,,$B35,),)</f>
        <v>0.86249999999999793</v>
      </c>
      <c r="N35" s="41">
        <v>6</v>
      </c>
      <c r="O35" s="5">
        <f t="shared" ca="1" si="9"/>
        <v>0.86666666666666459</v>
      </c>
      <c r="P35" s="5" cm="1">
        <f t="array" aca="1" ref="P35" ca="1">O35+TIME(,OFFSET(Segment!$C$81,,$B35,),)</f>
        <v>0.87083333333333124</v>
      </c>
      <c r="Q35" s="5" cm="1">
        <f t="array" aca="1" ref="Q35" ca="1">P35+TIME(,OFFSET(Segment!$C$82,,$B35,),)</f>
        <v>0.87499999999999789</v>
      </c>
      <c r="R35" s="5" cm="1">
        <f t="array" aca="1" ref="R35" ca="1">Q35+TIME(,OFFSET(Segment!$C$83,,$B35,),)</f>
        <v>0.88055555555555343</v>
      </c>
      <c r="S35" s="41">
        <v>2</v>
      </c>
      <c r="T35" s="38">
        <f t="shared" ca="1" si="10"/>
        <v>0.88194444444444231</v>
      </c>
      <c r="U35" s="5" cm="1">
        <f t="array" aca="1" ref="U35" ca="1">T35+TIME(,OFFSET(Segment!$C$84,,$B35,),)</f>
        <v>0.88402777777777564</v>
      </c>
      <c r="V35" s="5" cm="1">
        <f t="array" aca="1" ref="V35" ca="1">U35+TIME(,OFFSET(Segment!$C$85,,$B35,),)</f>
        <v>0.8916666666666645</v>
      </c>
      <c r="W35" s="41">
        <v>11</v>
      </c>
      <c r="X35" s="38">
        <f t="shared" ca="1" si="11"/>
        <v>0.89930555555555336</v>
      </c>
      <c r="Y35" s="6">
        <f t="shared" ca="1" si="3"/>
        <v>68.999999999999687</v>
      </c>
      <c r="Z35" s="6">
        <f t="shared" ca="1" si="12"/>
        <v>89.999999999999687</v>
      </c>
      <c r="AA35" s="6">
        <f t="shared" si="6"/>
        <v>21</v>
      </c>
      <c r="AB35" s="7">
        <f t="shared" ca="1" si="4"/>
        <v>0.30434782608695787</v>
      </c>
      <c r="AC35" s="8">
        <f t="shared" ca="1" si="7"/>
        <v>59.999999999999943</v>
      </c>
    </row>
    <row r="36" spans="1:33" ht="15.6" x14ac:dyDescent="0.3">
      <c r="A36" s="63"/>
      <c r="B36" s="3">
        <f t="shared" si="5"/>
        <v>5</v>
      </c>
      <c r="C36" s="4" t="s">
        <v>38</v>
      </c>
      <c r="D36" s="35">
        <v>2</v>
      </c>
      <c r="E36" s="43"/>
      <c r="F36" s="38">
        <f t="shared" ref="F36:F39" ca="1" si="14">X34</f>
        <v>0.85763888888888673</v>
      </c>
      <c r="G36" s="5" cm="1">
        <f t="array" aca="1" ref="G36" ca="1">F36+TIME(,OFFSET(Segment!$C$76,,$B36,),)</f>
        <v>0.86388888888888671</v>
      </c>
      <c r="H36" s="5" cm="1">
        <f t="array" aca="1" ref="H36" ca="1">G36+TIME(,OFFSET(Segment!$C$77,,$B36,),)</f>
        <v>0.86597222222222003</v>
      </c>
      <c r="I36" s="41">
        <v>2</v>
      </c>
      <c r="J36" s="5">
        <f t="shared" ca="1" si="8"/>
        <v>0.86736111111110892</v>
      </c>
      <c r="K36" s="5" cm="1">
        <f t="array" aca="1" ref="K36" ca="1">J36+TIME(,OFFSET(Segment!$C$78,,$B36,),)</f>
        <v>0.87222222222222001</v>
      </c>
      <c r="L36" s="5" cm="1">
        <f t="array" aca="1" ref="L36" ca="1">K36+TIME(,OFFSET(Segment!$C$79,,$B36,),)</f>
        <v>0.87638888888888666</v>
      </c>
      <c r="M36" s="54" cm="1">
        <f t="array" aca="1" ref="M36" ca="1">L36+TIME(,OFFSET(Segment!$C$80,,$B36,),)</f>
        <v>0.8819444444444422</v>
      </c>
      <c r="N36" s="41">
        <v>8</v>
      </c>
      <c r="O36" s="5">
        <f t="shared" ca="1" si="9"/>
        <v>0.88749999999999774</v>
      </c>
      <c r="P36" s="5" cm="1">
        <f t="array" aca="1" ref="P36" ca="1">O36+TIME(,OFFSET(Segment!$C$81,,$B36,),)</f>
        <v>0.89166666666666439</v>
      </c>
      <c r="Q36" s="5" cm="1">
        <f t="array" aca="1" ref="Q36" ca="1">P36+TIME(,OFFSET(Segment!$C$82,,$B36,),)</f>
        <v>0.8951388888888866</v>
      </c>
      <c r="R36" s="5" cm="1">
        <f t="array" aca="1" ref="R36" ca="1">Q36+TIME(,OFFSET(Segment!$C$83,,$B36,),)</f>
        <v>0.90069444444444213</v>
      </c>
      <c r="S36" s="41">
        <v>2</v>
      </c>
      <c r="T36" s="38">
        <f t="shared" ca="1" si="10"/>
        <v>0.90208333333333102</v>
      </c>
      <c r="U36" s="5" cm="1">
        <f t="array" aca="1" ref="U36" ca="1">T36+TIME(,OFFSET(Segment!$C$84,,$B36,),)</f>
        <v>0.90555555555555323</v>
      </c>
      <c r="V36" s="5" cm="1">
        <f t="array" aca="1" ref="V36" ca="1">U36+TIME(,OFFSET(Segment!$C$85,,$B36,),)</f>
        <v>0.9118055555555532</v>
      </c>
      <c r="W36" s="41">
        <v>12</v>
      </c>
      <c r="X36" s="38">
        <f t="shared" ca="1" si="11"/>
        <v>0.92013888888888651</v>
      </c>
      <c r="Y36" s="6">
        <f t="shared" ca="1" si="3"/>
        <v>65.999999999999687</v>
      </c>
      <c r="Z36" s="6">
        <f t="shared" ca="1" si="12"/>
        <v>89.999999999999687</v>
      </c>
      <c r="AA36" s="6">
        <f t="shared" si="6"/>
        <v>24</v>
      </c>
      <c r="AB36" s="7">
        <f t="shared" ca="1" si="4"/>
        <v>0.36363636363636537</v>
      </c>
      <c r="AC36" s="8">
        <f t="shared" ca="1" si="7"/>
        <v>29.999999999999734</v>
      </c>
    </row>
    <row r="37" spans="1:33" ht="15.6" x14ac:dyDescent="0.3">
      <c r="A37" s="63"/>
      <c r="B37" s="3">
        <f t="shared" si="5"/>
        <v>5</v>
      </c>
      <c r="C37" s="4" t="s">
        <v>38</v>
      </c>
      <c r="D37" s="35">
        <v>1</v>
      </c>
      <c r="E37" s="43"/>
      <c r="F37" s="38">
        <f t="shared" ca="1" si="14"/>
        <v>0.89930555555555336</v>
      </c>
      <c r="G37" s="5" cm="1">
        <f t="array" aca="1" ref="G37" ca="1">F37+TIME(,OFFSET(Segment!$C$76,,$B37,),)</f>
        <v>0.90555555555555334</v>
      </c>
      <c r="H37" s="5" cm="1">
        <f t="array" aca="1" ref="H37" ca="1">G37+TIME(,OFFSET(Segment!$C$77,,$B37,),)</f>
        <v>0.90763888888888666</v>
      </c>
      <c r="I37" s="41">
        <v>2</v>
      </c>
      <c r="J37" s="5">
        <f t="shared" ca="1" si="8"/>
        <v>0.90902777777777555</v>
      </c>
      <c r="K37" s="5" cm="1">
        <f t="array" aca="1" ref="K37" ca="1">J37+TIME(,OFFSET(Segment!$C$78,,$B37,),)</f>
        <v>0.91388888888888664</v>
      </c>
      <c r="L37" s="5" cm="1">
        <f t="array" aca="1" ref="L37" ca="1">K37+TIME(,OFFSET(Segment!$C$79,,$B37,),)</f>
        <v>0.91805555555555329</v>
      </c>
      <c r="M37" s="54" cm="1">
        <f t="array" aca="1" ref="M37" ca="1">L37+TIME(,OFFSET(Segment!$C$80,,$B37,),)</f>
        <v>0.92361111111110883</v>
      </c>
      <c r="N37" s="41">
        <v>8</v>
      </c>
      <c r="O37" s="5">
        <f t="shared" ca="1" si="9"/>
        <v>0.92916666666666436</v>
      </c>
      <c r="P37" s="5" cm="1">
        <f t="array" aca="1" ref="P37" ca="1">O37+TIME(,OFFSET(Segment!$C$81,,$B37,),)</f>
        <v>0.93333333333333102</v>
      </c>
      <c r="Q37" s="5" cm="1">
        <f t="array" aca="1" ref="Q37" ca="1">P37+TIME(,OFFSET(Segment!$C$82,,$B37,),)</f>
        <v>0.93680555555555323</v>
      </c>
      <c r="R37" s="5" cm="1">
        <f t="array" aca="1" ref="R37" ca="1">Q37+TIME(,OFFSET(Segment!$C$83,,$B37,),)</f>
        <v>0.94236111111110876</v>
      </c>
      <c r="S37" s="41">
        <v>2</v>
      </c>
      <c r="T37" s="38">
        <f t="shared" ca="1" si="10"/>
        <v>0.94374999999999765</v>
      </c>
      <c r="U37" s="5" cm="1">
        <f t="array" aca="1" ref="U37" ca="1">T37+TIME(,OFFSET(Segment!$C$84,,$B37,),)</f>
        <v>0.94722222222221986</v>
      </c>
      <c r="V37" s="5" cm="1">
        <f t="array" aca="1" ref="V37" ca="1">U37+TIME(,OFFSET(Segment!$C$85,,$B37,),)</f>
        <v>0.95347222222221983</v>
      </c>
      <c r="W37" s="41">
        <v>12</v>
      </c>
      <c r="X37" s="38">
        <f t="shared" ca="1" si="11"/>
        <v>0.96180555555555314</v>
      </c>
      <c r="Y37" s="6">
        <f t="shared" ca="1" si="3"/>
        <v>65.999999999999687</v>
      </c>
      <c r="Z37" s="6">
        <f t="shared" ca="1" si="12"/>
        <v>89.999999999999687</v>
      </c>
      <c r="AA37" s="6">
        <f t="shared" si="6"/>
        <v>24</v>
      </c>
      <c r="AB37" s="7">
        <f t="shared" ca="1" si="4"/>
        <v>0.36363636363636537</v>
      </c>
      <c r="AC37" s="8">
        <f t="shared" ca="1" si="7"/>
        <v>59.999999999999943</v>
      </c>
    </row>
    <row r="38" spans="1:33" ht="15.6" x14ac:dyDescent="0.3">
      <c r="A38" s="63"/>
      <c r="B38" s="3">
        <f t="shared" si="5"/>
        <v>5</v>
      </c>
      <c r="C38" s="4" t="s">
        <v>38</v>
      </c>
      <c r="D38" s="35">
        <v>2</v>
      </c>
      <c r="E38" s="43"/>
      <c r="F38" s="38">
        <f t="shared" ca="1" si="14"/>
        <v>0.92013888888888651</v>
      </c>
      <c r="G38" s="5" cm="1">
        <f t="array" aca="1" ref="G38" ca="1">F38+TIME(,OFFSET(Segment!$C$76,,$B38,),)</f>
        <v>0.92638888888888649</v>
      </c>
      <c r="H38" s="5" cm="1">
        <f t="array" aca="1" ref="H38" ca="1">G38+TIME(,OFFSET(Segment!$C$77,,$B38,),)</f>
        <v>0.92847222222221981</v>
      </c>
      <c r="I38" s="41">
        <v>2</v>
      </c>
      <c r="J38" s="5">
        <f t="shared" ref="J38:J39" ca="1" si="15">H38+TIME(,I38,)</f>
        <v>0.9298611111111087</v>
      </c>
      <c r="K38" s="5" cm="1">
        <f t="array" aca="1" ref="K38" ca="1">J38+TIME(,OFFSET(Segment!$C$78,,$B38,),)</f>
        <v>0.93472222222221979</v>
      </c>
      <c r="L38" s="5" cm="1">
        <f t="array" aca="1" ref="L38" ca="1">K38+TIME(,OFFSET(Segment!$C$79,,$B38,),)</f>
        <v>0.93888888888888644</v>
      </c>
      <c r="M38" s="5" cm="1">
        <f t="array" aca="1" ref="M38" ca="1">L38+TIME(,OFFSET(Segment!$C$80,,$B38,),)</f>
        <v>0.94444444444444198</v>
      </c>
      <c r="N38" s="41"/>
      <c r="O38" s="46" t="s">
        <v>90</v>
      </c>
      <c r="P38" s="5"/>
      <c r="Q38" s="5"/>
      <c r="R38" s="5"/>
      <c r="S38" s="41"/>
      <c r="T38" s="38"/>
      <c r="U38" s="5"/>
      <c r="V38" s="5"/>
      <c r="W38" s="41"/>
      <c r="X38" s="38"/>
      <c r="Y38" s="6">
        <f t="shared" ca="1" si="3"/>
        <v>32.999999999999872</v>
      </c>
      <c r="Z38" s="6">
        <f ca="1">(M38-F38)*1440</f>
        <v>34.999999999999872</v>
      </c>
      <c r="AA38" s="6">
        <f t="shared" si="6"/>
        <v>2</v>
      </c>
      <c r="AB38" s="7">
        <f t="shared" ca="1" si="4"/>
        <v>6.0606060606060844E-2</v>
      </c>
      <c r="AC38" s="8">
        <f ca="1">(M38-M37)*1440</f>
        <v>29.999999999999734</v>
      </c>
    </row>
    <row r="39" spans="1:33" ht="15.6" x14ac:dyDescent="0.3">
      <c r="A39" s="63"/>
      <c r="B39" s="3">
        <f t="shared" si="5"/>
        <v>5</v>
      </c>
      <c r="C39" s="4" t="s">
        <v>38</v>
      </c>
      <c r="D39" s="35">
        <v>1</v>
      </c>
      <c r="E39" s="43"/>
      <c r="F39" s="38">
        <f t="shared" ca="1" si="14"/>
        <v>0.96180555555555314</v>
      </c>
      <c r="G39" s="5" cm="1">
        <f t="array" aca="1" ref="G39" ca="1">F39+TIME(,OFFSET(Segment!$C$76,,$B39,),)</f>
        <v>0.96805555555555312</v>
      </c>
      <c r="H39" s="5" cm="1">
        <f t="array" aca="1" ref="H39" ca="1">G39+TIME(,OFFSET(Segment!$C$77,,$B39,),)</f>
        <v>0.97013888888888644</v>
      </c>
      <c r="I39" s="41">
        <v>2</v>
      </c>
      <c r="J39" s="5">
        <f t="shared" ca="1" si="15"/>
        <v>0.97152777777777533</v>
      </c>
      <c r="K39" s="5" cm="1">
        <f t="array" aca="1" ref="K39" ca="1">J39+TIME(,OFFSET(Segment!$C$78,,$B39,),)</f>
        <v>0.97638888888888642</v>
      </c>
      <c r="L39" s="5" cm="1">
        <f t="array" aca="1" ref="L39" ca="1">K39+TIME(,OFFSET(Segment!$C$79,,$B39,),)</f>
        <v>0.98055555555555307</v>
      </c>
      <c r="M39" s="5" cm="1">
        <f t="array" aca="1" ref="M39" ca="1">L39+TIME(,OFFSET(Segment!$C$80,,$B39,),)</f>
        <v>0.98611111111110861</v>
      </c>
      <c r="N39" s="41"/>
      <c r="O39" s="46" t="s">
        <v>90</v>
      </c>
      <c r="P39" s="5"/>
      <c r="Q39" s="5"/>
      <c r="R39" s="5"/>
      <c r="S39" s="41"/>
      <c r="T39" s="38"/>
      <c r="U39" s="5"/>
      <c r="V39" s="5"/>
      <c r="W39" s="41"/>
      <c r="X39" s="38"/>
      <c r="Y39" s="6">
        <f t="shared" ca="1" si="3"/>
        <v>32.999999999999872</v>
      </c>
      <c r="Z39" s="6">
        <f ca="1">(M39-F39)*1440</f>
        <v>34.999999999999872</v>
      </c>
      <c r="AA39" s="6">
        <f t="shared" si="6"/>
        <v>2</v>
      </c>
      <c r="AB39" s="7">
        <f t="shared" ca="1" si="4"/>
        <v>6.0606060606060844E-2</v>
      </c>
      <c r="AC39" s="8">
        <f ca="1">(M39-M38)*1440</f>
        <v>59.999999999999943</v>
      </c>
    </row>
    <row r="40" spans="1:33" ht="15.6" x14ac:dyDescent="0.3">
      <c r="A40" s="26"/>
      <c r="B40" s="3"/>
      <c r="I40" s="47">
        <f>SUM(I8:I39)</f>
        <v>64</v>
      </c>
      <c r="N40" s="47">
        <f>SUM(N8:N39)</f>
        <v>202</v>
      </c>
      <c r="S40" s="47">
        <f>SUM(S8:S39)</f>
        <v>60</v>
      </c>
      <c r="V40" s="62" t="s">
        <v>50</v>
      </c>
      <c r="W40" s="62"/>
      <c r="X40" s="62"/>
      <c r="Y40" s="11">
        <f ca="1">SUM(Y6:Y39)/60</f>
        <v>37.983333333333185</v>
      </c>
      <c r="Z40" s="23">
        <f ca="1">SUM(Z6:Z39)/60</f>
        <v>48.283333333333168</v>
      </c>
      <c r="AA40" s="11">
        <f>SUM(AA6:AA39)/60</f>
        <v>10.3</v>
      </c>
      <c r="AB40" s="7">
        <f ca="1">AA40/Y40</f>
        <v>0.27117156647652585</v>
      </c>
    </row>
    <row r="41" spans="1:33" x14ac:dyDescent="0.3">
      <c r="A41" s="26"/>
      <c r="B41" s="3"/>
    </row>
    <row r="42" spans="1:33" s="12" customFormat="1" ht="15.6" x14ac:dyDescent="0.3">
      <c r="V42" s="64" t="s">
        <v>50</v>
      </c>
      <c r="W42" s="64"/>
      <c r="X42" s="64"/>
      <c r="Y42" s="48"/>
      <c r="Z42" s="49"/>
      <c r="AA42" s="48"/>
      <c r="AB42" s="50"/>
    </row>
    <row r="43" spans="1:33" x14ac:dyDescent="0.3">
      <c r="A43" s="63" t="s">
        <v>52</v>
      </c>
      <c r="C43" s="27"/>
      <c r="D43" s="27"/>
    </row>
    <row r="44" spans="1:33" ht="21" x14ac:dyDescent="0.3">
      <c r="A44" s="63"/>
      <c r="C44" s="27"/>
      <c r="D44" s="27"/>
      <c r="F44" s="60" t="s">
        <v>82</v>
      </c>
      <c r="G44" s="61"/>
      <c r="H44" s="61"/>
      <c r="I44" s="61"/>
      <c r="J44" s="61"/>
      <c r="K44" s="61"/>
      <c r="L44" s="61"/>
      <c r="M44" s="61"/>
      <c r="N44" s="28"/>
      <c r="O44" s="60" t="s">
        <v>83</v>
      </c>
      <c r="P44" s="61"/>
      <c r="Q44" s="61"/>
      <c r="R44" s="61"/>
      <c r="S44" s="61"/>
      <c r="T44" s="61"/>
      <c r="U44" s="61"/>
      <c r="V44" s="61"/>
    </row>
    <row r="45" spans="1:33" x14ac:dyDescent="0.3">
      <c r="A45" s="63"/>
      <c r="C45" s="29"/>
      <c r="D45" s="30"/>
      <c r="F45" s="31" t="s">
        <v>39</v>
      </c>
      <c r="H45" s="20" t="s">
        <v>40</v>
      </c>
      <c r="J45" s="20" t="s">
        <v>39</v>
      </c>
      <c r="M45" s="20" t="s">
        <v>40</v>
      </c>
      <c r="O45" s="20" t="s">
        <v>39</v>
      </c>
      <c r="U45" s="24"/>
      <c r="V45" s="20" t="s">
        <v>40</v>
      </c>
      <c r="W45" s="24"/>
      <c r="X45" s="20" t="s">
        <v>39</v>
      </c>
      <c r="Y45" s="24"/>
      <c r="Z45" s="24"/>
      <c r="AA45" s="32"/>
    </row>
    <row r="46" spans="1:33" ht="28.8" x14ac:dyDescent="0.3">
      <c r="A46" s="63"/>
      <c r="C46" s="29"/>
      <c r="D46" s="29" t="s">
        <v>66</v>
      </c>
      <c r="E46" s="20" t="s">
        <v>43</v>
      </c>
      <c r="F46" s="20" t="s">
        <v>59</v>
      </c>
      <c r="G46" s="21" t="s">
        <v>84</v>
      </c>
      <c r="H46" s="22" t="str">
        <f>H4</f>
        <v>Ferndale at Manhattan Homes</v>
      </c>
      <c r="I46" s="33"/>
      <c r="J46" s="22" t="str">
        <f>J4</f>
        <v>Ferndale at Manhattan Homes</v>
      </c>
      <c r="K46" s="22" t="s">
        <v>86</v>
      </c>
      <c r="L46" s="21" t="s">
        <v>87</v>
      </c>
      <c r="M46" s="21" t="s">
        <v>41</v>
      </c>
      <c r="O46" s="21" t="s">
        <v>41</v>
      </c>
      <c r="P46" s="21" t="s">
        <v>88</v>
      </c>
      <c r="Q46" s="22" t="s">
        <v>86</v>
      </c>
      <c r="R46" s="22" t="s">
        <v>85</v>
      </c>
      <c r="S46" s="24"/>
      <c r="T46" s="22" t="s">
        <v>85</v>
      </c>
      <c r="U46" s="21" t="s">
        <v>84</v>
      </c>
      <c r="V46" s="34" t="s">
        <v>59</v>
      </c>
      <c r="W46" s="24"/>
      <c r="X46" s="20" t="s">
        <v>59</v>
      </c>
      <c r="Y46" s="24"/>
      <c r="Z46" s="24"/>
      <c r="AA46" s="32"/>
    </row>
    <row r="47" spans="1:33" x14ac:dyDescent="0.3">
      <c r="A47" s="63"/>
      <c r="D47" s="51"/>
      <c r="E47" s="20" t="s">
        <v>44</v>
      </c>
      <c r="F47" s="20">
        <v>777</v>
      </c>
      <c r="G47" s="21">
        <v>662</v>
      </c>
      <c r="H47" s="22">
        <f>H5</f>
        <v>831</v>
      </c>
      <c r="I47" s="36" t="s">
        <v>42</v>
      </c>
      <c r="J47" s="22">
        <f>J5</f>
        <v>831</v>
      </c>
      <c r="K47" s="25">
        <v>627</v>
      </c>
      <c r="L47" s="21">
        <v>271</v>
      </c>
      <c r="M47" s="21">
        <v>1</v>
      </c>
      <c r="N47" s="36" t="s">
        <v>42</v>
      </c>
      <c r="O47" s="21">
        <v>1</v>
      </c>
      <c r="P47" s="21">
        <v>893</v>
      </c>
      <c r="Q47" s="21">
        <v>626</v>
      </c>
      <c r="R47" s="21">
        <v>839</v>
      </c>
      <c r="S47" s="37" t="s">
        <v>42</v>
      </c>
      <c r="T47" s="21">
        <f>R47</f>
        <v>839</v>
      </c>
      <c r="U47" s="21">
        <v>847</v>
      </c>
      <c r="V47" s="20">
        <v>777</v>
      </c>
      <c r="W47" s="37" t="s">
        <v>42</v>
      </c>
      <c r="X47" s="20">
        <v>777</v>
      </c>
      <c r="Y47" s="10" t="s">
        <v>46</v>
      </c>
      <c r="Z47" s="10" t="s">
        <v>47</v>
      </c>
      <c r="AA47" s="10" t="s">
        <v>42</v>
      </c>
      <c r="AB47" s="10" t="s">
        <v>48</v>
      </c>
      <c r="AC47" s="2" t="s">
        <v>45</v>
      </c>
      <c r="AG47" s="13" t="s">
        <v>61</v>
      </c>
    </row>
    <row r="48" spans="1:33" ht="15.6" x14ac:dyDescent="0.3">
      <c r="A48" s="63"/>
      <c r="B48" s="3">
        <f>IF(C48="Early Morning",0,IF(C48="Morning",1,IF(C48="Midday",2,IF(C48="Peak",3,IF(C48="Evening",4,IF(C48="Night",5,""))))))</f>
        <v>0</v>
      </c>
      <c r="C48" s="4" t="s">
        <v>33</v>
      </c>
      <c r="D48" s="35">
        <v>1</v>
      </c>
      <c r="E48" s="30"/>
      <c r="F48" s="38"/>
      <c r="G48" s="38"/>
      <c r="H48" s="38"/>
      <c r="I48" s="39"/>
      <c r="J48" s="38"/>
      <c r="K48" s="40">
        <f>TIME(6,26,)</f>
        <v>0.26805555555555555</v>
      </c>
      <c r="L48" s="5" cm="1">
        <f t="array" aca="1" ref="L48" ca="1">K48+TIME(,OFFSET(Segment!$C$79,,$B48,),)</f>
        <v>0.2722222222222222</v>
      </c>
      <c r="M48" s="54" cm="1">
        <f t="array" aca="1" ref="M48" ca="1">L48+TIME(,OFFSET(Segment!$C$80,,$B48,),)</f>
        <v>0.27777777777777773</v>
      </c>
      <c r="N48" s="41">
        <v>8</v>
      </c>
      <c r="O48" s="5">
        <f t="shared" ref="O48:O77" ca="1" si="16">M48+TIME(,N48,)</f>
        <v>0.28333333333333327</v>
      </c>
      <c r="P48" s="5" cm="1">
        <f t="array" aca="1" ref="P48" ca="1">O48+TIME(,OFFSET(Segment!$C$81,,$B48,),)</f>
        <v>0.28819444444444436</v>
      </c>
      <c r="Q48" s="5" cm="1">
        <f t="array" aca="1" ref="Q48" ca="1">P48+TIME(,OFFSET(Segment!$C$82,,$B48,),)</f>
        <v>0.29305555555555546</v>
      </c>
      <c r="R48" s="5" cm="1">
        <f t="array" aca="1" ref="R48" ca="1">Q48+TIME(,OFFSET(Segment!$C$83,,$B48,),)</f>
        <v>0.29861111111111099</v>
      </c>
      <c r="S48" s="41">
        <v>2</v>
      </c>
      <c r="T48" s="38">
        <f t="shared" ref="T48:T49" ca="1" si="17">R48+TIME(,S48,)</f>
        <v>0.29999999999999988</v>
      </c>
      <c r="U48" s="5" cm="1">
        <f t="array" aca="1" ref="U48" ca="1">T48+TIME(,OFFSET(Segment!$C$84,,$B48,),)</f>
        <v>0.30277777777777765</v>
      </c>
      <c r="V48" s="5" cm="1">
        <f t="array" aca="1" ref="V48" ca="1">U48+TIME(,OFFSET(Segment!$C$85,,$B48,),)</f>
        <v>0.30972222222222207</v>
      </c>
      <c r="W48" s="41">
        <v>9</v>
      </c>
      <c r="X48" s="38">
        <f t="shared" ref="X48:X49" ca="1" si="18">V48+TIME(,W48,)</f>
        <v>0.31597222222222204</v>
      </c>
      <c r="Y48" s="6">
        <f ca="1">Z48-AA48</f>
        <v>49.999999999999758</v>
      </c>
      <c r="Z48" s="6">
        <f ca="1">(X48-K48)*1440</f>
        <v>68.999999999999758</v>
      </c>
      <c r="AA48" s="6">
        <f>N48+I48+W48+S48</f>
        <v>19</v>
      </c>
      <c r="AB48" s="7">
        <f ca="1">AA48/Y48</f>
        <v>0.38000000000000184</v>
      </c>
      <c r="AC48" s="8"/>
      <c r="AG48" s="42" t="s">
        <v>89</v>
      </c>
    </row>
    <row r="49" spans="1:33" ht="15.6" x14ac:dyDescent="0.3">
      <c r="A49" s="63"/>
      <c r="B49" s="3">
        <f>IF(C49="Early Morning",0,IF(C49="Morning",1,IF(C49="Midday",2,IF(C49="Peak",3,IF(C49="Evening",4,IF(C49="Night",5,""))))))</f>
        <v>0</v>
      </c>
      <c r="C49" s="4" t="s">
        <v>33</v>
      </c>
      <c r="D49" s="35">
        <v>2</v>
      </c>
      <c r="E49" s="43"/>
      <c r="F49" s="44"/>
      <c r="G49" s="44"/>
      <c r="H49" s="44"/>
      <c r="I49" s="45"/>
      <c r="J49" s="44"/>
      <c r="K49" s="9">
        <f>K48+TIME(,30,)</f>
        <v>0.28888888888888886</v>
      </c>
      <c r="L49" s="5" cm="1">
        <f t="array" aca="1" ref="L49" ca="1">K49+TIME(,OFFSET(Segment!$C$79,,$B49,),)</f>
        <v>0.29305555555555551</v>
      </c>
      <c r="M49" s="54" cm="1">
        <f t="array" aca="1" ref="M49" ca="1">L49+TIME(,OFFSET(Segment!$C$80,,$B49,),)</f>
        <v>0.29861111111111105</v>
      </c>
      <c r="N49" s="41">
        <v>8</v>
      </c>
      <c r="O49" s="5">
        <f t="shared" ca="1" si="16"/>
        <v>0.30416666666666659</v>
      </c>
      <c r="P49" s="5" cm="1">
        <f t="array" aca="1" ref="P49" ca="1">O49+TIME(,OFFSET(Segment!$C$81,,$B49,),)</f>
        <v>0.30902777777777768</v>
      </c>
      <c r="Q49" s="5" cm="1">
        <f t="array" aca="1" ref="Q49" ca="1">P49+TIME(,OFFSET(Segment!$C$82,,$B49,),)</f>
        <v>0.31388888888888877</v>
      </c>
      <c r="R49" s="5" cm="1">
        <f t="array" aca="1" ref="R49" ca="1">Q49+TIME(,OFFSET(Segment!$C$83,,$B49,),)</f>
        <v>0.31944444444444431</v>
      </c>
      <c r="S49" s="41">
        <v>2</v>
      </c>
      <c r="T49" s="38">
        <f t="shared" ca="1" si="17"/>
        <v>0.32083333333333319</v>
      </c>
      <c r="U49" s="5" cm="1">
        <f t="array" aca="1" ref="U49" ca="1">T49+TIME(,OFFSET(Segment!$C$84,,$B49,),)</f>
        <v>0.32361111111111096</v>
      </c>
      <c r="V49" s="5" cm="1">
        <f t="array" aca="1" ref="V49" ca="1">U49+TIME(,OFFSET(Segment!$C$85,,$B49,),)</f>
        <v>0.33055555555555538</v>
      </c>
      <c r="W49" s="41">
        <v>9</v>
      </c>
      <c r="X49" s="38">
        <f t="shared" ca="1" si="18"/>
        <v>0.33680555555555536</v>
      </c>
      <c r="Y49" s="6">
        <f t="shared" ref="Y49:Y69" ca="1" si="19">Z49-AA49</f>
        <v>49.999999999999758</v>
      </c>
      <c r="Z49" s="6">
        <f ca="1">(X49-K49)*1440</f>
        <v>68.999999999999758</v>
      </c>
      <c r="AA49" s="6">
        <f>N49+I49+W49+S49</f>
        <v>19</v>
      </c>
      <c r="AB49" s="7">
        <f t="shared" ref="AB49:AB54" ca="1" si="20">AA49/Y49</f>
        <v>0.38000000000000184</v>
      </c>
      <c r="AC49" s="8">
        <f ca="1">(X49-X48)*1440</f>
        <v>29.999999999999972</v>
      </c>
      <c r="AG49" s="14" t="s">
        <v>62</v>
      </c>
    </row>
    <row r="50" spans="1:33" ht="15.6" x14ac:dyDescent="0.3">
      <c r="A50" s="63"/>
      <c r="B50" s="3">
        <f t="shared" ref="B50:B79" si="21">IF(C50="Early Morning",0,IF(C50="Morning",1,IF(C50="Midday",2,IF(C50="Peak",3,IF(C50="Evening",4,IF(C50="Night",5,""))))))</f>
        <v>1</v>
      </c>
      <c r="C50" s="4" t="s">
        <v>34</v>
      </c>
      <c r="D50" s="35">
        <v>3</v>
      </c>
      <c r="E50" s="43"/>
      <c r="F50" s="40">
        <f ca="1">X48-TIME(,30,)</f>
        <v>0.29513888888888873</v>
      </c>
      <c r="G50" s="5" cm="1">
        <f t="array" aca="1" ref="G50" ca="1">F50+TIME(,OFFSET(Segment!$C$76,,$B50,),)</f>
        <v>0.30138888888888871</v>
      </c>
      <c r="H50" s="5" cm="1">
        <f t="array" aca="1" ref="H50" ca="1">G50+TIME(,OFFSET(Segment!$C$77,,$B50,),)</f>
        <v>0.30347222222222203</v>
      </c>
      <c r="I50" s="41">
        <v>2</v>
      </c>
      <c r="J50" s="5">
        <f ca="1">H50+TIME(,I50,)</f>
        <v>0.30486111111111092</v>
      </c>
      <c r="K50" s="5" cm="1">
        <f t="array" aca="1" ref="K50" ca="1">J50+TIME(,OFFSET(Segment!$C$78,,$B50,),)</f>
        <v>0.30972222222222201</v>
      </c>
      <c r="L50" s="5" cm="1">
        <f t="array" aca="1" ref="L50" ca="1">K50+TIME(,OFFSET(Segment!$C$79,,$B50,),)</f>
        <v>0.31388888888888866</v>
      </c>
      <c r="M50" s="54" cm="1">
        <f t="array" aca="1" ref="M50" ca="1">L50+TIME(,OFFSET(Segment!$C$80,,$B50,),)</f>
        <v>0.3194444444444442</v>
      </c>
      <c r="N50" s="41">
        <v>8</v>
      </c>
      <c r="O50" s="5">
        <f t="shared" ca="1" si="16"/>
        <v>0.32499999999999973</v>
      </c>
      <c r="P50" s="5" cm="1">
        <f t="array" aca="1" ref="P50" ca="1">O50+TIME(,OFFSET(Segment!$C$81,,$B50,),)</f>
        <v>0.32986111111111083</v>
      </c>
      <c r="Q50" s="5" cm="1">
        <f t="array" aca="1" ref="Q50" ca="1">P50+TIME(,OFFSET(Segment!$C$82,,$B50,),)</f>
        <v>0.33472222222222192</v>
      </c>
      <c r="R50" s="5" cm="1">
        <f t="array" aca="1" ref="R50" ca="1">Q50+TIME(,OFFSET(Segment!$C$83,,$B50,),)</f>
        <v>0.34027777777777746</v>
      </c>
      <c r="S50" s="41">
        <v>2</v>
      </c>
      <c r="T50" s="38">
        <f ca="1">R50+TIME(,S50,)</f>
        <v>0.34166666666666634</v>
      </c>
      <c r="U50" s="5" cm="1">
        <f t="array" aca="1" ref="U50" ca="1">T50+TIME(,OFFSET(Segment!$C$84,,$B50,),)</f>
        <v>0.34444444444444411</v>
      </c>
      <c r="V50" s="5" cm="1">
        <f t="array" aca="1" ref="V50" ca="1">U50+TIME(,OFFSET(Segment!$C$85,,$B50,),)</f>
        <v>0.35138888888888853</v>
      </c>
      <c r="W50" s="41">
        <v>9</v>
      </c>
      <c r="X50" s="38">
        <f ca="1">V50+TIME(,W50,)</f>
        <v>0.35763888888888851</v>
      </c>
      <c r="Y50" s="6">
        <f t="shared" ca="1" si="19"/>
        <v>68.999999999999687</v>
      </c>
      <c r="Z50" s="6">
        <f ca="1">(X50-F50)*1440</f>
        <v>89.999999999999687</v>
      </c>
      <c r="AA50" s="6">
        <f t="shared" ref="AA50:AA79" si="22">N50+I50+W50+S50</f>
        <v>21</v>
      </c>
      <c r="AB50" s="7">
        <f t="shared" ca="1" si="20"/>
        <v>0.30434782608695787</v>
      </c>
      <c r="AC50" s="8">
        <f t="shared" ref="AC50:AC71" ca="1" si="23">(X50-X49)*1440</f>
        <v>29.999999999999734</v>
      </c>
      <c r="AG50" s="15" t="s">
        <v>63</v>
      </c>
    </row>
    <row r="51" spans="1:33" ht="15.6" x14ac:dyDescent="0.3">
      <c r="A51" s="63"/>
      <c r="B51" s="3">
        <f t="shared" si="21"/>
        <v>1</v>
      </c>
      <c r="C51" s="4" t="s">
        <v>34</v>
      </c>
      <c r="D51" s="35">
        <v>1</v>
      </c>
      <c r="E51" s="43"/>
      <c r="F51" s="38">
        <f ca="1">X48</f>
        <v>0.31597222222222204</v>
      </c>
      <c r="G51" s="5" cm="1">
        <f t="array" aca="1" ref="G51" ca="1">F51+TIME(,OFFSET(Segment!$C$76,,$B51,),)</f>
        <v>0.32222222222222202</v>
      </c>
      <c r="H51" s="5" cm="1">
        <f t="array" aca="1" ref="H51" ca="1">G51+TIME(,OFFSET(Segment!$C$77,,$B51,),)</f>
        <v>0.32430555555555535</v>
      </c>
      <c r="I51" s="41">
        <v>2</v>
      </c>
      <c r="J51" s="5">
        <f t="shared" ref="J51:J79" ca="1" si="24">H51+TIME(,I51,)</f>
        <v>0.32569444444444423</v>
      </c>
      <c r="K51" s="5" cm="1">
        <f t="array" aca="1" ref="K51" ca="1">J51+TIME(,OFFSET(Segment!$C$78,,$B51,),)</f>
        <v>0.33055555555555532</v>
      </c>
      <c r="L51" s="5" cm="1">
        <f t="array" aca="1" ref="L51" ca="1">K51+TIME(,OFFSET(Segment!$C$79,,$B51,),)</f>
        <v>0.33472222222222198</v>
      </c>
      <c r="M51" s="54" cm="1">
        <f t="array" aca="1" ref="M51" ca="1">L51+TIME(,OFFSET(Segment!$C$80,,$B51,),)</f>
        <v>0.34027777777777751</v>
      </c>
      <c r="N51" s="41">
        <v>8</v>
      </c>
      <c r="O51" s="5">
        <f t="shared" ca="1" si="16"/>
        <v>0.34583333333333305</v>
      </c>
      <c r="P51" s="5" cm="1">
        <f t="array" aca="1" ref="P51" ca="1">O51+TIME(,OFFSET(Segment!$C$81,,$B51,),)</f>
        <v>0.35069444444444414</v>
      </c>
      <c r="Q51" s="5" cm="1">
        <f t="array" aca="1" ref="Q51" ca="1">P51+TIME(,OFFSET(Segment!$C$82,,$B51,),)</f>
        <v>0.35555555555555524</v>
      </c>
      <c r="R51" s="5" cm="1">
        <f t="array" aca="1" ref="R51" ca="1">Q51+TIME(,OFFSET(Segment!$C$83,,$B51,),)</f>
        <v>0.36111111111111077</v>
      </c>
      <c r="S51" s="41">
        <v>2</v>
      </c>
      <c r="T51" s="38">
        <f t="shared" ref="T51:T77" ca="1" si="25">R51+TIME(,S51,)</f>
        <v>0.36249999999999966</v>
      </c>
      <c r="U51" s="5" cm="1">
        <f t="array" aca="1" ref="U51" ca="1">T51+TIME(,OFFSET(Segment!$C$84,,$B51,),)</f>
        <v>0.36527777777777742</v>
      </c>
      <c r="V51" s="5" cm="1">
        <f t="array" aca="1" ref="V51" ca="1">U51+TIME(,OFFSET(Segment!$C$85,,$B51,),)</f>
        <v>0.37222222222222184</v>
      </c>
      <c r="W51" s="41">
        <v>9</v>
      </c>
      <c r="X51" s="38">
        <f t="shared" ref="X51:X73" ca="1" si="26">V51+TIME(,W51,)</f>
        <v>0.37847222222222182</v>
      </c>
      <c r="Y51" s="6">
        <f t="shared" ca="1" si="19"/>
        <v>68.999999999999687</v>
      </c>
      <c r="Z51" s="6">
        <f t="shared" ref="Z51:Z69" ca="1" si="27">(X51-F51)*1440</f>
        <v>89.999999999999687</v>
      </c>
      <c r="AA51" s="6">
        <f t="shared" si="22"/>
        <v>21</v>
      </c>
      <c r="AB51" s="7">
        <f t="shared" ca="1" si="20"/>
        <v>0.30434782608695787</v>
      </c>
      <c r="AC51" s="8">
        <f t="shared" ca="1" si="23"/>
        <v>29.999999999999972</v>
      </c>
      <c r="AG51" s="16" t="s">
        <v>64</v>
      </c>
    </row>
    <row r="52" spans="1:33" ht="15.6" x14ac:dyDescent="0.3">
      <c r="A52" s="63"/>
      <c r="B52" s="3">
        <f t="shared" si="21"/>
        <v>1</v>
      </c>
      <c r="C52" s="4" t="s">
        <v>34</v>
      </c>
      <c r="D52" s="35">
        <v>2</v>
      </c>
      <c r="E52" s="43"/>
      <c r="F52" s="38">
        <f ca="1">X49</f>
        <v>0.33680555555555536</v>
      </c>
      <c r="G52" s="5" cm="1">
        <f t="array" aca="1" ref="G52" ca="1">F52+TIME(,OFFSET(Segment!$C$76,,$B52,),)</f>
        <v>0.34305555555555534</v>
      </c>
      <c r="H52" s="5" cm="1">
        <f t="array" aca="1" ref="H52" ca="1">G52+TIME(,OFFSET(Segment!$C$77,,$B52,),)</f>
        <v>0.34513888888888866</v>
      </c>
      <c r="I52" s="41">
        <v>2</v>
      </c>
      <c r="J52" s="5">
        <f t="shared" ca="1" si="24"/>
        <v>0.34652777777777755</v>
      </c>
      <c r="K52" s="5" cm="1">
        <f t="array" aca="1" ref="K52" ca="1">J52+TIME(,OFFSET(Segment!$C$78,,$B52,),)</f>
        <v>0.35138888888888864</v>
      </c>
      <c r="L52" s="5" cm="1">
        <f t="array" aca="1" ref="L52" ca="1">K52+TIME(,OFFSET(Segment!$C$79,,$B52,),)</f>
        <v>0.35555555555555529</v>
      </c>
      <c r="M52" s="54" cm="1">
        <f t="array" aca="1" ref="M52" ca="1">L52+TIME(,OFFSET(Segment!$C$80,,$B52,),)</f>
        <v>0.36111111111111083</v>
      </c>
      <c r="N52" s="41">
        <v>8</v>
      </c>
      <c r="O52" s="5">
        <f t="shared" ca="1" si="16"/>
        <v>0.36666666666666636</v>
      </c>
      <c r="P52" s="5" cm="1">
        <f t="array" aca="1" ref="P52" ca="1">O52+TIME(,OFFSET(Segment!$C$81,,$B52,),)</f>
        <v>0.37152777777777746</v>
      </c>
      <c r="Q52" s="5" cm="1">
        <f t="array" aca="1" ref="Q52" ca="1">P52+TIME(,OFFSET(Segment!$C$82,,$B52,),)</f>
        <v>0.37638888888888855</v>
      </c>
      <c r="R52" s="5" cm="1">
        <f t="array" aca="1" ref="R52" ca="1">Q52+TIME(,OFFSET(Segment!$C$83,,$B52,),)</f>
        <v>0.38194444444444409</v>
      </c>
      <c r="S52" s="41">
        <v>2</v>
      </c>
      <c r="T52" s="38">
        <f t="shared" ca="1" si="25"/>
        <v>0.38333333333333297</v>
      </c>
      <c r="U52" s="53" cm="1">
        <f t="array" aca="1" ref="U52" ca="1">T52+TIME(,OFFSET(Segment!$C$84,,$B52,),)</f>
        <v>0.38611111111111074</v>
      </c>
      <c r="V52" s="5" cm="1">
        <f t="array" aca="1" ref="V52" ca="1">U52+TIME(,OFFSET(Segment!$C$85,,$B52,),)</f>
        <v>0.39305555555555516</v>
      </c>
      <c r="W52" s="41">
        <v>9</v>
      </c>
      <c r="X52" s="38">
        <f t="shared" ca="1" si="26"/>
        <v>0.39930555555555514</v>
      </c>
      <c r="Y52" s="6">
        <f t="shared" ca="1" si="19"/>
        <v>68.999999999999687</v>
      </c>
      <c r="Z52" s="6">
        <f t="shared" ca="1" si="27"/>
        <v>89.999999999999687</v>
      </c>
      <c r="AA52" s="6">
        <f t="shared" si="22"/>
        <v>21</v>
      </c>
      <c r="AB52" s="7">
        <f t="shared" ca="1" si="20"/>
        <v>0.30434782608695787</v>
      </c>
      <c r="AC52" s="8">
        <f t="shared" ca="1" si="23"/>
        <v>29.999999999999972</v>
      </c>
      <c r="AG52" s="17" t="s">
        <v>65</v>
      </c>
    </row>
    <row r="53" spans="1:33" ht="15.6" x14ac:dyDescent="0.3">
      <c r="A53" s="63"/>
      <c r="B53" s="3">
        <f t="shared" si="21"/>
        <v>1</v>
      </c>
      <c r="C53" s="4" t="s">
        <v>34</v>
      </c>
      <c r="D53" s="35">
        <v>3</v>
      </c>
      <c r="E53" s="43"/>
      <c r="F53" s="38">
        <f t="shared" ref="F53:F74" ca="1" si="28">X50</f>
        <v>0.35763888888888851</v>
      </c>
      <c r="G53" s="53" cm="1">
        <f t="array" aca="1" ref="G53" ca="1">F53+TIME(,OFFSET(Segment!$C$76,,$B53,),)</f>
        <v>0.36388888888888848</v>
      </c>
      <c r="H53" s="5" cm="1">
        <f t="array" aca="1" ref="H53" ca="1">G53+TIME(,OFFSET(Segment!$C$77,,$B53,),)</f>
        <v>0.36597222222222181</v>
      </c>
      <c r="I53" s="41">
        <v>2</v>
      </c>
      <c r="J53" s="5">
        <f t="shared" ca="1" si="24"/>
        <v>0.36736111111111069</v>
      </c>
      <c r="K53" s="5" cm="1">
        <f t="array" aca="1" ref="K53" ca="1">J53+TIME(,OFFSET(Segment!$C$78,,$B53,),)</f>
        <v>0.37222222222222179</v>
      </c>
      <c r="L53" s="5" cm="1">
        <f t="array" aca="1" ref="L53" ca="1">K53+TIME(,OFFSET(Segment!$C$79,,$B53,),)</f>
        <v>0.37638888888888844</v>
      </c>
      <c r="M53" s="54" cm="1">
        <f t="array" aca="1" ref="M53" ca="1">L53+TIME(,OFFSET(Segment!$C$80,,$B53,),)</f>
        <v>0.38194444444444398</v>
      </c>
      <c r="N53" s="41">
        <v>8</v>
      </c>
      <c r="O53" s="5">
        <f t="shared" ca="1" si="16"/>
        <v>0.38749999999999951</v>
      </c>
      <c r="P53" s="5" cm="1">
        <f t="array" aca="1" ref="P53" ca="1">O53+TIME(,OFFSET(Segment!$C$81,,$B53,),)</f>
        <v>0.39236111111111061</v>
      </c>
      <c r="Q53" s="5" cm="1">
        <f t="array" aca="1" ref="Q53" ca="1">P53+TIME(,OFFSET(Segment!$C$82,,$B53,),)</f>
        <v>0.3972222222222217</v>
      </c>
      <c r="R53" s="5" cm="1">
        <f t="array" aca="1" ref="R53" ca="1">Q53+TIME(,OFFSET(Segment!$C$83,,$B53,),)</f>
        <v>0.40277777777777724</v>
      </c>
      <c r="S53" s="41">
        <v>2</v>
      </c>
      <c r="T53" s="38">
        <f t="shared" ca="1" si="25"/>
        <v>0.40416666666666612</v>
      </c>
      <c r="U53" s="53" cm="1">
        <f t="array" aca="1" ref="U53" ca="1">T53+TIME(,OFFSET(Segment!$C$84,,$B53,),)</f>
        <v>0.40694444444444389</v>
      </c>
      <c r="V53" s="5" cm="1">
        <f t="array" aca="1" ref="V53" ca="1">U53+TIME(,OFFSET(Segment!$C$85,,$B53,),)</f>
        <v>0.41388888888888831</v>
      </c>
      <c r="W53" s="41">
        <v>9</v>
      </c>
      <c r="X53" s="38">
        <f t="shared" ca="1" si="26"/>
        <v>0.42013888888888828</v>
      </c>
      <c r="Y53" s="6">
        <f t="shared" ca="1" si="19"/>
        <v>68.999999999999687</v>
      </c>
      <c r="Z53" s="6">
        <f t="shared" ca="1" si="27"/>
        <v>89.999999999999687</v>
      </c>
      <c r="AA53" s="6">
        <f t="shared" si="22"/>
        <v>21</v>
      </c>
      <c r="AB53" s="7">
        <f t="shared" ca="1" si="20"/>
        <v>0.30434782608695787</v>
      </c>
      <c r="AC53" s="8">
        <f t="shared" ca="1" si="23"/>
        <v>29.999999999999734</v>
      </c>
      <c r="AG53" s="18"/>
    </row>
    <row r="54" spans="1:33" ht="15.6" x14ac:dyDescent="0.3">
      <c r="A54" s="63"/>
      <c r="B54" s="3">
        <f t="shared" si="21"/>
        <v>1</v>
      </c>
      <c r="C54" s="4" t="s">
        <v>34</v>
      </c>
      <c r="D54" s="35">
        <v>1</v>
      </c>
      <c r="E54" s="43"/>
      <c r="F54" s="38">
        <f t="shared" ca="1" si="28"/>
        <v>0.37847222222222182</v>
      </c>
      <c r="G54" s="53" cm="1">
        <f t="array" aca="1" ref="G54" ca="1">F54+TIME(,OFFSET(Segment!$C$76,,$B54,),)</f>
        <v>0.3847222222222218</v>
      </c>
      <c r="H54" s="5" cm="1">
        <f t="array" aca="1" ref="H54" ca="1">G54+TIME(,OFFSET(Segment!$C$77,,$B54,),)</f>
        <v>0.38680555555555513</v>
      </c>
      <c r="I54" s="41">
        <v>2</v>
      </c>
      <c r="J54" s="5">
        <f t="shared" ca="1" si="24"/>
        <v>0.38819444444444401</v>
      </c>
      <c r="K54" s="5" cm="1">
        <f t="array" aca="1" ref="K54" ca="1">J54+TIME(,OFFSET(Segment!$C$78,,$B54,),)</f>
        <v>0.3930555555555551</v>
      </c>
      <c r="L54" s="5" cm="1">
        <f t="array" aca="1" ref="L54" ca="1">K54+TIME(,OFFSET(Segment!$C$79,,$B54,),)</f>
        <v>0.39722222222222175</v>
      </c>
      <c r="M54" s="54" cm="1">
        <f t="array" aca="1" ref="M54" ca="1">L54+TIME(,OFFSET(Segment!$C$80,,$B54,),)</f>
        <v>0.40277777777777729</v>
      </c>
      <c r="N54" s="41">
        <v>8</v>
      </c>
      <c r="O54" s="5">
        <f t="shared" ca="1" si="16"/>
        <v>0.40833333333333283</v>
      </c>
      <c r="P54" s="5" cm="1">
        <f t="array" aca="1" ref="P54" ca="1">O54+TIME(,OFFSET(Segment!$C$81,,$B54,),)</f>
        <v>0.41319444444444392</v>
      </c>
      <c r="Q54" s="5" cm="1">
        <f t="array" aca="1" ref="Q54" ca="1">P54+TIME(,OFFSET(Segment!$C$82,,$B54,),)</f>
        <v>0.41805555555555501</v>
      </c>
      <c r="R54" s="5" cm="1">
        <f t="array" aca="1" ref="R54" ca="1">Q54+TIME(,OFFSET(Segment!$C$83,,$B54,),)</f>
        <v>0.42361111111111055</v>
      </c>
      <c r="S54" s="41">
        <v>2</v>
      </c>
      <c r="T54" s="38">
        <f t="shared" ca="1" si="25"/>
        <v>0.42499999999999943</v>
      </c>
      <c r="U54" s="53" cm="1">
        <f t="array" aca="1" ref="U54" ca="1">T54+TIME(,OFFSET(Segment!$C$84,,$B54,),)</f>
        <v>0.4277777777777772</v>
      </c>
      <c r="V54" s="5" cm="1">
        <f t="array" aca="1" ref="V54" ca="1">U54+TIME(,OFFSET(Segment!$C$85,,$B54,),)</f>
        <v>0.43472222222222162</v>
      </c>
      <c r="W54" s="41">
        <v>9</v>
      </c>
      <c r="X54" s="38">
        <f t="shared" ca="1" si="26"/>
        <v>0.4409722222222216</v>
      </c>
      <c r="Y54" s="6">
        <f t="shared" ca="1" si="19"/>
        <v>68.999999999999687</v>
      </c>
      <c r="Z54" s="6">
        <f t="shared" ca="1" si="27"/>
        <v>89.999999999999687</v>
      </c>
      <c r="AA54" s="6">
        <f t="shared" si="22"/>
        <v>21</v>
      </c>
      <c r="AB54" s="7">
        <f t="shared" ca="1" si="20"/>
        <v>0.30434782608695787</v>
      </c>
      <c r="AC54" s="8">
        <f t="shared" ca="1" si="23"/>
        <v>29.999999999999972</v>
      </c>
      <c r="AG54" s="19"/>
    </row>
    <row r="55" spans="1:33" ht="15.6" x14ac:dyDescent="0.3">
      <c r="A55" s="63"/>
      <c r="B55" s="3">
        <f t="shared" si="21"/>
        <v>1</v>
      </c>
      <c r="C55" s="4" t="s">
        <v>34</v>
      </c>
      <c r="D55" s="35">
        <v>2</v>
      </c>
      <c r="E55" s="43"/>
      <c r="F55" s="38">
        <f t="shared" ca="1" si="28"/>
        <v>0.39930555555555514</v>
      </c>
      <c r="G55" s="53" cm="1">
        <f t="array" aca="1" ref="G55" ca="1">F55+TIME(,OFFSET(Segment!$C$76,,$B55,),)</f>
        <v>0.40555555555555511</v>
      </c>
      <c r="H55" s="5" cm="1">
        <f t="array" aca="1" ref="H55" ca="1">G55+TIME(,OFFSET(Segment!$C$77,,$B55,),)</f>
        <v>0.40763888888888844</v>
      </c>
      <c r="I55" s="41">
        <v>2</v>
      </c>
      <c r="J55" s="5">
        <f t="shared" ca="1" si="24"/>
        <v>0.40902777777777732</v>
      </c>
      <c r="K55" s="5" cm="1">
        <f t="array" aca="1" ref="K55" ca="1">J55+TIME(,OFFSET(Segment!$C$78,,$B55,),)</f>
        <v>0.41388888888888842</v>
      </c>
      <c r="L55" s="5" cm="1">
        <f t="array" aca="1" ref="L55" ca="1">K55+TIME(,OFFSET(Segment!$C$79,,$B55,),)</f>
        <v>0.41805555555555507</v>
      </c>
      <c r="M55" s="54" cm="1">
        <f t="array" aca="1" ref="M55" ca="1">L55+TIME(,OFFSET(Segment!$C$80,,$B55,),)</f>
        <v>0.42361111111111061</v>
      </c>
      <c r="N55" s="41">
        <v>8</v>
      </c>
      <c r="O55" s="5">
        <f t="shared" ca="1" si="16"/>
        <v>0.42916666666666614</v>
      </c>
      <c r="P55" s="5" cm="1">
        <f t="array" aca="1" ref="P55" ca="1">O55+TIME(,OFFSET(Segment!$C$81,,$B55,),)</f>
        <v>0.43402777777777724</v>
      </c>
      <c r="Q55" s="5" cm="1">
        <f t="array" aca="1" ref="Q55" ca="1">P55+TIME(,OFFSET(Segment!$C$82,,$B55,),)</f>
        <v>0.43888888888888833</v>
      </c>
      <c r="R55" s="5" cm="1">
        <f t="array" aca="1" ref="R55" ca="1">Q55+TIME(,OFFSET(Segment!$C$83,,$B55,),)</f>
        <v>0.44444444444444386</v>
      </c>
      <c r="S55" s="41">
        <v>2</v>
      </c>
      <c r="T55" s="38">
        <f t="shared" ca="1" si="25"/>
        <v>0.44583333333333275</v>
      </c>
      <c r="U55" s="53" cm="1">
        <f t="array" aca="1" ref="U55" ca="1">T55+TIME(,OFFSET(Segment!$C$84,,$B55,),)</f>
        <v>0.44861111111111052</v>
      </c>
      <c r="V55" s="5" cm="1">
        <f t="array" aca="1" ref="V55" ca="1">U55+TIME(,OFFSET(Segment!$C$85,,$B55,),)</f>
        <v>0.45555555555555494</v>
      </c>
      <c r="W55" s="41">
        <v>9</v>
      </c>
      <c r="X55" s="38">
        <f t="shared" ca="1" si="26"/>
        <v>0.46180555555555491</v>
      </c>
      <c r="Y55" s="6">
        <f t="shared" ca="1" si="19"/>
        <v>68.999999999999687</v>
      </c>
      <c r="Z55" s="6">
        <f t="shared" ca="1" si="27"/>
        <v>89.999999999999687</v>
      </c>
      <c r="AA55" s="6">
        <f t="shared" si="22"/>
        <v>21</v>
      </c>
      <c r="AB55" s="7">
        <f ca="1">AA55/Y55</f>
        <v>0.30434782608695787</v>
      </c>
      <c r="AC55" s="8">
        <f t="shared" ca="1" si="23"/>
        <v>29.999999999999972</v>
      </c>
    </row>
    <row r="56" spans="1:33" ht="15.6" x14ac:dyDescent="0.3">
      <c r="A56" s="63"/>
      <c r="B56" s="3">
        <f t="shared" si="21"/>
        <v>1</v>
      </c>
      <c r="C56" s="4" t="s">
        <v>34</v>
      </c>
      <c r="D56" s="35">
        <v>3</v>
      </c>
      <c r="E56" s="43"/>
      <c r="F56" s="38">
        <f t="shared" ca="1" si="28"/>
        <v>0.42013888888888828</v>
      </c>
      <c r="G56" s="53" cm="1">
        <f t="array" aca="1" ref="G56" ca="1">F56+TIME(,OFFSET(Segment!$C$76,,$B56,),)</f>
        <v>0.42638888888888826</v>
      </c>
      <c r="H56" s="5" cm="1">
        <f t="array" aca="1" ref="H56" ca="1">G56+TIME(,OFFSET(Segment!$C$77,,$B56,),)</f>
        <v>0.42847222222222159</v>
      </c>
      <c r="I56" s="41">
        <v>2</v>
      </c>
      <c r="J56" s="5">
        <f t="shared" ca="1" si="24"/>
        <v>0.42986111111111047</v>
      </c>
      <c r="K56" s="5" cm="1">
        <f t="array" aca="1" ref="K56" ca="1">J56+TIME(,OFFSET(Segment!$C$78,,$B56,),)</f>
        <v>0.43472222222222157</v>
      </c>
      <c r="L56" s="5" cm="1">
        <f t="array" aca="1" ref="L56" ca="1">K56+TIME(,OFFSET(Segment!$C$79,,$B56,),)</f>
        <v>0.43888888888888822</v>
      </c>
      <c r="M56" s="54" cm="1">
        <f t="array" aca="1" ref="M56" ca="1">L56+TIME(,OFFSET(Segment!$C$80,,$B56,),)</f>
        <v>0.44444444444444375</v>
      </c>
      <c r="N56" s="41">
        <v>8</v>
      </c>
      <c r="O56" s="5">
        <f t="shared" ca="1" si="16"/>
        <v>0.44999999999999929</v>
      </c>
      <c r="P56" s="5" cm="1">
        <f t="array" aca="1" ref="P56" ca="1">O56+TIME(,OFFSET(Segment!$C$81,,$B56,),)</f>
        <v>0.45486111111111038</v>
      </c>
      <c r="Q56" s="5" cm="1">
        <f t="array" aca="1" ref="Q56" ca="1">P56+TIME(,OFFSET(Segment!$C$82,,$B56,),)</f>
        <v>0.45972222222222148</v>
      </c>
      <c r="R56" s="5" cm="1">
        <f t="array" aca="1" ref="R56" ca="1">Q56+TIME(,OFFSET(Segment!$C$83,,$B56,),)</f>
        <v>0.46527777777777701</v>
      </c>
      <c r="S56" s="41">
        <v>2</v>
      </c>
      <c r="T56" s="38">
        <f t="shared" ca="1" si="25"/>
        <v>0.4666666666666659</v>
      </c>
      <c r="U56" s="53" cm="1">
        <f t="array" aca="1" ref="U56" ca="1">T56+TIME(,OFFSET(Segment!$C$84,,$B56,),)</f>
        <v>0.46944444444444366</v>
      </c>
      <c r="V56" s="5" cm="1">
        <f t="array" aca="1" ref="V56" ca="1">U56+TIME(,OFFSET(Segment!$C$85,,$B56,),)</f>
        <v>0.47638888888888808</v>
      </c>
      <c r="W56" s="41">
        <v>9</v>
      </c>
      <c r="X56" s="38">
        <f t="shared" ca="1" si="26"/>
        <v>0.48263888888888806</v>
      </c>
      <c r="Y56" s="6">
        <f t="shared" ca="1" si="19"/>
        <v>68.999999999999687</v>
      </c>
      <c r="Z56" s="6">
        <f t="shared" ca="1" si="27"/>
        <v>89.999999999999687</v>
      </c>
      <c r="AA56" s="6">
        <f t="shared" si="22"/>
        <v>21</v>
      </c>
      <c r="AB56" s="7">
        <f t="shared" ref="AB56:AB79" ca="1" si="29">AA56/Y56</f>
        <v>0.30434782608695787</v>
      </c>
      <c r="AC56" s="8">
        <f t="shared" ca="1" si="23"/>
        <v>29.999999999999734</v>
      </c>
    </row>
    <row r="57" spans="1:33" ht="15.6" x14ac:dyDescent="0.3">
      <c r="A57" s="63"/>
      <c r="B57" s="3">
        <f t="shared" si="21"/>
        <v>1</v>
      </c>
      <c r="C57" s="4" t="s">
        <v>34</v>
      </c>
      <c r="D57" s="35">
        <v>1</v>
      </c>
      <c r="E57" s="43"/>
      <c r="F57" s="38">
        <f t="shared" ca="1" si="28"/>
        <v>0.4409722222222216</v>
      </c>
      <c r="G57" s="53" cm="1">
        <f t="array" aca="1" ref="G57" ca="1">F57+TIME(,OFFSET(Segment!$C$76,,$B57,),)</f>
        <v>0.44722222222222158</v>
      </c>
      <c r="H57" s="5" cm="1">
        <f t="array" aca="1" ref="H57" ca="1">G57+TIME(,OFFSET(Segment!$C$77,,$B57,),)</f>
        <v>0.4493055555555549</v>
      </c>
      <c r="I57" s="41">
        <v>2</v>
      </c>
      <c r="J57" s="5">
        <f t="shared" ca="1" si="24"/>
        <v>0.45069444444444379</v>
      </c>
      <c r="K57" s="5" cm="1">
        <f t="array" aca="1" ref="K57" ca="1">J57+TIME(,OFFSET(Segment!$C$78,,$B57,),)</f>
        <v>0.45555555555555488</v>
      </c>
      <c r="L57" s="5" cm="1">
        <f t="array" aca="1" ref="L57" ca="1">K57+TIME(,OFFSET(Segment!$C$79,,$B57,),)</f>
        <v>0.45972222222222153</v>
      </c>
      <c r="M57" s="54" cm="1">
        <f t="array" aca="1" ref="M57" ca="1">L57+TIME(,OFFSET(Segment!$C$80,,$B57,),)</f>
        <v>0.46527777777777707</v>
      </c>
      <c r="N57" s="41">
        <v>8</v>
      </c>
      <c r="O57" s="5">
        <f t="shared" ca="1" si="16"/>
        <v>0.4708333333333326</v>
      </c>
      <c r="P57" s="5" cm="1">
        <f t="array" aca="1" ref="P57" ca="1">O57+TIME(,OFFSET(Segment!$C$81,,$B57,),)</f>
        <v>0.4756944444444437</v>
      </c>
      <c r="Q57" s="5" cm="1">
        <f t="array" aca="1" ref="Q57" ca="1">P57+TIME(,OFFSET(Segment!$C$82,,$B57,),)</f>
        <v>0.48055555555555479</v>
      </c>
      <c r="R57" s="5" cm="1">
        <f t="array" aca="1" ref="R57" ca="1">Q57+TIME(,OFFSET(Segment!$C$83,,$B57,),)</f>
        <v>0.48611111111111033</v>
      </c>
      <c r="S57" s="41">
        <v>2</v>
      </c>
      <c r="T57" s="38">
        <f t="shared" ca="1" si="25"/>
        <v>0.48749999999999921</v>
      </c>
      <c r="U57" s="53" cm="1">
        <f t="array" aca="1" ref="U57" ca="1">T57+TIME(,OFFSET(Segment!$C$84,,$B57,),)</f>
        <v>0.49027777777777698</v>
      </c>
      <c r="V57" s="5" cm="1">
        <f t="array" aca="1" ref="V57" ca="1">U57+TIME(,OFFSET(Segment!$C$85,,$B57,),)</f>
        <v>0.4972222222222214</v>
      </c>
      <c r="W57" s="41">
        <v>9</v>
      </c>
      <c r="X57" s="38">
        <f t="shared" ca="1" si="26"/>
        <v>0.50347222222222143</v>
      </c>
      <c r="Y57" s="6">
        <f t="shared" ca="1" si="19"/>
        <v>68.999999999999758</v>
      </c>
      <c r="Z57" s="6">
        <f t="shared" ca="1" si="27"/>
        <v>89.999999999999758</v>
      </c>
      <c r="AA57" s="6">
        <f t="shared" si="22"/>
        <v>21</v>
      </c>
      <c r="AB57" s="7">
        <f t="shared" ca="1" si="29"/>
        <v>0.3043478260869576</v>
      </c>
      <c r="AC57" s="8">
        <f t="shared" ca="1" si="23"/>
        <v>30.000000000000053</v>
      </c>
    </row>
    <row r="58" spans="1:33" ht="15.6" x14ac:dyDescent="0.3">
      <c r="A58" s="63"/>
      <c r="B58" s="3">
        <f t="shared" si="21"/>
        <v>1</v>
      </c>
      <c r="C58" s="4" t="s">
        <v>34</v>
      </c>
      <c r="D58" s="35">
        <v>2</v>
      </c>
      <c r="E58" s="43"/>
      <c r="F58" s="38">
        <f t="shared" ca="1" si="28"/>
        <v>0.46180555555555491</v>
      </c>
      <c r="G58" s="53" cm="1">
        <f t="array" aca="1" ref="G58" ca="1">F58+TIME(,OFFSET(Segment!$C$76,,$B58,),)</f>
        <v>0.46805555555555489</v>
      </c>
      <c r="H58" s="5" cm="1">
        <f t="array" aca="1" ref="H58" ca="1">G58+TIME(,OFFSET(Segment!$C$77,,$B58,),)</f>
        <v>0.47013888888888822</v>
      </c>
      <c r="I58" s="41">
        <v>2</v>
      </c>
      <c r="J58" s="5">
        <f t="shared" ca="1" si="24"/>
        <v>0.4715277777777771</v>
      </c>
      <c r="K58" s="5" cm="1">
        <f t="array" aca="1" ref="K58" ca="1">J58+TIME(,OFFSET(Segment!$C$78,,$B58,),)</f>
        <v>0.4763888888888882</v>
      </c>
      <c r="L58" s="5" cm="1">
        <f t="array" aca="1" ref="L58" ca="1">K58+TIME(,OFFSET(Segment!$C$79,,$B58,),)</f>
        <v>0.48055555555555485</v>
      </c>
      <c r="M58" s="54" cm="1">
        <f t="array" aca="1" ref="M58" ca="1">L58+TIME(,OFFSET(Segment!$C$80,,$B58,),)</f>
        <v>0.48611111111111038</v>
      </c>
      <c r="N58" s="41">
        <v>8</v>
      </c>
      <c r="O58" s="5">
        <f t="shared" ca="1" si="16"/>
        <v>0.49166666666666592</v>
      </c>
      <c r="P58" s="5" cm="1">
        <f t="array" aca="1" ref="P58" ca="1">O58+TIME(,OFFSET(Segment!$C$81,,$B58,),)</f>
        <v>0.49652777777777701</v>
      </c>
      <c r="Q58" s="5" cm="1">
        <f t="array" aca="1" ref="Q58" ca="1">P58+TIME(,OFFSET(Segment!$C$82,,$B58,),)</f>
        <v>0.50138888888888811</v>
      </c>
      <c r="R58" s="5" cm="1">
        <f t="array" aca="1" ref="R58" ca="1">Q58+TIME(,OFFSET(Segment!$C$83,,$B58,),)</f>
        <v>0.50694444444444364</v>
      </c>
      <c r="S58" s="41">
        <v>2</v>
      </c>
      <c r="T58" s="38">
        <f t="shared" ca="1" si="25"/>
        <v>0.50833333333333253</v>
      </c>
      <c r="U58" s="53" cm="1">
        <f t="array" aca="1" ref="U58" ca="1">T58+TIME(,OFFSET(Segment!$C$84,,$B58,),)</f>
        <v>0.51111111111111029</v>
      </c>
      <c r="V58" s="5" cm="1">
        <f t="array" aca="1" ref="V58" ca="1">U58+TIME(,OFFSET(Segment!$C$85,,$B58,),)</f>
        <v>0.51805555555555471</v>
      </c>
      <c r="W58" s="41">
        <v>9</v>
      </c>
      <c r="X58" s="38">
        <f t="shared" ca="1" si="26"/>
        <v>0.52430555555555469</v>
      </c>
      <c r="Y58" s="6">
        <f t="shared" ca="1" si="19"/>
        <v>68.999999999999687</v>
      </c>
      <c r="Z58" s="6">
        <f t="shared" ca="1" si="27"/>
        <v>89.999999999999687</v>
      </c>
      <c r="AA58" s="6">
        <f t="shared" si="22"/>
        <v>21</v>
      </c>
      <c r="AB58" s="7">
        <f t="shared" ca="1" si="29"/>
        <v>0.30434782608695787</v>
      </c>
      <c r="AC58" s="8">
        <f t="shared" ca="1" si="23"/>
        <v>29.999999999999893</v>
      </c>
    </row>
    <row r="59" spans="1:33" ht="15.6" x14ac:dyDescent="0.3">
      <c r="A59" s="63"/>
      <c r="B59" s="3">
        <f t="shared" si="21"/>
        <v>2</v>
      </c>
      <c r="C59" s="4" t="s">
        <v>35</v>
      </c>
      <c r="D59" s="35">
        <v>3</v>
      </c>
      <c r="E59" s="43"/>
      <c r="F59" s="38">
        <f t="shared" ca="1" si="28"/>
        <v>0.48263888888888806</v>
      </c>
      <c r="G59" s="53" cm="1">
        <f t="array" aca="1" ref="G59" ca="1">F59+TIME(,OFFSET(Segment!$C$76,,$B59,),)</f>
        <v>0.48958333333333248</v>
      </c>
      <c r="H59" s="5" cm="1">
        <f t="array" aca="1" ref="H59" ca="1">G59+TIME(,OFFSET(Segment!$C$77,,$B59,),)</f>
        <v>0.49166666666666581</v>
      </c>
      <c r="I59" s="41">
        <v>2</v>
      </c>
      <c r="J59" s="5">
        <f t="shared" ca="1" si="24"/>
        <v>0.49305555555555469</v>
      </c>
      <c r="K59" s="5" cm="1">
        <f t="array" aca="1" ref="K59" ca="1">J59+TIME(,OFFSET(Segment!$C$78,,$B59,),)</f>
        <v>0.49791666666666579</v>
      </c>
      <c r="L59" s="5" cm="1">
        <f t="array" aca="1" ref="L59" ca="1">K59+TIME(,OFFSET(Segment!$C$79,,$B59,),)</f>
        <v>0.50208333333333244</v>
      </c>
      <c r="M59" s="54" cm="1">
        <f t="array" aca="1" ref="M59" ca="1">L59+TIME(,OFFSET(Segment!$C$80,,$B59,),)</f>
        <v>0.50763888888888797</v>
      </c>
      <c r="N59" s="41">
        <v>7</v>
      </c>
      <c r="O59" s="5">
        <f t="shared" ca="1" si="16"/>
        <v>0.51249999999999907</v>
      </c>
      <c r="P59" s="5" cm="1">
        <f t="array" aca="1" ref="P59" ca="1">O59+TIME(,OFFSET(Segment!$C$81,,$B59,),)</f>
        <v>0.51736111111111016</v>
      </c>
      <c r="Q59" s="5" cm="1">
        <f t="array" aca="1" ref="Q59" ca="1">P59+TIME(,OFFSET(Segment!$C$82,,$B59,),)</f>
        <v>0.52222222222222126</v>
      </c>
      <c r="R59" s="5" cm="1">
        <f t="array" aca="1" ref="R59" ca="1">Q59+TIME(,OFFSET(Segment!$C$83,,$B59,),)</f>
        <v>0.52777777777777679</v>
      </c>
      <c r="S59" s="41">
        <v>2</v>
      </c>
      <c r="T59" s="38">
        <f t="shared" ca="1" si="25"/>
        <v>0.52916666666666567</v>
      </c>
      <c r="U59" s="53" cm="1">
        <f t="array" aca="1" ref="U59" ca="1">T59+TIME(,OFFSET(Segment!$C$84,,$B59,),)</f>
        <v>0.53263888888888788</v>
      </c>
      <c r="V59" s="5" cm="1">
        <f t="array" aca="1" ref="V59" ca="1">U59+TIME(,OFFSET(Segment!$C$85,,$B59,),)</f>
        <v>0.54027777777777675</v>
      </c>
      <c r="W59" s="41">
        <v>7</v>
      </c>
      <c r="X59" s="38">
        <f t="shared" ca="1" si="26"/>
        <v>0.54513888888888784</v>
      </c>
      <c r="Y59" s="6">
        <f t="shared" ca="1" si="19"/>
        <v>71.999999999999687</v>
      </c>
      <c r="Z59" s="6">
        <f t="shared" ca="1" si="27"/>
        <v>89.999999999999687</v>
      </c>
      <c r="AA59" s="6">
        <f t="shared" si="22"/>
        <v>18</v>
      </c>
      <c r="AB59" s="7">
        <f t="shared" ca="1" si="29"/>
        <v>0.25000000000000111</v>
      </c>
      <c r="AC59" s="8">
        <f t="shared" ca="1" si="23"/>
        <v>29.999999999999734</v>
      </c>
    </row>
    <row r="60" spans="1:33" ht="15.6" x14ac:dyDescent="0.3">
      <c r="A60" s="63"/>
      <c r="B60" s="3">
        <f t="shared" si="21"/>
        <v>2</v>
      </c>
      <c r="C60" s="4" t="s">
        <v>35</v>
      </c>
      <c r="D60" s="35">
        <v>1</v>
      </c>
      <c r="E60" s="43"/>
      <c r="F60" s="38">
        <f t="shared" ca="1" si="28"/>
        <v>0.50347222222222143</v>
      </c>
      <c r="G60" s="53" cm="1">
        <f t="array" aca="1" ref="G60" ca="1">F60+TIME(,OFFSET(Segment!$C$76,,$B60,),)</f>
        <v>0.51041666666666585</v>
      </c>
      <c r="H60" s="5" cm="1">
        <f t="array" aca="1" ref="H60" ca="1">G60+TIME(,OFFSET(Segment!$C$77,,$B60,),)</f>
        <v>0.51249999999999918</v>
      </c>
      <c r="I60" s="41">
        <v>2</v>
      </c>
      <c r="J60" s="5">
        <f t="shared" ca="1" si="24"/>
        <v>0.51388888888888806</v>
      </c>
      <c r="K60" s="5" cm="1">
        <f t="array" aca="1" ref="K60" ca="1">J60+TIME(,OFFSET(Segment!$C$78,,$B60,),)</f>
        <v>0.51874999999999916</v>
      </c>
      <c r="L60" s="5" cm="1">
        <f t="array" aca="1" ref="L60" ca="1">K60+TIME(,OFFSET(Segment!$C$79,,$B60,),)</f>
        <v>0.52291666666666581</v>
      </c>
      <c r="M60" s="54" cm="1">
        <f t="array" aca="1" ref="M60" ca="1">L60+TIME(,OFFSET(Segment!$C$80,,$B60,),)</f>
        <v>0.52847222222222134</v>
      </c>
      <c r="N60" s="41">
        <v>7</v>
      </c>
      <c r="O60" s="5">
        <f t="shared" ca="1" si="16"/>
        <v>0.53333333333333244</v>
      </c>
      <c r="P60" s="5" cm="1">
        <f t="array" aca="1" ref="P60" ca="1">O60+TIME(,OFFSET(Segment!$C$81,,$B60,),)</f>
        <v>0.53819444444444353</v>
      </c>
      <c r="Q60" s="5" cm="1">
        <f t="array" aca="1" ref="Q60" ca="1">P60+TIME(,OFFSET(Segment!$C$82,,$B60,),)</f>
        <v>0.54305555555555463</v>
      </c>
      <c r="R60" s="5" cm="1">
        <f t="array" aca="1" ref="R60" ca="1">Q60+TIME(,OFFSET(Segment!$C$83,,$B60,),)</f>
        <v>0.54861111111111016</v>
      </c>
      <c r="S60" s="41">
        <v>2</v>
      </c>
      <c r="T60" s="38">
        <f t="shared" ca="1" si="25"/>
        <v>0.54999999999999905</v>
      </c>
      <c r="U60" s="53" cm="1">
        <f t="array" aca="1" ref="U60" ca="1">T60+TIME(,OFFSET(Segment!$C$84,,$B60,),)</f>
        <v>0.55347222222222126</v>
      </c>
      <c r="V60" s="5" cm="1">
        <f t="array" aca="1" ref="V60" ca="1">U60+TIME(,OFFSET(Segment!$C$85,,$B60,),)</f>
        <v>0.56111111111111012</v>
      </c>
      <c r="W60" s="41">
        <v>7</v>
      </c>
      <c r="X60" s="38">
        <f t="shared" ca="1" si="26"/>
        <v>0.56597222222222121</v>
      </c>
      <c r="Y60" s="6">
        <f t="shared" ca="1" si="19"/>
        <v>71.999999999999687</v>
      </c>
      <c r="Z60" s="6">
        <f t="shared" ca="1" si="27"/>
        <v>89.999999999999687</v>
      </c>
      <c r="AA60" s="6">
        <f t="shared" si="22"/>
        <v>18</v>
      </c>
      <c r="AB60" s="7">
        <f t="shared" ca="1" si="29"/>
        <v>0.25000000000000111</v>
      </c>
      <c r="AC60" s="8">
        <f t="shared" ca="1" si="23"/>
        <v>30.000000000000053</v>
      </c>
    </row>
    <row r="61" spans="1:33" ht="15.6" x14ac:dyDescent="0.3">
      <c r="A61" s="63"/>
      <c r="B61" s="3">
        <f t="shared" si="21"/>
        <v>2</v>
      </c>
      <c r="C61" s="4" t="s">
        <v>35</v>
      </c>
      <c r="D61" s="35">
        <v>2</v>
      </c>
      <c r="E61" s="43"/>
      <c r="F61" s="38">
        <f t="shared" ca="1" si="28"/>
        <v>0.52430555555555469</v>
      </c>
      <c r="G61" s="53" cm="1">
        <f t="array" aca="1" ref="G61" ca="1">F61+TIME(,OFFSET(Segment!$C$76,,$B61,),)</f>
        <v>0.53124999999999911</v>
      </c>
      <c r="H61" s="5" cm="1">
        <f t="array" aca="1" ref="H61" ca="1">G61+TIME(,OFFSET(Segment!$C$77,,$B61,),)</f>
        <v>0.53333333333333244</v>
      </c>
      <c r="I61" s="41">
        <v>2</v>
      </c>
      <c r="J61" s="5">
        <f t="shared" ca="1" si="24"/>
        <v>0.53472222222222132</v>
      </c>
      <c r="K61" s="5" cm="1">
        <f t="array" aca="1" ref="K61" ca="1">J61+TIME(,OFFSET(Segment!$C$78,,$B61,),)</f>
        <v>0.53958333333333242</v>
      </c>
      <c r="L61" s="5" cm="1">
        <f t="array" aca="1" ref="L61" ca="1">K61+TIME(,OFFSET(Segment!$C$79,,$B61,),)</f>
        <v>0.54374999999999907</v>
      </c>
      <c r="M61" s="54" cm="1">
        <f t="array" aca="1" ref="M61" ca="1">L61+TIME(,OFFSET(Segment!$C$80,,$B61,),)</f>
        <v>0.5493055555555546</v>
      </c>
      <c r="N61" s="41">
        <v>7</v>
      </c>
      <c r="O61" s="5">
        <f t="shared" ca="1" si="16"/>
        <v>0.5541666666666657</v>
      </c>
      <c r="P61" s="5" cm="1">
        <f t="array" aca="1" ref="P61" ca="1">O61+TIME(,OFFSET(Segment!$C$81,,$B61,),)</f>
        <v>0.55902777777777679</v>
      </c>
      <c r="Q61" s="5" cm="1">
        <f t="array" aca="1" ref="Q61" ca="1">P61+TIME(,OFFSET(Segment!$C$82,,$B61,),)</f>
        <v>0.56388888888888788</v>
      </c>
      <c r="R61" s="5" cm="1">
        <f t="array" aca="1" ref="R61" ca="1">Q61+TIME(,OFFSET(Segment!$C$83,,$B61,),)</f>
        <v>0.56944444444444342</v>
      </c>
      <c r="S61" s="41">
        <v>2</v>
      </c>
      <c r="T61" s="38">
        <f t="shared" ca="1" si="25"/>
        <v>0.5708333333333323</v>
      </c>
      <c r="U61" s="53" cm="1">
        <f t="array" aca="1" ref="U61" ca="1">T61+TIME(,OFFSET(Segment!$C$84,,$B61,),)</f>
        <v>0.57430555555555451</v>
      </c>
      <c r="V61" s="5" cm="1">
        <f t="array" aca="1" ref="V61" ca="1">U61+TIME(,OFFSET(Segment!$C$85,,$B61,),)</f>
        <v>0.58194444444444338</v>
      </c>
      <c r="W61" s="41">
        <v>7</v>
      </c>
      <c r="X61" s="38">
        <f t="shared" ca="1" si="26"/>
        <v>0.58680555555555447</v>
      </c>
      <c r="Y61" s="6">
        <f t="shared" ca="1" si="19"/>
        <v>71.999999999999687</v>
      </c>
      <c r="Z61" s="6">
        <f t="shared" ca="1" si="27"/>
        <v>89.999999999999687</v>
      </c>
      <c r="AA61" s="6">
        <f t="shared" si="22"/>
        <v>18</v>
      </c>
      <c r="AB61" s="7">
        <f t="shared" ca="1" si="29"/>
        <v>0.25000000000000111</v>
      </c>
      <c r="AC61" s="8">
        <f t="shared" ca="1" si="23"/>
        <v>29.999999999999893</v>
      </c>
    </row>
    <row r="62" spans="1:33" ht="15.6" x14ac:dyDescent="0.3">
      <c r="A62" s="63"/>
      <c r="B62" s="3">
        <f t="shared" si="21"/>
        <v>2</v>
      </c>
      <c r="C62" s="4" t="s">
        <v>35</v>
      </c>
      <c r="D62" s="35">
        <v>3</v>
      </c>
      <c r="E62" s="43"/>
      <c r="F62" s="38">
        <f t="shared" ca="1" si="28"/>
        <v>0.54513888888888784</v>
      </c>
      <c r="G62" s="53" cm="1">
        <f t="array" aca="1" ref="G62" ca="1">F62+TIME(,OFFSET(Segment!$C$76,,$B62,),)</f>
        <v>0.55208333333333226</v>
      </c>
      <c r="H62" s="5" cm="1">
        <f t="array" aca="1" ref="H62" ca="1">G62+TIME(,OFFSET(Segment!$C$77,,$B62,),)</f>
        <v>0.55416666666666559</v>
      </c>
      <c r="I62" s="41">
        <v>2</v>
      </c>
      <c r="J62" s="5">
        <f t="shared" ca="1" si="24"/>
        <v>0.55555555555555447</v>
      </c>
      <c r="K62" s="5" cm="1">
        <f t="array" aca="1" ref="K62" ca="1">J62+TIME(,OFFSET(Segment!$C$78,,$B62,),)</f>
        <v>0.56041666666666556</v>
      </c>
      <c r="L62" s="5" cm="1">
        <f t="array" aca="1" ref="L62" ca="1">K62+TIME(,OFFSET(Segment!$C$79,,$B62,),)</f>
        <v>0.56458333333333222</v>
      </c>
      <c r="M62" s="54" cm="1">
        <f t="array" aca="1" ref="M62" ca="1">L62+TIME(,OFFSET(Segment!$C$80,,$B62,),)</f>
        <v>0.57013888888888775</v>
      </c>
      <c r="N62" s="41">
        <v>7</v>
      </c>
      <c r="O62" s="5">
        <f t="shared" ca="1" si="16"/>
        <v>0.57499999999999885</v>
      </c>
      <c r="P62" s="5" cm="1">
        <f t="array" aca="1" ref="P62" ca="1">O62+TIME(,OFFSET(Segment!$C$81,,$B62,),)</f>
        <v>0.57986111111110994</v>
      </c>
      <c r="Q62" s="5" cm="1">
        <f t="array" aca="1" ref="Q62" ca="1">P62+TIME(,OFFSET(Segment!$C$82,,$B62,),)</f>
        <v>0.58472222222222103</v>
      </c>
      <c r="R62" s="5" cm="1">
        <f t="array" aca="1" ref="R62" ca="1">Q62+TIME(,OFFSET(Segment!$C$83,,$B62,),)</f>
        <v>0.59027777777777657</v>
      </c>
      <c r="S62" s="41">
        <v>2</v>
      </c>
      <c r="T62" s="38">
        <f t="shared" ca="1" si="25"/>
        <v>0.59166666666666545</v>
      </c>
      <c r="U62" s="53" cm="1">
        <f t="array" aca="1" ref="U62" ca="1">T62+TIME(,OFFSET(Segment!$C$84,,$B62,),)</f>
        <v>0.59513888888888766</v>
      </c>
      <c r="V62" s="5" cm="1">
        <f t="array" aca="1" ref="V62" ca="1">U62+TIME(,OFFSET(Segment!$C$85,,$B62,),)</f>
        <v>0.60277777777777652</v>
      </c>
      <c r="W62" s="41">
        <v>7</v>
      </c>
      <c r="X62" s="38">
        <f t="shared" ca="1" si="26"/>
        <v>0.60763888888888762</v>
      </c>
      <c r="Y62" s="6">
        <f t="shared" ca="1" si="19"/>
        <v>71.999999999999687</v>
      </c>
      <c r="Z62" s="6">
        <f t="shared" ca="1" si="27"/>
        <v>89.999999999999687</v>
      </c>
      <c r="AA62" s="6">
        <f t="shared" si="22"/>
        <v>18</v>
      </c>
      <c r="AB62" s="7">
        <f t="shared" ca="1" si="29"/>
        <v>0.25000000000000111</v>
      </c>
      <c r="AC62" s="8">
        <f t="shared" ca="1" si="23"/>
        <v>29.999999999999734</v>
      </c>
    </row>
    <row r="63" spans="1:33" ht="15.6" x14ac:dyDescent="0.3">
      <c r="A63" s="63"/>
      <c r="B63" s="3">
        <f t="shared" si="21"/>
        <v>2</v>
      </c>
      <c r="C63" s="4" t="s">
        <v>35</v>
      </c>
      <c r="D63" s="35">
        <v>1</v>
      </c>
      <c r="E63" s="43"/>
      <c r="F63" s="38">
        <f t="shared" ca="1" si="28"/>
        <v>0.56597222222222121</v>
      </c>
      <c r="G63" s="53" cm="1">
        <f t="array" aca="1" ref="G63" ca="1">F63+TIME(,OFFSET(Segment!$C$76,,$B63,),)</f>
        <v>0.57291666666666563</v>
      </c>
      <c r="H63" s="5" cm="1">
        <f t="array" aca="1" ref="H63" ca="1">G63+TIME(,OFFSET(Segment!$C$77,,$B63,),)</f>
        <v>0.57499999999999896</v>
      </c>
      <c r="I63" s="41">
        <v>2</v>
      </c>
      <c r="J63" s="5">
        <f t="shared" ca="1" si="24"/>
        <v>0.57638888888888784</v>
      </c>
      <c r="K63" s="5" cm="1">
        <f t="array" aca="1" ref="K63" ca="1">J63+TIME(,OFFSET(Segment!$C$78,,$B63,),)</f>
        <v>0.58124999999999893</v>
      </c>
      <c r="L63" s="5" cm="1">
        <f t="array" aca="1" ref="L63" ca="1">K63+TIME(,OFFSET(Segment!$C$79,,$B63,),)</f>
        <v>0.58541666666666559</v>
      </c>
      <c r="M63" s="54" cm="1">
        <f t="array" aca="1" ref="M63" ca="1">L63+TIME(,OFFSET(Segment!$C$80,,$B63,),)</f>
        <v>0.59097222222222112</v>
      </c>
      <c r="N63" s="41">
        <v>7</v>
      </c>
      <c r="O63" s="5">
        <f t="shared" ca="1" si="16"/>
        <v>0.59583333333333222</v>
      </c>
      <c r="P63" s="5" cm="1">
        <f t="array" aca="1" ref="P63" ca="1">O63+TIME(,OFFSET(Segment!$C$81,,$B63,),)</f>
        <v>0.60069444444444331</v>
      </c>
      <c r="Q63" s="5" cm="1">
        <f t="array" aca="1" ref="Q63" ca="1">P63+TIME(,OFFSET(Segment!$C$82,,$B63,),)</f>
        <v>0.6055555555555544</v>
      </c>
      <c r="R63" s="5" cm="1">
        <f t="array" aca="1" ref="R63" ca="1">Q63+TIME(,OFFSET(Segment!$C$83,,$B63,),)</f>
        <v>0.61111111111110994</v>
      </c>
      <c r="S63" s="41">
        <v>2</v>
      </c>
      <c r="T63" s="38">
        <f t="shared" ca="1" si="25"/>
        <v>0.61249999999999882</v>
      </c>
      <c r="U63" s="53" cm="1">
        <f t="array" aca="1" ref="U63" ca="1">T63+TIME(,OFFSET(Segment!$C$84,,$B63,),)</f>
        <v>0.61597222222222103</v>
      </c>
      <c r="V63" s="5" cm="1">
        <f t="array" aca="1" ref="V63" ca="1">U63+TIME(,OFFSET(Segment!$C$85,,$B63,),)</f>
        <v>0.62361111111110989</v>
      </c>
      <c r="W63" s="41">
        <v>7</v>
      </c>
      <c r="X63" s="38">
        <f t="shared" ca="1" si="26"/>
        <v>0.62847222222222099</v>
      </c>
      <c r="Y63" s="6">
        <f t="shared" ca="1" si="19"/>
        <v>71.999999999999687</v>
      </c>
      <c r="Z63" s="6">
        <f t="shared" ca="1" si="27"/>
        <v>89.999999999999687</v>
      </c>
      <c r="AA63" s="6">
        <f t="shared" si="22"/>
        <v>18</v>
      </c>
      <c r="AB63" s="7">
        <f t="shared" ca="1" si="29"/>
        <v>0.25000000000000111</v>
      </c>
      <c r="AC63" s="8">
        <f t="shared" ca="1" si="23"/>
        <v>30.000000000000053</v>
      </c>
    </row>
    <row r="64" spans="1:33" ht="15.6" x14ac:dyDescent="0.3">
      <c r="A64" s="63"/>
      <c r="B64" s="3">
        <f t="shared" si="21"/>
        <v>2</v>
      </c>
      <c r="C64" s="4" t="s">
        <v>35</v>
      </c>
      <c r="D64" s="35">
        <v>2</v>
      </c>
      <c r="E64" s="43"/>
      <c r="F64" s="38">
        <f t="shared" ca="1" si="28"/>
        <v>0.58680555555555447</v>
      </c>
      <c r="G64" s="53" cm="1">
        <f t="array" aca="1" ref="G64" ca="1">F64+TIME(,OFFSET(Segment!$C$76,,$B64,),)</f>
        <v>0.59374999999999889</v>
      </c>
      <c r="H64" s="5" cm="1">
        <f t="array" aca="1" ref="H64" ca="1">G64+TIME(,OFFSET(Segment!$C$77,,$B64,),)</f>
        <v>0.59583333333333222</v>
      </c>
      <c r="I64" s="41">
        <v>2</v>
      </c>
      <c r="J64" s="5">
        <f t="shared" ca="1" si="24"/>
        <v>0.5972222222222211</v>
      </c>
      <c r="K64" s="5" cm="1">
        <f t="array" aca="1" ref="K64" ca="1">J64+TIME(,OFFSET(Segment!$C$78,,$B64,),)</f>
        <v>0.60208333333333219</v>
      </c>
      <c r="L64" s="5" cm="1">
        <f t="array" aca="1" ref="L64" ca="1">K64+TIME(,OFFSET(Segment!$C$79,,$B64,),)</f>
        <v>0.60624999999999885</v>
      </c>
      <c r="M64" s="54" cm="1">
        <f t="array" aca="1" ref="M64" ca="1">L64+TIME(,OFFSET(Segment!$C$80,,$B64,),)</f>
        <v>0.61180555555555438</v>
      </c>
      <c r="N64" s="41">
        <v>7</v>
      </c>
      <c r="O64" s="5">
        <f t="shared" ca="1" si="16"/>
        <v>0.61666666666666548</v>
      </c>
      <c r="P64" s="5" cm="1">
        <f t="array" aca="1" ref="P64" ca="1">O64+TIME(,OFFSET(Segment!$C$81,,$B64,),)</f>
        <v>0.62152777777777657</v>
      </c>
      <c r="Q64" s="5" cm="1">
        <f t="array" aca="1" ref="Q64" ca="1">P64+TIME(,OFFSET(Segment!$C$82,,$B64,),)</f>
        <v>0.62638888888888766</v>
      </c>
      <c r="R64" s="5" cm="1">
        <f t="array" aca="1" ref="R64" ca="1">Q64+TIME(,OFFSET(Segment!$C$83,,$B64,),)</f>
        <v>0.6319444444444432</v>
      </c>
      <c r="S64" s="41">
        <v>2</v>
      </c>
      <c r="T64" s="38">
        <f t="shared" ca="1" si="25"/>
        <v>0.63333333333333208</v>
      </c>
      <c r="U64" s="53" cm="1">
        <f t="array" aca="1" ref="U64" ca="1">T64+TIME(,OFFSET(Segment!$C$84,,$B64,),)</f>
        <v>0.63680555555555429</v>
      </c>
      <c r="V64" s="5" cm="1">
        <f t="array" aca="1" ref="V64" ca="1">U64+TIME(,OFFSET(Segment!$C$85,,$B64,),)</f>
        <v>0.64444444444444315</v>
      </c>
      <c r="W64" s="41">
        <v>7</v>
      </c>
      <c r="X64" s="38">
        <f t="shared" ca="1" si="26"/>
        <v>0.64930555555555425</v>
      </c>
      <c r="Y64" s="6">
        <f t="shared" ca="1" si="19"/>
        <v>71.999999999999687</v>
      </c>
      <c r="Z64" s="6">
        <f t="shared" ca="1" si="27"/>
        <v>89.999999999999687</v>
      </c>
      <c r="AA64" s="6">
        <f t="shared" si="22"/>
        <v>18</v>
      </c>
      <c r="AB64" s="7">
        <f t="shared" ca="1" si="29"/>
        <v>0.25000000000000111</v>
      </c>
      <c r="AC64" s="8">
        <f t="shared" ca="1" si="23"/>
        <v>29.999999999999893</v>
      </c>
    </row>
    <row r="65" spans="1:33" ht="15.6" x14ac:dyDescent="0.3">
      <c r="A65" s="63"/>
      <c r="B65" s="3">
        <f t="shared" si="21"/>
        <v>2</v>
      </c>
      <c r="C65" s="4" t="s">
        <v>35</v>
      </c>
      <c r="D65" s="35">
        <v>3</v>
      </c>
      <c r="E65" s="43"/>
      <c r="F65" s="38">
        <f t="shared" ca="1" si="28"/>
        <v>0.60763888888888762</v>
      </c>
      <c r="G65" s="53" cm="1">
        <f t="array" aca="1" ref="G65" ca="1">F65+TIME(,OFFSET(Segment!$C$76,,$B65,),)</f>
        <v>0.61458333333333204</v>
      </c>
      <c r="H65" s="5" cm="1">
        <f t="array" aca="1" ref="H65" ca="1">G65+TIME(,OFFSET(Segment!$C$77,,$B65,),)</f>
        <v>0.61666666666666536</v>
      </c>
      <c r="I65" s="41">
        <v>2</v>
      </c>
      <c r="J65" s="5">
        <f t="shared" ca="1" si="24"/>
        <v>0.61805555555555425</v>
      </c>
      <c r="K65" s="5" cm="1">
        <f t="array" aca="1" ref="K65" ca="1">J65+TIME(,OFFSET(Segment!$C$78,,$B65,),)</f>
        <v>0.62291666666666534</v>
      </c>
      <c r="L65" s="5" cm="1">
        <f t="array" aca="1" ref="L65" ca="1">K65+TIME(,OFFSET(Segment!$C$79,,$B65,),)</f>
        <v>0.62708333333333199</v>
      </c>
      <c r="M65" s="54" cm="1">
        <f t="array" aca="1" ref="M65" ca="1">L65+TIME(,OFFSET(Segment!$C$80,,$B65,),)</f>
        <v>0.63263888888888753</v>
      </c>
      <c r="N65" s="41">
        <v>7</v>
      </c>
      <c r="O65" s="5">
        <f t="shared" ca="1" si="16"/>
        <v>0.63749999999999862</v>
      </c>
      <c r="P65" s="5" cm="1">
        <f t="array" aca="1" ref="P65" ca="1">O65+TIME(,OFFSET(Segment!$C$81,,$B65,),)</f>
        <v>0.64236111111110972</v>
      </c>
      <c r="Q65" s="5" cm="1">
        <f t="array" aca="1" ref="Q65" ca="1">P65+TIME(,OFFSET(Segment!$C$82,,$B65,),)</f>
        <v>0.64722222222222081</v>
      </c>
      <c r="R65" s="5" cm="1">
        <f t="array" aca="1" ref="R65" ca="1">Q65+TIME(,OFFSET(Segment!$C$83,,$B65,),)</f>
        <v>0.65277777777777635</v>
      </c>
      <c r="S65" s="41">
        <v>2</v>
      </c>
      <c r="T65" s="38">
        <f t="shared" ca="1" si="25"/>
        <v>0.65416666666666523</v>
      </c>
      <c r="U65" s="53" cm="1">
        <f t="array" aca="1" ref="U65" ca="1">T65+TIME(,OFFSET(Segment!$C$84,,$B65,),)</f>
        <v>0.65763888888888744</v>
      </c>
      <c r="V65" s="5" cm="1">
        <f t="array" aca="1" ref="V65" ca="1">U65+TIME(,OFFSET(Segment!$C$85,,$B65,),)</f>
        <v>0.6652777777777763</v>
      </c>
      <c r="W65" s="41">
        <v>7</v>
      </c>
      <c r="X65" s="38">
        <f t="shared" ca="1" si="26"/>
        <v>0.6701388888888874</v>
      </c>
      <c r="Y65" s="6">
        <f t="shared" ca="1" si="19"/>
        <v>71.999999999999687</v>
      </c>
      <c r="Z65" s="6">
        <f t="shared" ca="1" si="27"/>
        <v>89.999999999999687</v>
      </c>
      <c r="AA65" s="6">
        <f t="shared" si="22"/>
        <v>18</v>
      </c>
      <c r="AB65" s="7">
        <f t="shared" ca="1" si="29"/>
        <v>0.25000000000000111</v>
      </c>
      <c r="AC65" s="8">
        <f t="shared" ca="1" si="23"/>
        <v>29.999999999999734</v>
      </c>
    </row>
    <row r="66" spans="1:33" ht="15.6" x14ac:dyDescent="0.3">
      <c r="A66" s="63"/>
      <c r="B66" s="3">
        <f t="shared" ref="B66:B72" si="30">IF(C66="Early Morning",0,IF(C66="Morning",1,IF(C66="Midday",2,IF(C66="Peak",3,IF(C66="Evening",4,IF(C66="Night",5,""))))))</f>
        <v>2</v>
      </c>
      <c r="C66" s="4" t="s">
        <v>35</v>
      </c>
      <c r="D66" s="35">
        <v>1</v>
      </c>
      <c r="E66" s="43"/>
      <c r="F66" s="38">
        <f t="shared" ca="1" si="28"/>
        <v>0.62847222222222099</v>
      </c>
      <c r="G66" s="53" cm="1">
        <f t="array" aca="1" ref="G66" ca="1">F66+TIME(,OFFSET(Segment!$C$76,,$B66,),)</f>
        <v>0.63541666666666541</v>
      </c>
      <c r="H66" s="5" cm="1">
        <f t="array" aca="1" ref="H66" ca="1">G66+TIME(,OFFSET(Segment!$C$77,,$B66,),)</f>
        <v>0.63749999999999873</v>
      </c>
      <c r="I66" s="41">
        <v>2</v>
      </c>
      <c r="J66" s="5">
        <f t="shared" ca="1" si="24"/>
        <v>0.63888888888888762</v>
      </c>
      <c r="K66" s="5" cm="1">
        <f t="array" aca="1" ref="K66" ca="1">J66+TIME(,OFFSET(Segment!$C$78,,$B66,),)</f>
        <v>0.64374999999999871</v>
      </c>
      <c r="L66" s="5" cm="1">
        <f t="array" aca="1" ref="L66" ca="1">K66+TIME(,OFFSET(Segment!$C$79,,$B66,),)</f>
        <v>0.64791666666666536</v>
      </c>
      <c r="M66" s="54" cm="1">
        <f t="array" aca="1" ref="M66" ca="1">L66+TIME(,OFFSET(Segment!$C$80,,$B66,),)</f>
        <v>0.6534722222222209</v>
      </c>
      <c r="N66" s="41">
        <v>7</v>
      </c>
      <c r="O66" s="5">
        <f t="shared" ca="1" si="16"/>
        <v>0.65833333333333199</v>
      </c>
      <c r="P66" s="5" cm="1">
        <f t="array" aca="1" ref="P66" ca="1">O66+TIME(,OFFSET(Segment!$C$81,,$B66,),)</f>
        <v>0.66319444444444309</v>
      </c>
      <c r="Q66" s="5" cm="1">
        <f t="array" aca="1" ref="Q66" ca="1">P66+TIME(,OFFSET(Segment!$C$82,,$B66,),)</f>
        <v>0.66805555555555418</v>
      </c>
      <c r="R66" s="5" cm="1">
        <f t="array" aca="1" ref="R66" ca="1">Q66+TIME(,OFFSET(Segment!$C$83,,$B66,),)</f>
        <v>0.67361111111110972</v>
      </c>
      <c r="S66" s="41">
        <v>2</v>
      </c>
      <c r="T66" s="38">
        <f t="shared" ca="1" si="25"/>
        <v>0.6749999999999986</v>
      </c>
      <c r="U66" s="53" cm="1">
        <f t="array" aca="1" ref="U66" ca="1">T66+TIME(,OFFSET(Segment!$C$84,,$B66,),)</f>
        <v>0.67847222222222081</v>
      </c>
      <c r="V66" s="5" cm="1">
        <f t="array" aca="1" ref="V66" ca="1">U66+TIME(,OFFSET(Segment!$C$85,,$B66,),)</f>
        <v>0.68611111111110967</v>
      </c>
      <c r="W66" s="41">
        <v>7</v>
      </c>
      <c r="X66" s="38">
        <f t="shared" ca="1" si="26"/>
        <v>0.69097222222222077</v>
      </c>
      <c r="Y66" s="6">
        <f t="shared" ca="1" si="19"/>
        <v>71.999999999999687</v>
      </c>
      <c r="Z66" s="6">
        <f t="shared" ca="1" si="27"/>
        <v>89.999999999999687</v>
      </c>
      <c r="AA66" s="6">
        <f t="shared" si="22"/>
        <v>18</v>
      </c>
      <c r="AB66" s="7">
        <f t="shared" ca="1" si="29"/>
        <v>0.25000000000000111</v>
      </c>
      <c r="AC66" s="8">
        <f t="shared" ca="1" si="23"/>
        <v>30.000000000000053</v>
      </c>
    </row>
    <row r="67" spans="1:33" ht="15.6" x14ac:dyDescent="0.3">
      <c r="A67" s="63"/>
      <c r="B67" s="3">
        <f t="shared" si="30"/>
        <v>2</v>
      </c>
      <c r="C67" s="4" t="s">
        <v>35</v>
      </c>
      <c r="D67" s="35">
        <v>2</v>
      </c>
      <c r="E67" s="43"/>
      <c r="F67" s="38">
        <f t="shared" ca="1" si="28"/>
        <v>0.64930555555555425</v>
      </c>
      <c r="G67" s="53" cm="1">
        <f t="array" aca="1" ref="G67" ca="1">F67+TIME(,OFFSET(Segment!$C$76,,$B67,),)</f>
        <v>0.65624999999999867</v>
      </c>
      <c r="H67" s="5" cm="1">
        <f t="array" aca="1" ref="H67" ca="1">G67+TIME(,OFFSET(Segment!$C$77,,$B67,),)</f>
        <v>0.65833333333333199</v>
      </c>
      <c r="I67" s="41">
        <v>2</v>
      </c>
      <c r="J67" s="5">
        <f t="shared" ca="1" si="24"/>
        <v>0.65972222222222088</v>
      </c>
      <c r="K67" s="5" cm="1">
        <f t="array" aca="1" ref="K67" ca="1">J67+TIME(,OFFSET(Segment!$C$78,,$B67,),)</f>
        <v>0.66458333333333197</v>
      </c>
      <c r="L67" s="5" cm="1">
        <f t="array" aca="1" ref="L67" ca="1">K67+TIME(,OFFSET(Segment!$C$79,,$B67,),)</f>
        <v>0.66874999999999862</v>
      </c>
      <c r="M67" s="54" cm="1">
        <f t="array" aca="1" ref="M67" ca="1">L67+TIME(,OFFSET(Segment!$C$80,,$B67,),)</f>
        <v>0.67430555555555416</v>
      </c>
      <c r="N67" s="41">
        <v>7</v>
      </c>
      <c r="O67" s="5">
        <f t="shared" ca="1" si="16"/>
        <v>0.67916666666666525</v>
      </c>
      <c r="P67" s="5" cm="1">
        <f t="array" aca="1" ref="P67" ca="1">O67+TIME(,OFFSET(Segment!$C$81,,$B67,),)</f>
        <v>0.68402777777777635</v>
      </c>
      <c r="Q67" s="5" cm="1">
        <f t="array" aca="1" ref="Q67" ca="1">P67+TIME(,OFFSET(Segment!$C$82,,$B67,),)</f>
        <v>0.68888888888888744</v>
      </c>
      <c r="R67" s="5" cm="1">
        <f t="array" aca="1" ref="R67" ca="1">Q67+TIME(,OFFSET(Segment!$C$83,,$B67,),)</f>
        <v>0.69444444444444298</v>
      </c>
      <c r="S67" s="41">
        <v>2</v>
      </c>
      <c r="T67" s="38">
        <f t="shared" ca="1" si="25"/>
        <v>0.69583333333333186</v>
      </c>
      <c r="U67" s="53" cm="1">
        <f t="array" aca="1" ref="U67" ca="1">T67+TIME(,OFFSET(Segment!$C$84,,$B67,),)</f>
        <v>0.69930555555555407</v>
      </c>
      <c r="V67" s="5" cm="1">
        <f t="array" aca="1" ref="V67" ca="1">U67+TIME(,OFFSET(Segment!$C$85,,$B67,),)</f>
        <v>0.70694444444444293</v>
      </c>
      <c r="W67" s="41">
        <v>7</v>
      </c>
      <c r="X67" s="38">
        <f t="shared" ca="1" si="26"/>
        <v>0.71180555555555403</v>
      </c>
      <c r="Y67" s="6">
        <f t="shared" ca="1" si="19"/>
        <v>71.999999999999687</v>
      </c>
      <c r="Z67" s="6">
        <f t="shared" ca="1" si="27"/>
        <v>89.999999999999687</v>
      </c>
      <c r="AA67" s="6">
        <f t="shared" si="22"/>
        <v>18</v>
      </c>
      <c r="AB67" s="7">
        <f t="shared" ca="1" si="29"/>
        <v>0.25000000000000111</v>
      </c>
      <c r="AC67" s="8">
        <f t="shared" ca="1" si="23"/>
        <v>29.999999999999893</v>
      </c>
    </row>
    <row r="68" spans="1:33" ht="15.6" x14ac:dyDescent="0.3">
      <c r="A68" s="63"/>
      <c r="B68" s="3">
        <f t="shared" si="30"/>
        <v>2</v>
      </c>
      <c r="C68" s="4" t="s">
        <v>35</v>
      </c>
      <c r="D68" s="35">
        <v>3</v>
      </c>
      <c r="E68" s="43"/>
      <c r="F68" s="38">
        <f t="shared" ca="1" si="28"/>
        <v>0.6701388888888874</v>
      </c>
      <c r="G68" s="53" cm="1">
        <f t="array" aca="1" ref="G68" ca="1">F68+TIME(,OFFSET(Segment!$C$76,,$B68,),)</f>
        <v>0.67708333333333182</v>
      </c>
      <c r="H68" s="5" cm="1">
        <f t="array" aca="1" ref="H68" ca="1">G68+TIME(,OFFSET(Segment!$C$77,,$B68,),)</f>
        <v>0.67916666666666514</v>
      </c>
      <c r="I68" s="41">
        <v>2</v>
      </c>
      <c r="J68" s="5">
        <f t="shared" ca="1" si="24"/>
        <v>0.68055555555555403</v>
      </c>
      <c r="K68" s="5" cm="1">
        <f t="array" aca="1" ref="K68" ca="1">J68+TIME(,OFFSET(Segment!$C$78,,$B68,),)</f>
        <v>0.68541666666666512</v>
      </c>
      <c r="L68" s="5" cm="1">
        <f t="array" aca="1" ref="L68" ca="1">K68+TIME(,OFFSET(Segment!$C$79,,$B68,),)</f>
        <v>0.68958333333333177</v>
      </c>
      <c r="M68" s="54" cm="1">
        <f t="array" aca="1" ref="M68" ca="1">L68+TIME(,OFFSET(Segment!$C$80,,$B68,),)</f>
        <v>0.69513888888888731</v>
      </c>
      <c r="N68" s="41">
        <v>7</v>
      </c>
      <c r="O68" s="5">
        <f t="shared" ca="1" si="16"/>
        <v>0.6999999999999984</v>
      </c>
      <c r="P68" s="5" cm="1">
        <f t="array" aca="1" ref="P68" ca="1">O68+TIME(,OFFSET(Segment!$C$81,,$B68,),)</f>
        <v>0.7048611111111095</v>
      </c>
      <c r="Q68" s="5" cm="1">
        <f t="array" aca="1" ref="Q68" ca="1">P68+TIME(,OFFSET(Segment!$C$82,,$B68,),)</f>
        <v>0.70972222222222059</v>
      </c>
      <c r="R68" s="5" cm="1">
        <f t="array" aca="1" ref="R68" ca="1">Q68+TIME(,OFFSET(Segment!$C$83,,$B68,),)</f>
        <v>0.71527777777777612</v>
      </c>
      <c r="S68" s="41">
        <v>2</v>
      </c>
      <c r="T68" s="38">
        <f t="shared" ca="1" si="25"/>
        <v>0.71666666666666501</v>
      </c>
      <c r="U68" s="53" cm="1">
        <f t="array" aca="1" ref="U68" ca="1">T68+TIME(,OFFSET(Segment!$C$84,,$B68,),)</f>
        <v>0.72013888888888722</v>
      </c>
      <c r="V68" s="5" cm="1">
        <f t="array" aca="1" ref="V68" ca="1">U68+TIME(,OFFSET(Segment!$C$85,,$B68,),)</f>
        <v>0.72777777777777608</v>
      </c>
      <c r="W68" s="41">
        <v>7</v>
      </c>
      <c r="X68" s="38">
        <f t="shared" ca="1" si="26"/>
        <v>0.73263888888888717</v>
      </c>
      <c r="Y68" s="6">
        <f t="shared" ca="1" si="19"/>
        <v>71.999999999999687</v>
      </c>
      <c r="Z68" s="6">
        <f t="shared" ca="1" si="27"/>
        <v>89.999999999999687</v>
      </c>
      <c r="AA68" s="6">
        <f t="shared" si="22"/>
        <v>18</v>
      </c>
      <c r="AB68" s="7">
        <f t="shared" ca="1" si="29"/>
        <v>0.25000000000000111</v>
      </c>
      <c r="AC68" s="8">
        <f t="shared" ca="1" si="23"/>
        <v>29.999999999999734</v>
      </c>
    </row>
    <row r="69" spans="1:33" ht="15.6" x14ac:dyDescent="0.3">
      <c r="A69" s="63"/>
      <c r="B69" s="3">
        <f t="shared" si="30"/>
        <v>2</v>
      </c>
      <c r="C69" s="4" t="s">
        <v>35</v>
      </c>
      <c r="D69" s="35">
        <v>1</v>
      </c>
      <c r="E69" s="43"/>
      <c r="F69" s="38">
        <f t="shared" ca="1" si="28"/>
        <v>0.69097222222222077</v>
      </c>
      <c r="G69" s="53" cm="1">
        <f t="array" aca="1" ref="G69" ca="1">F69+TIME(,OFFSET(Segment!$C$76,,$B69,),)</f>
        <v>0.69791666666666519</v>
      </c>
      <c r="H69" s="5" cm="1">
        <f t="array" aca="1" ref="H69" ca="1">G69+TIME(,OFFSET(Segment!$C$77,,$B69,),)</f>
        <v>0.69999999999999851</v>
      </c>
      <c r="I69" s="41">
        <v>2</v>
      </c>
      <c r="J69" s="5">
        <f t="shared" ca="1" si="24"/>
        <v>0.7013888888888874</v>
      </c>
      <c r="K69" s="5" cm="1">
        <f t="array" aca="1" ref="K69" ca="1">J69+TIME(,OFFSET(Segment!$C$78,,$B69,),)</f>
        <v>0.70624999999999849</v>
      </c>
      <c r="L69" s="5" cm="1">
        <f t="array" aca="1" ref="L69" ca="1">K69+TIME(,OFFSET(Segment!$C$79,,$B69,),)</f>
        <v>0.71041666666666514</v>
      </c>
      <c r="M69" s="54" cm="1">
        <f t="array" aca="1" ref="M69" ca="1">L69+TIME(,OFFSET(Segment!$C$80,,$B69,),)</f>
        <v>0.71597222222222068</v>
      </c>
      <c r="N69" s="41">
        <v>7</v>
      </c>
      <c r="O69" s="5">
        <f t="shared" ca="1" si="16"/>
        <v>0.72083333333333177</v>
      </c>
      <c r="P69" s="5" cm="1">
        <f t="array" aca="1" ref="P69" ca="1">O69+TIME(,OFFSET(Segment!$C$81,,$B69,),)</f>
        <v>0.72569444444444287</v>
      </c>
      <c r="Q69" s="5" cm="1">
        <f t="array" aca="1" ref="Q69" ca="1">P69+TIME(,OFFSET(Segment!$C$82,,$B69,),)</f>
        <v>0.73055555555555396</v>
      </c>
      <c r="R69" s="5" cm="1">
        <f t="array" aca="1" ref="R69" ca="1">Q69+TIME(,OFFSET(Segment!$C$83,,$B69,),)</f>
        <v>0.7361111111111095</v>
      </c>
      <c r="S69" s="41">
        <v>2</v>
      </c>
      <c r="T69" s="38">
        <f t="shared" ca="1" si="25"/>
        <v>0.73749999999999838</v>
      </c>
      <c r="U69" s="53" cm="1">
        <f t="array" aca="1" ref="U69" ca="1">T69+TIME(,OFFSET(Segment!$C$84,,$B69,),)</f>
        <v>0.74097222222222059</v>
      </c>
      <c r="V69" s="5" cm="1">
        <f t="array" aca="1" ref="V69" ca="1">U69+TIME(,OFFSET(Segment!$C$85,,$B69,),)</f>
        <v>0.74861111111110945</v>
      </c>
      <c r="W69" s="41">
        <v>7</v>
      </c>
      <c r="X69" s="38">
        <f t="shared" ca="1" si="26"/>
        <v>0.75347222222222054</v>
      </c>
      <c r="Y69" s="6">
        <f t="shared" ca="1" si="19"/>
        <v>71.999999999999687</v>
      </c>
      <c r="Z69" s="6">
        <f t="shared" ca="1" si="27"/>
        <v>89.999999999999687</v>
      </c>
      <c r="AA69" s="6">
        <f t="shared" si="22"/>
        <v>18</v>
      </c>
      <c r="AB69" s="7">
        <f t="shared" ca="1" si="29"/>
        <v>0.25000000000000111</v>
      </c>
      <c r="AC69" s="8">
        <f t="shared" ca="1" si="23"/>
        <v>30.000000000000053</v>
      </c>
    </row>
    <row r="70" spans="1:33" ht="15.6" x14ac:dyDescent="0.3">
      <c r="A70" s="63"/>
      <c r="B70" s="3">
        <f t="shared" si="30"/>
        <v>2</v>
      </c>
      <c r="C70" s="4" t="s">
        <v>35</v>
      </c>
      <c r="D70" s="35">
        <v>2</v>
      </c>
      <c r="E70" s="43"/>
      <c r="F70" s="38">
        <f t="shared" ca="1" si="28"/>
        <v>0.71180555555555403</v>
      </c>
      <c r="G70" s="53" cm="1">
        <f t="array" aca="1" ref="G70" ca="1">F70+TIME(,OFFSET(Segment!$C$76,,$B70,),)</f>
        <v>0.71874999999999845</v>
      </c>
      <c r="H70" s="5" cm="1">
        <f t="array" aca="1" ref="H70" ca="1">G70+TIME(,OFFSET(Segment!$C$77,,$B70,),)</f>
        <v>0.72083333333333177</v>
      </c>
      <c r="I70" s="41">
        <v>2</v>
      </c>
      <c r="J70" s="5">
        <f t="shared" ca="1" si="24"/>
        <v>0.72222222222222066</v>
      </c>
      <c r="K70" s="5" cm="1">
        <f t="array" aca="1" ref="K70" ca="1">J70+TIME(,OFFSET(Segment!$C$78,,$B70,),)</f>
        <v>0.72708333333333175</v>
      </c>
      <c r="L70" s="5" cm="1">
        <f t="array" aca="1" ref="L70" ca="1">K70+TIME(,OFFSET(Segment!$C$79,,$B70,),)</f>
        <v>0.7312499999999984</v>
      </c>
      <c r="M70" s="54" cm="1">
        <f t="array" aca="1" ref="M70" ca="1">L70+TIME(,OFFSET(Segment!$C$80,,$B70,),)</f>
        <v>0.73680555555555394</v>
      </c>
      <c r="N70" s="41">
        <v>7</v>
      </c>
      <c r="O70" s="5">
        <f t="shared" ca="1" si="16"/>
        <v>0.74166666666666503</v>
      </c>
      <c r="P70" s="5" cm="1">
        <f t="array" aca="1" ref="P70" ca="1">O70+TIME(,OFFSET(Segment!$C$81,,$B70,),)</f>
        <v>0.74652777777777612</v>
      </c>
      <c r="Q70" s="5" cm="1">
        <f t="array" aca="1" ref="Q70" ca="1">P70+TIME(,OFFSET(Segment!$C$82,,$B70,),)</f>
        <v>0.75138888888888722</v>
      </c>
      <c r="R70" s="5" cm="1">
        <f t="array" aca="1" ref="R70" ca="1">Q70+TIME(,OFFSET(Segment!$C$83,,$B70,),)</f>
        <v>0.75694444444444275</v>
      </c>
      <c r="S70" s="41">
        <v>2</v>
      </c>
      <c r="T70" s="38">
        <f t="shared" ca="1" si="25"/>
        <v>0.75833333333333164</v>
      </c>
      <c r="U70" s="53" cm="1">
        <f t="array" aca="1" ref="U70" ca="1">T70+TIME(,OFFSET(Segment!$C$84,,$B70,),)</f>
        <v>0.76180555555555385</v>
      </c>
      <c r="V70" s="5" cm="1">
        <f t="array" aca="1" ref="V70" ca="1">U70+TIME(,OFFSET(Segment!$C$85,,$B70,),)</f>
        <v>0.76944444444444271</v>
      </c>
      <c r="W70" s="41">
        <v>7</v>
      </c>
      <c r="X70" s="38">
        <f t="shared" ca="1" si="26"/>
        <v>0.7743055555555538</v>
      </c>
      <c r="Y70" s="6">
        <f ca="1">Z70-AA70</f>
        <v>71.999999999999687</v>
      </c>
      <c r="Z70" s="6">
        <f ca="1">(X70-F70)*1440</f>
        <v>89.999999999999687</v>
      </c>
      <c r="AA70" s="6">
        <f t="shared" si="22"/>
        <v>18</v>
      </c>
      <c r="AB70" s="7">
        <f t="shared" ca="1" si="29"/>
        <v>0.25000000000000111</v>
      </c>
      <c r="AC70" s="8">
        <f t="shared" ca="1" si="23"/>
        <v>29.999999999999893</v>
      </c>
    </row>
    <row r="71" spans="1:33" ht="15.6" x14ac:dyDescent="0.3">
      <c r="A71" s="63"/>
      <c r="B71" s="3">
        <f t="shared" si="30"/>
        <v>2</v>
      </c>
      <c r="C71" s="4" t="s">
        <v>35</v>
      </c>
      <c r="D71" s="35">
        <v>3</v>
      </c>
      <c r="E71" s="43"/>
      <c r="F71" s="38">
        <f t="shared" ca="1" si="28"/>
        <v>0.73263888888888717</v>
      </c>
      <c r="G71" s="53" cm="1">
        <f t="array" aca="1" ref="G71" ca="1">F71+TIME(,OFFSET(Segment!$C$76,,$B71,),)</f>
        <v>0.73958333333333159</v>
      </c>
      <c r="H71" s="5" cm="1">
        <f t="array" aca="1" ref="H71" ca="1">G71+TIME(,OFFSET(Segment!$C$77,,$B71,),)</f>
        <v>0.74166666666666492</v>
      </c>
      <c r="I71" s="41">
        <v>2</v>
      </c>
      <c r="J71" s="5">
        <f t="shared" ca="1" si="24"/>
        <v>0.7430555555555538</v>
      </c>
      <c r="K71" s="5" cm="1">
        <f t="array" aca="1" ref="K71" ca="1">J71+TIME(,OFFSET(Segment!$C$78,,$B71,),)</f>
        <v>0.7479166666666649</v>
      </c>
      <c r="L71" s="5" cm="1">
        <f t="array" aca="1" ref="L71" ca="1">K71+TIME(,OFFSET(Segment!$C$79,,$B71,),)</f>
        <v>0.75208333333333155</v>
      </c>
      <c r="M71" s="54" cm="1">
        <f t="array" aca="1" ref="M71" ca="1">L71+TIME(,OFFSET(Segment!$C$80,,$B71,),)</f>
        <v>0.75763888888888709</v>
      </c>
      <c r="N71" s="41">
        <v>7</v>
      </c>
      <c r="O71" s="5">
        <f t="shared" ca="1" si="16"/>
        <v>0.76249999999999818</v>
      </c>
      <c r="P71" s="5" cm="1">
        <f t="array" aca="1" ref="P71" ca="1">O71+TIME(,OFFSET(Segment!$C$81,,$B71,),)</f>
        <v>0.76736111111110927</v>
      </c>
      <c r="Q71" s="5" cm="1">
        <f t="array" aca="1" ref="Q71" ca="1">P71+TIME(,OFFSET(Segment!$C$82,,$B71,),)</f>
        <v>0.77222222222222037</v>
      </c>
      <c r="R71" s="5" cm="1">
        <f t="array" aca="1" ref="R71" ca="1">Q71+TIME(,OFFSET(Segment!$C$83,,$B71,),)</f>
        <v>0.7777777777777759</v>
      </c>
      <c r="S71" s="41">
        <v>2</v>
      </c>
      <c r="T71" s="38">
        <f t="shared" ca="1" si="25"/>
        <v>0.77916666666666479</v>
      </c>
      <c r="U71" s="53" cm="1">
        <f t="array" aca="1" ref="U71" ca="1">T71+TIME(,OFFSET(Segment!$C$84,,$B71,),)</f>
        <v>0.782638888888887</v>
      </c>
      <c r="V71" s="5" cm="1">
        <f t="array" aca="1" ref="V71" ca="1">U71+TIME(,OFFSET(Segment!$C$85,,$B71,),)</f>
        <v>0.79027777777777586</v>
      </c>
      <c r="W71" s="41">
        <v>7</v>
      </c>
      <c r="X71" s="38">
        <f t="shared" ca="1" si="26"/>
        <v>0.79513888888888695</v>
      </c>
      <c r="Y71" s="6">
        <f t="shared" ref="Y71:Y79" ca="1" si="31">Z71-AA71</f>
        <v>71.999999999999687</v>
      </c>
      <c r="Z71" s="6">
        <f t="shared" ref="Z71:Z74" ca="1" si="32">(X71-F71)*1440</f>
        <v>89.999999999999687</v>
      </c>
      <c r="AA71" s="6">
        <f t="shared" si="22"/>
        <v>18</v>
      </c>
      <c r="AB71" s="7">
        <f t="shared" ca="1" si="29"/>
        <v>0.25000000000000111</v>
      </c>
      <c r="AC71" s="8">
        <f t="shared" ca="1" si="23"/>
        <v>29.999999999999734</v>
      </c>
    </row>
    <row r="72" spans="1:33" ht="15.6" x14ac:dyDescent="0.3">
      <c r="A72" s="63"/>
      <c r="B72" s="3">
        <f t="shared" si="30"/>
        <v>2</v>
      </c>
      <c r="C72" s="4" t="s">
        <v>35</v>
      </c>
      <c r="D72" s="35">
        <v>1</v>
      </c>
      <c r="E72" s="43"/>
      <c r="F72" s="38">
        <f t="shared" ca="1" si="28"/>
        <v>0.75347222222222054</v>
      </c>
      <c r="G72" s="5" cm="1">
        <f t="array" aca="1" ref="G72" ca="1">F72+TIME(,OFFSET(Segment!$C$76,,$B72,),)</f>
        <v>0.76041666666666496</v>
      </c>
      <c r="H72" s="5" cm="1">
        <f t="array" aca="1" ref="H72" ca="1">G72+TIME(,OFFSET(Segment!$C$77,,$B72,),)</f>
        <v>0.76249999999999829</v>
      </c>
      <c r="I72" s="41">
        <v>2</v>
      </c>
      <c r="J72" s="5">
        <f t="shared" ca="1" si="24"/>
        <v>0.76388888888888717</v>
      </c>
      <c r="K72" s="5" cm="1">
        <f t="array" aca="1" ref="K72" ca="1">J72+TIME(,OFFSET(Segment!$C$78,,$B72,),)</f>
        <v>0.76874999999999827</v>
      </c>
      <c r="L72" s="5" cm="1">
        <f t="array" aca="1" ref="L72" ca="1">K72+TIME(,OFFSET(Segment!$C$79,,$B72,),)</f>
        <v>0.77291666666666492</v>
      </c>
      <c r="M72" s="54" cm="1">
        <f t="array" aca="1" ref="M72" ca="1">L72+TIME(,OFFSET(Segment!$C$80,,$B72,),)</f>
        <v>0.77847222222222046</v>
      </c>
      <c r="N72" s="41">
        <v>7</v>
      </c>
      <c r="O72" s="5">
        <f t="shared" ca="1" si="16"/>
        <v>0.78333333333333155</v>
      </c>
      <c r="P72" s="5" cm="1">
        <f t="array" aca="1" ref="P72" ca="1">O72+TIME(,OFFSET(Segment!$C$81,,$B72,),)</f>
        <v>0.78819444444444264</v>
      </c>
      <c r="Q72" s="5" cm="1">
        <f t="array" aca="1" ref="Q72" ca="1">P72+TIME(,OFFSET(Segment!$C$82,,$B72,),)</f>
        <v>0.79305555555555374</v>
      </c>
      <c r="R72" s="5" cm="1">
        <f t="array" aca="1" ref="R72" ca="1">Q72+TIME(,OFFSET(Segment!$C$83,,$B72,),)</f>
        <v>0.79861111111110927</v>
      </c>
      <c r="S72" s="41">
        <v>2</v>
      </c>
      <c r="T72" s="38">
        <f t="shared" ca="1" si="25"/>
        <v>0.79999999999999816</v>
      </c>
      <c r="U72" s="5" cm="1">
        <f t="array" aca="1" ref="U72" ca="1">T72+TIME(,OFFSET(Segment!$C$84,,$B72,),)</f>
        <v>0.80347222222222037</v>
      </c>
      <c r="V72" s="5" cm="1">
        <f t="array" aca="1" ref="V72" ca="1">U72+TIME(,OFFSET(Segment!$C$85,,$B72,),)</f>
        <v>0.81111111111110923</v>
      </c>
      <c r="W72" s="41"/>
      <c r="X72" s="46" t="s">
        <v>90</v>
      </c>
      <c r="Y72" s="6">
        <f t="shared" ca="1" si="31"/>
        <v>71.999999999999702</v>
      </c>
      <c r="Z72" s="6">
        <f ca="1">(V72-F72)*1440</f>
        <v>82.999999999999702</v>
      </c>
      <c r="AA72" s="6">
        <f t="shared" si="22"/>
        <v>11</v>
      </c>
      <c r="AB72" s="7">
        <f t="shared" ca="1" si="29"/>
        <v>0.1527777777777784</v>
      </c>
      <c r="AC72" s="8">
        <f ca="1">(V72-V71)*1440</f>
        <v>30.000000000000053</v>
      </c>
    </row>
    <row r="73" spans="1:33" ht="15.6" x14ac:dyDescent="0.3">
      <c r="A73" s="63"/>
      <c r="B73" s="3">
        <f t="shared" si="21"/>
        <v>4</v>
      </c>
      <c r="C73" s="4" t="s">
        <v>37</v>
      </c>
      <c r="D73" s="35">
        <v>2</v>
      </c>
      <c r="E73" s="43"/>
      <c r="F73" s="38">
        <f t="shared" ca="1" si="28"/>
        <v>0.7743055555555538</v>
      </c>
      <c r="G73" s="5" cm="1">
        <f t="array" aca="1" ref="G73" ca="1">F73+TIME(,OFFSET(Segment!$C$76,,$B73,),)</f>
        <v>0.78194444444444267</v>
      </c>
      <c r="H73" s="5" cm="1">
        <f t="array" aca="1" ref="H73" ca="1">G73+TIME(,OFFSET(Segment!$C$77,,$B73,),)</f>
        <v>0.78402777777777599</v>
      </c>
      <c r="I73" s="41">
        <v>2</v>
      </c>
      <c r="J73" s="5">
        <f t="shared" ca="1" si="24"/>
        <v>0.78541666666666488</v>
      </c>
      <c r="K73" s="5" cm="1">
        <f t="array" aca="1" ref="K73" ca="1">J73+TIME(,OFFSET(Segment!$C$78,,$B73,),)</f>
        <v>0.79027777777777597</v>
      </c>
      <c r="L73" s="5" cm="1">
        <f t="array" aca="1" ref="L73" ca="1">K73+TIME(,OFFSET(Segment!$C$79,,$B73,),)</f>
        <v>0.79444444444444262</v>
      </c>
      <c r="M73" s="54" cm="1">
        <f t="array" aca="1" ref="M73" ca="1">L73+TIME(,OFFSET(Segment!$C$80,,$B73,),)</f>
        <v>0.79999999999999816</v>
      </c>
      <c r="N73" s="41">
        <v>6</v>
      </c>
      <c r="O73" s="5">
        <f t="shared" ca="1" si="16"/>
        <v>0.80416666666666481</v>
      </c>
      <c r="P73" s="5" cm="1">
        <f t="array" aca="1" ref="P73" ca="1">O73+TIME(,OFFSET(Segment!$C$81,,$B73,),)</f>
        <v>0.80833333333333146</v>
      </c>
      <c r="Q73" s="5" cm="1">
        <f t="array" aca="1" ref="Q73" ca="1">P73+TIME(,OFFSET(Segment!$C$82,,$B73,),)</f>
        <v>0.81249999999999811</v>
      </c>
      <c r="R73" s="5" cm="1">
        <f t="array" aca="1" ref="R73" ca="1">Q73+TIME(,OFFSET(Segment!$C$83,,$B73,),)</f>
        <v>0.81805555555555365</v>
      </c>
      <c r="S73" s="41">
        <v>2</v>
      </c>
      <c r="T73" s="38">
        <f t="shared" ca="1" si="25"/>
        <v>0.81944444444444253</v>
      </c>
      <c r="U73" s="5" cm="1">
        <f t="array" aca="1" ref="U73" ca="1">T73+TIME(,OFFSET(Segment!$C$84,,$B73,),)</f>
        <v>0.82152777777777586</v>
      </c>
      <c r="V73" s="5" cm="1">
        <f t="array" aca="1" ref="V73" ca="1">U73+TIME(,OFFSET(Segment!$C$85,,$B73,),)</f>
        <v>0.82916666666666472</v>
      </c>
      <c r="W73" s="41">
        <v>11</v>
      </c>
      <c r="X73" s="38">
        <f t="shared" ca="1" si="26"/>
        <v>0.83680555555555358</v>
      </c>
      <c r="Y73" s="6">
        <f t="shared" ca="1" si="31"/>
        <v>68.999999999999687</v>
      </c>
      <c r="Z73" s="6">
        <f t="shared" ca="1" si="32"/>
        <v>89.999999999999687</v>
      </c>
      <c r="AA73" s="6">
        <f t="shared" si="22"/>
        <v>21</v>
      </c>
      <c r="AB73" s="7">
        <f t="shared" ca="1" si="29"/>
        <v>0.30434782608695787</v>
      </c>
      <c r="AC73" s="8">
        <f ca="1">(X73-X71)*1440</f>
        <v>59.999999999999943</v>
      </c>
    </row>
    <row r="74" spans="1:33" ht="15.6" x14ac:dyDescent="0.3">
      <c r="A74" s="63"/>
      <c r="B74" s="3">
        <f t="shared" si="21"/>
        <v>4</v>
      </c>
      <c r="C74" s="4" t="s">
        <v>37</v>
      </c>
      <c r="D74" s="35">
        <v>3</v>
      </c>
      <c r="E74" s="43"/>
      <c r="F74" s="38">
        <f t="shared" ca="1" si="28"/>
        <v>0.79513888888888695</v>
      </c>
      <c r="G74" s="5" cm="1">
        <f t="array" aca="1" ref="G74" ca="1">F74+TIME(,OFFSET(Segment!$C$76,,$B74,),)</f>
        <v>0.80277777777777581</v>
      </c>
      <c r="H74" s="5" cm="1">
        <f t="array" aca="1" ref="H74" ca="1">G74+TIME(,OFFSET(Segment!$C$77,,$B74,),)</f>
        <v>0.80486111111110914</v>
      </c>
      <c r="I74" s="41">
        <v>2</v>
      </c>
      <c r="J74" s="5">
        <f t="shared" ca="1" si="24"/>
        <v>0.80624999999999802</v>
      </c>
      <c r="K74" s="5" cm="1">
        <f t="array" aca="1" ref="K74" ca="1">J74+TIME(,OFFSET(Segment!$C$78,,$B74,),)</f>
        <v>0.81111111111110912</v>
      </c>
      <c r="L74" s="5" cm="1">
        <f t="array" aca="1" ref="L74" ca="1">K74+TIME(,OFFSET(Segment!$C$79,,$B74,),)</f>
        <v>0.81527777777777577</v>
      </c>
      <c r="M74" s="54" cm="1">
        <f t="array" aca="1" ref="M74" ca="1">L74+TIME(,OFFSET(Segment!$C$80,,$B74,),)</f>
        <v>0.82083333333333131</v>
      </c>
      <c r="N74" s="41">
        <v>6</v>
      </c>
      <c r="O74" s="5">
        <f t="shared" ca="1" si="16"/>
        <v>0.82499999999999796</v>
      </c>
      <c r="P74" s="5" cm="1">
        <f t="array" aca="1" ref="P74" ca="1">O74+TIME(,OFFSET(Segment!$C$81,,$B74,),)</f>
        <v>0.82916666666666461</v>
      </c>
      <c r="Q74" s="5" cm="1">
        <f t="array" aca="1" ref="Q74" ca="1">P74+TIME(,OFFSET(Segment!$C$82,,$B74,),)</f>
        <v>0.83333333333333126</v>
      </c>
      <c r="R74" s="5" cm="1">
        <f t="array" aca="1" ref="R74" ca="1">Q74+TIME(,OFFSET(Segment!$C$83,,$B74,),)</f>
        <v>0.8388888888888868</v>
      </c>
      <c r="S74" s="41">
        <v>2</v>
      </c>
      <c r="T74" s="38">
        <f t="shared" ca="1" si="25"/>
        <v>0.84027777777777568</v>
      </c>
      <c r="U74" s="5" cm="1">
        <f t="array" aca="1" ref="U74" ca="1">T74+TIME(,OFFSET(Segment!$C$84,,$B74,),)</f>
        <v>0.84236111111110901</v>
      </c>
      <c r="V74" s="5" cm="1">
        <f t="array" aca="1" ref="V74" ca="1">U74+TIME(,OFFSET(Segment!$C$85,,$B74,),)</f>
        <v>0.84999999999999787</v>
      </c>
      <c r="W74" s="41">
        <v>11</v>
      </c>
      <c r="X74" s="38">
        <f t="shared" ref="X74" ca="1" si="33">V74+TIME(,W74,)</f>
        <v>0.85763888888888673</v>
      </c>
      <c r="Y74" s="6">
        <f t="shared" ref="Y74" ca="1" si="34">Z74-AA74</f>
        <v>68.999999999999687</v>
      </c>
      <c r="Z74" s="6">
        <f t="shared" ca="1" si="32"/>
        <v>89.999999999999687</v>
      </c>
      <c r="AA74" s="6">
        <f t="shared" ref="AA74" si="35">N74+I74+W74+S74</f>
        <v>21</v>
      </c>
      <c r="AB74" s="7">
        <f t="shared" ref="AB74" ca="1" si="36">AA74/Y74</f>
        <v>0.30434782608695787</v>
      </c>
      <c r="AC74" s="8">
        <f ca="1">(V74-V73)*1440</f>
        <v>29.999999999999734</v>
      </c>
    </row>
    <row r="75" spans="1:33" ht="15.6" x14ac:dyDescent="0.3">
      <c r="A75" s="63"/>
      <c r="B75" s="3">
        <f t="shared" si="21"/>
        <v>4</v>
      </c>
      <c r="C75" s="4" t="s">
        <v>37</v>
      </c>
      <c r="D75" s="35">
        <v>1</v>
      </c>
      <c r="E75" s="43"/>
      <c r="F75" s="38">
        <f ca="1">X73</f>
        <v>0.83680555555555358</v>
      </c>
      <c r="G75" s="5" cm="1">
        <f t="array" aca="1" ref="G75" ca="1">F75+TIME(,OFFSET(Segment!$C$76,,$B75,),)</f>
        <v>0.84444444444444244</v>
      </c>
      <c r="H75" s="5" cm="1">
        <f t="array" aca="1" ref="H75" ca="1">G75+TIME(,OFFSET(Segment!$C$77,,$B75,),)</f>
        <v>0.84652777777777577</v>
      </c>
      <c r="I75" s="41">
        <v>2</v>
      </c>
      <c r="J75" s="5">
        <f t="shared" ca="1" si="24"/>
        <v>0.84791666666666465</v>
      </c>
      <c r="K75" s="5" cm="1">
        <f t="array" aca="1" ref="K75" ca="1">J75+TIME(,OFFSET(Segment!$C$78,,$B75,),)</f>
        <v>0.85277777777777575</v>
      </c>
      <c r="L75" s="5" cm="1">
        <f t="array" aca="1" ref="L75" ca="1">K75+TIME(,OFFSET(Segment!$C$79,,$B75,),)</f>
        <v>0.8569444444444424</v>
      </c>
      <c r="M75" s="54" cm="1">
        <f t="array" aca="1" ref="M75" ca="1">L75+TIME(,OFFSET(Segment!$C$80,,$B75,),)</f>
        <v>0.86249999999999793</v>
      </c>
      <c r="N75" s="41">
        <v>6</v>
      </c>
      <c r="O75" s="5">
        <f t="shared" ca="1" si="16"/>
        <v>0.86666666666666459</v>
      </c>
      <c r="P75" s="5" cm="1">
        <f t="array" aca="1" ref="P75" ca="1">O75+TIME(,OFFSET(Segment!$C$81,,$B75,),)</f>
        <v>0.87083333333333124</v>
      </c>
      <c r="Q75" s="5" cm="1">
        <f t="array" aca="1" ref="Q75" ca="1">P75+TIME(,OFFSET(Segment!$C$82,,$B75,),)</f>
        <v>0.87499999999999789</v>
      </c>
      <c r="R75" s="5" cm="1">
        <f t="array" aca="1" ref="R75" ca="1">Q75+TIME(,OFFSET(Segment!$C$83,,$B75,),)</f>
        <v>0.88055555555555343</v>
      </c>
      <c r="S75" s="41">
        <v>2</v>
      </c>
      <c r="T75" s="38">
        <f t="shared" ca="1" si="25"/>
        <v>0.88194444444444231</v>
      </c>
      <c r="U75" s="5" cm="1">
        <f t="array" aca="1" ref="U75" ca="1">T75+TIME(,OFFSET(Segment!$C$84,,$B75,),)</f>
        <v>0.88402777777777564</v>
      </c>
      <c r="V75" s="5" cm="1">
        <f t="array" aca="1" ref="V75" ca="1">U75+TIME(,OFFSET(Segment!$C$85,,$B75,),)</f>
        <v>0.8916666666666645</v>
      </c>
      <c r="W75" s="41">
        <v>11</v>
      </c>
      <c r="X75" s="38">
        <f t="shared" ref="X75:X77" ca="1" si="37">V75+TIME(,W75,)</f>
        <v>0.89930555555555336</v>
      </c>
      <c r="Y75" s="6">
        <f t="shared" ca="1" si="31"/>
        <v>68.999999999999687</v>
      </c>
      <c r="Z75" s="6">
        <f t="shared" ref="Z75:Z77" ca="1" si="38">(X75-F75)*1440</f>
        <v>89.999999999999687</v>
      </c>
      <c r="AA75" s="6">
        <f t="shared" si="22"/>
        <v>21</v>
      </c>
      <c r="AB75" s="7">
        <f t="shared" ca="1" si="29"/>
        <v>0.30434782608695787</v>
      </c>
      <c r="AC75" s="8">
        <f ca="1">(V75-V74)*1440</f>
        <v>59.999999999999943</v>
      </c>
    </row>
    <row r="76" spans="1:33" ht="15.6" x14ac:dyDescent="0.3">
      <c r="A76" s="63"/>
      <c r="B76" s="3">
        <f t="shared" si="21"/>
        <v>5</v>
      </c>
      <c r="C76" s="4" t="s">
        <v>38</v>
      </c>
      <c r="D76" s="35">
        <v>2</v>
      </c>
      <c r="E76" s="43"/>
      <c r="F76" s="38">
        <f ca="1">X74</f>
        <v>0.85763888888888673</v>
      </c>
      <c r="G76" s="5" cm="1">
        <f t="array" aca="1" ref="G76" ca="1">F76+TIME(,OFFSET(Segment!$C$76,,$B76,),)</f>
        <v>0.86388888888888671</v>
      </c>
      <c r="H76" s="5" cm="1">
        <f t="array" aca="1" ref="H76" ca="1">G76+TIME(,OFFSET(Segment!$C$77,,$B76,),)</f>
        <v>0.86597222222222003</v>
      </c>
      <c r="I76" s="41">
        <v>2</v>
      </c>
      <c r="J76" s="5">
        <f t="shared" ca="1" si="24"/>
        <v>0.86736111111110892</v>
      </c>
      <c r="K76" s="5" cm="1">
        <f t="array" aca="1" ref="K76" ca="1">J76+TIME(,OFFSET(Segment!$C$78,,$B76,),)</f>
        <v>0.87222222222222001</v>
      </c>
      <c r="L76" s="5" cm="1">
        <f t="array" aca="1" ref="L76" ca="1">K76+TIME(,OFFSET(Segment!$C$79,,$B76,),)</f>
        <v>0.87638888888888666</v>
      </c>
      <c r="M76" s="54" cm="1">
        <f t="array" aca="1" ref="M76" ca="1">L76+TIME(,OFFSET(Segment!$C$80,,$B76,),)</f>
        <v>0.8819444444444422</v>
      </c>
      <c r="N76" s="41">
        <v>8</v>
      </c>
      <c r="O76" s="5">
        <f t="shared" ca="1" si="16"/>
        <v>0.88749999999999774</v>
      </c>
      <c r="P76" s="5" cm="1">
        <f t="array" aca="1" ref="P76" ca="1">O76+TIME(,OFFSET(Segment!$C$81,,$B76,),)</f>
        <v>0.89166666666666439</v>
      </c>
      <c r="Q76" s="5" cm="1">
        <f t="array" aca="1" ref="Q76" ca="1">P76+TIME(,OFFSET(Segment!$C$82,,$B76,),)</f>
        <v>0.8951388888888866</v>
      </c>
      <c r="R76" s="5" cm="1">
        <f t="array" aca="1" ref="R76" ca="1">Q76+TIME(,OFFSET(Segment!$C$83,,$B76,),)</f>
        <v>0.90069444444444213</v>
      </c>
      <c r="S76" s="41">
        <v>2</v>
      </c>
      <c r="T76" s="38">
        <f t="shared" ca="1" si="25"/>
        <v>0.90208333333333102</v>
      </c>
      <c r="U76" s="5" cm="1">
        <f t="array" aca="1" ref="U76" ca="1">T76+TIME(,OFFSET(Segment!$C$84,,$B76,),)</f>
        <v>0.90555555555555323</v>
      </c>
      <c r="V76" s="5" cm="1">
        <f t="array" aca="1" ref="V76" ca="1">U76+TIME(,OFFSET(Segment!$C$85,,$B76,),)</f>
        <v>0.9118055555555532</v>
      </c>
      <c r="W76" s="41">
        <v>12</v>
      </c>
      <c r="X76" s="38">
        <f t="shared" ca="1" si="37"/>
        <v>0.92013888888888651</v>
      </c>
      <c r="Y76" s="6">
        <f t="shared" ca="1" si="31"/>
        <v>65.999999999999687</v>
      </c>
      <c r="Z76" s="6">
        <f t="shared" ca="1" si="38"/>
        <v>89.999999999999687</v>
      </c>
      <c r="AA76" s="6">
        <f t="shared" si="22"/>
        <v>24</v>
      </c>
      <c r="AB76" s="7">
        <f t="shared" ca="1" si="29"/>
        <v>0.36363636363636537</v>
      </c>
      <c r="AC76" s="8">
        <f t="shared" ref="AC76:AC77" ca="1" si="39">(X76-X75)*1440</f>
        <v>29.999999999999734</v>
      </c>
    </row>
    <row r="77" spans="1:33" ht="15.6" x14ac:dyDescent="0.3">
      <c r="A77" s="63"/>
      <c r="B77" s="3">
        <f t="shared" si="21"/>
        <v>5</v>
      </c>
      <c r="C77" s="4" t="s">
        <v>38</v>
      </c>
      <c r="D77" s="35">
        <v>1</v>
      </c>
      <c r="E77" s="43"/>
      <c r="F77" s="38">
        <f ca="1">X75</f>
        <v>0.89930555555555336</v>
      </c>
      <c r="G77" s="5" cm="1">
        <f t="array" aca="1" ref="G77" ca="1">F77+TIME(,OFFSET(Segment!$C$76,,$B77,),)</f>
        <v>0.90555555555555334</v>
      </c>
      <c r="H77" s="5" cm="1">
        <f t="array" aca="1" ref="H77" ca="1">G77+TIME(,OFFSET(Segment!$C$77,,$B77,),)</f>
        <v>0.90763888888888666</v>
      </c>
      <c r="I77" s="41">
        <v>2</v>
      </c>
      <c r="J77" s="5">
        <f t="shared" ca="1" si="24"/>
        <v>0.90902777777777555</v>
      </c>
      <c r="K77" s="5" cm="1">
        <f t="array" aca="1" ref="K77" ca="1">J77+TIME(,OFFSET(Segment!$C$78,,$B77,),)</f>
        <v>0.91388888888888664</v>
      </c>
      <c r="L77" s="5" cm="1">
        <f t="array" aca="1" ref="L77" ca="1">K77+TIME(,OFFSET(Segment!$C$79,,$B77,),)</f>
        <v>0.91805555555555329</v>
      </c>
      <c r="M77" s="54" cm="1">
        <f t="array" aca="1" ref="M77" ca="1">L77+TIME(,OFFSET(Segment!$C$80,,$B77,),)</f>
        <v>0.92361111111110883</v>
      </c>
      <c r="N77" s="41">
        <v>8</v>
      </c>
      <c r="O77" s="5">
        <f t="shared" ca="1" si="16"/>
        <v>0.92916666666666436</v>
      </c>
      <c r="P77" s="5" cm="1">
        <f t="array" aca="1" ref="P77" ca="1">O77+TIME(,OFFSET(Segment!$C$81,,$B77,),)</f>
        <v>0.93333333333333102</v>
      </c>
      <c r="Q77" s="5" cm="1">
        <f t="array" aca="1" ref="Q77" ca="1">P77+TIME(,OFFSET(Segment!$C$82,,$B77,),)</f>
        <v>0.93680555555555323</v>
      </c>
      <c r="R77" s="5" cm="1">
        <f t="array" aca="1" ref="R77" ca="1">Q77+TIME(,OFFSET(Segment!$C$83,,$B77,),)</f>
        <v>0.94236111111110876</v>
      </c>
      <c r="S77" s="41">
        <v>2</v>
      </c>
      <c r="T77" s="38">
        <f t="shared" ca="1" si="25"/>
        <v>0.94374999999999765</v>
      </c>
      <c r="U77" s="5" cm="1">
        <f t="array" aca="1" ref="U77" ca="1">T77+TIME(,OFFSET(Segment!$C$84,,$B77,),)</f>
        <v>0.94722222222221986</v>
      </c>
      <c r="V77" s="5" cm="1">
        <f t="array" aca="1" ref="V77" ca="1">U77+TIME(,OFFSET(Segment!$C$85,,$B77,),)</f>
        <v>0.95347222222221983</v>
      </c>
      <c r="W77" s="41">
        <v>12</v>
      </c>
      <c r="X77" s="38">
        <f t="shared" ca="1" si="37"/>
        <v>0.96180555555555314</v>
      </c>
      <c r="Y77" s="6">
        <f t="shared" ca="1" si="31"/>
        <v>65.999999999999687</v>
      </c>
      <c r="Z77" s="6">
        <f t="shared" ca="1" si="38"/>
        <v>89.999999999999687</v>
      </c>
      <c r="AA77" s="6">
        <f t="shared" si="22"/>
        <v>24</v>
      </c>
      <c r="AB77" s="7">
        <f t="shared" ca="1" si="29"/>
        <v>0.36363636363636537</v>
      </c>
      <c r="AC77" s="8">
        <f t="shared" ca="1" si="39"/>
        <v>59.999999999999943</v>
      </c>
    </row>
    <row r="78" spans="1:33" ht="15.6" x14ac:dyDescent="0.3">
      <c r="A78" s="63"/>
      <c r="B78" s="3">
        <f t="shared" si="21"/>
        <v>5</v>
      </c>
      <c r="C78" s="4" t="s">
        <v>38</v>
      </c>
      <c r="D78" s="35">
        <v>2</v>
      </c>
      <c r="E78" s="43"/>
      <c r="F78" s="38">
        <f t="shared" ref="F78:F79" ca="1" si="40">X76</f>
        <v>0.92013888888888651</v>
      </c>
      <c r="G78" s="5" cm="1">
        <f t="array" aca="1" ref="G78" ca="1">F78+TIME(,OFFSET(Segment!$C$76,,$B78,),)</f>
        <v>0.92638888888888649</v>
      </c>
      <c r="H78" s="5" cm="1">
        <f t="array" aca="1" ref="H78" ca="1">G78+TIME(,OFFSET(Segment!$C$77,,$B78,),)</f>
        <v>0.92847222222221981</v>
      </c>
      <c r="I78" s="41">
        <v>2</v>
      </c>
      <c r="J78" s="5">
        <f t="shared" ca="1" si="24"/>
        <v>0.9298611111111087</v>
      </c>
      <c r="K78" s="5" cm="1">
        <f t="array" aca="1" ref="K78" ca="1">J78+TIME(,OFFSET(Segment!$C$78,,$B78,),)</f>
        <v>0.93472222222221979</v>
      </c>
      <c r="L78" s="5" cm="1">
        <f t="array" aca="1" ref="L78" ca="1">K78+TIME(,OFFSET(Segment!$C$79,,$B78,),)</f>
        <v>0.93888888888888644</v>
      </c>
      <c r="M78" s="54" cm="1">
        <f t="array" aca="1" ref="M78" ca="1">L78+TIME(,OFFSET(Segment!$C$80,,$B78,),)</f>
        <v>0.94444444444444198</v>
      </c>
      <c r="N78" s="41"/>
      <c r="O78" s="46" t="s">
        <v>90</v>
      </c>
      <c r="P78" s="5"/>
      <c r="Q78" s="5"/>
      <c r="R78" s="5"/>
      <c r="S78" s="41"/>
      <c r="T78" s="38"/>
      <c r="U78" s="5"/>
      <c r="V78" s="5"/>
      <c r="W78" s="41"/>
      <c r="X78" s="38"/>
      <c r="Y78" s="6">
        <f t="shared" ca="1" si="31"/>
        <v>32.999999999999872</v>
      </c>
      <c r="Z78" s="6">
        <f ca="1">(M78-F78)*1440</f>
        <v>34.999999999999872</v>
      </c>
      <c r="AA78" s="6">
        <f t="shared" si="22"/>
        <v>2</v>
      </c>
      <c r="AB78" s="7">
        <f t="shared" ca="1" si="29"/>
        <v>6.0606060606060844E-2</v>
      </c>
      <c r="AC78" s="8">
        <f ca="1">(M78-M77)*1440</f>
        <v>29.999999999999734</v>
      </c>
    </row>
    <row r="79" spans="1:33" ht="15.6" x14ac:dyDescent="0.3">
      <c r="A79" s="63"/>
      <c r="B79" s="3">
        <f t="shared" si="21"/>
        <v>5</v>
      </c>
      <c r="C79" s="4" t="s">
        <v>38</v>
      </c>
      <c r="D79" s="35">
        <v>1</v>
      </c>
      <c r="E79" s="43"/>
      <c r="F79" s="38">
        <f t="shared" ca="1" si="40"/>
        <v>0.96180555555555314</v>
      </c>
      <c r="G79" s="5" cm="1">
        <f t="array" aca="1" ref="G79" ca="1">F79+TIME(,OFFSET(Segment!$C$76,,$B79,),)</f>
        <v>0.96805555555555312</v>
      </c>
      <c r="H79" s="5" cm="1">
        <f t="array" aca="1" ref="H79" ca="1">G79+TIME(,OFFSET(Segment!$C$77,,$B79,),)</f>
        <v>0.97013888888888644</v>
      </c>
      <c r="I79" s="41">
        <v>2</v>
      </c>
      <c r="J79" s="5">
        <f t="shared" ca="1" si="24"/>
        <v>0.97152777777777533</v>
      </c>
      <c r="K79" s="5" cm="1">
        <f t="array" aca="1" ref="K79" ca="1">J79+TIME(,OFFSET(Segment!$C$78,,$B79,),)</f>
        <v>0.97638888888888642</v>
      </c>
      <c r="L79" s="5" cm="1">
        <f t="array" aca="1" ref="L79" ca="1">K79+TIME(,OFFSET(Segment!$C$79,,$B79,),)</f>
        <v>0.98055555555555307</v>
      </c>
      <c r="M79" s="54" cm="1">
        <f t="array" aca="1" ref="M79" ca="1">L79+TIME(,OFFSET(Segment!$C$80,,$B79,),)</f>
        <v>0.98611111111110861</v>
      </c>
      <c r="N79" s="41"/>
      <c r="O79" s="46" t="s">
        <v>90</v>
      </c>
      <c r="P79" s="5"/>
      <c r="Q79" s="5"/>
      <c r="R79" s="5"/>
      <c r="S79" s="41"/>
      <c r="T79" s="38"/>
      <c r="U79" s="5"/>
      <c r="V79" s="5"/>
      <c r="W79" s="41"/>
      <c r="X79" s="38"/>
      <c r="Y79" s="6">
        <f t="shared" ca="1" si="31"/>
        <v>32.999999999999872</v>
      </c>
      <c r="Z79" s="6">
        <f ca="1">(M79-F79)*1440</f>
        <v>34.999999999999872</v>
      </c>
      <c r="AA79" s="6">
        <f t="shared" si="22"/>
        <v>2</v>
      </c>
      <c r="AB79" s="7">
        <f t="shared" ca="1" si="29"/>
        <v>6.0606060606060844E-2</v>
      </c>
      <c r="AC79" s="8">
        <f ca="1">(M79-M78)*1440</f>
        <v>59.999999999999943</v>
      </c>
    </row>
    <row r="80" spans="1:33" s="12" customFormat="1" ht="15.6" x14ac:dyDescent="0.3">
      <c r="B80" s="3"/>
      <c r="C80"/>
      <c r="D80"/>
      <c r="E80"/>
      <c r="F80"/>
      <c r="G80"/>
      <c r="H80"/>
      <c r="I80" s="47">
        <f>SUM(I50:I79)</f>
        <v>60</v>
      </c>
      <c r="J80"/>
      <c r="K80"/>
      <c r="L80"/>
      <c r="M80"/>
      <c r="N80" s="47">
        <f>SUM(N50:N79)</f>
        <v>204</v>
      </c>
      <c r="O80"/>
      <c r="P80"/>
      <c r="Q80"/>
      <c r="R80"/>
      <c r="S80" s="47">
        <f>SUM(S50:S79)</f>
        <v>56</v>
      </c>
      <c r="T80"/>
      <c r="U80"/>
      <c r="V80" s="62" t="s">
        <v>50</v>
      </c>
      <c r="W80" s="62"/>
      <c r="X80" s="62"/>
      <c r="Y80" s="11">
        <f ca="1">SUM(Y48:Y79)/60</f>
        <v>35.566666666666528</v>
      </c>
      <c r="Z80" s="23">
        <f ca="1">SUM(Z48:Z79)/60</f>
        <v>45.349999999999845</v>
      </c>
      <c r="AA80" s="11">
        <f>SUM(AA48:AA79)/60</f>
        <v>9.7833333333333332</v>
      </c>
      <c r="AB80" s="7">
        <f ca="1">AA80/Y80</f>
        <v>0.27507029053420912</v>
      </c>
      <c r="AC80"/>
      <c r="AD80"/>
      <c r="AE80"/>
      <c r="AF80"/>
      <c r="AG80"/>
    </row>
    <row r="81" spans="1:29" ht="14.55" customHeight="1" x14ac:dyDescent="0.3">
      <c r="A81" s="63" t="s">
        <v>54</v>
      </c>
      <c r="B81" s="3"/>
      <c r="H81" s="20" t="s">
        <v>40</v>
      </c>
      <c r="J81" s="20" t="s">
        <v>39</v>
      </c>
    </row>
    <row r="82" spans="1:29" ht="21" x14ac:dyDescent="0.3">
      <c r="A82" s="63"/>
      <c r="C82" s="27"/>
      <c r="D82" s="27"/>
      <c r="F82" s="60" t="s">
        <v>82</v>
      </c>
      <c r="G82" s="61"/>
      <c r="H82" s="61"/>
      <c r="I82" s="61"/>
      <c r="J82" s="61"/>
      <c r="K82" s="61"/>
      <c r="L82" s="61"/>
      <c r="M82" s="61"/>
      <c r="N82" s="28"/>
      <c r="O82" s="60" t="s">
        <v>83</v>
      </c>
      <c r="P82" s="61"/>
      <c r="Q82" s="61"/>
      <c r="R82" s="61"/>
      <c r="S82" s="61"/>
      <c r="T82" s="61"/>
      <c r="U82" s="61"/>
      <c r="V82" s="61"/>
    </row>
    <row r="83" spans="1:29" x14ac:dyDescent="0.3">
      <c r="A83" s="63"/>
      <c r="C83" s="29"/>
      <c r="D83" s="30"/>
      <c r="F83" s="31" t="s">
        <v>39</v>
      </c>
      <c r="M83" s="20" t="s">
        <v>40</v>
      </c>
      <c r="O83" s="20" t="s">
        <v>39</v>
      </c>
      <c r="U83" s="24"/>
      <c r="V83" s="20" t="s">
        <v>40</v>
      </c>
      <c r="W83" s="24"/>
      <c r="X83" s="20" t="s">
        <v>39</v>
      </c>
      <c r="Y83" s="24"/>
      <c r="Z83" s="24"/>
      <c r="AA83" s="32"/>
    </row>
    <row r="84" spans="1:29" ht="28.8" x14ac:dyDescent="0.3">
      <c r="A84" s="63"/>
      <c r="C84" s="29"/>
      <c r="D84" s="29" t="s">
        <v>66</v>
      </c>
      <c r="E84" s="20" t="s">
        <v>43</v>
      </c>
      <c r="F84" s="20" t="s">
        <v>59</v>
      </c>
      <c r="G84" s="21" t="s">
        <v>84</v>
      </c>
      <c r="H84" s="22" t="str">
        <f>H46</f>
        <v>Ferndale at Manhattan Homes</v>
      </c>
      <c r="I84" s="33"/>
      <c r="J84" s="22" t="str">
        <f>J46</f>
        <v>Ferndale at Manhattan Homes</v>
      </c>
      <c r="K84" s="22" t="s">
        <v>86</v>
      </c>
      <c r="L84" s="21" t="s">
        <v>87</v>
      </c>
      <c r="M84" s="21" t="s">
        <v>41</v>
      </c>
      <c r="O84" s="21" t="s">
        <v>41</v>
      </c>
      <c r="P84" s="21" t="s">
        <v>88</v>
      </c>
      <c r="Q84" s="22" t="s">
        <v>86</v>
      </c>
      <c r="R84" s="22" t="s">
        <v>85</v>
      </c>
      <c r="S84" s="24"/>
      <c r="T84" s="22" t="s">
        <v>85</v>
      </c>
      <c r="U84" s="21" t="s">
        <v>84</v>
      </c>
      <c r="V84" s="34" t="s">
        <v>59</v>
      </c>
      <c r="W84" s="24"/>
      <c r="X84" s="20" t="s">
        <v>59</v>
      </c>
      <c r="Y84" s="24"/>
      <c r="Z84" s="24"/>
      <c r="AA84" s="32"/>
    </row>
    <row r="85" spans="1:29" x14ac:dyDescent="0.3">
      <c r="A85" s="63"/>
      <c r="D85" s="51"/>
      <c r="E85" s="20" t="s">
        <v>44</v>
      </c>
      <c r="F85" s="20">
        <v>777</v>
      </c>
      <c r="G85" s="21">
        <v>662</v>
      </c>
      <c r="H85" s="22">
        <f>H47</f>
        <v>831</v>
      </c>
      <c r="I85" s="36" t="s">
        <v>42</v>
      </c>
      <c r="J85" s="22">
        <f>J47</f>
        <v>831</v>
      </c>
      <c r="K85" s="25">
        <v>627</v>
      </c>
      <c r="L85" s="21">
        <v>271</v>
      </c>
      <c r="M85" s="21">
        <v>1</v>
      </c>
      <c r="N85" s="36" t="s">
        <v>42</v>
      </c>
      <c r="O85" s="21">
        <v>1</v>
      </c>
      <c r="P85" s="21">
        <v>893</v>
      </c>
      <c r="Q85" s="21">
        <v>626</v>
      </c>
      <c r="R85" s="21">
        <v>839</v>
      </c>
      <c r="S85" s="37" t="s">
        <v>42</v>
      </c>
      <c r="T85" s="21">
        <f>R85</f>
        <v>839</v>
      </c>
      <c r="U85" s="21">
        <v>847</v>
      </c>
      <c r="V85" s="20">
        <v>777</v>
      </c>
      <c r="W85" s="37" t="s">
        <v>42</v>
      </c>
      <c r="X85" s="20">
        <v>777</v>
      </c>
      <c r="Y85" s="10" t="s">
        <v>46</v>
      </c>
      <c r="Z85" s="10" t="s">
        <v>47</v>
      </c>
      <c r="AA85" s="10" t="s">
        <v>42</v>
      </c>
      <c r="AB85" s="10" t="s">
        <v>48</v>
      </c>
      <c r="AC85" s="2" t="s">
        <v>45</v>
      </c>
    </row>
    <row r="86" spans="1:29" ht="15.6" x14ac:dyDescent="0.3">
      <c r="A86" s="63"/>
      <c r="B86" s="3">
        <f>IF(C86="Early Morning",0,IF(C86="Morning",1,IF(C86="Midday",2,IF(C86="Peak",3,IF(C86="Evening",4,IF(C86="Night",5,""))))))</f>
        <v>1</v>
      </c>
      <c r="C86" s="4" t="s">
        <v>34</v>
      </c>
      <c r="D86" s="35">
        <v>1</v>
      </c>
      <c r="E86" s="30"/>
      <c r="F86" s="38"/>
      <c r="G86" s="38"/>
      <c r="H86" s="38"/>
      <c r="I86" s="39"/>
      <c r="J86" s="38"/>
      <c r="K86" s="40">
        <f>TIME(8,26,)</f>
        <v>0.35138888888888886</v>
      </c>
      <c r="L86" s="5" cm="1">
        <f t="array" aca="1" ref="L86" ca="1">K86+TIME(,OFFSET(Segment!$C$79,,$B86,),)</f>
        <v>0.35555555555555551</v>
      </c>
      <c r="M86" s="54" cm="1">
        <f t="array" aca="1" ref="M86" ca="1">L86+TIME(,OFFSET(Segment!$C$80,,$B86,),)</f>
        <v>0.36111111111111105</v>
      </c>
      <c r="N86" s="41">
        <v>8</v>
      </c>
      <c r="O86" s="5">
        <f t="shared" ref="O86:O103" ca="1" si="41">M86+TIME(,N86,)</f>
        <v>0.36666666666666659</v>
      </c>
      <c r="P86" s="5" cm="1">
        <f t="array" aca="1" ref="P86" ca="1">O86+TIME(,OFFSET(Segment!$C$81,,$B86,),)</f>
        <v>0.37152777777777768</v>
      </c>
      <c r="Q86" s="5" cm="1">
        <f t="array" aca="1" ref="Q86" ca="1">P86+TIME(,OFFSET(Segment!$C$82,,$B86,),)</f>
        <v>0.37638888888888877</v>
      </c>
      <c r="R86" s="5" cm="1">
        <f t="array" aca="1" ref="R86" ca="1">Q86+TIME(,OFFSET(Segment!$C$83,,$B86,),)</f>
        <v>0.38194444444444431</v>
      </c>
      <c r="S86" s="41">
        <v>2</v>
      </c>
      <c r="T86" s="38">
        <f t="shared" ref="T86:T87" ca="1" si="42">R86+TIME(,S86,)</f>
        <v>0.38333333333333319</v>
      </c>
      <c r="U86" s="5" cm="1">
        <f t="array" aca="1" ref="U86" ca="1">T86+TIME(,OFFSET(Segment!$C$84,,$B86,),)</f>
        <v>0.38611111111111096</v>
      </c>
      <c r="V86" s="5" cm="1">
        <f t="array" aca="1" ref="V86" ca="1">U86+TIME(,OFFSET(Segment!$C$85,,$B86,),)</f>
        <v>0.39305555555555538</v>
      </c>
      <c r="W86" s="41">
        <v>9</v>
      </c>
      <c r="X86" s="38">
        <f t="shared" ref="X86:X87" ca="1" si="43">V86+TIME(,W86,)</f>
        <v>0.39930555555555536</v>
      </c>
      <c r="Y86" s="6">
        <f ca="1">Z86-AA86</f>
        <v>49.999999999999758</v>
      </c>
      <c r="Z86" s="6">
        <f ca="1">(X86-K86)*1440</f>
        <v>68.999999999999758</v>
      </c>
      <c r="AA86" s="6">
        <f>N86+I86+W86+S86</f>
        <v>19</v>
      </c>
      <c r="AB86" s="7">
        <f ca="1">AA86/Y86</f>
        <v>0.38000000000000184</v>
      </c>
      <c r="AC86" s="8"/>
    </row>
    <row r="87" spans="1:29" ht="15.6" x14ac:dyDescent="0.3">
      <c r="A87" s="63"/>
      <c r="B87" s="3">
        <f>IF(C87="Early Morning",0,IF(C87="Morning",1,IF(C87="Midday",2,IF(C87="Peak",3,IF(C87="Evening",4,IF(C87="Night",5,""))))))</f>
        <v>1</v>
      </c>
      <c r="C87" s="4" t="s">
        <v>34</v>
      </c>
      <c r="D87" s="35">
        <v>2</v>
      </c>
      <c r="E87" s="43"/>
      <c r="F87" s="44"/>
      <c r="G87" s="44"/>
      <c r="H87" s="44"/>
      <c r="I87" s="45"/>
      <c r="J87" s="44"/>
      <c r="K87" s="9">
        <f>K86+TIME(,60,)</f>
        <v>0.39305555555555555</v>
      </c>
      <c r="L87" s="5" cm="1">
        <f t="array" aca="1" ref="L87" ca="1">K87+TIME(,OFFSET(Segment!$C$79,,$B87,),)</f>
        <v>0.3972222222222222</v>
      </c>
      <c r="M87" s="54" cm="1">
        <f t="array" aca="1" ref="M87" ca="1">L87+TIME(,OFFSET(Segment!$C$80,,$B87,),)</f>
        <v>0.40277777777777773</v>
      </c>
      <c r="N87" s="41">
        <v>8</v>
      </c>
      <c r="O87" s="5">
        <f t="shared" ca="1" si="41"/>
        <v>0.40833333333333327</v>
      </c>
      <c r="P87" s="5" cm="1">
        <f t="array" aca="1" ref="P87" ca="1">O87+TIME(,OFFSET(Segment!$C$81,,$B87,),)</f>
        <v>0.41319444444444436</v>
      </c>
      <c r="Q87" s="5" cm="1">
        <f t="array" aca="1" ref="Q87" ca="1">P87+TIME(,OFFSET(Segment!$C$82,,$B87,),)</f>
        <v>0.41805555555555546</v>
      </c>
      <c r="R87" s="5" cm="1">
        <f t="array" aca="1" ref="R87" ca="1">Q87+TIME(,OFFSET(Segment!$C$83,,$B87,),)</f>
        <v>0.42361111111111099</v>
      </c>
      <c r="S87" s="41">
        <v>2</v>
      </c>
      <c r="T87" s="38">
        <f t="shared" ca="1" si="42"/>
        <v>0.42499999999999988</v>
      </c>
      <c r="U87" s="5" cm="1">
        <f t="array" aca="1" ref="U87" ca="1">T87+TIME(,OFFSET(Segment!$C$84,,$B87,),)</f>
        <v>0.42777777777777765</v>
      </c>
      <c r="V87" s="5" cm="1">
        <f t="array" aca="1" ref="V87" ca="1">U87+TIME(,OFFSET(Segment!$C$85,,$B87,),)</f>
        <v>0.43472222222222207</v>
      </c>
      <c r="W87" s="41">
        <v>9</v>
      </c>
      <c r="X87" s="38">
        <f t="shared" ca="1" si="43"/>
        <v>0.44097222222222204</v>
      </c>
      <c r="Y87" s="6">
        <f t="shared" ref="Y87:Y104" ca="1" si="44">Z87-AA87</f>
        <v>49.999999999999758</v>
      </c>
      <c r="Z87" s="6">
        <f ca="1">(X87-K87)*1440</f>
        <v>68.999999999999758</v>
      </c>
      <c r="AA87" s="6">
        <f>N87+I87+W87+S87</f>
        <v>19</v>
      </c>
      <c r="AB87" s="7">
        <f t="shared" ref="AB87:AB92" ca="1" si="45">AA87/Y87</f>
        <v>0.38000000000000184</v>
      </c>
      <c r="AC87" s="8">
        <f ca="1">(X87-X86)*1440</f>
        <v>60.000000000000028</v>
      </c>
    </row>
    <row r="88" spans="1:29" ht="15.6" x14ac:dyDescent="0.3">
      <c r="A88" s="63"/>
      <c r="B88" s="3">
        <f t="shared" ref="B88:B104" si="46">IF(C88="Early Morning",0,IF(C88="Morning",1,IF(C88="Midday",2,IF(C88="Peak",3,IF(C88="Evening",4,IF(C88="Night",5,""))))))</f>
        <v>1</v>
      </c>
      <c r="C88" s="4" t="s">
        <v>34</v>
      </c>
      <c r="D88" s="35">
        <v>1</v>
      </c>
      <c r="E88" s="43"/>
      <c r="F88" s="38">
        <f ca="1">X86</f>
        <v>0.39930555555555536</v>
      </c>
      <c r="G88" s="5" cm="1">
        <f t="array" aca="1" ref="G88" ca="1">F88+TIME(,OFFSET(Segment!$C$76,,$B88,),)</f>
        <v>0.40555555555555534</v>
      </c>
      <c r="H88" s="5" cm="1">
        <f t="array" aca="1" ref="H88" ca="1">G88+TIME(,OFFSET(Segment!$C$77,,$B88,),)</f>
        <v>0.40763888888888866</v>
      </c>
      <c r="I88" s="41">
        <v>2</v>
      </c>
      <c r="J88" s="5">
        <f ca="1">H88+TIME(,I88,)</f>
        <v>0.40902777777777755</v>
      </c>
      <c r="K88" s="5" cm="1">
        <f t="array" aca="1" ref="K88" ca="1">J88+TIME(,OFFSET(Segment!$C$78,,$B88,),)</f>
        <v>0.41388888888888864</v>
      </c>
      <c r="L88" s="5" cm="1">
        <f t="array" aca="1" ref="L88" ca="1">K88+TIME(,OFFSET(Segment!$C$79,,$B88,),)</f>
        <v>0.41805555555555529</v>
      </c>
      <c r="M88" s="54" cm="1">
        <f t="array" aca="1" ref="M88" ca="1">L88+TIME(,OFFSET(Segment!$C$80,,$B88,),)</f>
        <v>0.42361111111111083</v>
      </c>
      <c r="N88" s="41">
        <v>8</v>
      </c>
      <c r="O88" s="5">
        <f t="shared" ca="1" si="41"/>
        <v>0.42916666666666636</v>
      </c>
      <c r="P88" s="5" cm="1">
        <f t="array" aca="1" ref="P88" ca="1">O88+TIME(,OFFSET(Segment!$C$81,,$B88,),)</f>
        <v>0.43402777777777746</v>
      </c>
      <c r="Q88" s="5" cm="1">
        <f t="array" aca="1" ref="Q88" ca="1">P88+TIME(,OFFSET(Segment!$C$82,,$B88,),)</f>
        <v>0.43888888888888855</v>
      </c>
      <c r="R88" s="5" cm="1">
        <f t="array" aca="1" ref="R88" ca="1">Q88+TIME(,OFFSET(Segment!$C$83,,$B88,),)</f>
        <v>0.44444444444444409</v>
      </c>
      <c r="S88" s="41">
        <v>2</v>
      </c>
      <c r="T88" s="38">
        <f ca="1">R88+TIME(,S88,)</f>
        <v>0.44583333333333297</v>
      </c>
      <c r="U88" s="5" cm="1">
        <f t="array" aca="1" ref="U88" ca="1">T88+TIME(,OFFSET(Segment!$C$84,,$B88,),)</f>
        <v>0.44861111111111074</v>
      </c>
      <c r="V88" s="5" cm="1">
        <f t="array" aca="1" ref="V88" ca="1">U88+TIME(,OFFSET(Segment!$C$85,,$B88,),)</f>
        <v>0.45555555555555516</v>
      </c>
      <c r="W88" s="41">
        <v>9</v>
      </c>
      <c r="X88" s="38">
        <f ca="1">V88+TIME(,W88,)</f>
        <v>0.46180555555555514</v>
      </c>
      <c r="Y88" s="6">
        <f t="shared" ca="1" si="44"/>
        <v>68.999999999999687</v>
      </c>
      <c r="Z88" s="6">
        <f ca="1">(X88-F88)*1440</f>
        <v>89.999999999999687</v>
      </c>
      <c r="AA88" s="6">
        <f t="shared" ref="AA88:AA104" si="47">N88+I88+W88+S88</f>
        <v>21</v>
      </c>
      <c r="AB88" s="7">
        <f t="shared" ca="1" si="45"/>
        <v>0.30434782608695787</v>
      </c>
      <c r="AC88" s="8">
        <f t="shared" ref="AC88:AC102" ca="1" si="48">(X88-X87)*1440</f>
        <v>29.999999999999652</v>
      </c>
    </row>
    <row r="89" spans="1:29" ht="15.6" x14ac:dyDescent="0.3">
      <c r="A89" s="63"/>
      <c r="B89" s="3">
        <f t="shared" si="46"/>
        <v>1</v>
      </c>
      <c r="C89" s="4" t="s">
        <v>34</v>
      </c>
      <c r="D89" s="35">
        <v>2</v>
      </c>
      <c r="E89" s="43"/>
      <c r="F89" s="38">
        <f ca="1">X87</f>
        <v>0.44097222222222204</v>
      </c>
      <c r="G89" s="5" cm="1">
        <f t="array" aca="1" ref="G89" ca="1">F89+TIME(,OFFSET(Segment!$C$76,,$B89,),)</f>
        <v>0.44722222222222202</v>
      </c>
      <c r="H89" s="5" cm="1">
        <f t="array" aca="1" ref="H89" ca="1">G89+TIME(,OFFSET(Segment!$C$77,,$B89,),)</f>
        <v>0.44930555555555535</v>
      </c>
      <c r="I89" s="41">
        <v>2</v>
      </c>
      <c r="J89" s="5">
        <f t="shared" ref="J89:J104" ca="1" si="49">H89+TIME(,I89,)</f>
        <v>0.45069444444444423</v>
      </c>
      <c r="K89" s="5" cm="1">
        <f t="array" aca="1" ref="K89" ca="1">J89+TIME(,OFFSET(Segment!$C$78,,$B89,),)</f>
        <v>0.45555555555555532</v>
      </c>
      <c r="L89" s="5" cm="1">
        <f t="array" aca="1" ref="L89" ca="1">K89+TIME(,OFFSET(Segment!$C$79,,$B89,),)</f>
        <v>0.45972222222222198</v>
      </c>
      <c r="M89" s="54" cm="1">
        <f t="array" aca="1" ref="M89" ca="1">L89+TIME(,OFFSET(Segment!$C$80,,$B89,),)</f>
        <v>0.46527777777777751</v>
      </c>
      <c r="N89" s="41">
        <v>8</v>
      </c>
      <c r="O89" s="5">
        <f t="shared" ca="1" si="41"/>
        <v>0.47083333333333305</v>
      </c>
      <c r="P89" s="5" cm="1">
        <f t="array" aca="1" ref="P89" ca="1">O89+TIME(,OFFSET(Segment!$C$81,,$B89,),)</f>
        <v>0.47569444444444414</v>
      </c>
      <c r="Q89" s="5" cm="1">
        <f t="array" aca="1" ref="Q89" ca="1">P89+TIME(,OFFSET(Segment!$C$82,,$B89,),)</f>
        <v>0.48055555555555524</v>
      </c>
      <c r="R89" s="5" cm="1">
        <f t="array" aca="1" ref="R89" ca="1">Q89+TIME(,OFFSET(Segment!$C$83,,$B89,),)</f>
        <v>0.48611111111111077</v>
      </c>
      <c r="S89" s="41">
        <v>2</v>
      </c>
      <c r="T89" s="38">
        <f t="shared" ref="T89:T103" ca="1" si="50">R89+TIME(,S89,)</f>
        <v>0.48749999999999966</v>
      </c>
      <c r="U89" s="5" cm="1">
        <f t="array" aca="1" ref="U89" ca="1">T89+TIME(,OFFSET(Segment!$C$84,,$B89,),)</f>
        <v>0.49027777777777742</v>
      </c>
      <c r="V89" s="5" cm="1">
        <f t="array" aca="1" ref="V89" ca="1">U89+TIME(,OFFSET(Segment!$C$85,,$B89,),)</f>
        <v>0.49722222222222184</v>
      </c>
      <c r="W89" s="41">
        <v>9</v>
      </c>
      <c r="X89" s="38">
        <f t="shared" ref="X89:X102" ca="1" si="51">V89+TIME(,W89,)</f>
        <v>0.50347222222222188</v>
      </c>
      <c r="Y89" s="6">
        <f t="shared" ca="1" si="44"/>
        <v>68.999999999999758</v>
      </c>
      <c r="Z89" s="6">
        <f t="shared" ref="Z89:Z102" ca="1" si="52">(X89-F89)*1440</f>
        <v>89.999999999999758</v>
      </c>
      <c r="AA89" s="6">
        <f t="shared" si="47"/>
        <v>21</v>
      </c>
      <c r="AB89" s="7">
        <f t="shared" ca="1" si="45"/>
        <v>0.3043478260869576</v>
      </c>
      <c r="AC89" s="8">
        <f t="shared" ca="1" si="48"/>
        <v>60.000000000000107</v>
      </c>
    </row>
    <row r="90" spans="1:29" ht="15.6" x14ac:dyDescent="0.3">
      <c r="A90" s="63"/>
      <c r="B90" s="3">
        <f t="shared" si="46"/>
        <v>2</v>
      </c>
      <c r="C90" s="4" t="s">
        <v>35</v>
      </c>
      <c r="D90" s="35">
        <v>2</v>
      </c>
      <c r="E90" s="43"/>
      <c r="F90" s="38">
        <f t="shared" ref="F90:F104" ca="1" si="53">X88</f>
        <v>0.46180555555555514</v>
      </c>
      <c r="G90" s="5" cm="1">
        <f t="array" aca="1" ref="G90" ca="1">F90+TIME(,OFFSET(Segment!$C$76,,$B90,),)</f>
        <v>0.46874999999999956</v>
      </c>
      <c r="H90" s="5" cm="1">
        <f t="array" aca="1" ref="H90" ca="1">G90+TIME(,OFFSET(Segment!$C$77,,$B90,),)</f>
        <v>0.47083333333333288</v>
      </c>
      <c r="I90" s="41">
        <v>2</v>
      </c>
      <c r="J90" s="5">
        <f t="shared" ca="1" si="49"/>
        <v>0.47222222222222177</v>
      </c>
      <c r="K90" s="5" cm="1">
        <f t="array" aca="1" ref="K90" ca="1">J90+TIME(,OFFSET(Segment!$C$78,,$B90,),)</f>
        <v>0.47708333333333286</v>
      </c>
      <c r="L90" s="5" cm="1">
        <f t="array" aca="1" ref="L90" ca="1">K90+TIME(,OFFSET(Segment!$C$79,,$B90,),)</f>
        <v>0.48124999999999951</v>
      </c>
      <c r="M90" s="54" cm="1">
        <f t="array" aca="1" ref="M90" ca="1">L90+TIME(,OFFSET(Segment!$C$80,,$B90,),)</f>
        <v>0.48680555555555505</v>
      </c>
      <c r="N90" s="41">
        <v>7</v>
      </c>
      <c r="O90" s="5">
        <f t="shared" ca="1" si="41"/>
        <v>0.49166666666666614</v>
      </c>
      <c r="P90" s="5" cm="1">
        <f t="array" aca="1" ref="P90" ca="1">O90+TIME(,OFFSET(Segment!$C$81,,$B90,),)</f>
        <v>0.49652777777777724</v>
      </c>
      <c r="Q90" s="5" cm="1">
        <f t="array" aca="1" ref="Q90" ca="1">P90+TIME(,OFFSET(Segment!$C$82,,$B90,),)</f>
        <v>0.50138888888888833</v>
      </c>
      <c r="R90" s="5" cm="1">
        <f t="array" aca="1" ref="R90" ca="1">Q90+TIME(,OFFSET(Segment!$C$83,,$B90,),)</f>
        <v>0.50694444444444386</v>
      </c>
      <c r="S90" s="41">
        <v>2</v>
      </c>
      <c r="T90" s="38">
        <f t="shared" ca="1" si="50"/>
        <v>0.50833333333333275</v>
      </c>
      <c r="U90" s="5" cm="1">
        <f t="array" aca="1" ref="U90" ca="1">T90+TIME(,OFFSET(Segment!$C$84,,$B90,),)</f>
        <v>0.51180555555555496</v>
      </c>
      <c r="V90" s="5" cm="1">
        <f t="array" aca="1" ref="V90" ca="1">U90+TIME(,OFFSET(Segment!$C$85,,$B90,),)</f>
        <v>0.51944444444444382</v>
      </c>
      <c r="W90" s="41">
        <v>7</v>
      </c>
      <c r="X90" s="38">
        <f t="shared" ca="1" si="51"/>
        <v>0.52430555555555491</v>
      </c>
      <c r="Y90" s="6">
        <f t="shared" ca="1" si="44"/>
        <v>71.999999999999687</v>
      </c>
      <c r="Z90" s="6">
        <f t="shared" ca="1" si="52"/>
        <v>89.999999999999687</v>
      </c>
      <c r="AA90" s="6">
        <f t="shared" si="47"/>
        <v>18</v>
      </c>
      <c r="AB90" s="7">
        <f t="shared" ca="1" si="45"/>
        <v>0.25000000000000111</v>
      </c>
      <c r="AC90" s="8">
        <f t="shared" ca="1" si="48"/>
        <v>29.999999999999574</v>
      </c>
    </row>
    <row r="91" spans="1:29" ht="15.6" x14ac:dyDescent="0.3">
      <c r="A91" s="63"/>
      <c r="B91" s="3">
        <f t="shared" si="46"/>
        <v>2</v>
      </c>
      <c r="C91" s="4" t="s">
        <v>35</v>
      </c>
      <c r="D91" s="35">
        <v>3</v>
      </c>
      <c r="E91" s="43"/>
      <c r="F91" s="38">
        <f t="shared" ca="1" si="53"/>
        <v>0.50347222222222188</v>
      </c>
      <c r="G91" s="5" cm="1">
        <f t="array" aca="1" ref="G91" ca="1">F91+TIME(,OFFSET(Segment!$C$76,,$B91,),)</f>
        <v>0.5104166666666663</v>
      </c>
      <c r="H91" s="5" cm="1">
        <f t="array" aca="1" ref="H91" ca="1">G91+TIME(,OFFSET(Segment!$C$77,,$B91,),)</f>
        <v>0.51249999999999962</v>
      </c>
      <c r="I91" s="41">
        <v>2</v>
      </c>
      <c r="J91" s="5">
        <f t="shared" ca="1" si="49"/>
        <v>0.51388888888888851</v>
      </c>
      <c r="K91" s="5" cm="1">
        <f t="array" aca="1" ref="K91" ca="1">J91+TIME(,OFFSET(Segment!$C$78,,$B91,),)</f>
        <v>0.5187499999999996</v>
      </c>
      <c r="L91" s="5" cm="1">
        <f t="array" aca="1" ref="L91" ca="1">K91+TIME(,OFFSET(Segment!$C$79,,$B91,),)</f>
        <v>0.52291666666666625</v>
      </c>
      <c r="M91" s="54" cm="1">
        <f t="array" aca="1" ref="M91" ca="1">L91+TIME(,OFFSET(Segment!$C$80,,$B91,),)</f>
        <v>0.52847222222222179</v>
      </c>
      <c r="N91" s="41">
        <v>7</v>
      </c>
      <c r="O91" s="5">
        <f t="shared" ca="1" si="41"/>
        <v>0.53333333333333288</v>
      </c>
      <c r="P91" s="5" cm="1">
        <f t="array" aca="1" ref="P91" ca="1">O91+TIME(,OFFSET(Segment!$C$81,,$B91,),)</f>
        <v>0.53819444444444398</v>
      </c>
      <c r="Q91" s="5" cm="1">
        <f t="array" aca="1" ref="Q91" ca="1">P91+TIME(,OFFSET(Segment!$C$82,,$B91,),)</f>
        <v>0.54305555555555507</v>
      </c>
      <c r="R91" s="5" cm="1">
        <f t="array" aca="1" ref="R91" ca="1">Q91+TIME(,OFFSET(Segment!$C$83,,$B91,),)</f>
        <v>0.54861111111111061</v>
      </c>
      <c r="S91" s="41">
        <v>2</v>
      </c>
      <c r="T91" s="38">
        <f t="shared" ca="1" si="50"/>
        <v>0.54999999999999949</v>
      </c>
      <c r="U91" s="5" cm="1">
        <f t="array" aca="1" ref="U91" ca="1">T91+TIME(,OFFSET(Segment!$C$84,,$B91,),)</f>
        <v>0.5534722222222217</v>
      </c>
      <c r="V91" s="5" cm="1">
        <f t="array" aca="1" ref="V91" ca="1">U91+TIME(,OFFSET(Segment!$C$85,,$B91,),)</f>
        <v>0.56111111111111056</v>
      </c>
      <c r="W91" s="41">
        <v>7</v>
      </c>
      <c r="X91" s="38">
        <f t="shared" ca="1" si="51"/>
        <v>0.56597222222222165</v>
      </c>
      <c r="Y91" s="6">
        <f t="shared" ca="1" si="44"/>
        <v>71.999999999999687</v>
      </c>
      <c r="Z91" s="6">
        <f t="shared" ca="1" si="52"/>
        <v>89.999999999999687</v>
      </c>
      <c r="AA91" s="6">
        <f t="shared" si="47"/>
        <v>18</v>
      </c>
      <c r="AB91" s="7">
        <f t="shared" ca="1" si="45"/>
        <v>0.25000000000000111</v>
      </c>
      <c r="AC91" s="8">
        <f t="shared" ca="1" si="48"/>
        <v>60.000000000000107</v>
      </c>
    </row>
    <row r="92" spans="1:29" ht="15.6" x14ac:dyDescent="0.3">
      <c r="A92" s="63"/>
      <c r="B92" s="3">
        <f t="shared" si="46"/>
        <v>2</v>
      </c>
      <c r="C92" s="4" t="s">
        <v>35</v>
      </c>
      <c r="D92" s="35">
        <v>1</v>
      </c>
      <c r="E92" s="43"/>
      <c r="F92" s="38">
        <f t="shared" ca="1" si="53"/>
        <v>0.52430555555555491</v>
      </c>
      <c r="G92" s="5" cm="1">
        <f t="array" aca="1" ref="G92" ca="1">F92+TIME(,OFFSET(Segment!$C$76,,$B92,),)</f>
        <v>0.53124999999999933</v>
      </c>
      <c r="H92" s="5" cm="1">
        <f t="array" aca="1" ref="H92" ca="1">G92+TIME(,OFFSET(Segment!$C$77,,$B92,),)</f>
        <v>0.53333333333333266</v>
      </c>
      <c r="I92" s="41">
        <v>2</v>
      </c>
      <c r="J92" s="5">
        <f t="shared" ca="1" si="49"/>
        <v>0.53472222222222154</v>
      </c>
      <c r="K92" s="5" cm="1">
        <f t="array" aca="1" ref="K92" ca="1">J92+TIME(,OFFSET(Segment!$C$78,,$B92,),)</f>
        <v>0.53958333333333264</v>
      </c>
      <c r="L92" s="5" cm="1">
        <f t="array" aca="1" ref="L92" ca="1">K92+TIME(,OFFSET(Segment!$C$79,,$B92,),)</f>
        <v>0.54374999999999929</v>
      </c>
      <c r="M92" s="54" cm="1">
        <f t="array" aca="1" ref="M92" ca="1">L92+TIME(,OFFSET(Segment!$C$80,,$B92,),)</f>
        <v>0.54930555555555483</v>
      </c>
      <c r="N92" s="41">
        <v>7</v>
      </c>
      <c r="O92" s="5">
        <f t="shared" ca="1" si="41"/>
        <v>0.55416666666666592</v>
      </c>
      <c r="P92" s="5" cm="1">
        <f t="array" aca="1" ref="P92" ca="1">O92+TIME(,OFFSET(Segment!$C$81,,$B92,),)</f>
        <v>0.55902777777777701</v>
      </c>
      <c r="Q92" s="5" cm="1">
        <f t="array" aca="1" ref="Q92" ca="1">P92+TIME(,OFFSET(Segment!$C$82,,$B92,),)</f>
        <v>0.56388888888888811</v>
      </c>
      <c r="R92" s="5" cm="1">
        <f t="array" aca="1" ref="R92" ca="1">Q92+TIME(,OFFSET(Segment!$C$83,,$B92,),)</f>
        <v>0.56944444444444364</v>
      </c>
      <c r="S92" s="41">
        <v>2</v>
      </c>
      <c r="T92" s="38">
        <f t="shared" ca="1" si="50"/>
        <v>0.57083333333333253</v>
      </c>
      <c r="U92" s="5" cm="1">
        <f t="array" aca="1" ref="U92" ca="1">T92+TIME(,OFFSET(Segment!$C$84,,$B92,),)</f>
        <v>0.57430555555555474</v>
      </c>
      <c r="V92" s="5" cm="1">
        <f t="array" aca="1" ref="V92" ca="1">U92+TIME(,OFFSET(Segment!$C$85,,$B92,),)</f>
        <v>0.5819444444444436</v>
      </c>
      <c r="W92" s="41">
        <v>7</v>
      </c>
      <c r="X92" s="38">
        <f t="shared" ca="1" si="51"/>
        <v>0.58680555555555469</v>
      </c>
      <c r="Y92" s="6">
        <f t="shared" ca="1" si="44"/>
        <v>71.999999999999687</v>
      </c>
      <c r="Z92" s="6">
        <f t="shared" ca="1" si="52"/>
        <v>89.999999999999687</v>
      </c>
      <c r="AA92" s="6">
        <f t="shared" si="47"/>
        <v>18</v>
      </c>
      <c r="AB92" s="7">
        <f t="shared" ca="1" si="45"/>
        <v>0.25000000000000111</v>
      </c>
      <c r="AC92" s="8">
        <f t="shared" ca="1" si="48"/>
        <v>29.999999999999574</v>
      </c>
    </row>
    <row r="93" spans="1:29" ht="15.6" x14ac:dyDescent="0.3">
      <c r="A93" s="63"/>
      <c r="B93" s="3">
        <f t="shared" si="46"/>
        <v>2</v>
      </c>
      <c r="C93" s="4" t="s">
        <v>35</v>
      </c>
      <c r="D93" s="35">
        <v>2</v>
      </c>
      <c r="E93" s="43"/>
      <c r="F93" s="38">
        <f t="shared" ca="1" si="53"/>
        <v>0.56597222222222165</v>
      </c>
      <c r="G93" s="5" cm="1">
        <f t="array" aca="1" ref="G93" ca="1">F93+TIME(,OFFSET(Segment!$C$76,,$B93,),)</f>
        <v>0.57291666666666607</v>
      </c>
      <c r="H93" s="5" cm="1">
        <f t="array" aca="1" ref="H93" ca="1">G93+TIME(,OFFSET(Segment!$C$77,,$B93,),)</f>
        <v>0.5749999999999994</v>
      </c>
      <c r="I93" s="41">
        <v>2</v>
      </c>
      <c r="J93" s="5">
        <f t="shared" ca="1" si="49"/>
        <v>0.57638888888888828</v>
      </c>
      <c r="K93" s="5" cm="1">
        <f t="array" aca="1" ref="K93" ca="1">J93+TIME(,OFFSET(Segment!$C$78,,$B93,),)</f>
        <v>0.58124999999999938</v>
      </c>
      <c r="L93" s="5" cm="1">
        <f t="array" aca="1" ref="L93" ca="1">K93+TIME(,OFFSET(Segment!$C$79,,$B93,),)</f>
        <v>0.58541666666666603</v>
      </c>
      <c r="M93" s="54" cm="1">
        <f t="array" aca="1" ref="M93" ca="1">L93+TIME(,OFFSET(Segment!$C$80,,$B93,),)</f>
        <v>0.59097222222222157</v>
      </c>
      <c r="N93" s="41">
        <v>7</v>
      </c>
      <c r="O93" s="5">
        <f t="shared" ca="1" si="41"/>
        <v>0.59583333333333266</v>
      </c>
      <c r="P93" s="5" cm="1">
        <f t="array" aca="1" ref="P93" ca="1">O93+TIME(,OFFSET(Segment!$C$81,,$B93,),)</f>
        <v>0.60069444444444375</v>
      </c>
      <c r="Q93" s="5" cm="1">
        <f t="array" aca="1" ref="Q93" ca="1">P93+TIME(,OFFSET(Segment!$C$82,,$B93,),)</f>
        <v>0.60555555555555485</v>
      </c>
      <c r="R93" s="5" cm="1">
        <f t="array" aca="1" ref="R93" ca="1">Q93+TIME(,OFFSET(Segment!$C$83,,$B93,),)</f>
        <v>0.61111111111111038</v>
      </c>
      <c r="S93" s="41">
        <v>2</v>
      </c>
      <c r="T93" s="38">
        <f t="shared" ca="1" si="50"/>
        <v>0.61249999999999927</v>
      </c>
      <c r="U93" s="5" cm="1">
        <f t="array" aca="1" ref="U93" ca="1">T93+TIME(,OFFSET(Segment!$C$84,,$B93,),)</f>
        <v>0.61597222222222148</v>
      </c>
      <c r="V93" s="5" cm="1">
        <f t="array" aca="1" ref="V93" ca="1">U93+TIME(,OFFSET(Segment!$C$85,,$B93,),)</f>
        <v>0.62361111111111034</v>
      </c>
      <c r="W93" s="41">
        <v>7</v>
      </c>
      <c r="X93" s="38">
        <f t="shared" ca="1" si="51"/>
        <v>0.62847222222222143</v>
      </c>
      <c r="Y93" s="6">
        <f t="shared" ca="1" si="44"/>
        <v>71.999999999999687</v>
      </c>
      <c r="Z93" s="6">
        <f t="shared" ca="1" si="52"/>
        <v>89.999999999999687</v>
      </c>
      <c r="AA93" s="6">
        <f t="shared" si="47"/>
        <v>18</v>
      </c>
      <c r="AB93" s="7">
        <f ca="1">AA93/Y93</f>
        <v>0.25000000000000111</v>
      </c>
      <c r="AC93" s="8">
        <f t="shared" ca="1" si="48"/>
        <v>60.000000000000107</v>
      </c>
    </row>
    <row r="94" spans="1:29" ht="15.6" x14ac:dyDescent="0.3">
      <c r="A94" s="63"/>
      <c r="B94" s="3">
        <f t="shared" si="46"/>
        <v>2</v>
      </c>
      <c r="C94" s="4" t="s">
        <v>35</v>
      </c>
      <c r="D94" s="35">
        <v>3</v>
      </c>
      <c r="E94" s="43"/>
      <c r="F94" s="38">
        <f t="shared" ca="1" si="53"/>
        <v>0.58680555555555469</v>
      </c>
      <c r="G94" s="5" cm="1">
        <f t="array" aca="1" ref="G94" ca="1">F94+TIME(,OFFSET(Segment!$C$76,,$B94,),)</f>
        <v>0.59374999999999911</v>
      </c>
      <c r="H94" s="5" cm="1">
        <f t="array" aca="1" ref="H94" ca="1">G94+TIME(,OFFSET(Segment!$C$77,,$B94,),)</f>
        <v>0.59583333333333244</v>
      </c>
      <c r="I94" s="41">
        <v>2</v>
      </c>
      <c r="J94" s="5">
        <f t="shared" ca="1" si="49"/>
        <v>0.59722222222222132</v>
      </c>
      <c r="K94" s="5" cm="1">
        <f t="array" aca="1" ref="K94" ca="1">J94+TIME(,OFFSET(Segment!$C$78,,$B94,),)</f>
        <v>0.60208333333333242</v>
      </c>
      <c r="L94" s="5" cm="1">
        <f t="array" aca="1" ref="L94" ca="1">K94+TIME(,OFFSET(Segment!$C$79,,$B94,),)</f>
        <v>0.60624999999999907</v>
      </c>
      <c r="M94" s="54" cm="1">
        <f t="array" aca="1" ref="M94" ca="1">L94+TIME(,OFFSET(Segment!$C$80,,$B94,),)</f>
        <v>0.6118055555555546</v>
      </c>
      <c r="N94" s="41">
        <v>7</v>
      </c>
      <c r="O94" s="5">
        <f t="shared" ca="1" si="41"/>
        <v>0.6166666666666657</v>
      </c>
      <c r="P94" s="5" cm="1">
        <f t="array" aca="1" ref="P94" ca="1">O94+TIME(,OFFSET(Segment!$C$81,,$B94,),)</f>
        <v>0.62152777777777679</v>
      </c>
      <c r="Q94" s="5" cm="1">
        <f t="array" aca="1" ref="Q94" ca="1">P94+TIME(,OFFSET(Segment!$C$82,,$B94,),)</f>
        <v>0.62638888888888788</v>
      </c>
      <c r="R94" s="5" cm="1">
        <f t="array" aca="1" ref="R94" ca="1">Q94+TIME(,OFFSET(Segment!$C$83,,$B94,),)</f>
        <v>0.63194444444444342</v>
      </c>
      <c r="S94" s="41">
        <v>2</v>
      </c>
      <c r="T94" s="38">
        <f t="shared" ca="1" si="50"/>
        <v>0.6333333333333323</v>
      </c>
      <c r="U94" s="5" cm="1">
        <f t="array" aca="1" ref="U94" ca="1">T94+TIME(,OFFSET(Segment!$C$84,,$B94,),)</f>
        <v>0.63680555555555451</v>
      </c>
      <c r="V94" s="5" cm="1">
        <f t="array" aca="1" ref="V94" ca="1">U94+TIME(,OFFSET(Segment!$C$85,,$B94,),)</f>
        <v>0.64444444444444338</v>
      </c>
      <c r="W94" s="41">
        <v>7</v>
      </c>
      <c r="X94" s="38">
        <f t="shared" ca="1" si="51"/>
        <v>0.64930555555555447</v>
      </c>
      <c r="Y94" s="6">
        <f t="shared" ca="1" si="44"/>
        <v>71.999999999999687</v>
      </c>
      <c r="Z94" s="6">
        <f t="shared" ca="1" si="52"/>
        <v>89.999999999999687</v>
      </c>
      <c r="AA94" s="6">
        <f t="shared" si="47"/>
        <v>18</v>
      </c>
      <c r="AB94" s="7">
        <f t="shared" ref="AB94:AB104" ca="1" si="54">AA94/Y94</f>
        <v>0.25000000000000111</v>
      </c>
      <c r="AC94" s="8">
        <f t="shared" ca="1" si="48"/>
        <v>29.999999999999574</v>
      </c>
    </row>
    <row r="95" spans="1:29" ht="15.6" x14ac:dyDescent="0.3">
      <c r="A95" s="63"/>
      <c r="B95" s="3">
        <f t="shared" si="46"/>
        <v>2</v>
      </c>
      <c r="C95" s="4" t="s">
        <v>35</v>
      </c>
      <c r="D95" s="35">
        <v>1</v>
      </c>
      <c r="E95" s="43"/>
      <c r="F95" s="38">
        <f t="shared" ca="1" si="53"/>
        <v>0.62847222222222143</v>
      </c>
      <c r="G95" s="5" cm="1">
        <f t="array" aca="1" ref="G95" ca="1">F95+TIME(,OFFSET(Segment!$C$76,,$B95,),)</f>
        <v>0.63541666666666585</v>
      </c>
      <c r="H95" s="5" cm="1">
        <f t="array" aca="1" ref="H95" ca="1">G95+TIME(,OFFSET(Segment!$C$77,,$B95,),)</f>
        <v>0.63749999999999918</v>
      </c>
      <c r="I95" s="41">
        <v>2</v>
      </c>
      <c r="J95" s="5">
        <f t="shared" ca="1" si="49"/>
        <v>0.63888888888888806</v>
      </c>
      <c r="K95" s="5" cm="1">
        <f t="array" aca="1" ref="K95" ca="1">J95+TIME(,OFFSET(Segment!$C$78,,$B95,),)</f>
        <v>0.64374999999999916</v>
      </c>
      <c r="L95" s="5" cm="1">
        <f t="array" aca="1" ref="L95" ca="1">K95+TIME(,OFFSET(Segment!$C$79,,$B95,),)</f>
        <v>0.64791666666666581</v>
      </c>
      <c r="M95" s="54" cm="1">
        <f t="array" aca="1" ref="M95" ca="1">L95+TIME(,OFFSET(Segment!$C$80,,$B95,),)</f>
        <v>0.65347222222222134</v>
      </c>
      <c r="N95" s="41">
        <v>7</v>
      </c>
      <c r="O95" s="5">
        <f t="shared" ca="1" si="41"/>
        <v>0.65833333333333244</v>
      </c>
      <c r="P95" s="5" cm="1">
        <f t="array" aca="1" ref="P95" ca="1">O95+TIME(,OFFSET(Segment!$C$81,,$B95,),)</f>
        <v>0.66319444444444353</v>
      </c>
      <c r="Q95" s="5" cm="1">
        <f t="array" aca="1" ref="Q95" ca="1">P95+TIME(,OFFSET(Segment!$C$82,,$B95,),)</f>
        <v>0.66805555555555463</v>
      </c>
      <c r="R95" s="5" cm="1">
        <f t="array" aca="1" ref="R95" ca="1">Q95+TIME(,OFFSET(Segment!$C$83,,$B95,),)</f>
        <v>0.67361111111111016</v>
      </c>
      <c r="S95" s="41">
        <v>2</v>
      </c>
      <c r="T95" s="38">
        <f t="shared" ca="1" si="50"/>
        <v>0.67499999999999905</v>
      </c>
      <c r="U95" s="5" cm="1">
        <f t="array" aca="1" ref="U95" ca="1">T95+TIME(,OFFSET(Segment!$C$84,,$B95,),)</f>
        <v>0.67847222222222126</v>
      </c>
      <c r="V95" s="5" cm="1">
        <f t="array" aca="1" ref="V95" ca="1">U95+TIME(,OFFSET(Segment!$C$85,,$B95,),)</f>
        <v>0.68611111111111012</v>
      </c>
      <c r="W95" s="41">
        <v>7</v>
      </c>
      <c r="X95" s="38">
        <f t="shared" ca="1" si="51"/>
        <v>0.69097222222222121</v>
      </c>
      <c r="Y95" s="6">
        <f t="shared" ca="1" si="44"/>
        <v>71.999999999999687</v>
      </c>
      <c r="Z95" s="6">
        <f t="shared" ca="1" si="52"/>
        <v>89.999999999999687</v>
      </c>
      <c r="AA95" s="6">
        <f t="shared" si="47"/>
        <v>18</v>
      </c>
      <c r="AB95" s="7">
        <f t="shared" ca="1" si="54"/>
        <v>0.25000000000000111</v>
      </c>
      <c r="AC95" s="8">
        <f t="shared" ca="1" si="48"/>
        <v>60.000000000000107</v>
      </c>
    </row>
    <row r="96" spans="1:29" ht="15.6" x14ac:dyDescent="0.3">
      <c r="A96" s="63"/>
      <c r="B96" s="3">
        <f t="shared" si="46"/>
        <v>2</v>
      </c>
      <c r="C96" s="4" t="s">
        <v>35</v>
      </c>
      <c r="D96" s="35">
        <v>2</v>
      </c>
      <c r="E96" s="43"/>
      <c r="F96" s="38">
        <f t="shared" ca="1" si="53"/>
        <v>0.64930555555555447</v>
      </c>
      <c r="G96" s="5" cm="1">
        <f t="array" aca="1" ref="G96" ca="1">F96+TIME(,OFFSET(Segment!$C$76,,$B96,),)</f>
        <v>0.65624999999999889</v>
      </c>
      <c r="H96" s="5" cm="1">
        <f t="array" aca="1" ref="H96" ca="1">G96+TIME(,OFFSET(Segment!$C$77,,$B96,),)</f>
        <v>0.65833333333333222</v>
      </c>
      <c r="I96" s="41">
        <v>2</v>
      </c>
      <c r="J96" s="5">
        <f t="shared" ca="1" si="49"/>
        <v>0.6597222222222211</v>
      </c>
      <c r="K96" s="5" cm="1">
        <f t="array" aca="1" ref="K96" ca="1">J96+TIME(,OFFSET(Segment!$C$78,,$B96,),)</f>
        <v>0.66458333333333219</v>
      </c>
      <c r="L96" s="5" cm="1">
        <f t="array" aca="1" ref="L96" ca="1">K96+TIME(,OFFSET(Segment!$C$79,,$B96,),)</f>
        <v>0.66874999999999885</v>
      </c>
      <c r="M96" s="54" cm="1">
        <f t="array" aca="1" ref="M96" ca="1">L96+TIME(,OFFSET(Segment!$C$80,,$B96,),)</f>
        <v>0.67430555555555438</v>
      </c>
      <c r="N96" s="41">
        <v>7</v>
      </c>
      <c r="O96" s="5">
        <f t="shared" ca="1" si="41"/>
        <v>0.67916666666666548</v>
      </c>
      <c r="P96" s="5" cm="1">
        <f t="array" aca="1" ref="P96" ca="1">O96+TIME(,OFFSET(Segment!$C$81,,$B96,),)</f>
        <v>0.68402777777777657</v>
      </c>
      <c r="Q96" s="5" cm="1">
        <f t="array" aca="1" ref="Q96" ca="1">P96+TIME(,OFFSET(Segment!$C$82,,$B96,),)</f>
        <v>0.68888888888888766</v>
      </c>
      <c r="R96" s="5" cm="1">
        <f t="array" aca="1" ref="R96" ca="1">Q96+TIME(,OFFSET(Segment!$C$83,,$B96,),)</f>
        <v>0.6944444444444432</v>
      </c>
      <c r="S96" s="41">
        <v>2</v>
      </c>
      <c r="T96" s="38">
        <f t="shared" ca="1" si="50"/>
        <v>0.69583333333333208</v>
      </c>
      <c r="U96" s="5" cm="1">
        <f t="array" aca="1" ref="U96" ca="1">T96+TIME(,OFFSET(Segment!$C$84,,$B96,),)</f>
        <v>0.69930555555555429</v>
      </c>
      <c r="V96" s="5" cm="1">
        <f t="array" aca="1" ref="V96" ca="1">U96+TIME(,OFFSET(Segment!$C$85,,$B96,),)</f>
        <v>0.70694444444444315</v>
      </c>
      <c r="W96" s="41">
        <v>7</v>
      </c>
      <c r="X96" s="38">
        <f t="shared" ca="1" si="51"/>
        <v>0.71180555555555425</v>
      </c>
      <c r="Y96" s="6">
        <f t="shared" ca="1" si="44"/>
        <v>71.999999999999687</v>
      </c>
      <c r="Z96" s="6">
        <f t="shared" ca="1" si="52"/>
        <v>89.999999999999687</v>
      </c>
      <c r="AA96" s="6">
        <f t="shared" si="47"/>
        <v>18</v>
      </c>
      <c r="AB96" s="7">
        <f t="shared" ca="1" si="54"/>
        <v>0.25000000000000111</v>
      </c>
      <c r="AC96" s="8">
        <f t="shared" ca="1" si="48"/>
        <v>29.999999999999574</v>
      </c>
    </row>
    <row r="97" spans="1:29" ht="15.6" x14ac:dyDescent="0.3">
      <c r="A97" s="63"/>
      <c r="B97" s="3">
        <f t="shared" si="46"/>
        <v>2</v>
      </c>
      <c r="C97" s="4" t="s">
        <v>35</v>
      </c>
      <c r="D97" s="35">
        <v>3</v>
      </c>
      <c r="E97" s="43"/>
      <c r="F97" s="38">
        <f t="shared" ca="1" si="53"/>
        <v>0.69097222222222121</v>
      </c>
      <c r="G97" s="5" cm="1">
        <f t="array" aca="1" ref="G97" ca="1">F97+TIME(,OFFSET(Segment!$C$76,,$B97,),)</f>
        <v>0.69791666666666563</v>
      </c>
      <c r="H97" s="5" cm="1">
        <f t="array" aca="1" ref="H97" ca="1">G97+TIME(,OFFSET(Segment!$C$77,,$B97,),)</f>
        <v>0.69999999999999896</v>
      </c>
      <c r="I97" s="41">
        <v>2</v>
      </c>
      <c r="J97" s="5">
        <f t="shared" ca="1" si="49"/>
        <v>0.70138888888888784</v>
      </c>
      <c r="K97" s="5" cm="1">
        <f t="array" aca="1" ref="K97" ca="1">J97+TIME(,OFFSET(Segment!$C$78,,$B97,),)</f>
        <v>0.70624999999999893</v>
      </c>
      <c r="L97" s="5" cm="1">
        <f t="array" aca="1" ref="L97" ca="1">K97+TIME(,OFFSET(Segment!$C$79,,$B97,),)</f>
        <v>0.71041666666666559</v>
      </c>
      <c r="M97" s="54" cm="1">
        <f t="array" aca="1" ref="M97" ca="1">L97+TIME(,OFFSET(Segment!$C$80,,$B97,),)</f>
        <v>0.71597222222222112</v>
      </c>
      <c r="N97" s="41">
        <v>7</v>
      </c>
      <c r="O97" s="5">
        <f t="shared" ca="1" si="41"/>
        <v>0.72083333333333222</v>
      </c>
      <c r="P97" s="5" cm="1">
        <f t="array" aca="1" ref="P97" ca="1">O97+TIME(,OFFSET(Segment!$C$81,,$B97,),)</f>
        <v>0.72569444444444331</v>
      </c>
      <c r="Q97" s="5" cm="1">
        <f t="array" aca="1" ref="Q97" ca="1">P97+TIME(,OFFSET(Segment!$C$82,,$B97,),)</f>
        <v>0.7305555555555544</v>
      </c>
      <c r="R97" s="5" cm="1">
        <f t="array" aca="1" ref="R97" ca="1">Q97+TIME(,OFFSET(Segment!$C$83,,$B97,),)</f>
        <v>0.73611111111110994</v>
      </c>
      <c r="S97" s="41">
        <v>2</v>
      </c>
      <c r="T97" s="38">
        <f t="shared" ca="1" si="50"/>
        <v>0.73749999999999882</v>
      </c>
      <c r="U97" s="5" cm="1">
        <f t="array" aca="1" ref="U97" ca="1">T97+TIME(,OFFSET(Segment!$C$84,,$B97,),)</f>
        <v>0.74097222222222103</v>
      </c>
      <c r="V97" s="5" cm="1">
        <f t="array" aca="1" ref="V97" ca="1">U97+TIME(,OFFSET(Segment!$C$85,,$B97,),)</f>
        <v>0.74861111111110989</v>
      </c>
      <c r="W97" s="41">
        <v>7</v>
      </c>
      <c r="X97" s="38">
        <f t="shared" ca="1" si="51"/>
        <v>0.75347222222222099</v>
      </c>
      <c r="Y97" s="6">
        <f t="shared" ca="1" si="44"/>
        <v>71.999999999999687</v>
      </c>
      <c r="Z97" s="6">
        <f t="shared" ca="1" si="52"/>
        <v>89.999999999999687</v>
      </c>
      <c r="AA97" s="6">
        <f t="shared" si="47"/>
        <v>18</v>
      </c>
      <c r="AB97" s="7">
        <f t="shared" ca="1" si="54"/>
        <v>0.25000000000000111</v>
      </c>
      <c r="AC97" s="8">
        <f t="shared" ca="1" si="48"/>
        <v>60.000000000000107</v>
      </c>
    </row>
    <row r="98" spans="1:29" ht="13.95" customHeight="1" x14ac:dyDescent="0.3">
      <c r="A98" s="63"/>
      <c r="B98" s="3">
        <f t="shared" si="46"/>
        <v>2</v>
      </c>
      <c r="C98" s="4" t="s">
        <v>35</v>
      </c>
      <c r="D98" s="35">
        <v>1</v>
      </c>
      <c r="E98" s="43"/>
      <c r="F98" s="38">
        <f t="shared" ca="1" si="53"/>
        <v>0.71180555555555425</v>
      </c>
      <c r="G98" s="5" cm="1">
        <f t="array" aca="1" ref="G98" ca="1">F98+TIME(,OFFSET(Segment!$C$76,,$B98,),)</f>
        <v>0.71874999999999867</v>
      </c>
      <c r="H98" s="5" cm="1">
        <f t="array" aca="1" ref="H98" ca="1">G98+TIME(,OFFSET(Segment!$C$77,,$B98,),)</f>
        <v>0.72083333333333199</v>
      </c>
      <c r="I98" s="41">
        <v>2</v>
      </c>
      <c r="J98" s="5">
        <f t="shared" ca="1" si="49"/>
        <v>0.72222222222222088</v>
      </c>
      <c r="K98" s="5" cm="1">
        <f t="array" aca="1" ref="K98" ca="1">J98+TIME(,OFFSET(Segment!$C$78,,$B98,),)</f>
        <v>0.72708333333333197</v>
      </c>
      <c r="L98" s="5" cm="1">
        <f t="array" aca="1" ref="L98" ca="1">K98+TIME(,OFFSET(Segment!$C$79,,$B98,),)</f>
        <v>0.73124999999999862</v>
      </c>
      <c r="M98" s="54" cm="1">
        <f t="array" aca="1" ref="M98" ca="1">L98+TIME(,OFFSET(Segment!$C$80,,$B98,),)</f>
        <v>0.73680555555555416</v>
      </c>
      <c r="N98" s="41">
        <v>7</v>
      </c>
      <c r="O98" s="5">
        <f t="shared" ca="1" si="41"/>
        <v>0.74166666666666525</v>
      </c>
      <c r="P98" s="5" cm="1">
        <f t="array" aca="1" ref="P98" ca="1">O98+TIME(,OFFSET(Segment!$C$81,,$B98,),)</f>
        <v>0.74652777777777635</v>
      </c>
      <c r="Q98" s="5" cm="1">
        <f t="array" aca="1" ref="Q98" ca="1">P98+TIME(,OFFSET(Segment!$C$82,,$B98,),)</f>
        <v>0.75138888888888744</v>
      </c>
      <c r="R98" s="5" cm="1">
        <f t="array" aca="1" ref="R98" ca="1">Q98+TIME(,OFFSET(Segment!$C$83,,$B98,),)</f>
        <v>0.75694444444444298</v>
      </c>
      <c r="S98" s="41">
        <v>2</v>
      </c>
      <c r="T98" s="38">
        <f t="shared" ca="1" si="50"/>
        <v>0.75833333333333186</v>
      </c>
      <c r="U98" s="5" cm="1">
        <f t="array" aca="1" ref="U98" ca="1">T98+TIME(,OFFSET(Segment!$C$84,,$B98,),)</f>
        <v>0.76180555555555407</v>
      </c>
      <c r="V98" s="5" cm="1">
        <f t="array" aca="1" ref="V98" ca="1">U98+TIME(,OFFSET(Segment!$C$85,,$B98,),)</f>
        <v>0.76944444444444293</v>
      </c>
      <c r="W98" s="41">
        <v>7</v>
      </c>
      <c r="X98" s="38">
        <f t="shared" ca="1" si="51"/>
        <v>0.77430555555555403</v>
      </c>
      <c r="Y98" s="6">
        <f t="shared" ca="1" si="44"/>
        <v>71.999999999999687</v>
      </c>
      <c r="Z98" s="6">
        <f t="shared" ca="1" si="52"/>
        <v>89.999999999999687</v>
      </c>
      <c r="AA98" s="6">
        <f t="shared" si="47"/>
        <v>18</v>
      </c>
      <c r="AB98" s="7">
        <f t="shared" ca="1" si="54"/>
        <v>0.25000000000000111</v>
      </c>
      <c r="AC98" s="8">
        <f t="shared" ca="1" si="48"/>
        <v>29.999999999999574</v>
      </c>
    </row>
    <row r="99" spans="1:29" ht="15.6" x14ac:dyDescent="0.3">
      <c r="A99" s="63"/>
      <c r="B99" s="3">
        <f t="shared" si="46"/>
        <v>4</v>
      </c>
      <c r="C99" s="4" t="s">
        <v>37</v>
      </c>
      <c r="D99" s="35">
        <v>2</v>
      </c>
      <c r="E99" s="43"/>
      <c r="F99" s="38">
        <f t="shared" ca="1" si="53"/>
        <v>0.75347222222222099</v>
      </c>
      <c r="G99" s="5" cm="1">
        <f t="array" aca="1" ref="G99" ca="1">F99+TIME(,OFFSET(Segment!$C$76,,$B99,),)</f>
        <v>0.76111111111110985</v>
      </c>
      <c r="H99" s="5" cm="1">
        <f t="array" aca="1" ref="H99" ca="1">G99+TIME(,OFFSET(Segment!$C$77,,$B99,),)</f>
        <v>0.76319444444444318</v>
      </c>
      <c r="I99" s="41">
        <v>2</v>
      </c>
      <c r="J99" s="5">
        <f t="shared" ca="1" si="49"/>
        <v>0.76458333333333206</v>
      </c>
      <c r="K99" s="5" cm="1">
        <f t="array" aca="1" ref="K99" ca="1">J99+TIME(,OFFSET(Segment!$C$78,,$B99,),)</f>
        <v>0.76944444444444315</v>
      </c>
      <c r="L99" s="5" cm="1">
        <f t="array" aca="1" ref="L99" ca="1">K99+TIME(,OFFSET(Segment!$C$79,,$B99,),)</f>
        <v>0.77361111111110981</v>
      </c>
      <c r="M99" s="54" cm="1">
        <f t="array" aca="1" ref="M99" ca="1">L99+TIME(,OFFSET(Segment!$C$80,,$B99,),)</f>
        <v>0.77916666666666534</v>
      </c>
      <c r="N99" s="41">
        <v>6</v>
      </c>
      <c r="O99" s="5">
        <f t="shared" ca="1" si="41"/>
        <v>0.78333333333333199</v>
      </c>
      <c r="P99" s="5" cm="1">
        <f t="array" aca="1" ref="P99" ca="1">O99+TIME(,OFFSET(Segment!$C$81,,$B99,),)</f>
        <v>0.78749999999999865</v>
      </c>
      <c r="Q99" s="5" cm="1">
        <f t="array" aca="1" ref="Q99" ca="1">P99+TIME(,OFFSET(Segment!$C$82,,$B99,),)</f>
        <v>0.7916666666666653</v>
      </c>
      <c r="R99" s="5" cm="1">
        <f t="array" aca="1" ref="R99" ca="1">Q99+TIME(,OFFSET(Segment!$C$83,,$B99,),)</f>
        <v>0.79722222222222083</v>
      </c>
      <c r="S99" s="41">
        <v>2</v>
      </c>
      <c r="T99" s="38">
        <f t="shared" ca="1" si="50"/>
        <v>0.79861111111110972</v>
      </c>
      <c r="U99" s="5" cm="1">
        <f t="array" aca="1" ref="U99" ca="1">T99+TIME(,OFFSET(Segment!$C$84,,$B99,),)</f>
        <v>0.80069444444444304</v>
      </c>
      <c r="V99" s="5" cm="1">
        <f t="array" aca="1" ref="V99" ca="1">U99+TIME(,OFFSET(Segment!$C$85,,$B99,),)</f>
        <v>0.8083333333333319</v>
      </c>
      <c r="W99" s="41">
        <v>11</v>
      </c>
      <c r="X99" s="38">
        <f t="shared" ca="1" si="51"/>
        <v>0.81597222222222077</v>
      </c>
      <c r="Y99" s="6">
        <f t="shared" ca="1" si="44"/>
        <v>68.999999999999687</v>
      </c>
      <c r="Z99" s="6">
        <f t="shared" ca="1" si="52"/>
        <v>89.999999999999687</v>
      </c>
      <c r="AA99" s="6">
        <f t="shared" si="47"/>
        <v>21</v>
      </c>
      <c r="AB99" s="7">
        <f t="shared" ca="1" si="54"/>
        <v>0.30434782608695787</v>
      </c>
      <c r="AC99" s="8">
        <f t="shared" ca="1" si="48"/>
        <v>60.000000000000107</v>
      </c>
    </row>
    <row r="100" spans="1:29" ht="15.6" x14ac:dyDescent="0.3">
      <c r="A100" s="63"/>
      <c r="B100" s="3">
        <f t="shared" si="46"/>
        <v>4</v>
      </c>
      <c r="C100" s="4" t="s">
        <v>37</v>
      </c>
      <c r="D100" s="35">
        <v>3</v>
      </c>
      <c r="E100" s="43"/>
      <c r="F100" s="38">
        <f t="shared" ca="1" si="53"/>
        <v>0.77430555555555403</v>
      </c>
      <c r="G100" s="5" cm="1">
        <f t="array" aca="1" ref="G100" ca="1">F100+TIME(,OFFSET(Segment!$C$76,,$B100,),)</f>
        <v>0.78194444444444289</v>
      </c>
      <c r="H100" s="5" cm="1">
        <f t="array" aca="1" ref="H100" ca="1">G100+TIME(,OFFSET(Segment!$C$77,,$B100,),)</f>
        <v>0.78402777777777621</v>
      </c>
      <c r="I100" s="41">
        <v>2</v>
      </c>
      <c r="J100" s="5">
        <f t="shared" ca="1" si="49"/>
        <v>0.7854166666666651</v>
      </c>
      <c r="K100" s="5" cm="1">
        <f t="array" aca="1" ref="K100" ca="1">J100+TIME(,OFFSET(Segment!$C$78,,$B100,),)</f>
        <v>0.79027777777777619</v>
      </c>
      <c r="L100" s="5" cm="1">
        <f t="array" aca="1" ref="L100" ca="1">K100+TIME(,OFFSET(Segment!$C$79,,$B100,),)</f>
        <v>0.79444444444444284</v>
      </c>
      <c r="M100" s="54" cm="1">
        <f t="array" aca="1" ref="M100" ca="1">L100+TIME(,OFFSET(Segment!$C$80,,$B100,),)</f>
        <v>0.79999999999999838</v>
      </c>
      <c r="N100" s="41">
        <v>6</v>
      </c>
      <c r="O100" s="5">
        <f t="shared" ca="1" si="41"/>
        <v>0.80416666666666503</v>
      </c>
      <c r="P100" s="5" cm="1">
        <f t="array" aca="1" ref="P100" ca="1">O100+TIME(,OFFSET(Segment!$C$81,,$B100,),)</f>
        <v>0.80833333333333168</v>
      </c>
      <c r="Q100" s="5" cm="1">
        <f t="array" aca="1" ref="Q100" ca="1">P100+TIME(,OFFSET(Segment!$C$82,,$B100,),)</f>
        <v>0.81249999999999833</v>
      </c>
      <c r="R100" s="5" cm="1">
        <f t="array" aca="1" ref="R100" ca="1">Q100+TIME(,OFFSET(Segment!$C$83,,$B100,),)</f>
        <v>0.81805555555555387</v>
      </c>
      <c r="S100" s="41">
        <v>2</v>
      </c>
      <c r="T100" s="38">
        <f t="shared" ca="1" si="50"/>
        <v>0.81944444444444275</v>
      </c>
      <c r="U100" s="5" cm="1">
        <f t="array" aca="1" ref="U100" ca="1">T100+TIME(,OFFSET(Segment!$C$84,,$B100,),)</f>
        <v>0.82152777777777608</v>
      </c>
      <c r="V100" s="5" cm="1">
        <f t="array" aca="1" ref="V100" ca="1">U100+TIME(,OFFSET(Segment!$C$85,,$B100,),)</f>
        <v>0.82916666666666494</v>
      </c>
      <c r="W100" s="41">
        <v>11</v>
      </c>
      <c r="X100" s="38">
        <f t="shared" ca="1" si="51"/>
        <v>0.8368055555555538</v>
      </c>
      <c r="Y100" s="6">
        <f t="shared" ca="1" si="44"/>
        <v>68.999999999999687</v>
      </c>
      <c r="Z100" s="6">
        <f t="shared" ca="1" si="52"/>
        <v>89.999999999999687</v>
      </c>
      <c r="AA100" s="6">
        <f t="shared" si="47"/>
        <v>21</v>
      </c>
      <c r="AB100" s="7">
        <f t="shared" ca="1" si="54"/>
        <v>0.30434782608695787</v>
      </c>
      <c r="AC100" s="8">
        <f t="shared" ca="1" si="48"/>
        <v>29.999999999999574</v>
      </c>
    </row>
    <row r="101" spans="1:29" ht="15.6" x14ac:dyDescent="0.3">
      <c r="A101" s="63"/>
      <c r="B101" s="3">
        <f t="shared" si="46"/>
        <v>4</v>
      </c>
      <c r="C101" s="4" t="s">
        <v>37</v>
      </c>
      <c r="D101" s="35">
        <v>1</v>
      </c>
      <c r="E101" s="43"/>
      <c r="F101" s="38">
        <f t="shared" ca="1" si="53"/>
        <v>0.81597222222222077</v>
      </c>
      <c r="G101" s="5" cm="1">
        <f t="array" aca="1" ref="G101" ca="1">F101+TIME(,OFFSET(Segment!$C$76,,$B101,),)</f>
        <v>0.82361111111110963</v>
      </c>
      <c r="H101" s="5" cm="1">
        <f t="array" aca="1" ref="H101" ca="1">G101+TIME(,OFFSET(Segment!$C$77,,$B101,),)</f>
        <v>0.82569444444444295</v>
      </c>
      <c r="I101" s="41">
        <v>2</v>
      </c>
      <c r="J101" s="5">
        <f t="shared" ca="1" si="49"/>
        <v>0.82708333333333184</v>
      </c>
      <c r="K101" s="5" cm="1">
        <f t="array" aca="1" ref="K101" ca="1">J101+TIME(,OFFSET(Segment!$C$78,,$B101,),)</f>
        <v>0.83194444444444293</v>
      </c>
      <c r="L101" s="5" cm="1">
        <f t="array" aca="1" ref="L101" ca="1">K101+TIME(,OFFSET(Segment!$C$79,,$B101,),)</f>
        <v>0.83611111111110958</v>
      </c>
      <c r="M101" s="54" cm="1">
        <f t="array" aca="1" ref="M101" ca="1">L101+TIME(,OFFSET(Segment!$C$80,,$B101,),)</f>
        <v>0.84166666666666512</v>
      </c>
      <c r="N101" s="41">
        <v>6</v>
      </c>
      <c r="O101" s="5">
        <f t="shared" ca="1" si="41"/>
        <v>0.84583333333333177</v>
      </c>
      <c r="P101" s="5" cm="1">
        <f t="array" aca="1" ref="P101" ca="1">O101+TIME(,OFFSET(Segment!$C$81,,$B101,),)</f>
        <v>0.84999999999999842</v>
      </c>
      <c r="Q101" s="5" cm="1">
        <f t="array" aca="1" ref="Q101" ca="1">P101+TIME(,OFFSET(Segment!$C$82,,$B101,),)</f>
        <v>0.85416666666666508</v>
      </c>
      <c r="R101" s="5" cm="1">
        <f t="array" aca="1" ref="R101" ca="1">Q101+TIME(,OFFSET(Segment!$C$83,,$B101,),)</f>
        <v>0.85972222222222061</v>
      </c>
      <c r="S101" s="41">
        <v>2</v>
      </c>
      <c r="T101" s="38">
        <f t="shared" ca="1" si="50"/>
        <v>0.8611111111111095</v>
      </c>
      <c r="U101" s="5" cm="1">
        <f t="array" aca="1" ref="U101" ca="1">T101+TIME(,OFFSET(Segment!$C$84,,$B101,),)</f>
        <v>0.86319444444444282</v>
      </c>
      <c r="V101" s="5" cm="1">
        <f t="array" aca="1" ref="V101" ca="1">U101+TIME(,OFFSET(Segment!$C$85,,$B101,),)</f>
        <v>0.87083333333333168</v>
      </c>
      <c r="W101" s="41">
        <v>11</v>
      </c>
      <c r="X101" s="38">
        <f t="shared" ca="1" si="51"/>
        <v>0.87847222222222054</v>
      </c>
      <c r="Y101" s="6">
        <f t="shared" ca="1" si="44"/>
        <v>68.999999999999687</v>
      </c>
      <c r="Z101" s="6">
        <f t="shared" ca="1" si="52"/>
        <v>89.999999999999687</v>
      </c>
      <c r="AA101" s="6">
        <f t="shared" si="47"/>
        <v>21</v>
      </c>
      <c r="AB101" s="7">
        <f t="shared" ca="1" si="54"/>
        <v>0.30434782608695787</v>
      </c>
      <c r="AC101" s="8">
        <f t="shared" ca="1" si="48"/>
        <v>60.000000000000107</v>
      </c>
    </row>
    <row r="102" spans="1:29" ht="15" customHeight="1" x14ac:dyDescent="0.3">
      <c r="A102" s="63"/>
      <c r="B102" s="3">
        <f t="shared" si="46"/>
        <v>5</v>
      </c>
      <c r="C102" s="4" t="s">
        <v>38</v>
      </c>
      <c r="D102" s="35">
        <v>2</v>
      </c>
      <c r="E102" s="43"/>
      <c r="F102" s="38">
        <f t="shared" ca="1" si="53"/>
        <v>0.8368055555555538</v>
      </c>
      <c r="G102" s="5" cm="1">
        <f t="array" aca="1" ref="G102" ca="1">F102+TIME(,OFFSET(Segment!$C$76,,$B102,),)</f>
        <v>0.84305555555555378</v>
      </c>
      <c r="H102" s="5" cm="1">
        <f t="array" aca="1" ref="H102" ca="1">G102+TIME(,OFFSET(Segment!$C$77,,$B102,),)</f>
        <v>0.84513888888888711</v>
      </c>
      <c r="I102" s="41">
        <v>2</v>
      </c>
      <c r="J102" s="5">
        <f t="shared" ca="1" si="49"/>
        <v>0.84652777777777599</v>
      </c>
      <c r="K102" s="5" cm="1">
        <f t="array" aca="1" ref="K102" ca="1">J102+TIME(,OFFSET(Segment!$C$78,,$B102,),)</f>
        <v>0.85138888888888709</v>
      </c>
      <c r="L102" s="5" cm="1">
        <f t="array" aca="1" ref="L102" ca="1">K102+TIME(,OFFSET(Segment!$C$79,,$B102,),)</f>
        <v>0.85555555555555374</v>
      </c>
      <c r="M102" s="54" cm="1">
        <f t="array" aca="1" ref="M102" ca="1">L102+TIME(,OFFSET(Segment!$C$80,,$B102,),)</f>
        <v>0.86111111111110927</v>
      </c>
      <c r="N102" s="41">
        <v>8</v>
      </c>
      <c r="O102" s="5">
        <f t="shared" ca="1" si="41"/>
        <v>0.86666666666666481</v>
      </c>
      <c r="P102" s="5" cm="1">
        <f t="array" aca="1" ref="P102" ca="1">O102+TIME(,OFFSET(Segment!$C$81,,$B102,),)</f>
        <v>0.87083333333333146</v>
      </c>
      <c r="Q102" s="5" cm="1">
        <f t="array" aca="1" ref="Q102" ca="1">P102+TIME(,OFFSET(Segment!$C$82,,$B102,),)</f>
        <v>0.87430555555555367</v>
      </c>
      <c r="R102" s="5" cm="1">
        <f t="array" aca="1" ref="R102" ca="1">Q102+TIME(,OFFSET(Segment!$C$83,,$B102,),)</f>
        <v>0.87986111111110921</v>
      </c>
      <c r="S102" s="41">
        <v>2</v>
      </c>
      <c r="T102" s="38">
        <f t="shared" ca="1" si="50"/>
        <v>0.88124999999999809</v>
      </c>
      <c r="U102" s="5" cm="1">
        <f t="array" aca="1" ref="U102" ca="1">T102+TIME(,OFFSET(Segment!$C$84,,$B102,),)</f>
        <v>0.8847222222222203</v>
      </c>
      <c r="V102" s="5" cm="1">
        <f t="array" aca="1" ref="V102" ca="1">U102+TIME(,OFFSET(Segment!$C$85,,$B102,),)</f>
        <v>0.89097222222222028</v>
      </c>
      <c r="W102" s="41">
        <v>12</v>
      </c>
      <c r="X102" s="38">
        <f t="shared" ca="1" si="51"/>
        <v>0.89930555555555358</v>
      </c>
      <c r="Y102" s="6">
        <f t="shared" ca="1" si="44"/>
        <v>65.999999999999687</v>
      </c>
      <c r="Z102" s="6">
        <f t="shared" ca="1" si="52"/>
        <v>89.999999999999687</v>
      </c>
      <c r="AA102" s="6">
        <f t="shared" si="47"/>
        <v>24</v>
      </c>
      <c r="AB102" s="7">
        <f t="shared" ca="1" si="54"/>
        <v>0.36363636363636537</v>
      </c>
      <c r="AC102" s="8">
        <f t="shared" ca="1" si="48"/>
        <v>29.999999999999574</v>
      </c>
    </row>
    <row r="103" spans="1:29" ht="15.6" x14ac:dyDescent="0.3">
      <c r="A103" s="63"/>
      <c r="B103" s="3">
        <f t="shared" si="46"/>
        <v>5</v>
      </c>
      <c r="C103" s="4" t="s">
        <v>38</v>
      </c>
      <c r="D103" s="35">
        <v>3</v>
      </c>
      <c r="E103" s="43"/>
      <c r="F103" s="38">
        <f t="shared" ca="1" si="53"/>
        <v>0.87847222222222054</v>
      </c>
      <c r="G103" s="5" cm="1">
        <f t="array" aca="1" ref="G103" ca="1">F103+TIME(,OFFSET(Segment!$C$76,,$B103,),)</f>
        <v>0.88472222222222052</v>
      </c>
      <c r="H103" s="5" cm="1">
        <f t="array" aca="1" ref="H103" ca="1">G103+TIME(,OFFSET(Segment!$C$77,,$B103,),)</f>
        <v>0.88680555555555385</v>
      </c>
      <c r="I103" s="41">
        <v>2</v>
      </c>
      <c r="J103" s="5">
        <f t="shared" ca="1" si="49"/>
        <v>0.88819444444444273</v>
      </c>
      <c r="K103" s="5" cm="1">
        <f t="array" aca="1" ref="K103" ca="1">J103+TIME(,OFFSET(Segment!$C$78,,$B103,),)</f>
        <v>0.89305555555555383</v>
      </c>
      <c r="L103" s="5" cm="1">
        <f t="array" aca="1" ref="L103" ca="1">K103+TIME(,OFFSET(Segment!$C$79,,$B103,),)</f>
        <v>0.89722222222222048</v>
      </c>
      <c r="M103" s="54" cm="1">
        <f t="array" aca="1" ref="M103" ca="1">L103+TIME(,OFFSET(Segment!$C$80,,$B103,),)</f>
        <v>0.90277777777777601</v>
      </c>
      <c r="N103" s="41">
        <v>8</v>
      </c>
      <c r="O103" s="5">
        <f t="shared" ca="1" si="41"/>
        <v>0.90833333333333155</v>
      </c>
      <c r="P103" s="5" cm="1">
        <f t="array" aca="1" ref="P103" ca="1">O103+TIME(,OFFSET(Segment!$C$81,,$B103,),)</f>
        <v>0.9124999999999982</v>
      </c>
      <c r="Q103" s="5" cm="1">
        <f t="array" aca="1" ref="Q103" ca="1">P103+TIME(,OFFSET(Segment!$C$82,,$B103,),)</f>
        <v>0.91597222222222041</v>
      </c>
      <c r="R103" s="5" cm="1">
        <f t="array" aca="1" ref="R103" ca="1">Q103+TIME(,OFFSET(Segment!$C$83,,$B103,),)</f>
        <v>0.92152777777777595</v>
      </c>
      <c r="S103" s="41">
        <v>2</v>
      </c>
      <c r="T103" s="38">
        <f t="shared" ca="1" si="50"/>
        <v>0.92291666666666483</v>
      </c>
      <c r="U103" s="5" cm="1">
        <f t="array" aca="1" ref="U103" ca="1">T103+TIME(,OFFSET(Segment!$C$84,,$B103,),)</f>
        <v>0.92638888888888704</v>
      </c>
      <c r="V103" s="5" cm="1">
        <f t="array" aca="1" ref="V103" ca="1">U103+TIME(,OFFSET(Segment!$C$85,,$B103,),)</f>
        <v>0.93263888888888702</v>
      </c>
      <c r="W103" s="41"/>
      <c r="X103" s="46" t="s">
        <v>90</v>
      </c>
      <c r="Y103" s="6">
        <f t="shared" ca="1" si="44"/>
        <v>65.999999999999716</v>
      </c>
      <c r="Z103" s="6">
        <f ca="1">(V103-F103)*1440</f>
        <v>77.999999999999716</v>
      </c>
      <c r="AA103" s="6">
        <f t="shared" si="47"/>
        <v>12</v>
      </c>
      <c r="AB103" s="7">
        <f t="shared" ca="1" si="54"/>
        <v>0.1818181818181826</v>
      </c>
      <c r="AC103" s="8">
        <f ca="1">(V103-V102)*1440</f>
        <v>60.000000000000107</v>
      </c>
    </row>
    <row r="104" spans="1:29" ht="15.6" x14ac:dyDescent="0.3">
      <c r="A104" s="63"/>
      <c r="B104" s="3">
        <f t="shared" si="46"/>
        <v>5</v>
      </c>
      <c r="C104" s="4" t="s">
        <v>38</v>
      </c>
      <c r="D104" s="35">
        <v>1</v>
      </c>
      <c r="E104" s="43"/>
      <c r="F104" s="38">
        <f t="shared" ca="1" si="53"/>
        <v>0.89930555555555358</v>
      </c>
      <c r="G104" s="5" cm="1">
        <f t="array" aca="1" ref="G104" ca="1">F104+TIME(,OFFSET(Segment!$C$76,,$B104,),)</f>
        <v>0.90555555555555356</v>
      </c>
      <c r="H104" s="5" cm="1">
        <f t="array" aca="1" ref="H104" ca="1">G104+TIME(,OFFSET(Segment!$C$77,,$B104,),)</f>
        <v>0.90763888888888689</v>
      </c>
      <c r="I104" s="41">
        <v>2</v>
      </c>
      <c r="J104" s="5">
        <f t="shared" ca="1" si="49"/>
        <v>0.90902777777777577</v>
      </c>
      <c r="K104" s="5" cm="1">
        <f t="array" aca="1" ref="K104" ca="1">J104+TIME(,OFFSET(Segment!$C$78,,$B104,),)</f>
        <v>0.91388888888888686</v>
      </c>
      <c r="L104" s="5" cm="1">
        <f t="array" aca="1" ref="L104" ca="1">K104+TIME(,OFFSET(Segment!$C$79,,$B104,),)</f>
        <v>0.91805555555555352</v>
      </c>
      <c r="M104" s="54" cm="1">
        <f t="array" aca="1" ref="M104" ca="1">L104+TIME(,OFFSET(Segment!$C$80,,$B104,),)</f>
        <v>0.92361111111110905</v>
      </c>
      <c r="N104" s="41"/>
      <c r="O104" s="46" t="s">
        <v>90</v>
      </c>
      <c r="P104" s="5"/>
      <c r="Q104" s="5"/>
      <c r="R104" s="5"/>
      <c r="S104" s="41"/>
      <c r="T104" s="38"/>
      <c r="U104" s="5"/>
      <c r="V104" s="5"/>
      <c r="W104" s="41"/>
      <c r="X104" s="38"/>
      <c r="Y104" s="6">
        <f t="shared" ca="1" si="44"/>
        <v>32.999999999999872</v>
      </c>
      <c r="Z104" s="6">
        <f ca="1">(M104-F104)*1440</f>
        <v>34.999999999999872</v>
      </c>
      <c r="AA104" s="6">
        <f t="shared" si="47"/>
        <v>2</v>
      </c>
      <c r="AB104" s="7">
        <f t="shared" ca="1" si="54"/>
        <v>6.0606060606060844E-2</v>
      </c>
      <c r="AC104" s="8">
        <f ca="1">(M104-M103)*1440</f>
        <v>29.999999999999574</v>
      </c>
    </row>
    <row r="105" spans="1:29" ht="15.6" x14ac:dyDescent="0.3">
      <c r="B105" s="3"/>
      <c r="I105" s="47">
        <f>SUM(I88:I104)</f>
        <v>34</v>
      </c>
      <c r="N105" s="47">
        <f>SUM(N88:N104)</f>
        <v>113</v>
      </c>
      <c r="S105" s="47">
        <f>SUM(S88:S104)</f>
        <v>32</v>
      </c>
      <c r="V105" s="62" t="s">
        <v>50</v>
      </c>
      <c r="W105" s="62"/>
      <c r="X105" s="62"/>
      <c r="Y105" s="11">
        <f ca="1">SUM(Y86:Y104)/60</f>
        <v>20.966666666666573</v>
      </c>
      <c r="Z105" s="23">
        <f ca="1">SUM(Z86:Z104)/60</f>
        <v>26.683333333333245</v>
      </c>
      <c r="AA105" s="11">
        <f>SUM(AA86:AA104)/60</f>
        <v>5.7166666666666668</v>
      </c>
      <c r="AB105" s="7">
        <f ca="1">AA105/Y105</f>
        <v>0.27265500794912684</v>
      </c>
    </row>
  </sheetData>
  <mergeCells count="13">
    <mergeCell ref="V105:X105"/>
    <mergeCell ref="A81:A104"/>
    <mergeCell ref="F82:M82"/>
    <mergeCell ref="O82:V82"/>
    <mergeCell ref="F2:M2"/>
    <mergeCell ref="O2:V2"/>
    <mergeCell ref="V40:X40"/>
    <mergeCell ref="V42:X42"/>
    <mergeCell ref="A43:A79"/>
    <mergeCell ref="F44:M44"/>
    <mergeCell ref="O44:V44"/>
    <mergeCell ref="A1:A39"/>
    <mergeCell ref="V80:X80"/>
  </mergeCells>
  <conditionalFormatting sqref="A1:A41 A43:A79 A81">
    <cfRule type="containsText" dxfId="221" priority="364" operator="containsText" text="Night">
      <formula>NOT(ISERROR(SEARCH("Night",A1)))</formula>
    </cfRule>
    <cfRule type="containsText" dxfId="220" priority="365" operator="containsText" text="Evening">
      <formula>NOT(ISERROR(SEARCH("Evening",A1)))</formula>
    </cfRule>
    <cfRule type="containsText" dxfId="219" priority="366" operator="containsText" text="Peak">
      <formula>NOT(ISERROR(SEARCH("Peak",A1)))</formula>
    </cfRule>
    <cfRule type="containsText" dxfId="218" priority="367" operator="containsText" text="Afternoon">
      <formula>NOT(ISERROR(SEARCH("Afternoon",A1)))</formula>
    </cfRule>
    <cfRule type="containsText" dxfId="217" priority="368" operator="containsText" text="Morning">
      <formula>NOT(ISERROR(SEARCH("Morning",A1)))</formula>
    </cfRule>
  </conditionalFormatting>
  <conditionalFormatting sqref="B6:B41 B48:B81 B86:B105">
    <cfRule type="containsText" dxfId="216" priority="390" operator="containsText" text="Night">
      <formula>NOT(ISERROR(SEARCH("Night",B6)))</formula>
    </cfRule>
    <cfRule type="containsText" dxfId="215" priority="391" operator="containsText" text="Evening">
      <formula>NOT(ISERROR(SEARCH("Evening",B6)))</formula>
    </cfRule>
    <cfRule type="containsText" dxfId="214" priority="392" operator="containsText" text="Peak">
      <formula>NOT(ISERROR(SEARCH("Peak",B6)))</formula>
    </cfRule>
    <cfRule type="containsText" dxfId="213" priority="393" operator="containsText" text="Midday">
      <formula>NOT(ISERROR(SEARCH("Midday",B6)))</formula>
    </cfRule>
    <cfRule type="containsText" dxfId="212" priority="394" operator="containsText" text="Morning">
      <formula>NOT(ISERROR(SEARCH("Morning",B6)))</formula>
    </cfRule>
  </conditionalFormatting>
  <conditionalFormatting sqref="C6:C39 C48:C79 C86:C104">
    <cfRule type="containsText" dxfId="211" priority="395" operator="containsText" text="Early Morning">
      <formula>NOT(ISERROR(SEARCH("Early Morning",C6)))</formula>
    </cfRule>
    <cfRule type="containsText" dxfId="210" priority="396" operator="containsText" text="Midday">
      <formula>NOT(ISERROR(SEARCH("Midday",C6)))</formula>
    </cfRule>
    <cfRule type="containsText" dxfId="209" priority="397" operator="containsText" text="Morning">
      <formula>NOT(ISERROR(SEARCH("Morning",C6)))</formula>
    </cfRule>
    <cfRule type="containsText" dxfId="208" priority="398" operator="containsText" text="Night">
      <formula>NOT(ISERROR(SEARCH("Night",C6)))</formula>
    </cfRule>
    <cfRule type="containsText" dxfId="207" priority="399" operator="containsText" text="Evening">
      <formula>NOT(ISERROR(SEARCH("Evening",C6)))</formula>
    </cfRule>
    <cfRule type="containsText" dxfId="206" priority="400" operator="containsText" text="Peak">
      <formula>NOT(ISERROR(SEARCH("Peak",C6)))</formula>
    </cfRule>
  </conditionalFormatting>
  <conditionalFormatting sqref="C1:D5">
    <cfRule type="containsText" dxfId="205" priority="414" operator="containsText" text="Early Morning">
      <formula>NOT(ISERROR(SEARCH("Early Morning",C1)))</formula>
    </cfRule>
  </conditionalFormatting>
  <conditionalFormatting sqref="C43:D47">
    <cfRule type="containsText" dxfId="204" priority="124" operator="containsText" text="Early Morning">
      <formula>NOT(ISERROR(SEARCH("Early Morning",C43)))</formula>
    </cfRule>
  </conditionalFormatting>
  <conditionalFormatting sqref="C82:D85">
    <cfRule type="containsText" dxfId="203" priority="63" operator="containsText" text="Early Morning">
      <formula>NOT(ISERROR(SEARCH("Early Morning",C82)))</formula>
    </cfRule>
  </conditionalFormatting>
  <conditionalFormatting sqref="D7:D38">
    <cfRule type="containsText" dxfId="202" priority="374" operator="containsText" text="Early Morning">
      <formula>NOT(ISERROR(SEARCH("Early Morning",D7)))</formula>
    </cfRule>
  </conditionalFormatting>
  <conditionalFormatting sqref="D49:D79">
    <cfRule type="containsText" dxfId="201" priority="111" operator="containsText" text="Early Morning">
      <formula>NOT(ISERROR(SEARCH("Early Morning",D49)))</formula>
    </cfRule>
  </conditionalFormatting>
  <conditionalFormatting sqref="D87:D104">
    <cfRule type="containsText" dxfId="200" priority="11" operator="containsText" text="Early Morning">
      <formula>NOT(ISERROR(SEARCH("Early Morning",D87)))</formula>
    </cfRule>
  </conditionalFormatting>
  <conditionalFormatting sqref="D6:E6">
    <cfRule type="containsText" dxfId="199" priority="413" operator="containsText" text="Early Morning">
      <formula>NOT(ISERROR(SEARCH("Early Morning",D6)))</formula>
    </cfRule>
  </conditionalFormatting>
  <conditionalFormatting sqref="D48:E48">
    <cfRule type="containsText" dxfId="198" priority="123" operator="containsText" text="Early Morning">
      <formula>NOT(ISERROR(SEARCH("Early Morning",D48)))</formula>
    </cfRule>
  </conditionalFormatting>
  <conditionalFormatting sqref="D86:E86">
    <cfRule type="containsText" dxfId="197" priority="62" operator="containsText" text="Early Morning">
      <formula>NOT(ISERROR(SEARCH("Early Morning",D86)))</formula>
    </cfRule>
  </conditionalFormatting>
  <conditionalFormatting sqref="F2">
    <cfRule type="containsText" dxfId="196" priority="359" operator="containsText" text="Night">
      <formula>NOT(ISERROR(SEARCH("Night",F2)))</formula>
    </cfRule>
    <cfRule type="containsText" dxfId="195" priority="360" operator="containsText" text="Evening">
      <formula>NOT(ISERROR(SEARCH("Evening",F2)))</formula>
    </cfRule>
    <cfRule type="containsText" dxfId="194" priority="361" operator="containsText" text="Peak">
      <formula>NOT(ISERROR(SEARCH("Peak",F2)))</formula>
    </cfRule>
    <cfRule type="containsText" dxfId="193" priority="362" operator="containsText" text="Afternoon">
      <formula>NOT(ISERROR(SEARCH("Afternoon",F2)))</formula>
    </cfRule>
    <cfRule type="containsText" dxfId="192" priority="363" operator="containsText" text="Morning">
      <formula>NOT(ISERROR(SEARCH("Morning",F2)))</formula>
    </cfRule>
  </conditionalFormatting>
  <conditionalFormatting sqref="F44">
    <cfRule type="containsText" dxfId="191" priority="101" operator="containsText" text="Night">
      <formula>NOT(ISERROR(SEARCH("Night",F44)))</formula>
    </cfRule>
    <cfRule type="containsText" dxfId="190" priority="102" operator="containsText" text="Evening">
      <formula>NOT(ISERROR(SEARCH("Evening",F44)))</formula>
    </cfRule>
    <cfRule type="containsText" dxfId="189" priority="103" operator="containsText" text="Peak">
      <formula>NOT(ISERROR(SEARCH("Peak",F44)))</formula>
    </cfRule>
    <cfRule type="containsText" dxfId="188" priority="104" operator="containsText" text="Afternoon">
      <formula>NOT(ISERROR(SEARCH("Afternoon",F44)))</formula>
    </cfRule>
    <cfRule type="containsText" dxfId="187" priority="105" operator="containsText" text="Morning">
      <formula>NOT(ISERROR(SEARCH("Morning",F44)))</formula>
    </cfRule>
  </conditionalFormatting>
  <conditionalFormatting sqref="F82">
    <cfRule type="containsText" dxfId="186" priority="46" operator="containsText" text="Night">
      <formula>NOT(ISERROR(SEARCH("Night",F82)))</formula>
    </cfRule>
    <cfRule type="containsText" dxfId="185" priority="47" operator="containsText" text="Evening">
      <formula>NOT(ISERROR(SEARCH("Evening",F82)))</formula>
    </cfRule>
    <cfRule type="containsText" dxfId="184" priority="48" operator="containsText" text="Peak">
      <formula>NOT(ISERROR(SEARCH("Peak",F82)))</formula>
    </cfRule>
    <cfRule type="containsText" dxfId="183" priority="49" operator="containsText" text="Afternoon">
      <formula>NOT(ISERROR(SEARCH("Afternoon",F82)))</formula>
    </cfRule>
    <cfRule type="containsText" dxfId="182" priority="50" operator="containsText" text="Morning">
      <formula>NOT(ISERROR(SEARCH("Morning",F82)))</formula>
    </cfRule>
  </conditionalFormatting>
  <conditionalFormatting sqref="G8:I39">
    <cfRule type="containsText" dxfId="181" priority="175" operator="containsText" text="Night">
      <formula>NOT(ISERROR(SEARCH("Night",G8)))</formula>
    </cfRule>
    <cfRule type="containsText" dxfId="180" priority="176" operator="containsText" text="Evening">
      <formula>NOT(ISERROR(SEARCH("Evening",G8)))</formula>
    </cfRule>
    <cfRule type="containsText" dxfId="179" priority="177" operator="containsText" text="Peak">
      <formula>NOT(ISERROR(SEARCH("Peak",G8)))</formula>
    </cfRule>
    <cfRule type="containsText" dxfId="178" priority="178" operator="containsText" text="Afternoon">
      <formula>NOT(ISERROR(SEARCH("Afternoon",G8)))</formula>
    </cfRule>
    <cfRule type="containsText" dxfId="177" priority="179" operator="containsText" text="Morning">
      <formula>NOT(ISERROR(SEARCH("Morning",G8)))</formula>
    </cfRule>
  </conditionalFormatting>
  <conditionalFormatting sqref="G50:K79">
    <cfRule type="containsText" dxfId="176" priority="73" operator="containsText" text="Night">
      <formula>NOT(ISERROR(SEARCH("Night",G50)))</formula>
    </cfRule>
    <cfRule type="containsText" dxfId="175" priority="74" operator="containsText" text="Evening">
      <formula>NOT(ISERROR(SEARCH("Evening",G50)))</formula>
    </cfRule>
    <cfRule type="containsText" dxfId="174" priority="75" operator="containsText" text="Peak">
      <formula>NOT(ISERROR(SEARCH("Peak",G50)))</formula>
    </cfRule>
    <cfRule type="containsText" dxfId="173" priority="76" operator="containsText" text="Afternoon">
      <formula>NOT(ISERROR(SEARCH("Afternoon",G50)))</formula>
    </cfRule>
    <cfRule type="containsText" dxfId="172" priority="77" operator="containsText" text="Morning">
      <formula>NOT(ISERROR(SEARCH("Morning",G50)))</formula>
    </cfRule>
  </conditionalFormatting>
  <conditionalFormatting sqref="G88:K104">
    <cfRule type="containsText" dxfId="171" priority="18" operator="containsText" text="Night">
      <formula>NOT(ISERROR(SEARCH("Night",G88)))</formula>
    </cfRule>
    <cfRule type="containsText" dxfId="170" priority="19" operator="containsText" text="Evening">
      <formula>NOT(ISERROR(SEARCH("Evening",G88)))</formula>
    </cfRule>
    <cfRule type="containsText" dxfId="169" priority="20" operator="containsText" text="Peak">
      <formula>NOT(ISERROR(SEARCH("Peak",G88)))</formula>
    </cfRule>
    <cfRule type="containsText" dxfId="168" priority="21" operator="containsText" text="Afternoon">
      <formula>NOT(ISERROR(SEARCH("Afternoon",G88)))</formula>
    </cfRule>
    <cfRule type="containsText" dxfId="167" priority="22" operator="containsText" text="Morning">
      <formula>NOT(ISERROR(SEARCH("Morning",G88)))</formula>
    </cfRule>
  </conditionalFormatting>
  <conditionalFormatting sqref="K7">
    <cfRule type="containsText" dxfId="166" priority="313" operator="containsText" text="Night">
      <formula>NOT(ISERROR(SEARCH("Night",K7)))</formula>
    </cfRule>
    <cfRule type="containsText" dxfId="165" priority="314" operator="containsText" text="Evening">
      <formula>NOT(ISERROR(SEARCH("Evening",K7)))</formula>
    </cfRule>
    <cfRule type="containsText" dxfId="164" priority="315" operator="containsText" text="Peak">
      <formula>NOT(ISERROR(SEARCH("Peak",K7)))</formula>
    </cfRule>
    <cfRule type="containsText" dxfId="163" priority="316" operator="containsText" text="Afternoon">
      <formula>NOT(ISERROR(SEARCH("Afternoon",K7)))</formula>
    </cfRule>
    <cfRule type="containsText" dxfId="162" priority="317" operator="containsText" text="Morning">
      <formula>NOT(ISERROR(SEARCH("Morning",K7)))</formula>
    </cfRule>
  </conditionalFormatting>
  <conditionalFormatting sqref="K49">
    <cfRule type="containsText" dxfId="161" priority="91" operator="containsText" text="Night">
      <formula>NOT(ISERROR(SEARCH("Night",K49)))</formula>
    </cfRule>
    <cfRule type="containsText" dxfId="160" priority="92" operator="containsText" text="Evening">
      <formula>NOT(ISERROR(SEARCH("Evening",K49)))</formula>
    </cfRule>
    <cfRule type="containsText" dxfId="159" priority="93" operator="containsText" text="Peak">
      <formula>NOT(ISERROR(SEARCH("Peak",K49)))</formula>
    </cfRule>
    <cfRule type="containsText" dxfId="158" priority="94" operator="containsText" text="Afternoon">
      <formula>NOT(ISERROR(SEARCH("Afternoon",K49)))</formula>
    </cfRule>
    <cfRule type="containsText" dxfId="157" priority="95" operator="containsText" text="Morning">
      <formula>NOT(ISERROR(SEARCH("Morning",K49)))</formula>
    </cfRule>
  </conditionalFormatting>
  <conditionalFormatting sqref="K87">
    <cfRule type="containsText" dxfId="156" priority="36" operator="containsText" text="Night">
      <formula>NOT(ISERROR(SEARCH("Night",K87)))</formula>
    </cfRule>
    <cfRule type="containsText" dxfId="155" priority="37" operator="containsText" text="Evening">
      <formula>NOT(ISERROR(SEARCH("Evening",K87)))</formula>
    </cfRule>
    <cfRule type="containsText" dxfId="154" priority="38" operator="containsText" text="Peak">
      <formula>NOT(ISERROR(SEARCH("Peak",K87)))</formula>
    </cfRule>
    <cfRule type="containsText" dxfId="153" priority="39" operator="containsText" text="Afternoon">
      <formula>NOT(ISERROR(SEARCH("Afternoon",K87)))</formula>
    </cfRule>
    <cfRule type="containsText" dxfId="152" priority="40" operator="containsText" text="Morning">
      <formula>NOT(ISERROR(SEARCH("Morning",K87)))</formula>
    </cfRule>
  </conditionalFormatting>
  <conditionalFormatting sqref="L6:M37 J8:K37 J38:M39">
    <cfRule type="containsText" dxfId="151" priority="380" operator="containsText" text="Night">
      <formula>NOT(ISERROR(SEARCH("Night",J6)))</formula>
    </cfRule>
    <cfRule type="containsText" dxfId="150" priority="381" operator="containsText" text="Evening">
      <formula>NOT(ISERROR(SEARCH("Evening",J6)))</formula>
    </cfRule>
    <cfRule type="containsText" dxfId="149" priority="382" operator="containsText" text="Peak">
      <formula>NOT(ISERROR(SEARCH("Peak",J6)))</formula>
    </cfRule>
    <cfRule type="containsText" dxfId="148" priority="383" operator="containsText" text="Afternoon">
      <formula>NOT(ISERROR(SEARCH("Afternoon",J6)))</formula>
    </cfRule>
    <cfRule type="containsText" dxfId="147" priority="384" operator="containsText" text="Morning">
      <formula>NOT(ISERROR(SEARCH("Morning",J6)))</formula>
    </cfRule>
  </conditionalFormatting>
  <conditionalFormatting sqref="L48:N79">
    <cfRule type="containsText" dxfId="146" priority="67" operator="containsText" text="Night">
      <formula>NOT(ISERROR(SEARCH("Night",L48)))</formula>
    </cfRule>
    <cfRule type="containsText" dxfId="145" priority="68" operator="containsText" text="Evening">
      <formula>NOT(ISERROR(SEARCH("Evening",L48)))</formula>
    </cfRule>
    <cfRule type="containsText" dxfId="144" priority="69" operator="containsText" text="Peak">
      <formula>NOT(ISERROR(SEARCH("Peak",L48)))</formula>
    </cfRule>
    <cfRule type="containsText" dxfId="143" priority="70" operator="containsText" text="Afternoon">
      <formula>NOT(ISERROR(SEARCH("Afternoon",L48)))</formula>
    </cfRule>
    <cfRule type="containsText" dxfId="142" priority="71" operator="containsText" text="Morning">
      <formula>NOT(ISERROR(SEARCH("Morning",L48)))</formula>
    </cfRule>
  </conditionalFormatting>
  <conditionalFormatting sqref="L86:N104">
    <cfRule type="containsText" dxfId="141" priority="1" operator="containsText" text="Night">
      <formula>NOT(ISERROR(SEARCH("Night",L86)))</formula>
    </cfRule>
    <cfRule type="containsText" dxfId="140" priority="2" operator="containsText" text="Evening">
      <formula>NOT(ISERROR(SEARCH("Evening",L86)))</formula>
    </cfRule>
    <cfRule type="containsText" dxfId="139" priority="3" operator="containsText" text="Peak">
      <formula>NOT(ISERROR(SEARCH("Peak",L86)))</formula>
    </cfRule>
    <cfRule type="containsText" dxfId="138" priority="4" operator="containsText" text="Afternoon">
      <formula>NOT(ISERROR(SEARCH("Afternoon",L86)))</formula>
    </cfRule>
    <cfRule type="containsText" dxfId="137" priority="5" operator="containsText" text="Morning">
      <formula>NOT(ISERROR(SEARCH("Morning",L86)))</formula>
    </cfRule>
  </conditionalFormatting>
  <conditionalFormatting sqref="N6:N39">
    <cfRule type="containsText" dxfId="136" priority="385" operator="containsText" text="Night">
      <formula>NOT(ISERROR(SEARCH("Night",N6)))</formula>
    </cfRule>
    <cfRule type="containsText" dxfId="135" priority="386" operator="containsText" text="Evening">
      <formula>NOT(ISERROR(SEARCH("Evening",N6)))</formula>
    </cfRule>
    <cfRule type="containsText" dxfId="134" priority="387" operator="containsText" text="Peak">
      <formula>NOT(ISERROR(SEARCH("Peak",N6)))</formula>
    </cfRule>
    <cfRule type="containsText" dxfId="133" priority="388" operator="containsText" text="Afternoon">
      <formula>NOT(ISERROR(SEARCH("Afternoon",N6)))</formula>
    </cfRule>
    <cfRule type="containsText" dxfId="132" priority="389" operator="containsText" text="Morning">
      <formula>NOT(ISERROR(SEARCH("Morning",N6)))</formula>
    </cfRule>
  </conditionalFormatting>
  <conditionalFormatting sqref="O2">
    <cfRule type="containsText" dxfId="131" priority="354" operator="containsText" text="Night">
      <formula>NOT(ISERROR(SEARCH("Night",O2)))</formula>
    </cfRule>
    <cfRule type="containsText" dxfId="130" priority="355" operator="containsText" text="Evening">
      <formula>NOT(ISERROR(SEARCH("Evening",O2)))</formula>
    </cfRule>
    <cfRule type="containsText" dxfId="129" priority="356" operator="containsText" text="Peak">
      <formula>NOT(ISERROR(SEARCH("Peak",O2)))</formula>
    </cfRule>
    <cfRule type="containsText" dxfId="128" priority="357" operator="containsText" text="Afternoon">
      <formula>NOT(ISERROR(SEARCH("Afternoon",O2)))</formula>
    </cfRule>
    <cfRule type="containsText" dxfId="127" priority="358" operator="containsText" text="Morning">
      <formula>NOT(ISERROR(SEARCH("Morning",O2)))</formula>
    </cfRule>
  </conditionalFormatting>
  <conditionalFormatting sqref="O44">
    <cfRule type="containsText" dxfId="126" priority="96" operator="containsText" text="Night">
      <formula>NOT(ISERROR(SEARCH("Night",O44)))</formula>
    </cfRule>
    <cfRule type="containsText" dxfId="125" priority="97" operator="containsText" text="Evening">
      <formula>NOT(ISERROR(SEARCH("Evening",O44)))</formula>
    </cfRule>
    <cfRule type="containsText" dxfId="124" priority="98" operator="containsText" text="Peak">
      <formula>NOT(ISERROR(SEARCH("Peak",O44)))</formula>
    </cfRule>
    <cfRule type="containsText" dxfId="123" priority="99" operator="containsText" text="Afternoon">
      <formula>NOT(ISERROR(SEARCH("Afternoon",O44)))</formula>
    </cfRule>
    <cfRule type="containsText" dxfId="122" priority="100" operator="containsText" text="Morning">
      <formula>NOT(ISERROR(SEARCH("Morning",O44)))</formula>
    </cfRule>
  </conditionalFormatting>
  <conditionalFormatting sqref="O82">
    <cfRule type="containsText" dxfId="121" priority="41" operator="containsText" text="Night">
      <formula>NOT(ISERROR(SEARCH("Night",O82)))</formula>
    </cfRule>
    <cfRule type="containsText" dxfId="120" priority="42" operator="containsText" text="Evening">
      <formula>NOT(ISERROR(SEARCH("Evening",O82)))</formula>
    </cfRule>
    <cfRule type="containsText" dxfId="119" priority="43" operator="containsText" text="Peak">
      <formula>NOT(ISERROR(SEARCH("Peak",O82)))</formula>
    </cfRule>
    <cfRule type="containsText" dxfId="118" priority="44" operator="containsText" text="Afternoon">
      <formula>NOT(ISERROR(SEARCH("Afternoon",O82)))</formula>
    </cfRule>
    <cfRule type="containsText" dxfId="117" priority="45" operator="containsText" text="Morning">
      <formula>NOT(ISERROR(SEARCH("Morning",O82)))</formula>
    </cfRule>
  </conditionalFormatting>
  <conditionalFormatting sqref="O6:S37">
    <cfRule type="containsText" dxfId="116" priority="190" operator="containsText" text="Night">
      <formula>NOT(ISERROR(SEARCH("Night",O6)))</formula>
    </cfRule>
    <cfRule type="containsText" dxfId="115" priority="191" operator="containsText" text="Evening">
      <formula>NOT(ISERROR(SEARCH("Evening",O6)))</formula>
    </cfRule>
    <cfRule type="containsText" dxfId="114" priority="192" operator="containsText" text="Peak">
      <formula>NOT(ISERROR(SEARCH("Peak",O6)))</formula>
    </cfRule>
    <cfRule type="containsText" dxfId="113" priority="193" operator="containsText" text="Afternoon">
      <formula>NOT(ISERROR(SEARCH("Afternoon",O6)))</formula>
    </cfRule>
    <cfRule type="containsText" dxfId="112" priority="194" operator="containsText" text="Morning">
      <formula>NOT(ISERROR(SEARCH("Morning",O6)))</formula>
    </cfRule>
  </conditionalFormatting>
  <conditionalFormatting sqref="O48:S77 P78:S79">
    <cfRule type="containsText" dxfId="111" priority="83" operator="containsText" text="Night">
      <formula>NOT(ISERROR(SEARCH("Night",O48)))</formula>
    </cfRule>
    <cfRule type="containsText" dxfId="110" priority="84" operator="containsText" text="Evening">
      <formula>NOT(ISERROR(SEARCH("Evening",O48)))</formula>
    </cfRule>
    <cfRule type="containsText" dxfId="109" priority="85" operator="containsText" text="Peak">
      <formula>NOT(ISERROR(SEARCH("Peak",O48)))</formula>
    </cfRule>
    <cfRule type="containsText" dxfId="108" priority="86" operator="containsText" text="Afternoon">
      <formula>NOT(ISERROR(SEARCH("Afternoon",O48)))</formula>
    </cfRule>
    <cfRule type="containsText" dxfId="107" priority="87" operator="containsText" text="Morning">
      <formula>NOT(ISERROR(SEARCH("Morning",O48)))</formula>
    </cfRule>
  </conditionalFormatting>
  <conditionalFormatting sqref="O86:S103 P104:S104">
    <cfRule type="containsText" dxfId="106" priority="28" operator="containsText" text="Night">
      <formula>NOT(ISERROR(SEARCH("Night",O86)))</formula>
    </cfRule>
    <cfRule type="containsText" dxfId="105" priority="29" operator="containsText" text="Evening">
      <formula>NOT(ISERROR(SEARCH("Evening",O86)))</formula>
    </cfRule>
    <cfRule type="containsText" dxfId="104" priority="30" operator="containsText" text="Peak">
      <formula>NOT(ISERROR(SEARCH("Peak",O86)))</formula>
    </cfRule>
    <cfRule type="containsText" dxfId="103" priority="31" operator="containsText" text="Afternoon">
      <formula>NOT(ISERROR(SEARCH("Afternoon",O86)))</formula>
    </cfRule>
    <cfRule type="containsText" dxfId="102" priority="32" operator="containsText" text="Morning">
      <formula>NOT(ISERROR(SEARCH("Morning",O86)))</formula>
    </cfRule>
  </conditionalFormatting>
  <conditionalFormatting sqref="P38:S39">
    <cfRule type="containsText" dxfId="101" priority="369" operator="containsText" text="Night">
      <formula>NOT(ISERROR(SEARCH("Night",P38)))</formula>
    </cfRule>
    <cfRule type="containsText" dxfId="100" priority="370" operator="containsText" text="Evening">
      <formula>NOT(ISERROR(SEARCH("Evening",P38)))</formula>
    </cfRule>
    <cfRule type="containsText" dxfId="99" priority="371" operator="containsText" text="Peak">
      <formula>NOT(ISERROR(SEARCH("Peak",P38)))</formula>
    </cfRule>
    <cfRule type="containsText" dxfId="98" priority="372" operator="containsText" text="Afternoon">
      <formula>NOT(ISERROR(SEARCH("Afternoon",P38)))</formula>
    </cfRule>
    <cfRule type="containsText" dxfId="97" priority="373" operator="containsText" text="Morning">
      <formula>NOT(ISERROR(SEARCH("Morning",P38)))</formula>
    </cfRule>
  </conditionalFormatting>
  <conditionalFormatting sqref="U6:W39">
    <cfRule type="containsText" dxfId="96" priority="180" operator="containsText" text="Night">
      <formula>NOT(ISERROR(SEARCH("Night",U6)))</formula>
    </cfRule>
    <cfRule type="containsText" dxfId="95" priority="181" operator="containsText" text="Evening">
      <formula>NOT(ISERROR(SEARCH("Evening",U6)))</formula>
    </cfRule>
    <cfRule type="containsText" dxfId="94" priority="182" operator="containsText" text="Peak">
      <formula>NOT(ISERROR(SEARCH("Peak",U6)))</formula>
    </cfRule>
    <cfRule type="containsText" dxfId="93" priority="183" operator="containsText" text="Afternoon">
      <formula>NOT(ISERROR(SEARCH("Afternoon",U6)))</formula>
    </cfRule>
    <cfRule type="containsText" dxfId="92" priority="184" operator="containsText" text="Morning">
      <formula>NOT(ISERROR(SEARCH("Morning",U6)))</formula>
    </cfRule>
  </conditionalFormatting>
  <conditionalFormatting sqref="U48:W79">
    <cfRule type="containsText" dxfId="91" priority="78" operator="containsText" text="Night">
      <formula>NOT(ISERROR(SEARCH("Night",U48)))</formula>
    </cfRule>
    <cfRule type="containsText" dxfId="90" priority="79" operator="containsText" text="Evening">
      <formula>NOT(ISERROR(SEARCH("Evening",U48)))</formula>
    </cfRule>
    <cfRule type="containsText" dxfId="89" priority="80" operator="containsText" text="Peak">
      <formula>NOT(ISERROR(SEARCH("Peak",U48)))</formula>
    </cfRule>
    <cfRule type="containsText" dxfId="88" priority="81" operator="containsText" text="Afternoon">
      <formula>NOT(ISERROR(SEARCH("Afternoon",U48)))</formula>
    </cfRule>
    <cfRule type="containsText" dxfId="87" priority="82" operator="containsText" text="Morning">
      <formula>NOT(ISERROR(SEARCH("Morning",U48)))</formula>
    </cfRule>
  </conditionalFormatting>
  <conditionalFormatting sqref="U86:W104">
    <cfRule type="containsText" dxfId="86" priority="23" operator="containsText" text="Night">
      <formula>NOT(ISERROR(SEARCH("Night",U86)))</formula>
    </cfRule>
    <cfRule type="containsText" dxfId="85" priority="24" operator="containsText" text="Evening">
      <formula>NOT(ISERROR(SEARCH("Evening",U86)))</formula>
    </cfRule>
    <cfRule type="containsText" dxfId="84" priority="25" operator="containsText" text="Peak">
      <formula>NOT(ISERROR(SEARCH("Peak",U86)))</formula>
    </cfRule>
    <cfRule type="containsText" dxfId="83" priority="26" operator="containsText" text="Afternoon">
      <formula>NOT(ISERROR(SEARCH("Afternoon",U86)))</formula>
    </cfRule>
    <cfRule type="containsText" dxfId="82" priority="27" operator="containsText" text="Morning">
      <formula>NOT(ISERROR(SEARCH("Morning",U86)))</formula>
    </cfRule>
  </conditionalFormatting>
  <conditionalFormatting sqref="AB6:AB10 AB48:AB52 AB86:AB90">
    <cfRule type="cellIs" dxfId="81" priority="401" operator="lessThan">
      <formula>0.145</formula>
    </cfRule>
    <cfRule type="cellIs" dxfId="80" priority="402" operator="greaterThanOrEqual">
      <formula>0.145</formula>
    </cfRule>
  </conditionalFormatting>
  <conditionalFormatting sqref="AB11:AB39 AB53:AB79">
    <cfRule type="cellIs" dxfId="79" priority="415" operator="lessThan">
      <formula>0.15</formula>
    </cfRule>
    <cfRule type="cellIs" dxfId="78" priority="416" operator="greaterThanOrEqual">
      <formula>0.15</formula>
    </cfRule>
  </conditionalFormatting>
  <conditionalFormatting sqref="AB40">
    <cfRule type="cellIs" dxfId="77" priority="301" operator="lessThan">
      <formula>0.145</formula>
    </cfRule>
    <cfRule type="cellIs" dxfId="76" priority="302" operator="greaterThanOrEqual">
      <formula>0.145</formula>
    </cfRule>
  </conditionalFormatting>
  <conditionalFormatting sqref="AB48:AB72">
    <cfRule type="cellIs" dxfId="75" priority="72" operator="lessThanOrEqual">
      <formula>0.1</formula>
    </cfRule>
  </conditionalFormatting>
  <conditionalFormatting sqref="AB73:AB80 AB104:AB105 AB6:AB40">
    <cfRule type="cellIs" dxfId="74" priority="300" operator="lessThanOrEqual">
      <formula>0.1</formula>
    </cfRule>
  </conditionalFormatting>
  <conditionalFormatting sqref="AB80">
    <cfRule type="cellIs" dxfId="73" priority="89" operator="lessThan">
      <formula>0.145</formula>
    </cfRule>
    <cfRule type="cellIs" dxfId="72" priority="90" operator="greaterThanOrEqual">
      <formula>0.145</formula>
    </cfRule>
  </conditionalFormatting>
  <conditionalFormatting sqref="AB86:AB103">
    <cfRule type="cellIs" dxfId="71" priority="8" operator="lessThanOrEqual">
      <formula>0.1</formula>
    </cfRule>
  </conditionalFormatting>
  <conditionalFormatting sqref="AB91:AB103">
    <cfRule type="cellIs" dxfId="70" priority="9" operator="lessThan">
      <formula>0.15</formula>
    </cfRule>
  </conditionalFormatting>
  <conditionalFormatting sqref="AB91:AB104">
    <cfRule type="cellIs" dxfId="69" priority="7" operator="greaterThanOrEqual">
      <formula>0.15</formula>
    </cfRule>
  </conditionalFormatting>
  <conditionalFormatting sqref="AB104">
    <cfRule type="cellIs" dxfId="68" priority="6" operator="lessThan">
      <formula>0.15</formula>
    </cfRule>
  </conditionalFormatting>
  <conditionalFormatting sqref="AB105">
    <cfRule type="cellIs" dxfId="67" priority="34" operator="lessThan">
      <formula>0.145</formula>
    </cfRule>
    <cfRule type="cellIs" dxfId="66" priority="35" operator="greaterThanOrEqual">
      <formula>0.145</formula>
    </cfRule>
  </conditionalFormatting>
  <conditionalFormatting sqref="AC6:AC39 AC48:AC79 AC86:AC104">
    <cfRule type="containsText" dxfId="65" priority="403" operator="containsText" text="Night">
      <formula>NOT(ISERROR(SEARCH("Night",AC6)))</formula>
    </cfRule>
    <cfRule type="containsText" dxfId="64" priority="404" operator="containsText" text="Evening">
      <formula>NOT(ISERROR(SEARCH("Evening",AC6)))</formula>
    </cfRule>
    <cfRule type="containsText" dxfId="63" priority="405" operator="containsText" text="Peak">
      <formula>NOT(ISERROR(SEARCH("Peak",AC6)))</formula>
    </cfRule>
    <cfRule type="containsText" dxfId="62" priority="406" operator="containsText" text="Afternoon">
      <formula>NOT(ISERROR(SEARCH("Afternoon",AC6)))</formula>
    </cfRule>
    <cfRule type="containsText" dxfId="61" priority="407" operator="containsText" text="Morning">
      <formula>NOT(ISERROR(SEARCH("Morning",AC6)))</formula>
    </cfRule>
    <cfRule type="cellIs" dxfId="60" priority="408" operator="lessThan">
      <formula>20</formula>
    </cfRule>
    <cfRule type="cellIs" priority="409" operator="equal">
      <formula>30</formula>
    </cfRule>
    <cfRule type="cellIs" dxfId="59" priority="410" operator="greaterThan">
      <formula>31</formula>
    </cfRule>
    <cfRule type="cellIs" dxfId="58" priority="411" operator="between">
      <formula>19</formula>
      <formula>29</formula>
    </cfRule>
  </conditionalFormatting>
  <conditionalFormatting sqref="AG8:AG10">
    <cfRule type="containsText" dxfId="57" priority="412" operator="containsText" text="Early Morning">
      <formula>NOT(ISERROR(SEARCH("Early Morning",AG8)))</formula>
    </cfRule>
  </conditionalFormatting>
  <conditionalFormatting sqref="AG50:AG52">
    <cfRule type="containsText" dxfId="56" priority="122" operator="containsText" text="Early Morning">
      <formula>NOT(ISERROR(SEARCH("Early Morning",AG50)))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1ACE-E24B-4A0F-B2D1-298A0CBB9C66}">
  <dimension ref="A1:AB105"/>
  <sheetViews>
    <sheetView topLeftCell="A6" zoomScale="70" zoomScaleNormal="70" workbookViewId="0">
      <selection activeCell="L20" sqref="L20"/>
    </sheetView>
  </sheetViews>
  <sheetFormatPr defaultRowHeight="14.4" x14ac:dyDescent="0.3"/>
  <cols>
    <col min="3" max="3" width="12.77734375" bestFit="1" customWidth="1"/>
    <col min="4" max="4" width="12.77734375" customWidth="1"/>
    <col min="5" max="5" width="11.33203125" hidden="1" customWidth="1"/>
    <col min="6" max="6" width="10.44140625" bestFit="1" customWidth="1"/>
    <col min="7" max="7" width="16.21875" bestFit="1" customWidth="1"/>
    <col min="8" max="8" width="17.77734375" bestFit="1" customWidth="1"/>
    <col min="9" max="9" width="9" customWidth="1"/>
    <col min="10" max="11" width="17.77734375" customWidth="1"/>
    <col min="12" max="12" width="18.21875" bestFit="1" customWidth="1"/>
    <col min="13" max="13" width="11" bestFit="1" customWidth="1"/>
    <col min="14" max="14" width="10.33203125" bestFit="1" customWidth="1"/>
    <col min="15" max="15" width="11" bestFit="1" customWidth="1"/>
    <col min="16" max="16" width="14" bestFit="1" customWidth="1"/>
    <col min="17" max="17" width="14" customWidth="1"/>
    <col min="18" max="18" width="17.77734375" bestFit="1" customWidth="1"/>
    <col min="19" max="20" width="17.77734375" customWidth="1"/>
    <col min="21" max="21" width="16.21875" bestFit="1" customWidth="1"/>
    <col min="22" max="22" width="10.44140625" bestFit="1" customWidth="1"/>
    <col min="23" max="23" width="6.88671875" customWidth="1"/>
    <col min="24" max="24" width="10.77734375" bestFit="1" customWidth="1"/>
    <col min="28" max="28" width="21.5546875" bestFit="1" customWidth="1"/>
    <col min="29" max="29" width="13.21875" bestFit="1" customWidth="1"/>
  </cols>
  <sheetData>
    <row r="1" spans="1:24" x14ac:dyDescent="0.3">
      <c r="A1" s="63" t="s">
        <v>51</v>
      </c>
      <c r="C1" s="27"/>
      <c r="D1" s="27"/>
    </row>
    <row r="2" spans="1:24" ht="21" x14ac:dyDescent="0.3">
      <c r="A2" s="63"/>
      <c r="C2" s="27"/>
      <c r="D2" s="27"/>
      <c r="F2" s="60" t="s">
        <v>82</v>
      </c>
      <c r="G2" s="61"/>
      <c r="H2" s="61"/>
      <c r="I2" s="61"/>
      <c r="J2" s="61"/>
      <c r="K2" s="61"/>
      <c r="L2" s="61"/>
      <c r="M2" s="61"/>
      <c r="N2" s="28"/>
      <c r="O2" s="60" t="s">
        <v>83</v>
      </c>
      <c r="P2" s="61"/>
      <c r="Q2" s="61"/>
      <c r="R2" s="61"/>
      <c r="S2" s="61"/>
      <c r="T2" s="61"/>
      <c r="U2" s="61"/>
      <c r="V2" s="61"/>
    </row>
    <row r="3" spans="1:24" x14ac:dyDescent="0.3">
      <c r="A3" s="63"/>
      <c r="C3" s="29"/>
      <c r="D3" s="30"/>
      <c r="F3" s="31" t="s">
        <v>39</v>
      </c>
      <c r="M3" s="20" t="s">
        <v>40</v>
      </c>
      <c r="O3" s="20" t="s">
        <v>39</v>
      </c>
      <c r="U3" s="24"/>
      <c r="V3" s="20" t="s">
        <v>40</v>
      </c>
      <c r="W3" s="24"/>
      <c r="X3" s="20" t="s">
        <v>39</v>
      </c>
    </row>
    <row r="4" spans="1:24" ht="28.8" x14ac:dyDescent="0.3">
      <c r="A4" s="63"/>
      <c r="C4" s="29"/>
      <c r="D4" s="29" t="s">
        <v>66</v>
      </c>
      <c r="E4" s="20" t="s">
        <v>43</v>
      </c>
      <c r="F4" s="20" t="s">
        <v>59</v>
      </c>
      <c r="G4" s="21" t="s">
        <v>84</v>
      </c>
      <c r="H4" s="22" t="s">
        <v>85</v>
      </c>
      <c r="I4" s="33"/>
      <c r="J4" s="22" t="s">
        <v>85</v>
      </c>
      <c r="K4" s="22" t="s">
        <v>86</v>
      </c>
      <c r="L4" s="21" t="s">
        <v>87</v>
      </c>
      <c r="M4" s="21" t="s">
        <v>41</v>
      </c>
      <c r="O4" s="21" t="s">
        <v>41</v>
      </c>
      <c r="P4" s="21" t="s">
        <v>88</v>
      </c>
      <c r="Q4" s="22" t="s">
        <v>86</v>
      </c>
      <c r="R4" s="22" t="s">
        <v>85</v>
      </c>
      <c r="S4" s="24"/>
      <c r="T4" s="22" t="s">
        <v>85</v>
      </c>
      <c r="U4" s="21" t="s">
        <v>84</v>
      </c>
      <c r="V4" s="34" t="s">
        <v>59</v>
      </c>
      <c r="W4" s="24"/>
      <c r="X4" s="20" t="s">
        <v>59</v>
      </c>
    </row>
    <row r="5" spans="1:24" x14ac:dyDescent="0.3">
      <c r="A5" s="63"/>
      <c r="D5" s="51"/>
      <c r="E5" s="20" t="s">
        <v>44</v>
      </c>
      <c r="F5" s="55">
        <v>777</v>
      </c>
      <c r="G5" s="25">
        <v>662</v>
      </c>
      <c r="H5" s="25">
        <v>831</v>
      </c>
      <c r="I5" s="56" t="s">
        <v>42</v>
      </c>
      <c r="J5" s="25">
        <f>H5</f>
        <v>831</v>
      </c>
      <c r="K5" s="25">
        <v>627</v>
      </c>
      <c r="L5" s="25">
        <v>271</v>
      </c>
      <c r="M5" s="25">
        <v>1</v>
      </c>
      <c r="N5" s="56" t="s">
        <v>42</v>
      </c>
      <c r="O5" s="25">
        <v>1</v>
      </c>
      <c r="P5" s="25">
        <v>893</v>
      </c>
      <c r="Q5" s="25">
        <v>626</v>
      </c>
      <c r="R5" s="25">
        <v>839</v>
      </c>
      <c r="S5" s="57" t="s">
        <v>42</v>
      </c>
      <c r="T5" s="25">
        <f>R5</f>
        <v>839</v>
      </c>
      <c r="U5" s="25">
        <v>847</v>
      </c>
      <c r="V5" s="55">
        <v>777</v>
      </c>
      <c r="W5" s="57" t="s">
        <v>42</v>
      </c>
      <c r="X5" s="55">
        <v>777</v>
      </c>
    </row>
    <row r="6" spans="1:24" ht="15.6" x14ac:dyDescent="0.3">
      <c r="A6" s="63"/>
      <c r="B6" s="3">
        <f>IF(C6="Early Morning",0,IF(C6="Morning",1,IF(C6="Midday",2,IF(C6="Peak",3,IF(C6="Evening",4,IF(C6="Night",5,""))))))</f>
        <v>0</v>
      </c>
      <c r="C6" s="4" t="s">
        <v>33</v>
      </c>
      <c r="D6" s="35">
        <v>1</v>
      </c>
      <c r="E6" s="30"/>
      <c r="F6" s="58">
        <f>('[1]2'!E5-Summary!F6)*1440*-1</f>
        <v>0</v>
      </c>
      <c r="G6" s="58">
        <f>('[1]2'!F5-Summary!G6)*1440*-1</f>
        <v>0</v>
      </c>
      <c r="H6" s="58">
        <f>('[1]2'!G5-Summary!H6)*1440*-1</f>
        <v>0</v>
      </c>
      <c r="I6" s="58"/>
      <c r="J6" s="58">
        <f>('[1]2'!I5-Summary!J6)*1440*-1</f>
        <v>0</v>
      </c>
      <c r="K6" s="58">
        <f>('[1]2'!J5-Summary!K6)*1440*-1</f>
        <v>-0.99999999999999645</v>
      </c>
      <c r="L6" s="58">
        <f ca="1">('[1]2'!K5-Summary!L6)*1440*-1</f>
        <v>-1.9999999999999529</v>
      </c>
      <c r="M6" s="58">
        <f ca="1">('[1]2'!L5-Summary!M6)*1440*-1</f>
        <v>-0.99999999999995648</v>
      </c>
      <c r="N6" s="58"/>
      <c r="O6" s="58">
        <f ca="1">('[1]2'!N5-Summary!O6)*1440*-1</f>
        <v>1.0000000000000364</v>
      </c>
      <c r="P6" s="58">
        <f ca="1">('[1]2'!O5-Summary!P6)*1440*-1</f>
        <v>-3.9999999999999458</v>
      </c>
      <c r="Q6" s="58">
        <f ca="1">('[1]2'!P5-Summary!Q6)*1440*-1</f>
        <v>-3.9999999999999059</v>
      </c>
      <c r="R6" s="58">
        <f ca="1">('[1]2'!Q5-Summary!R6)*1440*-1</f>
        <v>-1.9999999999999929</v>
      </c>
      <c r="S6" s="58"/>
      <c r="T6" s="58">
        <f ca="1">('[1]2'!S5-Summary!T6)*1440*-1</f>
        <v>-1.9999999999999929</v>
      </c>
      <c r="U6" s="58">
        <f ca="1">('[1]2'!T5-Summary!U6)*1440*-1</f>
        <v>-2.9999999999999893</v>
      </c>
      <c r="V6" s="58">
        <f ca="1">('[1]2'!U5-Summary!V6)*1440*-1</f>
        <v>-3.9999999999999858</v>
      </c>
      <c r="W6" s="58"/>
      <c r="X6" s="58">
        <f ca="1">('[1]2'!W5-Summary!X6)*1440*-1</f>
        <v>-0.99999999999999645</v>
      </c>
    </row>
    <row r="7" spans="1:24" ht="15.6" x14ac:dyDescent="0.3">
      <c r="A7" s="63"/>
      <c r="B7" s="3">
        <f>IF(C7="Early Morning",0,IF(C7="Morning",1,IF(C7="Midday",2,IF(C7="Peak",3,IF(C7="Evening",4,IF(C7="Night",5,""))))))</f>
        <v>0</v>
      </c>
      <c r="C7" s="4" t="s">
        <v>33</v>
      </c>
      <c r="D7" s="35">
        <v>2</v>
      </c>
      <c r="E7" s="43"/>
      <c r="F7" s="58">
        <f>('[1]2'!E6-Summary!F7)*1440*-1</f>
        <v>0</v>
      </c>
      <c r="G7" s="58">
        <f>('[1]2'!F6-Summary!G7)*1440*-1</f>
        <v>0</v>
      </c>
      <c r="H7" s="58">
        <f>('[1]2'!G6-Summary!H7)*1440*-1</f>
        <v>0</v>
      </c>
      <c r="I7" s="58"/>
      <c r="J7" s="58">
        <f>('[1]2'!I6-Summary!J7)*1440*-1</f>
        <v>0</v>
      </c>
      <c r="K7" s="58">
        <f>('[1]2'!J6-Summary!K7)*1440*-1</f>
        <v>-0.99999999999999645</v>
      </c>
      <c r="L7" s="58">
        <f ca="1">('[1]2'!K6-Summary!L7)*1440*-1</f>
        <v>-1.9999999999999929</v>
      </c>
      <c r="M7" s="58">
        <f ca="1">('[1]2'!L6-Summary!M7)*1440*-1</f>
        <v>-0.99999999999999645</v>
      </c>
      <c r="N7" s="58"/>
      <c r="O7" s="58">
        <f ca="1">('[1]2'!N6-Summary!O7)*1440*-1</f>
        <v>0.99999999999999645</v>
      </c>
      <c r="P7" s="58">
        <f ca="1">('[1]2'!O6-Summary!P7)*1440*-1</f>
        <v>-4.0000000000000657</v>
      </c>
      <c r="Q7" s="58">
        <f ca="1">('[1]2'!P6-Summary!Q7)*1440*-1</f>
        <v>-4.0000000000000657</v>
      </c>
      <c r="R7" s="58">
        <f ca="1">('[1]2'!Q6-Summary!R7)*1440*-1</f>
        <v>-2.0000000000001528</v>
      </c>
      <c r="S7" s="58"/>
      <c r="T7" s="58">
        <f ca="1">('[1]2'!S6-Summary!T7)*1440*-1</f>
        <v>-2.0000000000001528</v>
      </c>
      <c r="U7" s="58">
        <f ca="1">('[1]2'!T6-Summary!U7)*1440*-1</f>
        <v>-3.0000000000001492</v>
      </c>
      <c r="V7" s="58">
        <f ca="1">('[1]2'!U6-Summary!V7)*1440*-1</f>
        <v>-4.0000000000001457</v>
      </c>
      <c r="W7" s="58"/>
      <c r="X7" s="58">
        <f ca="1">('[1]2'!W6-Summary!X7)*1440*-1</f>
        <v>-1.0000000000001563</v>
      </c>
    </row>
    <row r="8" spans="1:24" ht="15.6" x14ac:dyDescent="0.3">
      <c r="A8" s="63"/>
      <c r="B8" s="3">
        <f t="shared" ref="B8:B39" si="0">IF(C8="Early Morning",0,IF(C8="Morning",1,IF(C8="Midday",2,IF(C8="Peak",3,IF(C8="Evening",4,IF(C8="Night",5,""))))))</f>
        <v>1</v>
      </c>
      <c r="C8" s="4" t="s">
        <v>34</v>
      </c>
      <c r="D8" s="35">
        <v>3</v>
      </c>
      <c r="E8" s="43"/>
      <c r="F8" s="58">
        <f ca="1">('[1]2'!E7-Summary!F8)*1440*-1</f>
        <v>-0.99999999999999645</v>
      </c>
      <c r="G8" s="58">
        <f ca="1">('[1]2'!F7-Summary!G8)*1440*-1</f>
        <v>-0.99999999999999645</v>
      </c>
      <c r="H8" s="58">
        <f ca="1">('[1]2'!G7-Summary!H8)*1440*-1</f>
        <v>-2.9999999999999893</v>
      </c>
      <c r="I8" s="58"/>
      <c r="J8" s="58">
        <f ca="1">('[1]2'!I7-Summary!J8)*1440*-1</f>
        <v>-1.9999999999999929</v>
      </c>
      <c r="K8" s="58">
        <f ca="1">('[1]2'!J7-Summary!K8)*1440*-1</f>
        <v>-0.99999999999999645</v>
      </c>
      <c r="L8" s="58">
        <f ca="1">('[1]2'!K7-Summary!L8)*1440*-1</f>
        <v>-2.0000000000000728</v>
      </c>
      <c r="M8" s="58">
        <f ca="1">('[1]2'!L7-Summary!M8)*1440*-1</f>
        <v>-1.0000000000000764</v>
      </c>
      <c r="N8" s="58"/>
      <c r="O8" s="58">
        <f ca="1">('[1]2'!N7-Summary!O8)*1440*-1</f>
        <v>0.99999999999991651</v>
      </c>
      <c r="P8" s="58">
        <f ca="1">('[1]2'!O7-Summary!P8)*1440*-1</f>
        <v>-4.0000000000001457</v>
      </c>
      <c r="Q8" s="58">
        <f ca="1">('[1]2'!P7-Summary!Q8)*1440*-1</f>
        <v>-4.0000000000001457</v>
      </c>
      <c r="R8" s="58">
        <f ca="1">('[1]2'!Q7-Summary!R8)*1440*-1</f>
        <v>-2.0000000000002327</v>
      </c>
      <c r="S8" s="58"/>
      <c r="T8" s="58">
        <f ca="1">('[1]2'!S7-Summary!T8)*1440*-1</f>
        <v>-2.0000000000002327</v>
      </c>
      <c r="U8" s="58">
        <f ca="1">('[1]2'!T7-Summary!U8)*1440*-1</f>
        <v>-3.0000000000002292</v>
      </c>
      <c r="V8" s="58">
        <f ca="1">('[1]2'!U7-Summary!V8)*1440*-1</f>
        <v>-4.0000000000002256</v>
      </c>
      <c r="W8" s="58"/>
      <c r="X8" s="58">
        <f ca="1">('[1]2'!W7-Summary!X8)*1440*-1</f>
        <v>-1.0000000000002363</v>
      </c>
    </row>
    <row r="9" spans="1:24" ht="15.6" x14ac:dyDescent="0.3">
      <c r="A9" s="63"/>
      <c r="B9" s="3">
        <f t="shared" si="0"/>
        <v>1</v>
      </c>
      <c r="C9" s="4" t="s">
        <v>34</v>
      </c>
      <c r="D9" s="35">
        <v>1</v>
      </c>
      <c r="E9" s="43"/>
      <c r="F9" s="58">
        <f ca="1">('[1]2'!E8-Summary!F9)*1440*-1</f>
        <v>-0.99999999999999645</v>
      </c>
      <c r="G9" s="58">
        <f ca="1">('[1]2'!F8-Summary!G9)*1440*-1</f>
        <v>-0.99999999999999645</v>
      </c>
      <c r="H9" s="58">
        <f ca="1">('[1]2'!G8-Summary!H9)*1440*-1</f>
        <v>-2.9999999999999893</v>
      </c>
      <c r="I9" s="58"/>
      <c r="J9" s="58">
        <f ca="1">('[1]2'!I8-Summary!J9)*1440*-1</f>
        <v>-1.9999999999999929</v>
      </c>
      <c r="K9" s="58">
        <f ca="1">('[1]2'!J8-Summary!K9)*1440*-1</f>
        <v>-0.99999999999999645</v>
      </c>
      <c r="L9" s="58">
        <f ca="1">('[1]2'!K8-Summary!L9)*1440*-1</f>
        <v>-2.0000000000000728</v>
      </c>
      <c r="M9" s="58">
        <f ca="1">('[1]2'!L8-Summary!M9)*1440*-1</f>
        <v>-1.0000000000000764</v>
      </c>
      <c r="N9" s="58"/>
      <c r="O9" s="58">
        <f ca="1">('[1]2'!N8-Summary!O9)*1440*-1</f>
        <v>0.99999999999991651</v>
      </c>
      <c r="P9" s="58">
        <f ca="1">('[1]2'!O8-Summary!P9)*1440*-1</f>
        <v>-4.0000000000001457</v>
      </c>
      <c r="Q9" s="58">
        <f ca="1">('[1]2'!P8-Summary!Q9)*1440*-1</f>
        <v>-4.0000000000001457</v>
      </c>
      <c r="R9" s="58">
        <f ca="1">('[1]2'!Q8-Summary!R9)*1440*-1</f>
        <v>-2.0000000000002327</v>
      </c>
      <c r="S9" s="58"/>
      <c r="T9" s="58">
        <f ca="1">('[1]2'!S8-Summary!T9)*1440*-1</f>
        <v>-2.0000000000002327</v>
      </c>
      <c r="U9" s="58">
        <f ca="1">('[1]2'!T8-Summary!U9)*1440*-1</f>
        <v>-3.0000000000002292</v>
      </c>
      <c r="V9" s="58">
        <f ca="1">('[1]2'!U8-Summary!V9)*1440*-1</f>
        <v>-4.0000000000002256</v>
      </c>
      <c r="W9" s="58"/>
      <c r="X9" s="58">
        <f ca="1">('[1]2'!W8-Summary!X9)*1440*-1</f>
        <v>-1.0000000000002363</v>
      </c>
    </row>
    <row r="10" spans="1:24" ht="15.6" x14ac:dyDescent="0.3">
      <c r="A10" s="63"/>
      <c r="B10" s="3">
        <f t="shared" si="0"/>
        <v>1</v>
      </c>
      <c r="C10" s="4" t="s">
        <v>34</v>
      </c>
      <c r="D10" s="35">
        <v>2</v>
      </c>
      <c r="E10" s="43"/>
      <c r="F10" s="58">
        <f ca="1">('[1]2'!E9-Summary!F10)*1440*-1</f>
        <v>-1.0000000000001563</v>
      </c>
      <c r="G10" s="58">
        <f ca="1">('[1]2'!F9-Summary!G10)*1440*-1</f>
        <v>-1.0000000000001563</v>
      </c>
      <c r="H10" s="58">
        <f ca="1">('[1]2'!G9-Summary!H10)*1440*-1</f>
        <v>-3.0000000000001492</v>
      </c>
      <c r="I10" s="58"/>
      <c r="J10" s="58">
        <f ca="1">('[1]2'!I9-Summary!J10)*1440*-1</f>
        <v>-2.0000000000001528</v>
      </c>
      <c r="K10" s="58">
        <f ca="1">('[1]2'!J9-Summary!K10)*1440*-1</f>
        <v>-1.0000000000001563</v>
      </c>
      <c r="L10" s="58">
        <f ca="1">('[1]2'!K9-Summary!L10)*1440*-1</f>
        <v>-2.0000000000002327</v>
      </c>
      <c r="M10" s="58">
        <f ca="1">('[1]2'!L9-Summary!M10)*1440*-1</f>
        <v>-1.0000000000002363</v>
      </c>
      <c r="N10" s="58"/>
      <c r="O10" s="58">
        <f ca="1">('[1]2'!N9-Summary!O10)*1440*-1</f>
        <v>0.99999999999975664</v>
      </c>
      <c r="P10" s="58">
        <f ca="1">('[1]2'!O9-Summary!P10)*1440*-1</f>
        <v>-4.0000000000003055</v>
      </c>
      <c r="Q10" s="58">
        <f ca="1">('[1]2'!P9-Summary!Q10)*1440*-1</f>
        <v>-4.0000000000003055</v>
      </c>
      <c r="R10" s="58">
        <f ca="1">('[1]2'!Q9-Summary!R10)*1440*-1</f>
        <v>-2.0000000000003926</v>
      </c>
      <c r="S10" s="58"/>
      <c r="T10" s="58">
        <f ca="1">('[1]2'!S9-Summary!T10)*1440*-1</f>
        <v>-2.0000000000003926</v>
      </c>
      <c r="U10" s="58">
        <f ca="1">('[1]2'!T9-Summary!U10)*1440*-1</f>
        <v>-3.000000000000389</v>
      </c>
      <c r="V10" s="58">
        <f ca="1">('[1]2'!U9-Summary!V10)*1440*-1</f>
        <v>-4.0000000000003855</v>
      </c>
      <c r="W10" s="58"/>
      <c r="X10" s="58">
        <f ca="1">('[1]2'!W9-Summary!X10)*1440*-1</f>
        <v>-1.0000000000003961</v>
      </c>
    </row>
    <row r="11" spans="1:24" ht="15.6" x14ac:dyDescent="0.3">
      <c r="A11" s="63"/>
      <c r="B11" s="3">
        <f t="shared" si="0"/>
        <v>1</v>
      </c>
      <c r="C11" s="4" t="s">
        <v>34</v>
      </c>
      <c r="D11" s="35">
        <v>3</v>
      </c>
      <c r="E11" s="43"/>
      <c r="F11" s="58">
        <f ca="1">('[1]2'!E10-Summary!F11)*1440*-1</f>
        <v>-1.0000000000002363</v>
      </c>
      <c r="G11" s="58">
        <f ca="1">('[1]2'!F10-Summary!G11)*1440*-1</f>
        <v>-1.0000000000002363</v>
      </c>
      <c r="H11" s="58">
        <f ca="1">('[1]2'!G10-Summary!H11)*1440*-1</f>
        <v>-3.0000000000002292</v>
      </c>
      <c r="I11" s="58"/>
      <c r="J11" s="58">
        <f ca="1">('[1]2'!I10-Summary!J11)*1440*-1</f>
        <v>-2.0000000000002327</v>
      </c>
      <c r="K11" s="58">
        <f ca="1">('[1]2'!J10-Summary!K11)*1440*-1</f>
        <v>-1.0000000000002363</v>
      </c>
      <c r="L11" s="58">
        <f ca="1">('[1]2'!K10-Summary!L11)*1440*-1</f>
        <v>-2.0000000000003126</v>
      </c>
      <c r="M11" s="58">
        <f ca="1">('[1]2'!L10-Summary!M11)*1440*-1</f>
        <v>-1.0000000000003162</v>
      </c>
      <c r="N11" s="58"/>
      <c r="O11" s="58">
        <f ca="1">('[1]2'!N10-Summary!O11)*1440*-1</f>
        <v>0.9999999999996767</v>
      </c>
      <c r="P11" s="58">
        <f ca="1">('[1]2'!O10-Summary!P11)*1440*-1</f>
        <v>-4.0000000000003855</v>
      </c>
      <c r="Q11" s="58">
        <f ca="1">('[1]2'!P10-Summary!Q11)*1440*-1</f>
        <v>-4.0000000000003855</v>
      </c>
      <c r="R11" s="58">
        <f ca="1">('[1]2'!Q10-Summary!R11)*1440*-1</f>
        <v>-2.0000000000004725</v>
      </c>
      <c r="S11" s="58"/>
      <c r="T11" s="58">
        <f ca="1">('[1]2'!S10-Summary!T11)*1440*-1</f>
        <v>-2.0000000000004725</v>
      </c>
      <c r="U11" s="58">
        <f ca="1">('[1]2'!T10-Summary!U11)*1440*-1</f>
        <v>-3.000000000000469</v>
      </c>
      <c r="V11" s="58">
        <f ca="1">('[1]2'!U10-Summary!V11)*1440*-1</f>
        <v>-4.0000000000004654</v>
      </c>
      <c r="W11" s="58"/>
      <c r="X11" s="58">
        <f ca="1">('[1]2'!W10-Summary!X11)*1440*-1</f>
        <v>-1.0000000000004761</v>
      </c>
    </row>
    <row r="12" spans="1:24" ht="15.6" x14ac:dyDescent="0.3">
      <c r="A12" s="63"/>
      <c r="B12" s="3">
        <f t="shared" si="0"/>
        <v>1</v>
      </c>
      <c r="C12" s="4" t="s">
        <v>34</v>
      </c>
      <c r="D12" s="35">
        <v>1</v>
      </c>
      <c r="E12" s="43"/>
      <c r="F12" s="58">
        <f ca="1">('[1]2'!E11-Summary!F12)*1440*-1</f>
        <v>-1.0000000000002363</v>
      </c>
      <c r="G12" s="58">
        <f ca="1">('[1]2'!F11-Summary!G12)*1440*-1</f>
        <v>-1.0000000000002363</v>
      </c>
      <c r="H12" s="58">
        <f ca="1">('[1]2'!G11-Summary!H12)*1440*-1</f>
        <v>-3.0000000000002292</v>
      </c>
      <c r="I12" s="58"/>
      <c r="J12" s="58">
        <f ca="1">('[1]2'!I11-Summary!J12)*1440*-1</f>
        <v>-2.0000000000002327</v>
      </c>
      <c r="K12" s="58">
        <f ca="1">('[1]2'!J11-Summary!K12)*1440*-1</f>
        <v>-1.0000000000002363</v>
      </c>
      <c r="L12" s="58">
        <f ca="1">('[1]2'!K11-Summary!L12)*1440*-1</f>
        <v>-2.0000000000003126</v>
      </c>
      <c r="M12" s="58">
        <f ca="1">('[1]2'!L11-Summary!M12)*1440*-1</f>
        <v>-1.0000000000003162</v>
      </c>
      <c r="N12" s="58"/>
      <c r="O12" s="58">
        <f ca="1">('[1]2'!N11-Summary!O12)*1440*-1</f>
        <v>0.9999999999996767</v>
      </c>
      <c r="P12" s="58">
        <f ca="1">('[1]2'!O11-Summary!P12)*1440*-1</f>
        <v>-4.0000000000003855</v>
      </c>
      <c r="Q12" s="58">
        <f ca="1">('[1]2'!P11-Summary!Q12)*1440*-1</f>
        <v>-4.0000000000003855</v>
      </c>
      <c r="R12" s="58">
        <f ca="1">('[1]2'!Q11-Summary!R12)*1440*-1</f>
        <v>-2.0000000000004725</v>
      </c>
      <c r="S12" s="58"/>
      <c r="T12" s="58">
        <f ca="1">('[1]2'!S11-Summary!T12)*1440*-1</f>
        <v>-2.0000000000004725</v>
      </c>
      <c r="U12" s="58">
        <f ca="1">('[1]2'!T11-Summary!U12)*1440*-1</f>
        <v>-3.000000000000469</v>
      </c>
      <c r="V12" s="58">
        <f ca="1">('[1]2'!U11-Summary!V12)*1440*-1</f>
        <v>-4.0000000000004654</v>
      </c>
      <c r="W12" s="58"/>
      <c r="X12" s="58">
        <f ca="1">('[1]2'!W11-Summary!X12)*1440*-1</f>
        <v>-1.0000000000004761</v>
      </c>
    </row>
    <row r="13" spans="1:24" ht="15.6" x14ac:dyDescent="0.3">
      <c r="A13" s="63"/>
      <c r="B13" s="3">
        <f t="shared" si="0"/>
        <v>1</v>
      </c>
      <c r="C13" s="4" t="s">
        <v>34</v>
      </c>
      <c r="D13" s="35">
        <v>2</v>
      </c>
      <c r="E13" s="43"/>
      <c r="F13" s="58">
        <f ca="1">('[1]2'!E12-Summary!F13)*1440*-1</f>
        <v>-1.0000000000003961</v>
      </c>
      <c r="G13" s="58">
        <f ca="1">('[1]2'!F12-Summary!G13)*1440*-1</f>
        <v>-1.0000000000003961</v>
      </c>
      <c r="H13" s="58">
        <f ca="1">('[1]2'!G12-Summary!H13)*1440*-1</f>
        <v>-3.000000000000389</v>
      </c>
      <c r="I13" s="58"/>
      <c r="J13" s="58">
        <f ca="1">('[1]2'!I12-Summary!J13)*1440*-1</f>
        <v>-2.0000000000003926</v>
      </c>
      <c r="K13" s="58">
        <f ca="1">('[1]2'!J12-Summary!K13)*1440*-1</f>
        <v>-1.0000000000003961</v>
      </c>
      <c r="L13" s="58">
        <f ca="1">('[1]2'!K12-Summary!L13)*1440*-1</f>
        <v>-2.0000000000004725</v>
      </c>
      <c r="M13" s="58">
        <f ca="1">('[1]2'!L12-Summary!M13)*1440*-1</f>
        <v>-1.0000000000004761</v>
      </c>
      <c r="N13" s="58"/>
      <c r="O13" s="58">
        <f ca="1">('[1]2'!N12-Summary!O13)*1440*-1</f>
        <v>0.99999999999951683</v>
      </c>
      <c r="P13" s="58">
        <f ca="1">('[1]2'!O12-Summary!P13)*1440*-1</f>
        <v>-4.0000000000005453</v>
      </c>
      <c r="Q13" s="58">
        <f ca="1">('[1]2'!P12-Summary!Q13)*1440*-1</f>
        <v>-4.0000000000005453</v>
      </c>
      <c r="R13" s="58">
        <f ca="1">('[1]2'!Q12-Summary!R13)*1440*-1</f>
        <v>-2.0000000000006324</v>
      </c>
      <c r="S13" s="58"/>
      <c r="T13" s="58">
        <f ca="1">('[1]2'!S12-Summary!T13)*1440*-1</f>
        <v>-2.0000000000006324</v>
      </c>
      <c r="U13" s="58">
        <f ca="1">('[1]2'!T12-Summary!U13)*1440*-1</f>
        <v>-3.0000000000006288</v>
      </c>
      <c r="V13" s="58">
        <f ca="1">('[1]2'!U12-Summary!V13)*1440*-1</f>
        <v>-4.0000000000006253</v>
      </c>
      <c r="W13" s="58"/>
      <c r="X13" s="58">
        <f ca="1">('[1]2'!W12-Summary!X13)*1440*-1</f>
        <v>-1.0000000000006359</v>
      </c>
    </row>
    <row r="14" spans="1:24" ht="15.6" x14ac:dyDescent="0.3">
      <c r="A14" s="63"/>
      <c r="B14" s="3">
        <f t="shared" si="0"/>
        <v>1</v>
      </c>
      <c r="C14" s="4" t="s">
        <v>34</v>
      </c>
      <c r="D14" s="35">
        <v>3</v>
      </c>
      <c r="E14" s="43"/>
      <c r="F14" s="58">
        <f ca="1">('[1]2'!E13-Summary!F14)*1440*-1</f>
        <v>-1.0000000000006359</v>
      </c>
      <c r="G14" s="58">
        <f ca="1">('[1]2'!F13-Summary!G14)*1440*-1</f>
        <v>-1.0000000000004761</v>
      </c>
      <c r="H14" s="58">
        <f ca="1">('[1]2'!G13-Summary!H14)*1440*-1</f>
        <v>-3.000000000000469</v>
      </c>
      <c r="I14" s="58"/>
      <c r="J14" s="58">
        <f ca="1">('[1]2'!I13-Summary!J14)*1440*-1</f>
        <v>-2.0000000000004725</v>
      </c>
      <c r="K14" s="58">
        <f ca="1">('[1]2'!J13-Summary!K14)*1440*-1</f>
        <v>-1.0000000000004761</v>
      </c>
      <c r="L14" s="58">
        <f ca="1">('[1]2'!K13-Summary!L14)*1440*-1</f>
        <v>-2.0000000000005524</v>
      </c>
      <c r="M14" s="58">
        <f ca="1">('[1]2'!L13-Summary!M14)*1440*-1</f>
        <v>-1.000000000000556</v>
      </c>
      <c r="N14" s="58"/>
      <c r="O14" s="58">
        <f ca="1">('[1]2'!N13-Summary!O14)*1440*-1</f>
        <v>0.99999999999943689</v>
      </c>
      <c r="P14" s="58">
        <f ca="1">('[1]2'!O13-Summary!P14)*1440*-1</f>
        <v>-4.0000000000006253</v>
      </c>
      <c r="Q14" s="58">
        <f ca="1">('[1]2'!P13-Summary!Q14)*1440*-1</f>
        <v>-4.0000000000006253</v>
      </c>
      <c r="R14" s="58">
        <f ca="1">('[1]2'!Q13-Summary!R14)*1440*-1</f>
        <v>-2.0000000000007123</v>
      </c>
      <c r="S14" s="58"/>
      <c r="T14" s="58">
        <f ca="1">('[1]2'!S13-Summary!T14)*1440*-1</f>
        <v>-2.0000000000007123</v>
      </c>
      <c r="U14" s="58">
        <f ca="1">('[1]2'!T13-Summary!U14)*1440*-1</f>
        <v>-3.0000000000007088</v>
      </c>
      <c r="V14" s="58">
        <f ca="1">('[1]2'!U13-Summary!V14)*1440*-1</f>
        <v>-4.0000000000007052</v>
      </c>
      <c r="W14" s="58"/>
      <c r="X14" s="58">
        <f ca="1">('[1]2'!W13-Summary!X14)*1440*-1</f>
        <v>-1.0000000000007159</v>
      </c>
    </row>
    <row r="15" spans="1:24" ht="15.6" x14ac:dyDescent="0.3">
      <c r="A15" s="63"/>
      <c r="B15" s="3">
        <f t="shared" si="0"/>
        <v>1</v>
      </c>
      <c r="C15" s="4" t="s">
        <v>34</v>
      </c>
      <c r="D15" s="35">
        <v>1</v>
      </c>
      <c r="E15" s="43"/>
      <c r="F15" s="58">
        <f ca="1">('[1]2'!E14-Summary!F15)*1440*-1</f>
        <v>-1.0000000000004761</v>
      </c>
      <c r="G15" s="58">
        <f ca="1">('[1]2'!F14-Summary!G15)*1440*-1</f>
        <v>-1.0000000000004761</v>
      </c>
      <c r="H15" s="58">
        <f ca="1">('[1]2'!G14-Summary!H15)*1440*-1</f>
        <v>-3.000000000000469</v>
      </c>
      <c r="I15" s="58"/>
      <c r="J15" s="58">
        <f ca="1">('[1]2'!I14-Summary!J15)*1440*-1</f>
        <v>-2.0000000000004725</v>
      </c>
      <c r="K15" s="58">
        <f ca="1">('[1]2'!J14-Summary!K15)*1440*-1</f>
        <v>-1.0000000000004761</v>
      </c>
      <c r="L15" s="58">
        <f ca="1">('[1]2'!K14-Summary!L15)*1440*-1</f>
        <v>-2.0000000000005524</v>
      </c>
      <c r="M15" s="58">
        <f ca="1">('[1]2'!L14-Summary!M15)*1440*-1</f>
        <v>-1.000000000000556</v>
      </c>
      <c r="N15" s="58"/>
      <c r="O15" s="58">
        <f ca="1">('[1]2'!N14-Summary!O15)*1440*-1</f>
        <v>0.99999999999943689</v>
      </c>
      <c r="P15" s="58">
        <f ca="1">('[1]2'!O14-Summary!P15)*1440*-1</f>
        <v>-4.0000000000006253</v>
      </c>
      <c r="Q15" s="58">
        <f ca="1">('[1]2'!P14-Summary!Q15)*1440*-1</f>
        <v>-4.0000000000006253</v>
      </c>
      <c r="R15" s="58">
        <f ca="1">('[1]2'!Q14-Summary!R15)*1440*-1</f>
        <v>-2.0000000000007123</v>
      </c>
      <c r="S15" s="58"/>
      <c r="T15" s="58">
        <f ca="1">('[1]2'!S14-Summary!T15)*1440*-1</f>
        <v>-2.0000000000007123</v>
      </c>
      <c r="U15" s="58">
        <f ca="1">('[1]2'!T14-Summary!U15)*1440*-1</f>
        <v>-3.0000000000007088</v>
      </c>
      <c r="V15" s="58">
        <f ca="1">('[1]2'!U14-Summary!V15)*1440*-1</f>
        <v>-4.0000000000007052</v>
      </c>
      <c r="W15" s="58"/>
      <c r="X15" s="58">
        <f ca="1">('[1]2'!W14-Summary!X15)*1440*-1</f>
        <v>0.99999999999927702</v>
      </c>
    </row>
    <row r="16" spans="1:24" ht="15.6" x14ac:dyDescent="0.3">
      <c r="A16" s="63"/>
      <c r="B16" s="3">
        <f t="shared" si="0"/>
        <v>1</v>
      </c>
      <c r="C16" s="4" t="s">
        <v>34</v>
      </c>
      <c r="D16" s="35">
        <v>2</v>
      </c>
      <c r="E16" s="43"/>
      <c r="F16" s="58">
        <f ca="1">('[1]2'!E15-Summary!F16)*1440*-1</f>
        <v>-1.0000000000006359</v>
      </c>
      <c r="G16" s="58">
        <f ca="1">('[1]2'!F15-Summary!G16)*1440*-1</f>
        <v>-1.0000000000006359</v>
      </c>
      <c r="H16" s="58">
        <f ca="1">('[1]2'!G15-Summary!H16)*1440*-1</f>
        <v>-3.0000000000006288</v>
      </c>
      <c r="I16" s="58"/>
      <c r="J16" s="58">
        <f ca="1">('[1]2'!I15-Summary!J16)*1440*-1</f>
        <v>-2.0000000000006324</v>
      </c>
      <c r="K16" s="58">
        <f ca="1">('[1]2'!J15-Summary!K16)*1440*-1</f>
        <v>-1.0000000000006359</v>
      </c>
      <c r="L16" s="58">
        <f ca="1">('[1]2'!K15-Summary!L16)*1440*-1</f>
        <v>-2.0000000000007123</v>
      </c>
      <c r="M16" s="58">
        <f ca="1">('[1]2'!L15-Summary!M16)*1440*-1</f>
        <v>-1.0000000000007159</v>
      </c>
      <c r="N16" s="58"/>
      <c r="O16" s="58">
        <f ca="1">('[1]2'!N15-Summary!O16)*1440*-1</f>
        <v>0.99999999999927702</v>
      </c>
      <c r="P16" s="58">
        <f ca="1">('[1]2'!O15-Summary!P16)*1440*-1</f>
        <v>-4.0000000000007851</v>
      </c>
      <c r="Q16" s="58">
        <f ca="1">('[1]2'!P15-Summary!Q16)*1440*-1</f>
        <v>-4.0000000000007851</v>
      </c>
      <c r="R16" s="58">
        <f ca="1">('[1]2'!Q15-Summary!R16)*1440*-1</f>
        <v>-2.0000000000008722</v>
      </c>
      <c r="S16" s="58"/>
      <c r="T16" s="58">
        <f ca="1">('[1]2'!S15-Summary!T16)*1440*-1</f>
        <v>-2.0000000000008722</v>
      </c>
      <c r="U16" s="58">
        <f ca="1">('[1]2'!T15-Summary!U16)*1440*-1</f>
        <v>-3.0000000000008686</v>
      </c>
      <c r="V16" s="58">
        <f ca="1">('[1]2'!U15-Summary!V16)*1440*-1</f>
        <v>-4.0000000000008651</v>
      </c>
      <c r="W16" s="58"/>
      <c r="X16" s="58">
        <f ca="1">('[1]2'!W15-Summary!X16)*1440*-1</f>
        <v>0.99999999999911715</v>
      </c>
    </row>
    <row r="17" spans="1:24" ht="15.6" x14ac:dyDescent="0.3">
      <c r="A17" s="63"/>
      <c r="B17" s="3">
        <f t="shared" si="0"/>
        <v>2</v>
      </c>
      <c r="C17" s="4" t="s">
        <v>35</v>
      </c>
      <c r="D17" s="35">
        <v>3</v>
      </c>
      <c r="E17" s="43"/>
      <c r="F17" s="58">
        <f ca="1">('[1]2'!E16-Summary!F17)*1440*-1</f>
        <v>-1.0000000000007159</v>
      </c>
      <c r="G17" s="58">
        <f ca="1">('[1]2'!F16-Summary!G17)*1440*-1</f>
        <v>-7.1942451995710144E-13</v>
      </c>
      <c r="H17" s="58">
        <f ca="1">('[1]2'!G16-Summary!H17)*1440*-1</f>
        <v>-2.0000000000007123</v>
      </c>
      <c r="I17" s="58"/>
      <c r="J17" s="58">
        <f ca="1">('[1]2'!I16-Summary!J17)*1440*-1</f>
        <v>-1.0000000000007159</v>
      </c>
      <c r="K17" s="58">
        <f ca="1">('[1]2'!J16-Summary!K17)*1440*-1</f>
        <v>-7.1942451995710144E-13</v>
      </c>
      <c r="L17" s="58">
        <f ca="1">('[1]2'!K16-Summary!L17)*1440*-1</f>
        <v>-1.0000000000007958</v>
      </c>
      <c r="M17" s="58">
        <f ca="1">('[1]2'!L16-Summary!M17)*1440*-1</f>
        <v>-7.9936057773011271E-13</v>
      </c>
      <c r="N17" s="58"/>
      <c r="O17" s="58">
        <f ca="1">('[1]2'!N16-Summary!O17)*1440*-1</f>
        <v>0.99999999999919709</v>
      </c>
      <c r="P17" s="58">
        <f ca="1">('[1]2'!O16-Summary!P17)*1440*-1</f>
        <v>-4.0000000000008651</v>
      </c>
      <c r="Q17" s="58">
        <f ca="1">('[1]2'!P16-Summary!Q17)*1440*-1</f>
        <v>-4.0000000000008651</v>
      </c>
      <c r="R17" s="58">
        <f ca="1">('[1]2'!Q16-Summary!R17)*1440*-1</f>
        <v>-2.0000000000009521</v>
      </c>
      <c r="S17" s="58"/>
      <c r="T17" s="58">
        <f ca="1">('[1]2'!S16-Summary!T17)*1440*-1</f>
        <v>-2.0000000000009521</v>
      </c>
      <c r="U17" s="58">
        <f ca="1">('[1]2'!T16-Summary!U17)*1440*-1</f>
        <v>-2.0000000000009521</v>
      </c>
      <c r="V17" s="58">
        <f ca="1">('[1]2'!U16-Summary!V17)*1440*-1</f>
        <v>-2.0000000000009521</v>
      </c>
      <c r="W17" s="58"/>
      <c r="X17" s="58">
        <f ca="1">('[1]2'!W16-Summary!X17)*1440*-1</f>
        <v>0.99999999999903721</v>
      </c>
    </row>
    <row r="18" spans="1:24" ht="15.6" x14ac:dyDescent="0.3">
      <c r="A18" s="63"/>
      <c r="B18" s="3">
        <f t="shared" si="0"/>
        <v>2</v>
      </c>
      <c r="C18" s="4" t="s">
        <v>35</v>
      </c>
      <c r="D18" s="35">
        <v>1</v>
      </c>
      <c r="E18" s="43"/>
      <c r="F18" s="58">
        <f ca="1">('[1]2'!E17-Summary!F18)*1440*-1</f>
        <v>0.99999999999927702</v>
      </c>
      <c r="G18" s="58">
        <f ca="1">('[1]2'!F17-Summary!G18)*1440*-1</f>
        <v>0.99999999999927702</v>
      </c>
      <c r="H18" s="58">
        <f ca="1">('[1]2'!G17-Summary!H18)*1440*-1</f>
        <v>-1.0000000000007159</v>
      </c>
      <c r="I18" s="58"/>
      <c r="J18" s="58">
        <f ca="1">('[1]2'!I17-Summary!J18)*1440*-1</f>
        <v>-1.0000000000007159</v>
      </c>
      <c r="K18" s="58">
        <f ca="1">('[1]2'!J17-Summary!K18)*1440*-1</f>
        <v>-7.1942451995710144E-13</v>
      </c>
      <c r="L18" s="58">
        <f ca="1">('[1]2'!K17-Summary!L18)*1440*-1</f>
        <v>-1.0000000000007958</v>
      </c>
      <c r="M18" s="58">
        <f ca="1">('[1]2'!L17-Summary!M18)*1440*-1</f>
        <v>-1.0000000000007958</v>
      </c>
      <c r="N18" s="58"/>
      <c r="O18" s="58">
        <f ca="1">('[1]2'!N17-Summary!O18)*1440*-1</f>
        <v>0.99999999999919709</v>
      </c>
      <c r="P18" s="58">
        <f ca="1">('[1]2'!O17-Summary!P18)*1440*-1</f>
        <v>-4.0000000000008651</v>
      </c>
      <c r="Q18" s="58">
        <f ca="1">('[1]2'!P17-Summary!Q18)*1440*-1</f>
        <v>-4.0000000000007851</v>
      </c>
      <c r="R18" s="58">
        <f ca="1">('[1]2'!Q17-Summary!R18)*1440*-1</f>
        <v>-2.0000000000007923</v>
      </c>
      <c r="S18" s="58"/>
      <c r="T18" s="58">
        <f ca="1">('[1]2'!S17-Summary!T18)*1440*-1</f>
        <v>-2.0000000000007923</v>
      </c>
      <c r="U18" s="58">
        <f ca="1">('[1]2'!T17-Summary!U18)*1440*-1</f>
        <v>-1.0000000000007958</v>
      </c>
      <c r="V18" s="58">
        <f ca="1">('[1]2'!U17-Summary!V18)*1440*-1</f>
        <v>-2.0000000000007923</v>
      </c>
      <c r="W18" s="58"/>
      <c r="X18" s="58">
        <f ca="1">('[1]2'!W17-Summary!X18)*1440*-1</f>
        <v>0.99999999999919709</v>
      </c>
    </row>
    <row r="19" spans="1:24" ht="15.6" x14ac:dyDescent="0.3">
      <c r="A19" s="63"/>
      <c r="B19" s="3">
        <f t="shared" si="0"/>
        <v>2</v>
      </c>
      <c r="C19" s="4" t="s">
        <v>35</v>
      </c>
      <c r="D19" s="35">
        <v>2</v>
      </c>
      <c r="E19" s="43"/>
      <c r="F19" s="58">
        <f ca="1">('[1]2'!E18-Summary!F19)*1440*-1</f>
        <v>0.99999999999911715</v>
      </c>
      <c r="G19" s="58">
        <f ca="1">('[1]2'!F18-Summary!G19)*1440*-1</f>
        <v>0.99999999999911715</v>
      </c>
      <c r="H19" s="58">
        <f ca="1">('[1]2'!G18-Summary!H19)*1440*-1</f>
        <v>-1.0000000000008757</v>
      </c>
      <c r="I19" s="58"/>
      <c r="J19" s="58">
        <f ca="1">('[1]2'!I18-Summary!J19)*1440*-1</f>
        <v>-1.0000000000008757</v>
      </c>
      <c r="K19" s="58">
        <f ca="1">('[1]2'!J18-Summary!K19)*1440*-1</f>
        <v>-8.7929663550312398E-13</v>
      </c>
      <c r="L19" s="58">
        <f ca="1">('[1]2'!K18-Summary!L19)*1440*-1</f>
        <v>-1.0000000000009557</v>
      </c>
      <c r="M19" s="58">
        <f ca="1">('[1]2'!L18-Summary!M19)*1440*-1</f>
        <v>-1.0000000000009557</v>
      </c>
      <c r="N19" s="58"/>
      <c r="O19" s="58">
        <f ca="1">('[1]2'!N18-Summary!O19)*1440*-1</f>
        <v>0.99999999999903721</v>
      </c>
      <c r="P19" s="58">
        <f ca="1">('[1]2'!O18-Summary!P19)*1440*-1</f>
        <v>-4.000000000000945</v>
      </c>
      <c r="Q19" s="58">
        <f ca="1">('[1]2'!P18-Summary!Q19)*1440*-1</f>
        <v>-4.000000000000945</v>
      </c>
      <c r="R19" s="58">
        <f ca="1">('[1]2'!Q18-Summary!R19)*1440*-1</f>
        <v>-2.0000000000009521</v>
      </c>
      <c r="S19" s="58"/>
      <c r="T19" s="58">
        <f ca="1">('[1]2'!S18-Summary!T19)*1440*-1</f>
        <v>-2.0000000000009521</v>
      </c>
      <c r="U19" s="58">
        <f ca="1">('[1]2'!T18-Summary!U19)*1440*-1</f>
        <v>-1.0000000000009557</v>
      </c>
      <c r="V19" s="58">
        <f ca="1">('[1]2'!U18-Summary!V19)*1440*-1</f>
        <v>-2.0000000000009521</v>
      </c>
      <c r="W19" s="58"/>
      <c r="X19" s="58">
        <f ca="1">('[1]2'!W18-Summary!X19)*1440*-1</f>
        <v>0.99999999999903721</v>
      </c>
    </row>
    <row r="20" spans="1:24" ht="15.6" x14ac:dyDescent="0.3">
      <c r="A20" s="63"/>
      <c r="B20" s="3">
        <f t="shared" si="0"/>
        <v>2</v>
      </c>
      <c r="C20" s="4" t="s">
        <v>35</v>
      </c>
      <c r="D20" s="35">
        <v>3</v>
      </c>
      <c r="E20" s="43"/>
      <c r="F20" s="58">
        <f ca="1">('[1]2'!E19-Summary!F20)*1440*-1</f>
        <v>0.99999999999903721</v>
      </c>
      <c r="G20" s="58">
        <f ca="1">('[1]2'!F19-Summary!G20)*1440*-1</f>
        <v>0.99999999999903721</v>
      </c>
      <c r="H20" s="58">
        <f ca="1">('[1]2'!G19-Summary!H20)*1440*-1</f>
        <v>-1.0000000000009557</v>
      </c>
      <c r="I20" s="58"/>
      <c r="J20" s="58">
        <f ca="1">('[1]2'!I19-Summary!J20)*1440*-1</f>
        <v>-1.0000000000009557</v>
      </c>
      <c r="K20" s="58">
        <f ca="1">('[1]2'!J19-Summary!K20)*1440*-1</f>
        <v>-9.5923269327613525E-13</v>
      </c>
      <c r="L20" s="58">
        <f ca="1">('[1]2'!K19-Summary!L20)*1440*-1</f>
        <v>-1.0000000000009557</v>
      </c>
      <c r="M20" s="58">
        <f ca="1">('[1]2'!L19-Summary!M20)*1440*-1</f>
        <v>-1.0000000000009557</v>
      </c>
      <c r="N20" s="58"/>
      <c r="O20" s="58">
        <f ca="1">('[1]2'!N19-Summary!O20)*1440*-1</f>
        <v>0.99999999999903721</v>
      </c>
      <c r="P20" s="58">
        <f ca="1">('[1]2'!O19-Summary!P20)*1440*-1</f>
        <v>-4.000000000000945</v>
      </c>
      <c r="Q20" s="58">
        <f ca="1">('[1]2'!P19-Summary!Q20)*1440*-1</f>
        <v>-4.000000000000945</v>
      </c>
      <c r="R20" s="58">
        <f ca="1">('[1]2'!Q19-Summary!R20)*1440*-1</f>
        <v>-2.0000000000009521</v>
      </c>
      <c r="S20" s="58"/>
      <c r="T20" s="58">
        <f ca="1">('[1]2'!S19-Summary!T20)*1440*-1</f>
        <v>-2.0000000000009521</v>
      </c>
      <c r="U20" s="58">
        <f ca="1">('[1]2'!T19-Summary!U20)*1440*-1</f>
        <v>-1.0000000000009557</v>
      </c>
      <c r="V20" s="58">
        <f ca="1">('[1]2'!U19-Summary!V20)*1440*-1</f>
        <v>-2.0000000000009521</v>
      </c>
      <c r="W20" s="58"/>
      <c r="X20" s="58">
        <f ca="1">('[1]2'!W19-Summary!X20)*1440*-1</f>
        <v>0.99999999999903721</v>
      </c>
    </row>
    <row r="21" spans="1:24" ht="15.6" x14ac:dyDescent="0.3">
      <c r="A21" s="63"/>
      <c r="B21" s="3">
        <f t="shared" si="0"/>
        <v>2</v>
      </c>
      <c r="C21" s="4" t="s">
        <v>35</v>
      </c>
      <c r="D21" s="35">
        <v>1</v>
      </c>
      <c r="E21" s="43"/>
      <c r="F21" s="58">
        <f ca="1">('[1]2'!E20-Summary!F21)*1440*-1</f>
        <v>0.99999999999919709</v>
      </c>
      <c r="G21" s="58">
        <f ca="1">('[1]2'!F20-Summary!G21)*1440*-1</f>
        <v>0.99999999999919709</v>
      </c>
      <c r="H21" s="58">
        <f ca="1">('[1]2'!G20-Summary!H21)*1440*-1</f>
        <v>-1.0000000000007958</v>
      </c>
      <c r="I21" s="58"/>
      <c r="J21" s="58">
        <f ca="1">('[1]2'!I20-Summary!J21)*1440*-1</f>
        <v>-1.0000000000007958</v>
      </c>
      <c r="K21" s="58">
        <f ca="1">('[1]2'!J20-Summary!K21)*1440*-1</f>
        <v>-7.9936057773011271E-13</v>
      </c>
      <c r="L21" s="58">
        <f ca="1">('[1]2'!K20-Summary!L21)*1440*-1</f>
        <v>-1.0000000000007958</v>
      </c>
      <c r="M21" s="58">
        <f ca="1">('[1]2'!L20-Summary!M21)*1440*-1</f>
        <v>-1.0000000000007958</v>
      </c>
      <c r="N21" s="58"/>
      <c r="O21" s="58">
        <f ca="1">('[1]2'!N20-Summary!O21)*1440*-1</f>
        <v>0.99999999999919709</v>
      </c>
      <c r="P21" s="58">
        <f ca="1">('[1]2'!O20-Summary!P21)*1440*-1</f>
        <v>-4.0000000000007851</v>
      </c>
      <c r="Q21" s="58">
        <f ca="1">('[1]2'!P20-Summary!Q21)*1440*-1</f>
        <v>-4.0000000000007851</v>
      </c>
      <c r="R21" s="58">
        <f ca="1">('[1]2'!Q20-Summary!R21)*1440*-1</f>
        <v>-2.0000000000007923</v>
      </c>
      <c r="S21" s="58"/>
      <c r="T21" s="58">
        <f ca="1">('[1]2'!S20-Summary!T21)*1440*-1</f>
        <v>-1.0000000000007958</v>
      </c>
      <c r="U21" s="58">
        <f ca="1">('[1]2'!T20-Summary!U21)*1440*-1</f>
        <v>-7.9936057773011271E-13</v>
      </c>
      <c r="V21" s="58">
        <f ca="1">('[1]2'!U20-Summary!V21)*1440*-1</f>
        <v>-1.0000000000007958</v>
      </c>
      <c r="W21" s="58"/>
      <c r="X21" s="58">
        <f ca="1">('[1]2'!W20-Summary!X21)*1440*-1</f>
        <v>2.99999999999919</v>
      </c>
    </row>
    <row r="22" spans="1:24" ht="15.6" x14ac:dyDescent="0.3">
      <c r="A22" s="63"/>
      <c r="B22" s="3">
        <f t="shared" si="0"/>
        <v>2</v>
      </c>
      <c r="C22" s="4" t="s">
        <v>35</v>
      </c>
      <c r="D22" s="35">
        <v>2</v>
      </c>
      <c r="E22" s="43"/>
      <c r="F22" s="58">
        <f ca="1">('[1]2'!E21-Summary!F22)*1440*-1</f>
        <v>0.99999999999903721</v>
      </c>
      <c r="G22" s="58">
        <f ca="1">('[1]2'!F21-Summary!G22)*1440*-1</f>
        <v>0.99999999999903721</v>
      </c>
      <c r="H22" s="58">
        <f ca="1">('[1]2'!G21-Summary!H22)*1440*-1</f>
        <v>-1.0000000000009557</v>
      </c>
      <c r="I22" s="58"/>
      <c r="J22" s="58">
        <f ca="1">('[1]2'!I21-Summary!J22)*1440*-1</f>
        <v>-1.0000000000009557</v>
      </c>
      <c r="K22" s="58">
        <f ca="1">('[1]2'!J21-Summary!K22)*1440*-1</f>
        <v>-9.5923269327613525E-13</v>
      </c>
      <c r="L22" s="58">
        <f ca="1">('[1]2'!K21-Summary!L22)*1440*-1</f>
        <v>-1.0000000000009557</v>
      </c>
      <c r="M22" s="58">
        <f ca="1">('[1]2'!L21-Summary!M22)*1440*-1</f>
        <v>-1.0000000000009557</v>
      </c>
      <c r="N22" s="58"/>
      <c r="O22" s="58">
        <f ca="1">('[1]2'!N21-Summary!O22)*1440*-1</f>
        <v>0.99999999999903721</v>
      </c>
      <c r="P22" s="58">
        <f ca="1">('[1]2'!O21-Summary!P22)*1440*-1</f>
        <v>-4.000000000000945</v>
      </c>
      <c r="Q22" s="58">
        <f ca="1">('[1]2'!P21-Summary!Q22)*1440*-1</f>
        <v>-4.000000000000945</v>
      </c>
      <c r="R22" s="58">
        <f ca="1">('[1]2'!Q21-Summary!R22)*1440*-1</f>
        <v>-2.0000000000009521</v>
      </c>
      <c r="S22" s="58"/>
      <c r="T22" s="58">
        <f ca="1">('[1]2'!S21-Summary!T22)*1440*-1</f>
        <v>-1.0000000000009557</v>
      </c>
      <c r="U22" s="58">
        <f ca="1">('[1]2'!T21-Summary!U22)*1440*-1</f>
        <v>-9.5923269327613525E-13</v>
      </c>
      <c r="V22" s="58">
        <f ca="1">('[1]2'!U21-Summary!V22)*1440*-1</f>
        <v>-1.0000000000009557</v>
      </c>
      <c r="W22" s="58"/>
      <c r="X22" s="58">
        <f ca="1">('[1]2'!W21-Summary!X22)*1440*-1</f>
        <v>2.9999999999990301</v>
      </c>
    </row>
    <row r="23" spans="1:24" ht="15.6" x14ac:dyDescent="0.3">
      <c r="A23" s="63"/>
      <c r="B23" s="3">
        <f t="shared" si="0"/>
        <v>2</v>
      </c>
      <c r="C23" s="4" t="s">
        <v>35</v>
      </c>
      <c r="D23" s="35">
        <v>3</v>
      </c>
      <c r="E23" s="43"/>
      <c r="F23" s="58">
        <f ca="1">('[1]2'!E22-Summary!F23)*1440*-1</f>
        <v>0.99999999999903721</v>
      </c>
      <c r="G23" s="58">
        <f ca="1">('[1]2'!F22-Summary!G23)*1440*-1</f>
        <v>0.99999999999903721</v>
      </c>
      <c r="H23" s="58">
        <f ca="1">('[1]2'!G22-Summary!H23)*1440*-1</f>
        <v>-1.0000000000009557</v>
      </c>
      <c r="I23" s="58"/>
      <c r="J23" s="58">
        <f ca="1">('[1]2'!I22-Summary!J23)*1440*-1</f>
        <v>-1.0000000000009557</v>
      </c>
      <c r="K23" s="58">
        <f ca="1">('[1]2'!J22-Summary!K23)*1440*-1</f>
        <v>-9.5923269327613525E-13</v>
      </c>
      <c r="L23" s="58">
        <f ca="1">('[1]2'!K22-Summary!L23)*1440*-1</f>
        <v>-1.0000000000009557</v>
      </c>
      <c r="M23" s="58">
        <f ca="1">('[1]2'!L22-Summary!M23)*1440*-1</f>
        <v>-1.0000000000009557</v>
      </c>
      <c r="N23" s="58"/>
      <c r="O23" s="58">
        <f ca="1">('[1]2'!N22-Summary!O23)*1440*-1</f>
        <v>0.99999999999903721</v>
      </c>
      <c r="P23" s="58">
        <f ca="1">('[1]2'!O22-Summary!P23)*1440*-1</f>
        <v>-4.000000000000945</v>
      </c>
      <c r="Q23" s="58">
        <f ca="1">('[1]2'!P22-Summary!Q23)*1440*-1</f>
        <v>-4.000000000000945</v>
      </c>
      <c r="R23" s="58">
        <f ca="1">('[1]2'!Q22-Summary!R23)*1440*-1</f>
        <v>-2.0000000000009521</v>
      </c>
      <c r="S23" s="58"/>
      <c r="T23" s="58">
        <f ca="1">('[1]2'!S22-Summary!T23)*1440*-1</f>
        <v>-1.0000000000009557</v>
      </c>
      <c r="U23" s="58">
        <f ca="1">('[1]2'!T22-Summary!U23)*1440*-1</f>
        <v>-9.5923269327613525E-13</v>
      </c>
      <c r="V23" s="58">
        <f ca="1">('[1]2'!U22-Summary!V23)*1440*-1</f>
        <v>-1.0000000000009557</v>
      </c>
      <c r="W23" s="58"/>
      <c r="X23" s="58">
        <f ca="1">('[1]2'!W22-Summary!X23)*1440*-1</f>
        <v>2.9999999999990301</v>
      </c>
    </row>
    <row r="24" spans="1:24" ht="15.6" x14ac:dyDescent="0.3">
      <c r="A24" s="63"/>
      <c r="B24" s="3">
        <f t="shared" si="0"/>
        <v>3</v>
      </c>
      <c r="C24" s="4" t="s">
        <v>36</v>
      </c>
      <c r="D24" s="35">
        <v>1</v>
      </c>
      <c r="E24" s="43"/>
      <c r="F24" s="58">
        <f ca="1">('[1]2'!E23-Summary!F24)*1440*-1</f>
        <v>2.99999999999919</v>
      </c>
      <c r="G24" s="58">
        <f ca="1">('[1]2'!F23-Summary!G24)*1440*-1</f>
        <v>0.99999999999919709</v>
      </c>
      <c r="H24" s="58">
        <f ca="1">('[1]2'!G23-Summary!H24)*1440*-1</f>
        <v>-1.0000000000007958</v>
      </c>
      <c r="I24" s="58"/>
      <c r="J24" s="58">
        <f ca="1">('[1]2'!I23-Summary!J24)*1440*-1</f>
        <v>-7.9936057773011271E-13</v>
      </c>
      <c r="K24" s="58">
        <f ca="1">('[1]2'!J23-Summary!K24)*1440*-1</f>
        <v>0.99999999999919709</v>
      </c>
      <c r="L24" s="58">
        <f ca="1">('[1]2'!K23-Summary!L24)*1440*-1</f>
        <v>-7.9936057773011271E-13</v>
      </c>
      <c r="M24" s="58">
        <f ca="1">('[1]2'!L23-Summary!M24)*1440*-1</f>
        <v>-7.9936057773011271E-13</v>
      </c>
      <c r="N24" s="58"/>
      <c r="O24" s="58">
        <f ca="1">('[1]2'!N23-Summary!O24)*1440*-1</f>
        <v>1.9999999999991935</v>
      </c>
      <c r="P24" s="58">
        <f ca="1">('[1]2'!O23-Summary!P24)*1440*-1</f>
        <v>-4.0000000000007851</v>
      </c>
      <c r="Q24" s="58">
        <f ca="1">('[1]2'!P23-Summary!Q24)*1440*-1</f>
        <v>-4.0000000000007851</v>
      </c>
      <c r="R24" s="58">
        <f ca="1">('[1]2'!Q23-Summary!R24)*1440*-1</f>
        <v>-2.0000000000007923</v>
      </c>
      <c r="S24" s="58"/>
      <c r="T24" s="58">
        <f ca="1">('[1]2'!S23-Summary!T24)*1440*-1</f>
        <v>-1.0000000000007958</v>
      </c>
      <c r="U24" s="58">
        <f ca="1">('[1]2'!T23-Summary!U24)*1440*-1</f>
        <v>-2.0000000000007923</v>
      </c>
      <c r="V24" s="58">
        <f ca="1">('[1]2'!U23-Summary!V24)*1440*-1</f>
        <v>-3.0000000000007887</v>
      </c>
      <c r="W24" s="58"/>
      <c r="X24" s="58">
        <f ca="1">('[1]2'!W23-Summary!X24)*1440*-1</f>
        <v>2.99999999999919</v>
      </c>
    </row>
    <row r="25" spans="1:24" ht="15.6" x14ac:dyDescent="0.3">
      <c r="A25" s="63"/>
      <c r="B25" s="3">
        <f t="shared" si="0"/>
        <v>3</v>
      </c>
      <c r="C25" s="4" t="s">
        <v>36</v>
      </c>
      <c r="D25" s="35">
        <v>2</v>
      </c>
      <c r="E25" s="43"/>
      <c r="F25" s="58">
        <f ca="1">('[1]2'!E24-Summary!F25)*1440*-1</f>
        <v>2.9999999999990301</v>
      </c>
      <c r="G25" s="58">
        <f ca="1">('[1]2'!F24-Summary!G25)*1440*-1</f>
        <v>0.99999999999903721</v>
      </c>
      <c r="H25" s="58">
        <f ca="1">('[1]2'!G24-Summary!H25)*1440*-1</f>
        <v>-1.0000000000009557</v>
      </c>
      <c r="I25" s="58"/>
      <c r="J25" s="58">
        <f ca="1">('[1]2'!I24-Summary!J25)*1440*-1</f>
        <v>-9.5923269327613525E-13</v>
      </c>
      <c r="K25" s="58">
        <f ca="1">('[1]2'!J24-Summary!K25)*1440*-1</f>
        <v>0.99999999999903721</v>
      </c>
      <c r="L25" s="58">
        <f ca="1">('[1]2'!K24-Summary!L25)*1440*-1</f>
        <v>-9.5923269327613525E-13</v>
      </c>
      <c r="M25" s="58">
        <f ca="1">('[1]2'!L24-Summary!M25)*1440*-1</f>
        <v>-9.5923269327613525E-13</v>
      </c>
      <c r="N25" s="58"/>
      <c r="O25" s="58">
        <f ca="1">('[1]2'!N24-Summary!O25)*1440*-1</f>
        <v>1.9999999999990337</v>
      </c>
      <c r="P25" s="58">
        <f ca="1">('[1]2'!O24-Summary!P25)*1440*-1</f>
        <v>-4.000000000000945</v>
      </c>
      <c r="Q25" s="58">
        <f ca="1">('[1]2'!P24-Summary!Q25)*1440*-1</f>
        <v>-4.000000000000945</v>
      </c>
      <c r="R25" s="58">
        <f ca="1">('[1]2'!Q24-Summary!R25)*1440*-1</f>
        <v>-2.0000000000009521</v>
      </c>
      <c r="S25" s="58"/>
      <c r="T25" s="58">
        <f ca="1">('[1]2'!S24-Summary!T25)*1440*-1</f>
        <v>-1.0000000000009557</v>
      </c>
      <c r="U25" s="58">
        <f ca="1">('[1]2'!T24-Summary!U25)*1440*-1</f>
        <v>-2.0000000000009521</v>
      </c>
      <c r="V25" s="58">
        <f ca="1">('[1]2'!U24-Summary!V25)*1440*-1</f>
        <v>-3.0000000000009486</v>
      </c>
      <c r="W25" s="58"/>
      <c r="X25" s="58">
        <f ca="1">('[1]2'!W24-Summary!X25)*1440*-1</f>
        <v>2.9999999999990301</v>
      </c>
    </row>
    <row r="26" spans="1:24" ht="15.6" x14ac:dyDescent="0.3">
      <c r="A26" s="63"/>
      <c r="B26" s="3">
        <f t="shared" si="0"/>
        <v>3</v>
      </c>
      <c r="C26" s="4" t="s">
        <v>36</v>
      </c>
      <c r="D26" s="35">
        <v>3</v>
      </c>
      <c r="E26" s="43"/>
      <c r="F26" s="58">
        <f ca="1">('[1]2'!E25-Summary!F26)*1440*-1</f>
        <v>2.9999999999990301</v>
      </c>
      <c r="G26" s="58">
        <f ca="1">('[1]2'!F25-Summary!G26)*1440*-1</f>
        <v>0.99999999999903721</v>
      </c>
      <c r="H26" s="58">
        <f ca="1">('[1]2'!G25-Summary!H26)*1440*-1</f>
        <v>-1.0000000000009557</v>
      </c>
      <c r="I26" s="58"/>
      <c r="J26" s="58">
        <f ca="1">('[1]2'!I25-Summary!J26)*1440*-1</f>
        <v>-9.5923269327613525E-13</v>
      </c>
      <c r="K26" s="58">
        <f ca="1">('[1]2'!J25-Summary!K26)*1440*-1</f>
        <v>0.99999999999903721</v>
      </c>
      <c r="L26" s="58">
        <f ca="1">('[1]2'!K25-Summary!L26)*1440*-1</f>
        <v>-9.5923269327613525E-13</v>
      </c>
      <c r="M26" s="58">
        <f ca="1">('[1]2'!L25-Summary!M26)*1440*-1</f>
        <v>-9.5923269327613525E-13</v>
      </c>
      <c r="N26" s="58"/>
      <c r="O26" s="58">
        <f ca="1">('[1]2'!N25-Summary!O26)*1440*-1</f>
        <v>1.9999999999990337</v>
      </c>
      <c r="P26" s="58">
        <f ca="1">('[1]2'!O25-Summary!P26)*1440*-1</f>
        <v>-4.000000000000945</v>
      </c>
      <c r="Q26" s="58">
        <f ca="1">('[1]2'!P25-Summary!Q26)*1440*-1</f>
        <v>-4.000000000000945</v>
      </c>
      <c r="R26" s="58">
        <f ca="1">('[1]2'!Q25-Summary!R26)*1440*-1</f>
        <v>-2.0000000000009521</v>
      </c>
      <c r="S26" s="58"/>
      <c r="T26" s="58">
        <f ca="1">('[1]2'!S25-Summary!T26)*1440*-1</f>
        <v>-1.0000000000009557</v>
      </c>
      <c r="U26" s="58">
        <f ca="1">('[1]2'!T25-Summary!U26)*1440*-1</f>
        <v>-2.0000000000009521</v>
      </c>
      <c r="V26" s="58">
        <f ca="1">('[1]2'!U25-Summary!V26)*1440*-1</f>
        <v>-3.0000000000009486</v>
      </c>
      <c r="W26" s="58"/>
      <c r="X26" s="58">
        <f ca="1">('[1]2'!W25-Summary!X26)*1440*-1</f>
        <v>2.9999999999990301</v>
      </c>
    </row>
    <row r="27" spans="1:24" ht="15.6" x14ac:dyDescent="0.3">
      <c r="A27" s="63"/>
      <c r="B27" s="3">
        <f t="shared" si="0"/>
        <v>3</v>
      </c>
      <c r="C27" s="4" t="s">
        <v>36</v>
      </c>
      <c r="D27" s="35">
        <v>1</v>
      </c>
      <c r="E27" s="43"/>
      <c r="F27" s="58">
        <f ca="1">('[1]2'!E26-Summary!F27)*1440*-1</f>
        <v>2.99999999999919</v>
      </c>
      <c r="G27" s="58">
        <f ca="1">('[1]2'!F26-Summary!G27)*1440*-1</f>
        <v>0.99999999999919709</v>
      </c>
      <c r="H27" s="58">
        <f ca="1">('[1]2'!G26-Summary!H27)*1440*-1</f>
        <v>-1.0000000000007958</v>
      </c>
      <c r="I27" s="58"/>
      <c r="J27" s="58">
        <f ca="1">('[1]2'!I26-Summary!J27)*1440*-1</f>
        <v>-7.9936057773011271E-13</v>
      </c>
      <c r="K27" s="58">
        <f ca="1">('[1]2'!J26-Summary!K27)*1440*-1</f>
        <v>0.99999999999919709</v>
      </c>
      <c r="L27" s="58">
        <f ca="1">('[1]2'!K26-Summary!L27)*1440*-1</f>
        <v>-7.9936057773011271E-13</v>
      </c>
      <c r="M27" s="58">
        <f ca="1">('[1]2'!L26-Summary!M27)*1440*-1</f>
        <v>-7.9936057773011271E-13</v>
      </c>
      <c r="N27" s="58"/>
      <c r="O27" s="58">
        <f ca="1">('[1]2'!N26-Summary!O27)*1440*-1</f>
        <v>1.9999999999991935</v>
      </c>
      <c r="P27" s="58">
        <f ca="1">('[1]2'!O26-Summary!P27)*1440*-1</f>
        <v>-4.0000000000007851</v>
      </c>
      <c r="Q27" s="58">
        <f ca="1">('[1]2'!P26-Summary!Q27)*1440*-1</f>
        <v>-4.0000000000007851</v>
      </c>
      <c r="R27" s="58">
        <f ca="1">('[1]2'!Q26-Summary!R27)*1440*-1</f>
        <v>-2.0000000000007923</v>
      </c>
      <c r="S27" s="58"/>
      <c r="T27" s="58">
        <f ca="1">('[1]2'!S26-Summary!T27)*1440*-1</f>
        <v>-1.0000000000007958</v>
      </c>
      <c r="U27" s="58">
        <f ca="1">('[1]2'!T26-Summary!U27)*1440*-1</f>
        <v>-2.0000000000007923</v>
      </c>
      <c r="V27" s="58">
        <f ca="1">('[1]2'!U26-Summary!V27)*1440*-1</f>
        <v>-3.0000000000007887</v>
      </c>
      <c r="W27" s="58"/>
      <c r="X27" s="58">
        <f ca="1">('[1]2'!W26-Summary!X27)*1440*-1</f>
        <v>-7.9936057773011271E-13</v>
      </c>
    </row>
    <row r="28" spans="1:24" ht="15.6" x14ac:dyDescent="0.3">
      <c r="A28" s="63"/>
      <c r="B28" s="3">
        <f t="shared" si="0"/>
        <v>3</v>
      </c>
      <c r="C28" s="4" t="s">
        <v>36</v>
      </c>
      <c r="D28" s="35">
        <v>2</v>
      </c>
      <c r="E28" s="43"/>
      <c r="F28" s="58">
        <f ca="1">('[1]2'!E27-Summary!F28)*1440*-1</f>
        <v>2.9999999999990301</v>
      </c>
      <c r="G28" s="58">
        <f ca="1">('[1]2'!F27-Summary!G28)*1440*-1</f>
        <v>0.99999999999903721</v>
      </c>
      <c r="H28" s="58">
        <f ca="1">('[1]2'!G27-Summary!H28)*1440*-1</f>
        <v>-1.0000000000009557</v>
      </c>
      <c r="I28" s="58"/>
      <c r="J28" s="58">
        <f ca="1">('[1]2'!I27-Summary!J28)*1440*-1</f>
        <v>-9.5923269327613525E-13</v>
      </c>
      <c r="K28" s="58">
        <f ca="1">('[1]2'!J27-Summary!K28)*1440*-1</f>
        <v>0.99999999999903721</v>
      </c>
      <c r="L28" s="58">
        <f ca="1">('[1]2'!K27-Summary!L28)*1440*-1</f>
        <v>-9.5923269327613525E-13</v>
      </c>
      <c r="M28" s="58">
        <f ca="1">('[1]2'!L27-Summary!M28)*1440*-1</f>
        <v>-9.5923269327613525E-13</v>
      </c>
      <c r="N28" s="58"/>
      <c r="O28" s="58">
        <f ca="1">('[1]2'!N27-Summary!O28)*1440*-1</f>
        <v>1.9999999999990337</v>
      </c>
      <c r="P28" s="58">
        <f ca="1">('[1]2'!O27-Summary!P28)*1440*-1</f>
        <v>-4.000000000000945</v>
      </c>
      <c r="Q28" s="58">
        <f ca="1">('[1]2'!P27-Summary!Q28)*1440*-1</f>
        <v>-4.000000000000945</v>
      </c>
      <c r="R28" s="58">
        <f ca="1">('[1]2'!Q27-Summary!R28)*1440*-1</f>
        <v>-2.0000000000009521</v>
      </c>
      <c r="S28" s="58"/>
      <c r="T28" s="58">
        <f ca="1">('[1]2'!S27-Summary!T28)*1440*-1</f>
        <v>-1.0000000000009557</v>
      </c>
      <c r="U28" s="58">
        <f ca="1">('[1]2'!T27-Summary!U28)*1440*-1</f>
        <v>-2.0000000000009521</v>
      </c>
      <c r="V28" s="58">
        <f ca="1">('[1]2'!U27-Summary!V28)*1440*-1</f>
        <v>-3.0000000000009486</v>
      </c>
      <c r="W28" s="58"/>
      <c r="X28" s="58">
        <f ca="1">('[1]2'!W27-Summary!X28)*1440*-1</f>
        <v>-9.5923269327613525E-13</v>
      </c>
    </row>
    <row r="29" spans="1:24" ht="15.6" x14ac:dyDescent="0.3">
      <c r="A29" s="63"/>
      <c r="B29" s="3">
        <f t="shared" si="0"/>
        <v>3</v>
      </c>
      <c r="C29" s="4" t="s">
        <v>36</v>
      </c>
      <c r="D29" s="35">
        <v>3</v>
      </c>
      <c r="E29" s="43"/>
      <c r="F29" s="58">
        <f ca="1">('[1]2'!E28-Summary!F29)*1440*-1</f>
        <v>2.9999999999990301</v>
      </c>
      <c r="G29" s="58">
        <f ca="1">('[1]2'!F28-Summary!G29)*1440*-1</f>
        <v>0.99999999999903721</v>
      </c>
      <c r="H29" s="58">
        <f ca="1">('[1]2'!G28-Summary!H29)*1440*-1</f>
        <v>-1.0000000000009557</v>
      </c>
      <c r="I29" s="58"/>
      <c r="J29" s="58">
        <f ca="1">('[1]2'!I28-Summary!J29)*1440*-1</f>
        <v>-9.5923269327613525E-13</v>
      </c>
      <c r="K29" s="58">
        <f ca="1">('[1]2'!J28-Summary!K29)*1440*-1</f>
        <v>0.99999999999903721</v>
      </c>
      <c r="L29" s="58">
        <f ca="1">('[1]2'!K28-Summary!L29)*1440*-1</f>
        <v>-9.5923269327613525E-13</v>
      </c>
      <c r="M29" s="58">
        <f ca="1">('[1]2'!L28-Summary!M29)*1440*-1</f>
        <v>-9.5923269327613525E-13</v>
      </c>
      <c r="N29" s="58"/>
      <c r="O29" s="58">
        <f ca="1">('[1]2'!N28-Summary!O29)*1440*-1</f>
        <v>1.9999999999990337</v>
      </c>
      <c r="P29" s="58">
        <f ca="1">('[1]2'!O28-Summary!P29)*1440*-1</f>
        <v>-4.000000000000945</v>
      </c>
      <c r="Q29" s="58">
        <f ca="1">('[1]2'!P28-Summary!Q29)*1440*-1</f>
        <v>-4.000000000000945</v>
      </c>
      <c r="R29" s="58">
        <f ca="1">('[1]2'!Q28-Summary!R29)*1440*-1</f>
        <v>-2.0000000000009521</v>
      </c>
      <c r="S29" s="58"/>
      <c r="T29" s="58">
        <f ca="1">('[1]2'!S28-Summary!T29)*1440*-1</f>
        <v>-1.0000000000009557</v>
      </c>
      <c r="U29" s="58">
        <f ca="1">('[1]2'!T28-Summary!U29)*1440*-1</f>
        <v>-2.0000000000009521</v>
      </c>
      <c r="V29" s="58">
        <f ca="1">('[1]2'!U28-Summary!V29)*1440*-1</f>
        <v>-3.0000000000009486</v>
      </c>
      <c r="W29" s="58"/>
      <c r="X29" s="58">
        <f ca="1">('[1]2'!W28-Summary!X29)*1440*-1</f>
        <v>-9.5923269327613525E-13</v>
      </c>
    </row>
    <row r="30" spans="1:24" ht="15.6" x14ac:dyDescent="0.3">
      <c r="A30" s="63"/>
      <c r="B30" s="3">
        <f t="shared" si="0"/>
        <v>3</v>
      </c>
      <c r="C30" s="4" t="s">
        <v>36</v>
      </c>
      <c r="D30" s="35">
        <v>1</v>
      </c>
      <c r="E30" s="43"/>
      <c r="F30" s="58">
        <f ca="1">('[1]2'!E29-Summary!F30)*1440*-1</f>
        <v>-7.9936057773011271E-13</v>
      </c>
      <c r="G30" s="58">
        <f ca="1">('[1]2'!F29-Summary!G30)*1440*-1</f>
        <v>0.99999999999919709</v>
      </c>
      <c r="H30" s="58">
        <f ca="1">('[1]2'!G29-Summary!H30)*1440*-1</f>
        <v>-1.0000000000007958</v>
      </c>
      <c r="I30" s="58"/>
      <c r="J30" s="58">
        <f ca="1">('[1]2'!I29-Summary!J30)*1440*-1</f>
        <v>-7.9936057773011271E-13</v>
      </c>
      <c r="K30" s="58">
        <f ca="1">('[1]2'!J29-Summary!K30)*1440*-1</f>
        <v>0.99999999999919709</v>
      </c>
      <c r="L30" s="58">
        <f ca="1">('[1]2'!K29-Summary!L30)*1440*-1</f>
        <v>-7.9936057773011271E-13</v>
      </c>
      <c r="M30" s="58">
        <f ca="1">('[1]2'!L29-Summary!M30)*1440*-1</f>
        <v>1.9999999999991935</v>
      </c>
      <c r="N30" s="58"/>
      <c r="O30" s="58">
        <f ca="1">('[1]2'!N29-Summary!O30)*1440*-1</f>
        <v>0.99999999999919709</v>
      </c>
      <c r="P30" s="58">
        <f ca="1">('[1]2'!O29-Summary!P30)*1440*-1</f>
        <v>-2.0000000000007923</v>
      </c>
      <c r="Q30" s="58">
        <f ca="1">('[1]2'!P29-Summary!Q30)*1440*-1</f>
        <v>-2.0000000000007923</v>
      </c>
      <c r="R30" s="58">
        <f ca="1">('[1]2'!Q29-Summary!R30)*1440*-1</f>
        <v>-7.9936057773011271E-13</v>
      </c>
      <c r="S30" s="58"/>
      <c r="T30" s="58">
        <f ca="1">('[1]2'!S29-Summary!T30)*1440*-1</f>
        <v>-7.9936057773011271E-13</v>
      </c>
      <c r="U30" s="58">
        <f ca="1">('[1]2'!T29-Summary!U30)*1440*-1</f>
        <v>-1.0000000000007958</v>
      </c>
      <c r="V30" s="58">
        <f ca="1">('[1]2'!U29-Summary!V30)*1440*-1</f>
        <v>-1.0000000000007958</v>
      </c>
      <c r="W30" s="58"/>
      <c r="X30" s="58">
        <f ca="1">('[1]2'!W29-Summary!X30)*1440*-1</f>
        <v>-7.9936057773011271E-13</v>
      </c>
    </row>
    <row r="31" spans="1:24" ht="15.6" x14ac:dyDescent="0.3">
      <c r="A31" s="63"/>
      <c r="B31" s="3">
        <f t="shared" si="0"/>
        <v>4</v>
      </c>
      <c r="C31" s="4" t="s">
        <v>37</v>
      </c>
      <c r="D31" s="35">
        <v>2</v>
      </c>
      <c r="E31" s="43"/>
      <c r="F31" s="58">
        <f ca="1">('[1]2'!E30-Summary!F31)*1440*-1</f>
        <v>-9.5923269327613525E-13</v>
      </c>
      <c r="G31" s="58">
        <f ca="1">('[1]2'!F30-Summary!G31)*1440*-1</f>
        <v>0.99999999999903721</v>
      </c>
      <c r="H31" s="58">
        <f ca="1">('[1]2'!G30-Summary!H31)*1440*-1</f>
        <v>-1.0000000000009557</v>
      </c>
      <c r="I31" s="58"/>
      <c r="J31" s="58">
        <f ca="1">('[1]2'!I30-Summary!J31)*1440*-1</f>
        <v>-9.5923269327613525E-13</v>
      </c>
      <c r="K31" s="58">
        <f ca="1">('[1]2'!J30-Summary!K31)*1440*-1</f>
        <v>0.99999999999903721</v>
      </c>
      <c r="L31" s="58">
        <f ca="1">('[1]2'!K30-Summary!L31)*1440*-1</f>
        <v>-9.5923269327613525E-13</v>
      </c>
      <c r="M31" s="58">
        <f ca="1">('[1]2'!L30-Summary!M31)*1440*-1</f>
        <v>0.99999999999903721</v>
      </c>
      <c r="N31" s="58"/>
      <c r="O31" s="58">
        <f ca="1">('[1]2'!N30-Summary!O31)*1440*-1</f>
        <v>0.99999999999903721</v>
      </c>
      <c r="P31" s="58">
        <f ca="1">('[1]2'!O30-Summary!P31)*1440*-1</f>
        <v>-3.0000000000009486</v>
      </c>
      <c r="Q31" s="58">
        <f ca="1">('[1]2'!P30-Summary!Q31)*1440*-1</f>
        <v>-4.000000000000945</v>
      </c>
      <c r="R31" s="58">
        <f ca="1">('[1]2'!Q30-Summary!R31)*1440*-1</f>
        <v>-2.0000000000009521</v>
      </c>
      <c r="S31" s="58"/>
      <c r="T31" s="58">
        <f ca="1">('[1]2'!S30-Summary!T31)*1440*-1</f>
        <v>-2.0000000000009521</v>
      </c>
      <c r="U31" s="58">
        <f ca="1">('[1]2'!T30-Summary!U31)*1440*-1</f>
        <v>-4.000000000000945</v>
      </c>
      <c r="V31" s="58">
        <f ca="1">('[1]2'!U30-Summary!V31)*1440*-1</f>
        <v>-4.000000000000945</v>
      </c>
      <c r="W31" s="58"/>
      <c r="X31" s="58">
        <f ca="1">('[1]2'!W30-Summary!X31)*1440*-1</f>
        <v>-9.5923269327613525E-13</v>
      </c>
    </row>
    <row r="32" spans="1:24" ht="15.6" x14ac:dyDescent="0.3">
      <c r="A32" s="63"/>
      <c r="B32" s="3">
        <f t="shared" si="0"/>
        <v>4</v>
      </c>
      <c r="C32" s="4" t="s">
        <v>37</v>
      </c>
      <c r="D32" s="35">
        <v>3</v>
      </c>
      <c r="E32" s="43"/>
      <c r="F32" s="58">
        <f ca="1">('[1]2'!E31-Summary!F32)*1440*-1</f>
        <v>-9.5923269327613525E-13</v>
      </c>
      <c r="G32" s="58">
        <f ca="1">('[1]2'!F31-Summary!G32)*1440*-1</f>
        <v>0.99999999999903721</v>
      </c>
      <c r="H32" s="58">
        <f ca="1">('[1]2'!G31-Summary!H32)*1440*-1</f>
        <v>-1.0000000000009557</v>
      </c>
      <c r="I32" s="58"/>
      <c r="J32" s="58">
        <f ca="1">('[1]2'!I31-Summary!J32)*1440*-1</f>
        <v>-9.5923269327613525E-13</v>
      </c>
      <c r="K32" s="58">
        <f ca="1">('[1]2'!J31-Summary!K32)*1440*-1</f>
        <v>0.99999999999903721</v>
      </c>
      <c r="L32" s="58">
        <f ca="1">('[1]2'!K31-Summary!L32)*1440*-1</f>
        <v>-9.5923269327613525E-13</v>
      </c>
      <c r="M32" s="58">
        <f ca="1">('[1]2'!L31-Summary!M32)*1440*-1</f>
        <v>0.99999999999903721</v>
      </c>
      <c r="N32" s="58"/>
      <c r="O32" s="58">
        <f ca="1">('[1]2'!N31-Summary!O32)*1440*-1</f>
        <v>0.99999999999903721</v>
      </c>
      <c r="P32" s="58">
        <f ca="1">('[1]2'!O31-Summary!P32)*1440*-1</f>
        <v>-3.0000000000009486</v>
      </c>
      <c r="Q32" s="58">
        <f ca="1">('[1]2'!P31-Summary!Q32)*1440*-1</f>
        <v>-4.000000000000945</v>
      </c>
      <c r="R32" s="58">
        <f ca="1">('[1]2'!Q31-Summary!R32)*1440*-1</f>
        <v>-2.0000000000009521</v>
      </c>
      <c r="S32" s="58"/>
      <c r="T32" s="58">
        <f ca="1">('[1]2'!S31-Summary!T32)*1440*-1</f>
        <v>-2.0000000000009521</v>
      </c>
      <c r="U32" s="58">
        <f ca="1">('[1]2'!T31-Summary!U32)*1440*-1</f>
        <v>-4.000000000000945</v>
      </c>
      <c r="V32" s="58">
        <f ca="1">('[1]2'!U31-Summary!V32)*1440*-1</f>
        <v>-4.000000000000945</v>
      </c>
      <c r="W32" s="58"/>
      <c r="X32" s="58" t="e">
        <f>('[1]2'!W31-Summary!X32)*1440*-1</f>
        <v>#VALUE!</v>
      </c>
    </row>
    <row r="33" spans="1:28" ht="15.6" x14ac:dyDescent="0.3">
      <c r="A33" s="63"/>
      <c r="B33" s="3">
        <f t="shared" si="0"/>
        <v>4</v>
      </c>
      <c r="C33" s="4" t="s">
        <v>37</v>
      </c>
      <c r="D33" s="35">
        <v>1</v>
      </c>
      <c r="E33" s="43"/>
      <c r="F33" s="58">
        <f ca="1">('[1]2'!E32-Summary!F33)*1440*-1</f>
        <v>-7.9936057773011271E-13</v>
      </c>
      <c r="G33" s="58">
        <f ca="1">('[1]2'!F32-Summary!G33)*1440*-1</f>
        <v>0.99999999999919709</v>
      </c>
      <c r="H33" s="58">
        <f ca="1">('[1]2'!G32-Summary!H33)*1440*-1</f>
        <v>-1.0000000000007958</v>
      </c>
      <c r="I33" s="58"/>
      <c r="J33" s="58">
        <f ca="1">('[1]2'!I32-Summary!J33)*1440*-1</f>
        <v>-7.9936057773011271E-13</v>
      </c>
      <c r="K33" s="58">
        <f ca="1">('[1]2'!J32-Summary!K33)*1440*-1</f>
        <v>0.99999999999919709</v>
      </c>
      <c r="L33" s="58">
        <f ca="1">('[1]2'!K32-Summary!L33)*1440*-1</f>
        <v>-7.9936057773011271E-13</v>
      </c>
      <c r="M33" s="58">
        <f ca="1">('[1]2'!L32-Summary!M33)*1440*-1</f>
        <v>0.99999999999919709</v>
      </c>
      <c r="N33" s="58"/>
      <c r="O33" s="58">
        <f ca="1">('[1]2'!N32-Summary!O33)*1440*-1</f>
        <v>0.99999999999919709</v>
      </c>
      <c r="P33" s="58">
        <f ca="1">('[1]2'!O32-Summary!P33)*1440*-1</f>
        <v>-3.0000000000007887</v>
      </c>
      <c r="Q33" s="58">
        <f ca="1">('[1]2'!P32-Summary!Q33)*1440*-1</f>
        <v>-4.0000000000007851</v>
      </c>
      <c r="R33" s="58">
        <f ca="1">('[1]2'!Q32-Summary!R33)*1440*-1</f>
        <v>-2.0000000000007923</v>
      </c>
      <c r="S33" s="58"/>
      <c r="T33" s="58">
        <f ca="1">('[1]2'!S32-Summary!T33)*1440*-1</f>
        <v>-2.0000000000007923</v>
      </c>
      <c r="U33" s="58">
        <f ca="1">('[1]2'!T32-Summary!U33)*1440*-1</f>
        <v>-4.0000000000007851</v>
      </c>
      <c r="V33" s="58">
        <f ca="1">('[1]2'!U32-Summary!V33)*1440*-1</f>
        <v>-4.0000000000007851</v>
      </c>
      <c r="W33" s="58"/>
      <c r="X33" s="58">
        <f ca="1">('[1]2'!W32-Summary!X33)*1440*-1</f>
        <v>-7.9936057773011271E-13</v>
      </c>
    </row>
    <row r="34" spans="1:28" ht="15.6" x14ac:dyDescent="0.3">
      <c r="A34" s="63"/>
      <c r="B34" s="3">
        <f t="shared" si="0"/>
        <v>4</v>
      </c>
      <c r="C34" s="4" t="s">
        <v>37</v>
      </c>
      <c r="D34" s="35">
        <v>2</v>
      </c>
      <c r="E34" s="43"/>
      <c r="F34" s="58">
        <f ca="1">('[1]2'!E33-Summary!F34)*1440*-1</f>
        <v>-9.5923269327613525E-13</v>
      </c>
      <c r="G34" s="58">
        <f ca="1">('[1]2'!F33-Summary!G34)*1440*-1</f>
        <v>0.99999999999903721</v>
      </c>
      <c r="H34" s="58">
        <f ca="1">('[1]2'!G33-Summary!H34)*1440*-1</f>
        <v>-1.0000000000009557</v>
      </c>
      <c r="I34" s="58"/>
      <c r="J34" s="58">
        <f ca="1">('[1]2'!I33-Summary!J34)*1440*-1</f>
        <v>-9.5923269327613525E-13</v>
      </c>
      <c r="K34" s="58">
        <f ca="1">('[1]2'!J33-Summary!K34)*1440*-1</f>
        <v>0.99999999999903721</v>
      </c>
      <c r="L34" s="58">
        <f ca="1">('[1]2'!K33-Summary!L34)*1440*-1</f>
        <v>-9.5923269327613525E-13</v>
      </c>
      <c r="M34" s="58">
        <f ca="1">('[1]2'!L33-Summary!M34)*1440*-1</f>
        <v>0.99999999999903721</v>
      </c>
      <c r="N34" s="58"/>
      <c r="O34" s="58">
        <f ca="1">('[1]2'!N33-Summary!O34)*1440*-1</f>
        <v>0.99999999999903721</v>
      </c>
      <c r="P34" s="58">
        <f ca="1">('[1]2'!O33-Summary!P34)*1440*-1</f>
        <v>-3.0000000000009486</v>
      </c>
      <c r="Q34" s="58">
        <f ca="1">('[1]2'!P33-Summary!Q34)*1440*-1</f>
        <v>-4.000000000000945</v>
      </c>
      <c r="R34" s="58">
        <f ca="1">('[1]2'!Q33-Summary!R34)*1440*-1</f>
        <v>-2.0000000000009521</v>
      </c>
      <c r="S34" s="58"/>
      <c r="T34" s="58">
        <f ca="1">('[1]2'!S33-Summary!T34)*1440*-1</f>
        <v>-2.0000000000009521</v>
      </c>
      <c r="U34" s="58">
        <f ca="1">('[1]2'!T33-Summary!U34)*1440*-1</f>
        <v>-4.000000000000945</v>
      </c>
      <c r="V34" s="58">
        <f ca="1">('[1]2'!U33-Summary!V34)*1440*-1</f>
        <v>-4.000000000000945</v>
      </c>
      <c r="W34" s="58"/>
      <c r="X34" s="58">
        <f ca="1">('[1]2'!W33-Summary!X34)*1440*-1</f>
        <v>-9.5923269327613525E-13</v>
      </c>
    </row>
    <row r="35" spans="1:28" ht="15.6" x14ac:dyDescent="0.3">
      <c r="A35" s="63"/>
      <c r="B35" s="3">
        <f t="shared" si="0"/>
        <v>4</v>
      </c>
      <c r="C35" s="4" t="s">
        <v>37</v>
      </c>
      <c r="D35" s="35">
        <v>1</v>
      </c>
      <c r="E35" s="43"/>
      <c r="F35" s="58">
        <f ca="1">('[1]2'!E34-Summary!F35)*1440*-1</f>
        <v>-7.9936057773011271E-13</v>
      </c>
      <c r="G35" s="58">
        <f ca="1">('[1]2'!F34-Summary!G35)*1440*-1</f>
        <v>0.99999999999919709</v>
      </c>
      <c r="H35" s="58">
        <f ca="1">('[1]2'!G34-Summary!H35)*1440*-1</f>
        <v>-1.0000000000007958</v>
      </c>
      <c r="I35" s="58"/>
      <c r="J35" s="58">
        <f ca="1">('[1]2'!I34-Summary!J35)*1440*-1</f>
        <v>-7.9936057773011271E-13</v>
      </c>
      <c r="K35" s="58">
        <f ca="1">('[1]2'!J34-Summary!K35)*1440*-1</f>
        <v>0.99999999999919709</v>
      </c>
      <c r="L35" s="58">
        <f ca="1">('[1]2'!K34-Summary!L35)*1440*-1</f>
        <v>-7.9936057773011271E-13</v>
      </c>
      <c r="M35" s="58">
        <f ca="1">('[1]2'!L34-Summary!M35)*1440*-1</f>
        <v>0.99999999999919709</v>
      </c>
      <c r="N35" s="58"/>
      <c r="O35" s="58">
        <f ca="1">('[1]2'!N34-Summary!O35)*1440*-1</f>
        <v>0.99999999999919709</v>
      </c>
      <c r="P35" s="58">
        <f ca="1">('[1]2'!O34-Summary!P35)*1440*-1</f>
        <v>-3.0000000000007887</v>
      </c>
      <c r="Q35" s="58">
        <f ca="1">('[1]2'!P34-Summary!Q35)*1440*-1</f>
        <v>-4.0000000000007851</v>
      </c>
      <c r="R35" s="58">
        <f ca="1">('[1]2'!Q34-Summary!R35)*1440*-1</f>
        <v>-2.0000000000007923</v>
      </c>
      <c r="S35" s="58"/>
      <c r="T35" s="58">
        <f ca="1">('[1]2'!S34-Summary!T35)*1440*-1</f>
        <v>-2.0000000000007923</v>
      </c>
      <c r="U35" s="58">
        <f ca="1">('[1]2'!T34-Summary!U35)*1440*-1</f>
        <v>-4.0000000000007851</v>
      </c>
      <c r="V35" s="58">
        <f ca="1">('[1]2'!U34-Summary!V35)*1440*-1</f>
        <v>-4.0000000000007851</v>
      </c>
      <c r="W35" s="58"/>
      <c r="X35" s="58">
        <f ca="1">('[1]2'!W34-Summary!X35)*1440*-1</f>
        <v>-7.9936057773011271E-13</v>
      </c>
    </row>
    <row r="36" spans="1:28" ht="15.6" x14ac:dyDescent="0.3">
      <c r="A36" s="63"/>
      <c r="B36" s="3">
        <f t="shared" si="0"/>
        <v>5</v>
      </c>
      <c r="C36" s="4" t="s">
        <v>38</v>
      </c>
      <c r="D36" s="35">
        <v>2</v>
      </c>
      <c r="E36" s="43"/>
      <c r="F36" s="58">
        <f ca="1">('[1]2'!E35-Summary!F36)*1440*-1</f>
        <v>-9.5923269327613525E-13</v>
      </c>
      <c r="G36" s="58">
        <f ca="1">('[1]2'!F35-Summary!G36)*1440*-1</f>
        <v>-1.0000000000009557</v>
      </c>
      <c r="H36" s="58">
        <f ca="1">('[1]2'!G35-Summary!H36)*1440*-1</f>
        <v>-3.0000000000009486</v>
      </c>
      <c r="I36" s="58"/>
      <c r="J36" s="58">
        <f ca="1">('[1]2'!I35-Summary!J36)*1440*-1</f>
        <v>-2.0000000000009521</v>
      </c>
      <c r="K36" s="58">
        <f ca="1">('[1]2'!J35-Summary!K36)*1440*-1</f>
        <v>-1.0000000000009557</v>
      </c>
      <c r="L36" s="58">
        <f ca="1">('[1]2'!K35-Summary!L36)*1440*-1</f>
        <v>-2.0000000000009521</v>
      </c>
      <c r="M36" s="58">
        <f ca="1">('[1]2'!L35-Summary!M36)*1440*-1</f>
        <v>-1.0000000000009557</v>
      </c>
      <c r="N36" s="58"/>
      <c r="O36" s="58">
        <f ca="1">('[1]2'!N35-Summary!O36)*1440*-1</f>
        <v>0.99999999999903721</v>
      </c>
      <c r="P36" s="58">
        <f ca="1">('[1]2'!O35-Summary!P36)*1440*-1</f>
        <v>-3.0000000000009486</v>
      </c>
      <c r="Q36" s="58">
        <f ca="1">('[1]2'!P35-Summary!Q36)*1440*-1</f>
        <v>-5.0000000000009415</v>
      </c>
      <c r="R36" s="58">
        <f ca="1">('[1]2'!Q35-Summary!R36)*1440*-1</f>
        <v>-3.0000000000009486</v>
      </c>
      <c r="S36" s="58"/>
      <c r="T36" s="58">
        <f ca="1">('[1]2'!S35-Summary!T36)*1440*-1</f>
        <v>-3.0000000000009486</v>
      </c>
      <c r="U36" s="58">
        <f ca="1">('[1]2'!T35-Summary!U36)*1440*-1</f>
        <v>-3.0000000000009486</v>
      </c>
      <c r="V36" s="58">
        <f ca="1">('[1]2'!U35-Summary!V36)*1440*-1</f>
        <v>-5.0000000000009415</v>
      </c>
      <c r="W36" s="58"/>
      <c r="X36" s="58">
        <f ca="1">('[1]2'!W35-Summary!X36)*1440*-1</f>
        <v>-9.5923269327613525E-13</v>
      </c>
    </row>
    <row r="37" spans="1:28" ht="15.6" x14ac:dyDescent="0.3">
      <c r="A37" s="63"/>
      <c r="B37" s="3">
        <f t="shared" si="0"/>
        <v>5</v>
      </c>
      <c r="C37" s="4" t="s">
        <v>38</v>
      </c>
      <c r="D37" s="35">
        <v>1</v>
      </c>
      <c r="E37" s="43"/>
      <c r="F37" s="58">
        <f ca="1">('[1]2'!E36-Summary!F37)*1440*-1</f>
        <v>-7.9936057773011271E-13</v>
      </c>
      <c r="G37" s="58">
        <f ca="1">('[1]2'!F36-Summary!G37)*1440*-1</f>
        <v>-1.0000000000007958</v>
      </c>
      <c r="H37" s="58">
        <f ca="1">('[1]2'!G36-Summary!H37)*1440*-1</f>
        <v>-3.0000000000007887</v>
      </c>
      <c r="I37" s="58"/>
      <c r="J37" s="58">
        <f ca="1">('[1]2'!I36-Summary!J37)*1440*-1</f>
        <v>-2.0000000000007923</v>
      </c>
      <c r="K37" s="58">
        <f ca="1">('[1]2'!J36-Summary!K37)*1440*-1</f>
        <v>-1.0000000000007958</v>
      </c>
      <c r="L37" s="58">
        <f ca="1">('[1]2'!K36-Summary!L37)*1440*-1</f>
        <v>-2.0000000000007923</v>
      </c>
      <c r="M37" s="58">
        <f ca="1">('[1]2'!L36-Summary!M37)*1440*-1</f>
        <v>-1.0000000000007958</v>
      </c>
      <c r="N37" s="58"/>
      <c r="O37" s="58">
        <f ca="1">('[1]2'!N36-Summary!O37)*1440*-1</f>
        <v>0.99999999999919709</v>
      </c>
      <c r="P37" s="58">
        <f ca="1">('[1]2'!O36-Summary!P37)*1440*-1</f>
        <v>-3.0000000000007887</v>
      </c>
      <c r="Q37" s="58">
        <f ca="1">('[1]2'!P36-Summary!Q37)*1440*-1</f>
        <v>-5.0000000000007816</v>
      </c>
      <c r="R37" s="58">
        <f ca="1">('[1]2'!Q36-Summary!R37)*1440*-1</f>
        <v>-3.0000000000007887</v>
      </c>
      <c r="S37" s="58"/>
      <c r="T37" s="58">
        <f ca="1">('[1]2'!S36-Summary!T37)*1440*-1</f>
        <v>-3.0000000000007887</v>
      </c>
      <c r="U37" s="58">
        <f ca="1">('[1]2'!T36-Summary!U37)*1440*-1</f>
        <v>-3.0000000000007887</v>
      </c>
      <c r="V37" s="58">
        <f ca="1">('[1]2'!U36-Summary!V37)*1440*-1</f>
        <v>-5.0000000000007816</v>
      </c>
      <c r="W37" s="58"/>
      <c r="X37" s="58">
        <f ca="1">('[1]2'!W36-Summary!X37)*1440*-1</f>
        <v>-7.9936057773011271E-13</v>
      </c>
    </row>
    <row r="38" spans="1:28" ht="15.6" x14ac:dyDescent="0.3">
      <c r="A38" s="63"/>
      <c r="B38" s="3">
        <f t="shared" si="0"/>
        <v>5</v>
      </c>
      <c r="C38" s="4" t="s">
        <v>38</v>
      </c>
      <c r="D38" s="35">
        <v>2</v>
      </c>
      <c r="E38" s="43"/>
      <c r="F38" s="58">
        <f ca="1">('[1]2'!E37-Summary!F38)*1440*-1</f>
        <v>-9.5923269327613525E-13</v>
      </c>
      <c r="G38" s="58">
        <f ca="1">('[1]2'!F37-Summary!G38)*1440*-1</f>
        <v>-1.0000000000009557</v>
      </c>
      <c r="H38" s="58">
        <f ca="1">('[1]2'!G37-Summary!H38)*1440*-1</f>
        <v>-3.0000000000009486</v>
      </c>
      <c r="I38" s="58"/>
      <c r="J38" s="58">
        <f ca="1">('[1]2'!I37-Summary!J38)*1440*-1</f>
        <v>-2.0000000000009521</v>
      </c>
      <c r="K38" s="58">
        <f ca="1">('[1]2'!J37-Summary!K38)*1440*-1</f>
        <v>-1.0000000000009557</v>
      </c>
      <c r="L38" s="58">
        <f ca="1">('[1]2'!K37-Summary!L38)*1440*-1</f>
        <v>-2.0000000000009521</v>
      </c>
      <c r="M38" s="58">
        <f ca="1">('[1]2'!L37-Summary!M38)*1440*-1</f>
        <v>-1.0000000000009557</v>
      </c>
      <c r="N38" s="58"/>
      <c r="O38" s="58" t="e">
        <f>('[1]2'!N37-Summary!O38)*1440*-1</f>
        <v>#VALUE!</v>
      </c>
      <c r="P38" s="58">
        <f>('[1]2'!O37-Summary!P38)*1440*-1</f>
        <v>0</v>
      </c>
      <c r="Q38" s="58">
        <f>('[1]2'!P37-Summary!Q38)*1440*-1</f>
        <v>0</v>
      </c>
      <c r="R38" s="58">
        <f>('[1]2'!Q37-Summary!R38)*1440*-1</f>
        <v>0</v>
      </c>
      <c r="S38" s="58"/>
      <c r="T38" s="58">
        <f>('[1]2'!S37-Summary!T38)*1440*-1</f>
        <v>0</v>
      </c>
      <c r="U38" s="58">
        <f>('[1]2'!T37-Summary!U38)*1440*-1</f>
        <v>0</v>
      </c>
      <c r="V38" s="58">
        <f>('[1]2'!U37-Summary!V38)*1440*-1</f>
        <v>0</v>
      </c>
      <c r="W38" s="58"/>
      <c r="X38" s="58">
        <f>('[1]2'!W37-Summary!X38)*1440*-1</f>
        <v>0</v>
      </c>
    </row>
    <row r="39" spans="1:28" ht="15.6" x14ac:dyDescent="0.3">
      <c r="A39" s="63"/>
      <c r="B39" s="3">
        <f t="shared" si="0"/>
        <v>5</v>
      </c>
      <c r="C39" s="4" t="s">
        <v>38</v>
      </c>
      <c r="D39" s="35">
        <v>1</v>
      </c>
      <c r="E39" s="43"/>
      <c r="F39" s="58">
        <f ca="1">('[1]2'!E38-Summary!F39)*1440*-1</f>
        <v>-7.9936057773011271E-13</v>
      </c>
      <c r="G39" s="58">
        <f ca="1">('[1]2'!F38-Summary!G39)*1440*-1</f>
        <v>-1.0000000000007958</v>
      </c>
      <c r="H39" s="58">
        <f ca="1">('[1]2'!G38-Summary!H39)*1440*-1</f>
        <v>-3.0000000000007887</v>
      </c>
      <c r="I39" s="58"/>
      <c r="J39" s="58">
        <f ca="1">('[1]2'!I38-Summary!J39)*1440*-1</f>
        <v>-2.0000000000007923</v>
      </c>
      <c r="K39" s="58">
        <f ca="1">('[1]2'!J38-Summary!K39)*1440*-1</f>
        <v>-1.0000000000007958</v>
      </c>
      <c r="L39" s="58">
        <f ca="1">('[1]2'!K38-Summary!L39)*1440*-1</f>
        <v>-2.0000000000007923</v>
      </c>
      <c r="M39" s="58">
        <f ca="1">('[1]2'!L38-Summary!M39)*1440*-1</f>
        <v>-1.0000000000007958</v>
      </c>
      <c r="N39" s="58"/>
      <c r="O39" s="58" t="e">
        <f>('[1]2'!N38-Summary!O39)*1440*-1</f>
        <v>#VALUE!</v>
      </c>
      <c r="P39" s="58">
        <f>('[1]2'!O38-Summary!P39)*1440*-1</f>
        <v>0</v>
      </c>
      <c r="Q39" s="58">
        <f>('[1]2'!P38-Summary!Q39)*1440*-1</f>
        <v>0</v>
      </c>
      <c r="R39" s="58">
        <f>('[1]2'!Q38-Summary!R39)*1440*-1</f>
        <v>0</v>
      </c>
      <c r="S39" s="58"/>
      <c r="T39" s="58">
        <f>('[1]2'!S38-Summary!T39)*1440*-1</f>
        <v>0</v>
      </c>
      <c r="U39" s="58">
        <f>('[1]2'!T38-Summary!U39)*1440*-1</f>
        <v>0</v>
      </c>
      <c r="V39" s="58">
        <f>('[1]2'!U38-Summary!V39)*1440*-1</f>
        <v>0</v>
      </c>
      <c r="W39" s="58"/>
      <c r="X39" s="58">
        <f>('[1]2'!W38-Summary!X39)*1440*-1</f>
        <v>0</v>
      </c>
    </row>
    <row r="40" spans="1:28" x14ac:dyDescent="0.3">
      <c r="A40" s="26"/>
      <c r="B40" s="3"/>
      <c r="I40" s="47"/>
      <c r="N40" s="47"/>
      <c r="S40" s="47"/>
      <c r="V40" s="62" t="s">
        <v>50</v>
      </c>
      <c r="W40" s="62"/>
      <c r="X40" s="62"/>
    </row>
    <row r="41" spans="1:28" x14ac:dyDescent="0.3">
      <c r="A41" s="26"/>
      <c r="B41" s="3"/>
    </row>
    <row r="42" spans="1:28" s="12" customFormat="1" x14ac:dyDescent="0.3">
      <c r="V42" s="64" t="s">
        <v>50</v>
      </c>
      <c r="W42" s="64"/>
      <c r="X42" s="64"/>
    </row>
    <row r="43" spans="1:28" x14ac:dyDescent="0.3">
      <c r="A43" s="63" t="s">
        <v>52</v>
      </c>
      <c r="C43" s="27"/>
      <c r="D43" s="27"/>
    </row>
    <row r="44" spans="1:28" ht="21" x14ac:dyDescent="0.3">
      <c r="A44" s="63"/>
      <c r="C44" s="27"/>
      <c r="D44" s="27"/>
      <c r="F44" s="60" t="s">
        <v>82</v>
      </c>
      <c r="G44" s="61"/>
      <c r="H44" s="61"/>
      <c r="I44" s="61"/>
      <c r="J44" s="61"/>
      <c r="K44" s="61"/>
      <c r="L44" s="61"/>
      <c r="M44" s="61"/>
      <c r="N44" s="28"/>
      <c r="O44" s="60" t="s">
        <v>83</v>
      </c>
      <c r="P44" s="61"/>
      <c r="Q44" s="61"/>
      <c r="R44" s="61"/>
      <c r="S44" s="61"/>
      <c r="T44" s="61"/>
      <c r="U44" s="61"/>
      <c r="V44" s="61"/>
    </row>
    <row r="45" spans="1:28" x14ac:dyDescent="0.3">
      <c r="A45" s="63"/>
      <c r="C45" s="29"/>
      <c r="D45" s="30"/>
      <c r="F45" s="31" t="s">
        <v>39</v>
      </c>
      <c r="M45" s="20" t="s">
        <v>40</v>
      </c>
      <c r="O45" s="20" t="s">
        <v>39</v>
      </c>
      <c r="U45" s="24"/>
      <c r="V45" s="20" t="s">
        <v>40</v>
      </c>
      <c r="W45" s="24"/>
      <c r="X45" s="20" t="s">
        <v>39</v>
      </c>
    </row>
    <row r="46" spans="1:28" ht="28.8" x14ac:dyDescent="0.3">
      <c r="A46" s="63"/>
      <c r="C46" s="29"/>
      <c r="D46" s="29" t="s">
        <v>66</v>
      </c>
      <c r="E46" s="20" t="s">
        <v>43</v>
      </c>
      <c r="F46" s="20" t="s">
        <v>59</v>
      </c>
      <c r="G46" s="21" t="s">
        <v>84</v>
      </c>
      <c r="H46" s="22" t="s">
        <v>85</v>
      </c>
      <c r="I46" s="33"/>
      <c r="J46" s="22" t="s">
        <v>85</v>
      </c>
      <c r="K46" s="22" t="s">
        <v>86</v>
      </c>
      <c r="L46" s="21" t="s">
        <v>87</v>
      </c>
      <c r="M46" s="21" t="s">
        <v>41</v>
      </c>
      <c r="O46" s="21" t="s">
        <v>41</v>
      </c>
      <c r="P46" s="21" t="s">
        <v>88</v>
      </c>
      <c r="Q46" s="22" t="s">
        <v>86</v>
      </c>
      <c r="R46" s="22" t="s">
        <v>85</v>
      </c>
      <c r="S46" s="24"/>
      <c r="T46" s="22" t="s">
        <v>85</v>
      </c>
      <c r="U46" s="21" t="s">
        <v>84</v>
      </c>
      <c r="V46" s="34" t="s">
        <v>59</v>
      </c>
      <c r="W46" s="24"/>
      <c r="X46" s="20" t="s">
        <v>59</v>
      </c>
    </row>
    <row r="47" spans="1:28" x14ac:dyDescent="0.3">
      <c r="A47" s="63"/>
      <c r="D47" s="51"/>
      <c r="E47" s="20" t="s">
        <v>44</v>
      </c>
      <c r="F47" s="55">
        <v>777</v>
      </c>
      <c r="G47" s="25">
        <v>662</v>
      </c>
      <c r="H47" s="25">
        <v>831</v>
      </c>
      <c r="I47" s="56" t="s">
        <v>42</v>
      </c>
      <c r="J47" s="25">
        <f>H47</f>
        <v>831</v>
      </c>
      <c r="K47" s="25">
        <v>627</v>
      </c>
      <c r="L47" s="25">
        <v>271</v>
      </c>
      <c r="M47" s="25">
        <v>1</v>
      </c>
      <c r="N47" s="56" t="s">
        <v>42</v>
      </c>
      <c r="O47" s="25">
        <v>1</v>
      </c>
      <c r="P47" s="25">
        <v>893</v>
      </c>
      <c r="Q47" s="25">
        <v>626</v>
      </c>
      <c r="R47" s="25">
        <v>839</v>
      </c>
      <c r="S47" s="57" t="s">
        <v>42</v>
      </c>
      <c r="T47" s="25">
        <f>R47</f>
        <v>839</v>
      </c>
      <c r="U47" s="25">
        <v>847</v>
      </c>
      <c r="V47" s="55">
        <v>777</v>
      </c>
      <c r="W47" s="57" t="s">
        <v>42</v>
      </c>
      <c r="X47" s="55">
        <v>777</v>
      </c>
      <c r="AB47" s="13" t="s">
        <v>61</v>
      </c>
    </row>
    <row r="48" spans="1:28" ht="15.6" x14ac:dyDescent="0.3">
      <c r="A48" s="63"/>
      <c r="B48" s="3">
        <f>IF(C48="Early Morning",0,IF(C48="Morning",1,IF(C48="Midday",2,IF(C48="Peak",3,IF(C48="Evening",4,IF(C48="Night",5,""))))))</f>
        <v>0</v>
      </c>
      <c r="C48" s="4" t="s">
        <v>33</v>
      </c>
      <c r="D48" s="35">
        <v>1</v>
      </c>
      <c r="E48" s="30"/>
      <c r="F48" s="58">
        <f>('[1]2'!E45-Summary!F48)*1440*-1</f>
        <v>0</v>
      </c>
      <c r="G48" s="58">
        <f>('[1]2'!F45-Summary!G48)*1440*-1</f>
        <v>0</v>
      </c>
      <c r="H48" s="58">
        <f>('[1]2'!G45-Summary!H48)*1440*-1</f>
        <v>0</v>
      </c>
      <c r="I48" s="58"/>
      <c r="J48" s="58">
        <f>('[1]2'!I45-Summary!J48)*1440*-1</f>
        <v>0</v>
      </c>
      <c r="K48" s="58">
        <f>('[1]2'!J45-Summary!K48)*1440*-1</f>
        <v>-0.99999999999999645</v>
      </c>
      <c r="L48" s="58">
        <f ca="1">('[1]2'!K45-Summary!L48)*1440*-1</f>
        <v>-1.9999999999999929</v>
      </c>
      <c r="M48" s="58">
        <f ca="1">('[1]2'!L45-Summary!M48)*1440*-1</f>
        <v>-0.99999999999999645</v>
      </c>
      <c r="N48" s="58"/>
      <c r="O48" s="58">
        <f ca="1">('[1]2'!N45-Summary!O48)*1440*-1</f>
        <v>0.99999999999999645</v>
      </c>
      <c r="P48" s="58">
        <f ca="1">('[1]2'!O45-Summary!P48)*1440*-1</f>
        <v>-4.0000000000000657</v>
      </c>
      <c r="Q48" s="58">
        <f ca="1">('[1]2'!P45-Summary!Q48)*1440*-1</f>
        <v>-4.0000000000000657</v>
      </c>
      <c r="R48" s="58">
        <f ca="1">('[1]2'!Q45-Summary!R48)*1440*-1</f>
        <v>-2.0000000000001528</v>
      </c>
      <c r="S48" s="58"/>
      <c r="T48" s="58">
        <f ca="1">('[1]2'!S45-Summary!T48)*1440*-1</f>
        <v>-2.0000000000001528</v>
      </c>
      <c r="U48" s="58">
        <f ca="1">('[1]2'!T45-Summary!U48)*1440*-1</f>
        <v>-3.0000000000001492</v>
      </c>
      <c r="V48" s="58">
        <f ca="1">('[1]2'!U45-Summary!V48)*1440*-1</f>
        <v>-4.0000000000001457</v>
      </c>
      <c r="W48" s="58"/>
      <c r="X48" s="58">
        <f ca="1">('[1]2'!W45-Summary!X48)*1440*-1</f>
        <v>-1.0000000000001563</v>
      </c>
      <c r="AB48" s="42" t="s">
        <v>89</v>
      </c>
    </row>
    <row r="49" spans="1:28" ht="15.6" x14ac:dyDescent="0.3">
      <c r="A49" s="63"/>
      <c r="B49" s="3">
        <f>IF(C49="Early Morning",0,IF(C49="Morning",1,IF(C49="Midday",2,IF(C49="Peak",3,IF(C49="Evening",4,IF(C49="Night",5,""))))))</f>
        <v>0</v>
      </c>
      <c r="C49" s="4" t="s">
        <v>33</v>
      </c>
      <c r="D49" s="35">
        <v>2</v>
      </c>
      <c r="E49" s="43"/>
      <c r="F49" s="58">
        <f>('[1]2'!E46-Summary!F49)*1440*-1</f>
        <v>0</v>
      </c>
      <c r="G49" s="58">
        <f>('[1]2'!F46-Summary!G49)*1440*-1</f>
        <v>0</v>
      </c>
      <c r="H49" s="58">
        <f>('[1]2'!G46-Summary!H49)*1440*-1</f>
        <v>0</v>
      </c>
      <c r="I49" s="58"/>
      <c r="J49" s="58">
        <f>('[1]2'!I46-Summary!J49)*1440*-1</f>
        <v>0</v>
      </c>
      <c r="K49" s="58">
        <f>('[1]2'!J46-Summary!K49)*1440*-1</f>
        <v>-1.0000000000000764</v>
      </c>
      <c r="L49" s="58">
        <f ca="1">('[1]2'!K46-Summary!L49)*1440*-1</f>
        <v>-2.0000000000000728</v>
      </c>
      <c r="M49" s="58">
        <f ca="1">('[1]2'!L46-Summary!M49)*1440*-1</f>
        <v>-1.0000000000000764</v>
      </c>
      <c r="N49" s="58"/>
      <c r="O49" s="58">
        <f ca="1">('[1]2'!N46-Summary!O49)*1440*-1</f>
        <v>0.99999999999991651</v>
      </c>
      <c r="P49" s="58">
        <f ca="1">('[1]2'!O46-Summary!P49)*1440*-1</f>
        <v>-4.0000000000001457</v>
      </c>
      <c r="Q49" s="58">
        <f ca="1">('[1]2'!P46-Summary!Q49)*1440*-1</f>
        <v>-4.0000000000001457</v>
      </c>
      <c r="R49" s="58">
        <f ca="1">('[1]2'!Q46-Summary!R49)*1440*-1</f>
        <v>-2.0000000000002327</v>
      </c>
      <c r="S49" s="58"/>
      <c r="T49" s="58">
        <f ca="1">('[1]2'!S46-Summary!T49)*1440*-1</f>
        <v>-2.0000000000002327</v>
      </c>
      <c r="U49" s="58">
        <f ca="1">('[1]2'!T46-Summary!U49)*1440*-1</f>
        <v>-3.0000000000002292</v>
      </c>
      <c r="V49" s="58">
        <f ca="1">('[1]2'!U46-Summary!V49)*1440*-1</f>
        <v>-4.0000000000002256</v>
      </c>
      <c r="W49" s="58"/>
      <c r="X49" s="58">
        <f ca="1">('[1]2'!W46-Summary!X49)*1440*-1</f>
        <v>-1.0000000000002363</v>
      </c>
      <c r="AB49" s="14" t="s">
        <v>62</v>
      </c>
    </row>
    <row r="50" spans="1:28" ht="15.6" x14ac:dyDescent="0.3">
      <c r="A50" s="63"/>
      <c r="B50" s="3">
        <f t="shared" ref="B50:B79" si="1">IF(C50="Early Morning",0,IF(C50="Morning",1,IF(C50="Midday",2,IF(C50="Peak",3,IF(C50="Evening",4,IF(C50="Night",5,""))))))</f>
        <v>1</v>
      </c>
      <c r="C50" s="4" t="s">
        <v>34</v>
      </c>
      <c r="D50" s="35">
        <v>3</v>
      </c>
      <c r="E50" s="43"/>
      <c r="F50" s="58">
        <f ca="1">('[1]2'!E47-Summary!F50)*1440*-1</f>
        <v>-1.0000000000002363</v>
      </c>
      <c r="G50" s="58">
        <f ca="1">('[1]2'!F47-Summary!G50)*1440*-1</f>
        <v>-1.0000000000002363</v>
      </c>
      <c r="H50" s="58">
        <f ca="1">('[1]2'!G47-Summary!H50)*1440*-1</f>
        <v>-3.0000000000002292</v>
      </c>
      <c r="I50" s="58"/>
      <c r="J50" s="58">
        <f ca="1">('[1]2'!I47-Summary!J50)*1440*-1</f>
        <v>-2.0000000000002327</v>
      </c>
      <c r="K50" s="58">
        <f ca="1">('[1]2'!J47-Summary!K50)*1440*-1</f>
        <v>-1.0000000000002363</v>
      </c>
      <c r="L50" s="58">
        <f ca="1">('[1]2'!K47-Summary!L50)*1440*-1</f>
        <v>-2.0000000000003126</v>
      </c>
      <c r="M50" s="58">
        <f ca="1">('[1]2'!L47-Summary!M50)*1440*-1</f>
        <v>-1.0000000000003162</v>
      </c>
      <c r="N50" s="58"/>
      <c r="O50" s="58">
        <f ca="1">('[1]2'!N47-Summary!O50)*1440*-1</f>
        <v>0.9999999999996767</v>
      </c>
      <c r="P50" s="58">
        <f ca="1">('[1]2'!O47-Summary!P50)*1440*-1</f>
        <v>-4.0000000000003855</v>
      </c>
      <c r="Q50" s="58">
        <f ca="1">('[1]2'!P47-Summary!Q50)*1440*-1</f>
        <v>-4.0000000000003855</v>
      </c>
      <c r="R50" s="58">
        <f ca="1">('[1]2'!Q47-Summary!R50)*1440*-1</f>
        <v>-2.0000000000004725</v>
      </c>
      <c r="S50" s="58"/>
      <c r="T50" s="58">
        <f ca="1">('[1]2'!S47-Summary!T50)*1440*-1</f>
        <v>-2.0000000000004725</v>
      </c>
      <c r="U50" s="58">
        <f ca="1">('[1]2'!T47-Summary!U50)*1440*-1</f>
        <v>-3.000000000000469</v>
      </c>
      <c r="V50" s="58">
        <f ca="1">('[1]2'!U47-Summary!V50)*1440*-1</f>
        <v>-4.0000000000004654</v>
      </c>
      <c r="W50" s="58"/>
      <c r="X50" s="58">
        <f ca="1">('[1]2'!W47-Summary!X50)*1440*-1</f>
        <v>-1.0000000000004761</v>
      </c>
      <c r="AB50" s="15" t="s">
        <v>63</v>
      </c>
    </row>
    <row r="51" spans="1:28" ht="15.6" x14ac:dyDescent="0.3">
      <c r="A51" s="63"/>
      <c r="B51" s="3">
        <f t="shared" si="1"/>
        <v>1</v>
      </c>
      <c r="C51" s="4" t="s">
        <v>34</v>
      </c>
      <c r="D51" s="35">
        <v>1</v>
      </c>
      <c r="E51" s="43"/>
      <c r="F51" s="58">
        <f ca="1">('[1]2'!E48-Summary!F51)*1440*-1</f>
        <v>-1.0000000000001563</v>
      </c>
      <c r="G51" s="58">
        <f ca="1">('[1]2'!F48-Summary!G51)*1440*-1</f>
        <v>-1.0000000000001563</v>
      </c>
      <c r="H51" s="58">
        <f ca="1">('[1]2'!G48-Summary!H51)*1440*-1</f>
        <v>-3.0000000000001492</v>
      </c>
      <c r="I51" s="58"/>
      <c r="J51" s="58">
        <f ca="1">('[1]2'!I48-Summary!J51)*1440*-1</f>
        <v>-2.0000000000001528</v>
      </c>
      <c r="K51" s="58">
        <f ca="1">('[1]2'!J48-Summary!K51)*1440*-1</f>
        <v>-1.0000000000001563</v>
      </c>
      <c r="L51" s="58">
        <f ca="1">('[1]2'!K48-Summary!L51)*1440*-1</f>
        <v>-2.0000000000002327</v>
      </c>
      <c r="M51" s="58">
        <f ca="1">('[1]2'!L48-Summary!M51)*1440*-1</f>
        <v>-1.0000000000002363</v>
      </c>
      <c r="N51" s="58"/>
      <c r="O51" s="58">
        <f ca="1">('[1]2'!N48-Summary!O51)*1440*-1</f>
        <v>0.99999999999975664</v>
      </c>
      <c r="P51" s="58">
        <f ca="1">('[1]2'!O48-Summary!P51)*1440*-1</f>
        <v>-4.0000000000003055</v>
      </c>
      <c r="Q51" s="58">
        <f ca="1">('[1]2'!P48-Summary!Q51)*1440*-1</f>
        <v>-4.0000000000003055</v>
      </c>
      <c r="R51" s="58">
        <f ca="1">('[1]2'!Q48-Summary!R51)*1440*-1</f>
        <v>-2.0000000000003926</v>
      </c>
      <c r="S51" s="58"/>
      <c r="T51" s="58">
        <f ca="1">('[1]2'!S48-Summary!T51)*1440*-1</f>
        <v>-2.0000000000003926</v>
      </c>
      <c r="U51" s="58">
        <f ca="1">('[1]2'!T48-Summary!U51)*1440*-1</f>
        <v>-3.000000000000389</v>
      </c>
      <c r="V51" s="58">
        <f ca="1">('[1]2'!U48-Summary!V51)*1440*-1</f>
        <v>-4.0000000000003855</v>
      </c>
      <c r="W51" s="58"/>
      <c r="X51" s="58">
        <f ca="1">('[1]2'!W48-Summary!X51)*1440*-1</f>
        <v>-1.0000000000003961</v>
      </c>
      <c r="AB51" s="16" t="s">
        <v>64</v>
      </c>
    </row>
    <row r="52" spans="1:28" ht="15.6" x14ac:dyDescent="0.3">
      <c r="A52" s="63"/>
      <c r="B52" s="3">
        <f t="shared" si="1"/>
        <v>1</v>
      </c>
      <c r="C52" s="4" t="s">
        <v>34</v>
      </c>
      <c r="D52" s="35">
        <v>2</v>
      </c>
      <c r="E52" s="43"/>
      <c r="F52" s="58">
        <f ca="1">('[1]2'!E49-Summary!F52)*1440*-1</f>
        <v>-1.0000000000002363</v>
      </c>
      <c r="G52" s="58">
        <f ca="1">('[1]2'!F49-Summary!G52)*1440*-1</f>
        <v>-1.0000000000002363</v>
      </c>
      <c r="H52" s="58">
        <f ca="1">('[1]2'!G49-Summary!H52)*1440*-1</f>
        <v>-3.0000000000002292</v>
      </c>
      <c r="I52" s="58"/>
      <c r="J52" s="58">
        <f ca="1">('[1]2'!I49-Summary!J52)*1440*-1</f>
        <v>-2.0000000000002327</v>
      </c>
      <c r="K52" s="58">
        <f ca="1">('[1]2'!J49-Summary!K52)*1440*-1</f>
        <v>-1.0000000000002363</v>
      </c>
      <c r="L52" s="58">
        <f ca="1">('[1]2'!K49-Summary!L52)*1440*-1</f>
        <v>-2.0000000000003126</v>
      </c>
      <c r="M52" s="58">
        <f ca="1">('[1]2'!L49-Summary!M52)*1440*-1</f>
        <v>-1.0000000000003162</v>
      </c>
      <c r="N52" s="58"/>
      <c r="O52" s="58">
        <f ca="1">('[1]2'!N49-Summary!O52)*1440*-1</f>
        <v>0.9999999999996767</v>
      </c>
      <c r="P52" s="58">
        <f ca="1">('[1]2'!O49-Summary!P52)*1440*-1</f>
        <v>-4.0000000000003855</v>
      </c>
      <c r="Q52" s="58">
        <f ca="1">('[1]2'!P49-Summary!Q52)*1440*-1</f>
        <v>-4.0000000000003855</v>
      </c>
      <c r="R52" s="58">
        <f ca="1">('[1]2'!Q49-Summary!R52)*1440*-1</f>
        <v>-2.0000000000004725</v>
      </c>
      <c r="S52" s="58"/>
      <c r="T52" s="58">
        <f ca="1">('[1]2'!S49-Summary!T52)*1440*-1</f>
        <v>-2.0000000000004725</v>
      </c>
      <c r="U52" s="58">
        <f ca="1">('[1]2'!T49-Summary!U52)*1440*-1</f>
        <v>-3.000000000000469</v>
      </c>
      <c r="V52" s="58">
        <f ca="1">('[1]2'!U49-Summary!V52)*1440*-1</f>
        <v>-4.0000000000004654</v>
      </c>
      <c r="W52" s="58"/>
      <c r="X52" s="58">
        <f ca="1">('[1]2'!W49-Summary!X52)*1440*-1</f>
        <v>-1.0000000000004761</v>
      </c>
      <c r="AB52" s="17" t="s">
        <v>65</v>
      </c>
    </row>
    <row r="53" spans="1:28" ht="15.6" x14ac:dyDescent="0.3">
      <c r="A53" s="63"/>
      <c r="B53" s="3">
        <f t="shared" si="1"/>
        <v>1</v>
      </c>
      <c r="C53" s="4" t="s">
        <v>34</v>
      </c>
      <c r="D53" s="35">
        <v>3</v>
      </c>
      <c r="E53" s="43"/>
      <c r="F53" s="58">
        <f ca="1">('[1]2'!E50-Summary!F53)*1440*-1</f>
        <v>-1.0000000000004761</v>
      </c>
      <c r="G53" s="58">
        <f ca="1">('[1]2'!F50-Summary!G53)*1440*-1</f>
        <v>-1.0000000000004761</v>
      </c>
      <c r="H53" s="58">
        <f ca="1">('[1]2'!G50-Summary!H53)*1440*-1</f>
        <v>-3.000000000000469</v>
      </c>
      <c r="I53" s="58"/>
      <c r="J53" s="58">
        <f ca="1">('[1]2'!I50-Summary!J53)*1440*-1</f>
        <v>-2.0000000000004725</v>
      </c>
      <c r="K53" s="58">
        <f ca="1">('[1]2'!J50-Summary!K53)*1440*-1</f>
        <v>-1.0000000000004761</v>
      </c>
      <c r="L53" s="58">
        <f ca="1">('[1]2'!K50-Summary!L53)*1440*-1</f>
        <v>-2.0000000000005524</v>
      </c>
      <c r="M53" s="58">
        <f ca="1">('[1]2'!L50-Summary!M53)*1440*-1</f>
        <v>-1.000000000000556</v>
      </c>
      <c r="N53" s="58"/>
      <c r="O53" s="58">
        <f ca="1">('[1]2'!N50-Summary!O53)*1440*-1</f>
        <v>0.99999999999943689</v>
      </c>
      <c r="P53" s="58">
        <f ca="1">('[1]2'!O50-Summary!P53)*1440*-1</f>
        <v>-4.0000000000006253</v>
      </c>
      <c r="Q53" s="58">
        <f ca="1">('[1]2'!P50-Summary!Q53)*1440*-1</f>
        <v>-4.0000000000006253</v>
      </c>
      <c r="R53" s="58">
        <f ca="1">('[1]2'!Q50-Summary!R53)*1440*-1</f>
        <v>-2.0000000000007123</v>
      </c>
      <c r="S53" s="58"/>
      <c r="T53" s="58">
        <f ca="1">('[1]2'!S50-Summary!T53)*1440*-1</f>
        <v>-2.0000000000007123</v>
      </c>
      <c r="U53" s="58">
        <f ca="1">('[1]2'!T50-Summary!U53)*1440*-1</f>
        <v>-3.0000000000007088</v>
      </c>
      <c r="V53" s="58">
        <f ca="1">('[1]2'!U50-Summary!V53)*1440*-1</f>
        <v>-4.0000000000007052</v>
      </c>
      <c r="W53" s="58"/>
      <c r="X53" s="58">
        <f ca="1">('[1]2'!W50-Summary!X53)*1440*-1</f>
        <v>-1.0000000000007159</v>
      </c>
      <c r="AB53" s="18"/>
    </row>
    <row r="54" spans="1:28" ht="15.6" x14ac:dyDescent="0.3">
      <c r="A54" s="63"/>
      <c r="B54" s="3">
        <f t="shared" si="1"/>
        <v>1</v>
      </c>
      <c r="C54" s="4" t="s">
        <v>34</v>
      </c>
      <c r="D54" s="35">
        <v>1</v>
      </c>
      <c r="E54" s="43"/>
      <c r="F54" s="58">
        <f ca="1">('[1]2'!E51-Summary!F54)*1440*-1</f>
        <v>-1.0000000000003961</v>
      </c>
      <c r="G54" s="58">
        <f ca="1">('[1]2'!F51-Summary!G54)*1440*-1</f>
        <v>-1.0000000000003961</v>
      </c>
      <c r="H54" s="58">
        <f ca="1">('[1]2'!G51-Summary!H54)*1440*-1</f>
        <v>-3.000000000000389</v>
      </c>
      <c r="I54" s="58"/>
      <c r="J54" s="58">
        <f ca="1">('[1]2'!I51-Summary!J54)*1440*-1</f>
        <v>-2.0000000000003926</v>
      </c>
      <c r="K54" s="58">
        <f ca="1">('[1]2'!J51-Summary!K54)*1440*-1</f>
        <v>-1.0000000000003961</v>
      </c>
      <c r="L54" s="58">
        <f ca="1">('[1]2'!K51-Summary!L54)*1440*-1</f>
        <v>-2.0000000000004725</v>
      </c>
      <c r="M54" s="58">
        <f ca="1">('[1]2'!L51-Summary!M54)*1440*-1</f>
        <v>-1.0000000000004761</v>
      </c>
      <c r="N54" s="58"/>
      <c r="O54" s="58">
        <f ca="1">('[1]2'!N51-Summary!O54)*1440*-1</f>
        <v>0.99999999999951683</v>
      </c>
      <c r="P54" s="58">
        <f ca="1">('[1]2'!O51-Summary!P54)*1440*-1</f>
        <v>-4.0000000000005453</v>
      </c>
      <c r="Q54" s="58">
        <f ca="1">('[1]2'!P51-Summary!Q54)*1440*-1</f>
        <v>-4.0000000000005453</v>
      </c>
      <c r="R54" s="58">
        <f ca="1">('[1]2'!Q51-Summary!R54)*1440*-1</f>
        <v>-2.0000000000006324</v>
      </c>
      <c r="S54" s="58"/>
      <c r="T54" s="58">
        <f ca="1">('[1]2'!S51-Summary!T54)*1440*-1</f>
        <v>-2.0000000000006324</v>
      </c>
      <c r="U54" s="58">
        <f ca="1">('[1]2'!T51-Summary!U54)*1440*-1</f>
        <v>-3.0000000000006288</v>
      </c>
      <c r="V54" s="58">
        <f ca="1">('[1]2'!U51-Summary!V54)*1440*-1</f>
        <v>-4.0000000000006253</v>
      </c>
      <c r="W54" s="58"/>
      <c r="X54" s="58">
        <f ca="1">('[1]2'!W51-Summary!X54)*1440*-1</f>
        <v>-1.0000000000006359</v>
      </c>
      <c r="AB54" s="19"/>
    </row>
    <row r="55" spans="1:28" ht="15.6" x14ac:dyDescent="0.3">
      <c r="A55" s="63"/>
      <c r="B55" s="3">
        <f t="shared" si="1"/>
        <v>1</v>
      </c>
      <c r="C55" s="4" t="s">
        <v>34</v>
      </c>
      <c r="D55" s="35">
        <v>2</v>
      </c>
      <c r="E55" s="43"/>
      <c r="F55" s="58">
        <f ca="1">('[1]2'!E52-Summary!F55)*1440*-1</f>
        <v>-1.0000000000004761</v>
      </c>
      <c r="G55" s="58">
        <f ca="1">('[1]2'!F52-Summary!G55)*1440*-1</f>
        <v>-1.0000000000004761</v>
      </c>
      <c r="H55" s="58">
        <f ca="1">('[1]2'!G52-Summary!H55)*1440*-1</f>
        <v>-3.000000000000469</v>
      </c>
      <c r="I55" s="58"/>
      <c r="J55" s="58">
        <f ca="1">('[1]2'!I52-Summary!J55)*1440*-1</f>
        <v>-2.0000000000004725</v>
      </c>
      <c r="K55" s="58">
        <f ca="1">('[1]2'!J52-Summary!K55)*1440*-1</f>
        <v>-1.0000000000004761</v>
      </c>
      <c r="L55" s="58">
        <f ca="1">('[1]2'!K52-Summary!L55)*1440*-1</f>
        <v>-2.0000000000005524</v>
      </c>
      <c r="M55" s="58">
        <f ca="1">('[1]2'!L52-Summary!M55)*1440*-1</f>
        <v>-1.000000000000556</v>
      </c>
      <c r="N55" s="58"/>
      <c r="O55" s="58">
        <f ca="1">('[1]2'!N52-Summary!O55)*1440*-1</f>
        <v>0.99999999999943689</v>
      </c>
      <c r="P55" s="58">
        <f ca="1">('[1]2'!O52-Summary!P55)*1440*-1</f>
        <v>-4.0000000000006253</v>
      </c>
      <c r="Q55" s="58">
        <f ca="1">('[1]2'!P52-Summary!Q55)*1440*-1</f>
        <v>-4.0000000000006253</v>
      </c>
      <c r="R55" s="58">
        <f ca="1">('[1]2'!Q52-Summary!R55)*1440*-1</f>
        <v>-2.0000000000007123</v>
      </c>
      <c r="S55" s="58"/>
      <c r="T55" s="58">
        <f ca="1">('[1]2'!S52-Summary!T55)*1440*-1</f>
        <v>-2.0000000000007123</v>
      </c>
      <c r="U55" s="58">
        <f ca="1">('[1]2'!T52-Summary!U55)*1440*-1</f>
        <v>-3.0000000000007088</v>
      </c>
      <c r="V55" s="58">
        <f ca="1">('[1]2'!U52-Summary!V55)*1440*-1</f>
        <v>-4.0000000000007052</v>
      </c>
      <c r="W55" s="58"/>
      <c r="X55" s="58">
        <f ca="1">('[1]2'!W52-Summary!X55)*1440*-1</f>
        <v>-1.0000000000007159</v>
      </c>
    </row>
    <row r="56" spans="1:28" ht="15.6" x14ac:dyDescent="0.3">
      <c r="A56" s="63"/>
      <c r="B56" s="3">
        <f t="shared" si="1"/>
        <v>1</v>
      </c>
      <c r="C56" s="4" t="s">
        <v>34</v>
      </c>
      <c r="D56" s="35">
        <v>3</v>
      </c>
      <c r="E56" s="43"/>
      <c r="F56" s="58">
        <f ca="1">('[1]2'!E53-Summary!F56)*1440*-1</f>
        <v>-1.0000000000007159</v>
      </c>
      <c r="G56" s="58">
        <f ca="1">('[1]2'!F53-Summary!G56)*1440*-1</f>
        <v>-1.0000000000007159</v>
      </c>
      <c r="H56" s="58">
        <f ca="1">('[1]2'!G53-Summary!H56)*1440*-1</f>
        <v>-3.0000000000007088</v>
      </c>
      <c r="I56" s="58"/>
      <c r="J56" s="58">
        <f ca="1">('[1]2'!I53-Summary!J56)*1440*-1</f>
        <v>-2.0000000000007123</v>
      </c>
      <c r="K56" s="58">
        <f ca="1">('[1]2'!J53-Summary!K56)*1440*-1</f>
        <v>-1.0000000000007159</v>
      </c>
      <c r="L56" s="58">
        <f ca="1">('[1]2'!K53-Summary!L56)*1440*-1</f>
        <v>-2.0000000000007923</v>
      </c>
      <c r="M56" s="58">
        <f ca="1">('[1]2'!L53-Summary!M56)*1440*-1</f>
        <v>-1.0000000000007958</v>
      </c>
      <c r="N56" s="58"/>
      <c r="O56" s="58">
        <f ca="1">('[1]2'!N53-Summary!O56)*1440*-1</f>
        <v>0.99999999999919709</v>
      </c>
      <c r="P56" s="58">
        <f ca="1">('[1]2'!O53-Summary!P56)*1440*-1</f>
        <v>-4.0000000000008651</v>
      </c>
      <c r="Q56" s="58">
        <f ca="1">('[1]2'!P53-Summary!Q56)*1440*-1</f>
        <v>-4.0000000000008651</v>
      </c>
      <c r="R56" s="58">
        <f ca="1">('[1]2'!Q53-Summary!R56)*1440*-1</f>
        <v>-2.0000000000009521</v>
      </c>
      <c r="S56" s="58"/>
      <c r="T56" s="58">
        <f ca="1">('[1]2'!S53-Summary!T56)*1440*-1</f>
        <v>-2.0000000000009521</v>
      </c>
      <c r="U56" s="58">
        <f ca="1">('[1]2'!T53-Summary!U56)*1440*-1</f>
        <v>-3.0000000000009486</v>
      </c>
      <c r="V56" s="58">
        <f ca="1">('[1]2'!U53-Summary!V56)*1440*-1</f>
        <v>-4.000000000000945</v>
      </c>
      <c r="W56" s="58"/>
      <c r="X56" s="58">
        <f ca="1">('[1]2'!W53-Summary!X56)*1440*-1</f>
        <v>-1.0000000000009557</v>
      </c>
    </row>
    <row r="57" spans="1:28" ht="15.6" x14ac:dyDescent="0.3">
      <c r="A57" s="63"/>
      <c r="B57" s="3">
        <f t="shared" si="1"/>
        <v>1</v>
      </c>
      <c r="C57" s="4" t="s">
        <v>34</v>
      </c>
      <c r="D57" s="35">
        <v>1</v>
      </c>
      <c r="E57" s="43"/>
      <c r="F57" s="58">
        <f ca="1">('[1]2'!E54-Summary!F57)*1440*-1</f>
        <v>-1.0000000000006359</v>
      </c>
      <c r="G57" s="58">
        <f ca="1">('[1]2'!F54-Summary!G57)*1440*-1</f>
        <v>-1.0000000000006359</v>
      </c>
      <c r="H57" s="58">
        <f ca="1">('[1]2'!G54-Summary!H57)*1440*-1</f>
        <v>-3.0000000000006288</v>
      </c>
      <c r="I57" s="58"/>
      <c r="J57" s="58">
        <f ca="1">('[1]2'!I54-Summary!J57)*1440*-1</f>
        <v>-2.0000000000006324</v>
      </c>
      <c r="K57" s="58">
        <f ca="1">('[1]2'!J54-Summary!K57)*1440*-1</f>
        <v>-1.0000000000006359</v>
      </c>
      <c r="L57" s="58">
        <f ca="1">('[1]2'!K54-Summary!L57)*1440*-1</f>
        <v>-2.0000000000007123</v>
      </c>
      <c r="M57" s="58">
        <f ca="1">('[1]2'!L54-Summary!M57)*1440*-1</f>
        <v>-1.0000000000007159</v>
      </c>
      <c r="N57" s="58"/>
      <c r="O57" s="58">
        <f ca="1">('[1]2'!N54-Summary!O57)*1440*-1</f>
        <v>0.99999999999927702</v>
      </c>
      <c r="P57" s="58">
        <f ca="1">('[1]2'!O54-Summary!P57)*1440*-1</f>
        <v>-4.0000000000007851</v>
      </c>
      <c r="Q57" s="58">
        <f ca="1">('[1]2'!P54-Summary!Q57)*1440*-1</f>
        <v>-4.0000000000007851</v>
      </c>
      <c r="R57" s="58">
        <f ca="1">('[1]2'!Q54-Summary!R57)*1440*-1</f>
        <v>-2.0000000000008722</v>
      </c>
      <c r="S57" s="58"/>
      <c r="T57" s="58">
        <f ca="1">('[1]2'!S54-Summary!T57)*1440*-1</f>
        <v>-2.0000000000008722</v>
      </c>
      <c r="U57" s="58">
        <f ca="1">('[1]2'!T54-Summary!U57)*1440*-1</f>
        <v>-3.0000000000008686</v>
      </c>
      <c r="V57" s="58">
        <f ca="1">('[1]2'!U54-Summary!V57)*1440*-1</f>
        <v>-4.0000000000008651</v>
      </c>
      <c r="W57" s="58"/>
      <c r="X57" s="58">
        <f ca="1">('[1]2'!W54-Summary!X57)*1440*-1</f>
        <v>0.99999999999919709</v>
      </c>
    </row>
    <row r="58" spans="1:28" ht="15.6" x14ac:dyDescent="0.3">
      <c r="A58" s="63"/>
      <c r="B58" s="3">
        <f t="shared" si="1"/>
        <v>1</v>
      </c>
      <c r="C58" s="4" t="s">
        <v>34</v>
      </c>
      <c r="D58" s="35">
        <v>2</v>
      </c>
      <c r="E58" s="43"/>
      <c r="F58" s="58">
        <f ca="1">('[1]2'!E55-Summary!F58)*1440*-1</f>
        <v>-1.0000000000007159</v>
      </c>
      <c r="G58" s="58">
        <f ca="1">('[1]2'!F55-Summary!G58)*1440*-1</f>
        <v>-1.0000000000007159</v>
      </c>
      <c r="H58" s="58">
        <f ca="1">('[1]2'!G55-Summary!H58)*1440*-1</f>
        <v>-3.0000000000007088</v>
      </c>
      <c r="I58" s="58"/>
      <c r="J58" s="58">
        <f ca="1">('[1]2'!I55-Summary!J58)*1440*-1</f>
        <v>-2.0000000000007123</v>
      </c>
      <c r="K58" s="58">
        <f ca="1">('[1]2'!J55-Summary!K58)*1440*-1</f>
        <v>-1.0000000000007159</v>
      </c>
      <c r="L58" s="58">
        <f ca="1">('[1]2'!K55-Summary!L58)*1440*-1</f>
        <v>-2.0000000000007923</v>
      </c>
      <c r="M58" s="58">
        <f ca="1">('[1]2'!L55-Summary!M58)*1440*-1</f>
        <v>-1.0000000000007958</v>
      </c>
      <c r="N58" s="58"/>
      <c r="O58" s="58">
        <f ca="1">('[1]2'!N55-Summary!O58)*1440*-1</f>
        <v>0.99999999999919709</v>
      </c>
      <c r="P58" s="58">
        <f ca="1">('[1]2'!O55-Summary!P58)*1440*-1</f>
        <v>-4.0000000000008651</v>
      </c>
      <c r="Q58" s="58">
        <f ca="1">('[1]2'!P55-Summary!Q58)*1440*-1</f>
        <v>-4.000000000000945</v>
      </c>
      <c r="R58" s="58">
        <f ca="1">('[1]2'!Q55-Summary!R58)*1440*-1</f>
        <v>-2.0000000000009521</v>
      </c>
      <c r="S58" s="58"/>
      <c r="T58" s="58">
        <f ca="1">('[1]2'!S55-Summary!T58)*1440*-1</f>
        <v>-2.0000000000009521</v>
      </c>
      <c r="U58" s="58">
        <f ca="1">('[1]2'!T55-Summary!U58)*1440*-1</f>
        <v>-3.0000000000009486</v>
      </c>
      <c r="V58" s="58">
        <f ca="1">('[1]2'!U55-Summary!V58)*1440*-1</f>
        <v>-4.000000000000945</v>
      </c>
      <c r="W58" s="58"/>
      <c r="X58" s="58">
        <f ca="1">('[1]2'!W55-Summary!X58)*1440*-1</f>
        <v>0.99999999999903721</v>
      </c>
    </row>
    <row r="59" spans="1:28" ht="15.6" x14ac:dyDescent="0.3">
      <c r="A59" s="63"/>
      <c r="B59" s="3">
        <f t="shared" si="1"/>
        <v>2</v>
      </c>
      <c r="C59" s="4" t="s">
        <v>35</v>
      </c>
      <c r="D59" s="35">
        <v>3</v>
      </c>
      <c r="E59" s="43"/>
      <c r="F59" s="58">
        <f ca="1">('[1]2'!E56-Summary!F59)*1440*-1</f>
        <v>-1.0000000000009557</v>
      </c>
      <c r="G59" s="58">
        <f ca="1">('[1]2'!F56-Summary!G59)*1440*-1</f>
        <v>-9.5923269327613525E-13</v>
      </c>
      <c r="H59" s="58">
        <f ca="1">('[1]2'!G56-Summary!H59)*1440*-1</f>
        <v>-2.0000000000009521</v>
      </c>
      <c r="I59" s="58"/>
      <c r="J59" s="58">
        <f ca="1">('[1]2'!I56-Summary!J59)*1440*-1</f>
        <v>-1.0000000000009557</v>
      </c>
      <c r="K59" s="58">
        <f ca="1">('[1]2'!J56-Summary!K59)*1440*-1</f>
        <v>-9.5923269327613525E-13</v>
      </c>
      <c r="L59" s="58">
        <f ca="1">('[1]2'!K56-Summary!L59)*1440*-1</f>
        <v>-1.0000000000009557</v>
      </c>
      <c r="M59" s="58">
        <f ca="1">('[1]2'!L56-Summary!M59)*1440*-1</f>
        <v>-9.5923269327613525E-13</v>
      </c>
      <c r="N59" s="58"/>
      <c r="O59" s="58">
        <f ca="1">('[1]2'!N56-Summary!O59)*1440*-1</f>
        <v>0.99999999999903721</v>
      </c>
      <c r="P59" s="58">
        <f ca="1">('[1]2'!O56-Summary!P59)*1440*-1</f>
        <v>-4.000000000000945</v>
      </c>
      <c r="Q59" s="58">
        <f ca="1">('[1]2'!P56-Summary!Q59)*1440*-1</f>
        <v>-4.000000000000945</v>
      </c>
      <c r="R59" s="58">
        <f ca="1">('[1]2'!Q56-Summary!R59)*1440*-1</f>
        <v>-2.0000000000009521</v>
      </c>
      <c r="S59" s="58"/>
      <c r="T59" s="58">
        <f ca="1">('[1]2'!S56-Summary!T59)*1440*-1</f>
        <v>-2.0000000000009521</v>
      </c>
      <c r="U59" s="58">
        <f ca="1">('[1]2'!T56-Summary!U59)*1440*-1</f>
        <v>-2.0000000000009521</v>
      </c>
      <c r="V59" s="58">
        <f ca="1">('[1]2'!U56-Summary!V59)*1440*-1</f>
        <v>-2.0000000000009521</v>
      </c>
      <c r="W59" s="58"/>
      <c r="X59" s="58">
        <f ca="1">('[1]2'!W56-Summary!X59)*1440*-1</f>
        <v>0.99999999999903721</v>
      </c>
    </row>
    <row r="60" spans="1:28" ht="15.6" x14ac:dyDescent="0.3">
      <c r="A60" s="63"/>
      <c r="B60" s="3">
        <f t="shared" si="1"/>
        <v>2</v>
      </c>
      <c r="C60" s="4" t="s">
        <v>35</v>
      </c>
      <c r="D60" s="35">
        <v>1</v>
      </c>
      <c r="E60" s="43"/>
      <c r="F60" s="58">
        <f ca="1">('[1]2'!E57-Summary!F60)*1440*-1</f>
        <v>0.99999999999919709</v>
      </c>
      <c r="G60" s="58">
        <f ca="1">('[1]2'!F57-Summary!G60)*1440*-1</f>
        <v>0.99999999999919709</v>
      </c>
      <c r="H60" s="58">
        <f ca="1">('[1]2'!G57-Summary!H60)*1440*-1</f>
        <v>-1.0000000000007958</v>
      </c>
      <c r="I60" s="58"/>
      <c r="J60" s="58">
        <f ca="1">('[1]2'!I57-Summary!J60)*1440*-1</f>
        <v>-1.0000000000007958</v>
      </c>
      <c r="K60" s="58">
        <f ca="1">('[1]2'!J57-Summary!K60)*1440*-1</f>
        <v>-7.9936057773011271E-13</v>
      </c>
      <c r="L60" s="58">
        <f ca="1">('[1]2'!K57-Summary!L60)*1440*-1</f>
        <v>-1.0000000000007958</v>
      </c>
      <c r="M60" s="58">
        <f ca="1">('[1]2'!L57-Summary!M60)*1440*-1</f>
        <v>-1.0000000000007958</v>
      </c>
      <c r="N60" s="58"/>
      <c r="O60" s="58">
        <f ca="1">('[1]2'!N57-Summary!O60)*1440*-1</f>
        <v>0.99999999999919709</v>
      </c>
      <c r="P60" s="58">
        <f ca="1">('[1]2'!O57-Summary!P60)*1440*-1</f>
        <v>-4.0000000000007851</v>
      </c>
      <c r="Q60" s="58">
        <f ca="1">('[1]2'!P57-Summary!Q60)*1440*-1</f>
        <v>-4.0000000000007851</v>
      </c>
      <c r="R60" s="58">
        <f ca="1">('[1]2'!Q57-Summary!R60)*1440*-1</f>
        <v>-2.0000000000007923</v>
      </c>
      <c r="S60" s="58"/>
      <c r="T60" s="58">
        <f ca="1">('[1]2'!S57-Summary!T60)*1440*-1</f>
        <v>-2.0000000000007923</v>
      </c>
      <c r="U60" s="58">
        <f ca="1">('[1]2'!T57-Summary!U60)*1440*-1</f>
        <v>-1.0000000000007958</v>
      </c>
      <c r="V60" s="58">
        <f ca="1">('[1]2'!U57-Summary!V60)*1440*-1</f>
        <v>-2.0000000000007923</v>
      </c>
      <c r="W60" s="58"/>
      <c r="X60" s="58">
        <f ca="1">('[1]2'!W57-Summary!X60)*1440*-1</f>
        <v>0.99999999999919709</v>
      </c>
    </row>
    <row r="61" spans="1:28" ht="15.6" x14ac:dyDescent="0.3">
      <c r="A61" s="63"/>
      <c r="B61" s="3">
        <f t="shared" si="1"/>
        <v>2</v>
      </c>
      <c r="C61" s="4" t="s">
        <v>35</v>
      </c>
      <c r="D61" s="35">
        <v>2</v>
      </c>
      <c r="E61" s="43"/>
      <c r="F61" s="58">
        <f ca="1">('[1]2'!E58-Summary!F61)*1440*-1</f>
        <v>0.99999999999903721</v>
      </c>
      <c r="G61" s="58">
        <f ca="1">('[1]2'!F58-Summary!G61)*1440*-1</f>
        <v>0.99999999999903721</v>
      </c>
      <c r="H61" s="58">
        <f ca="1">('[1]2'!G58-Summary!H61)*1440*-1</f>
        <v>-1.0000000000009557</v>
      </c>
      <c r="I61" s="58"/>
      <c r="J61" s="58">
        <f ca="1">('[1]2'!I58-Summary!J61)*1440*-1</f>
        <v>-1.0000000000009557</v>
      </c>
      <c r="K61" s="58">
        <f ca="1">('[1]2'!J58-Summary!K61)*1440*-1</f>
        <v>-9.5923269327613525E-13</v>
      </c>
      <c r="L61" s="58">
        <f ca="1">('[1]2'!K58-Summary!L61)*1440*-1</f>
        <v>-1.0000000000009557</v>
      </c>
      <c r="M61" s="58">
        <f ca="1">('[1]2'!L58-Summary!M61)*1440*-1</f>
        <v>-1.0000000000009557</v>
      </c>
      <c r="N61" s="58"/>
      <c r="O61" s="58">
        <f ca="1">('[1]2'!N58-Summary!O61)*1440*-1</f>
        <v>0.99999999999903721</v>
      </c>
      <c r="P61" s="58">
        <f ca="1">('[1]2'!O58-Summary!P61)*1440*-1</f>
        <v>-4.000000000000945</v>
      </c>
      <c r="Q61" s="58">
        <f ca="1">('[1]2'!P58-Summary!Q61)*1440*-1</f>
        <v>-4.000000000000945</v>
      </c>
      <c r="R61" s="58">
        <f ca="1">('[1]2'!Q58-Summary!R61)*1440*-1</f>
        <v>-2.0000000000009521</v>
      </c>
      <c r="S61" s="58"/>
      <c r="T61" s="58">
        <f ca="1">('[1]2'!S58-Summary!T61)*1440*-1</f>
        <v>-2.0000000000009521</v>
      </c>
      <c r="U61" s="58">
        <f ca="1">('[1]2'!T58-Summary!U61)*1440*-1</f>
        <v>-1.0000000000009557</v>
      </c>
      <c r="V61" s="58">
        <f ca="1">('[1]2'!U58-Summary!V61)*1440*-1</f>
        <v>-2.0000000000009521</v>
      </c>
      <c r="W61" s="58"/>
      <c r="X61" s="58">
        <f ca="1">('[1]2'!W58-Summary!X61)*1440*-1</f>
        <v>0.99999999999903721</v>
      </c>
    </row>
    <row r="62" spans="1:28" ht="15.6" x14ac:dyDescent="0.3">
      <c r="A62" s="63"/>
      <c r="B62" s="3">
        <f t="shared" si="1"/>
        <v>2</v>
      </c>
      <c r="C62" s="4" t="s">
        <v>35</v>
      </c>
      <c r="D62" s="35">
        <v>3</v>
      </c>
      <c r="E62" s="43"/>
      <c r="F62" s="58">
        <f ca="1">('[1]2'!E59-Summary!F62)*1440*-1</f>
        <v>0.99999999999903721</v>
      </c>
      <c r="G62" s="58">
        <f ca="1">('[1]2'!F59-Summary!G62)*1440*-1</f>
        <v>0.99999999999903721</v>
      </c>
      <c r="H62" s="58">
        <f ca="1">('[1]2'!G59-Summary!H62)*1440*-1</f>
        <v>-1.0000000000009557</v>
      </c>
      <c r="I62" s="58"/>
      <c r="J62" s="58">
        <f ca="1">('[1]2'!I59-Summary!J62)*1440*-1</f>
        <v>-1.0000000000009557</v>
      </c>
      <c r="K62" s="58">
        <f ca="1">('[1]2'!J59-Summary!K62)*1440*-1</f>
        <v>-9.5923269327613525E-13</v>
      </c>
      <c r="L62" s="58">
        <f ca="1">('[1]2'!K59-Summary!L62)*1440*-1</f>
        <v>-1.0000000000009557</v>
      </c>
      <c r="M62" s="58">
        <f ca="1">('[1]2'!L59-Summary!M62)*1440*-1</f>
        <v>-1.0000000000009557</v>
      </c>
      <c r="N62" s="58"/>
      <c r="O62" s="58">
        <f ca="1">('[1]2'!N59-Summary!O62)*1440*-1</f>
        <v>0.99999999999903721</v>
      </c>
      <c r="P62" s="58">
        <f ca="1">('[1]2'!O59-Summary!P62)*1440*-1</f>
        <v>-4.000000000000945</v>
      </c>
      <c r="Q62" s="58">
        <f ca="1">('[1]2'!P59-Summary!Q62)*1440*-1</f>
        <v>-4.000000000000945</v>
      </c>
      <c r="R62" s="58">
        <f ca="1">('[1]2'!Q59-Summary!R62)*1440*-1</f>
        <v>-2.0000000000009521</v>
      </c>
      <c r="S62" s="58"/>
      <c r="T62" s="58">
        <f ca="1">('[1]2'!S59-Summary!T62)*1440*-1</f>
        <v>-2.0000000000009521</v>
      </c>
      <c r="U62" s="58">
        <f ca="1">('[1]2'!T59-Summary!U62)*1440*-1</f>
        <v>-1.0000000000009557</v>
      </c>
      <c r="V62" s="58">
        <f ca="1">('[1]2'!U59-Summary!V62)*1440*-1</f>
        <v>-2.0000000000009521</v>
      </c>
      <c r="W62" s="58"/>
      <c r="X62" s="58">
        <f ca="1">('[1]2'!W59-Summary!X62)*1440*-1</f>
        <v>0.99999999999903721</v>
      </c>
    </row>
    <row r="63" spans="1:28" ht="15.6" x14ac:dyDescent="0.3">
      <c r="A63" s="63"/>
      <c r="B63" s="3">
        <f t="shared" si="1"/>
        <v>2</v>
      </c>
      <c r="C63" s="4" t="s">
        <v>35</v>
      </c>
      <c r="D63" s="35">
        <v>1</v>
      </c>
      <c r="E63" s="43"/>
      <c r="F63" s="58">
        <f ca="1">('[1]2'!E60-Summary!F63)*1440*-1</f>
        <v>0.99999999999919709</v>
      </c>
      <c r="G63" s="58">
        <f ca="1">('[1]2'!F60-Summary!G63)*1440*-1</f>
        <v>0.99999999999919709</v>
      </c>
      <c r="H63" s="58">
        <f ca="1">('[1]2'!G60-Summary!H63)*1440*-1</f>
        <v>-1.0000000000007958</v>
      </c>
      <c r="I63" s="58"/>
      <c r="J63" s="58">
        <f ca="1">('[1]2'!I60-Summary!J63)*1440*-1</f>
        <v>-1.0000000000007958</v>
      </c>
      <c r="K63" s="58">
        <f ca="1">('[1]2'!J60-Summary!K63)*1440*-1</f>
        <v>-7.9936057773011271E-13</v>
      </c>
      <c r="L63" s="58">
        <f ca="1">('[1]2'!K60-Summary!L63)*1440*-1</f>
        <v>-1.0000000000007958</v>
      </c>
      <c r="M63" s="58">
        <f ca="1">('[1]2'!L60-Summary!M63)*1440*-1</f>
        <v>-1.0000000000007958</v>
      </c>
      <c r="N63" s="58"/>
      <c r="O63" s="58">
        <f ca="1">('[1]2'!N60-Summary!O63)*1440*-1</f>
        <v>0.99999999999919709</v>
      </c>
      <c r="P63" s="58">
        <f ca="1">('[1]2'!O60-Summary!P63)*1440*-1</f>
        <v>-4.0000000000007851</v>
      </c>
      <c r="Q63" s="58">
        <f ca="1">('[1]2'!P60-Summary!Q63)*1440*-1</f>
        <v>-4.0000000000007851</v>
      </c>
      <c r="R63" s="58">
        <f ca="1">('[1]2'!Q60-Summary!R63)*1440*-1</f>
        <v>-2.0000000000007923</v>
      </c>
      <c r="S63" s="58"/>
      <c r="T63" s="58">
        <f ca="1">('[1]2'!S60-Summary!T63)*1440*-1</f>
        <v>-2.0000000000007923</v>
      </c>
      <c r="U63" s="58">
        <f ca="1">('[1]2'!T60-Summary!U63)*1440*-1</f>
        <v>-1.0000000000007958</v>
      </c>
      <c r="V63" s="58">
        <f ca="1">('[1]2'!U60-Summary!V63)*1440*-1</f>
        <v>-2.0000000000007923</v>
      </c>
      <c r="W63" s="58"/>
      <c r="X63" s="58">
        <f ca="1">('[1]2'!W60-Summary!X63)*1440*-1</f>
        <v>0.99999999999919709</v>
      </c>
    </row>
    <row r="64" spans="1:28" ht="15.6" x14ac:dyDescent="0.3">
      <c r="A64" s="63"/>
      <c r="B64" s="3">
        <f t="shared" si="1"/>
        <v>2</v>
      </c>
      <c r="C64" s="4" t="s">
        <v>35</v>
      </c>
      <c r="D64" s="35">
        <v>2</v>
      </c>
      <c r="E64" s="43"/>
      <c r="F64" s="58">
        <f ca="1">('[1]2'!E61-Summary!F64)*1440*-1</f>
        <v>0.99999999999903721</v>
      </c>
      <c r="G64" s="58">
        <f ca="1">('[1]2'!F61-Summary!G64)*1440*-1</f>
        <v>0.99999999999903721</v>
      </c>
      <c r="H64" s="58">
        <f ca="1">('[1]2'!G61-Summary!H64)*1440*-1</f>
        <v>-1.0000000000009557</v>
      </c>
      <c r="I64" s="58"/>
      <c r="J64" s="58">
        <f ca="1">('[1]2'!I61-Summary!J64)*1440*-1</f>
        <v>-1.0000000000009557</v>
      </c>
      <c r="K64" s="58">
        <f ca="1">('[1]2'!J61-Summary!K64)*1440*-1</f>
        <v>-9.5923269327613525E-13</v>
      </c>
      <c r="L64" s="58">
        <f ca="1">('[1]2'!K61-Summary!L64)*1440*-1</f>
        <v>-1.0000000000009557</v>
      </c>
      <c r="M64" s="58">
        <f ca="1">('[1]2'!L61-Summary!M64)*1440*-1</f>
        <v>-1.0000000000009557</v>
      </c>
      <c r="N64" s="58"/>
      <c r="O64" s="58">
        <f ca="1">('[1]2'!N61-Summary!O64)*1440*-1</f>
        <v>0.99999999999903721</v>
      </c>
      <c r="P64" s="58">
        <f ca="1">('[1]2'!O61-Summary!P64)*1440*-1</f>
        <v>-4.000000000000945</v>
      </c>
      <c r="Q64" s="58">
        <f ca="1">('[1]2'!P61-Summary!Q64)*1440*-1</f>
        <v>-4.000000000000945</v>
      </c>
      <c r="R64" s="58">
        <f ca="1">('[1]2'!Q61-Summary!R64)*1440*-1</f>
        <v>-2.0000000000009521</v>
      </c>
      <c r="S64" s="58"/>
      <c r="T64" s="58">
        <f ca="1">('[1]2'!S61-Summary!T64)*1440*-1</f>
        <v>-2.0000000000009521</v>
      </c>
      <c r="U64" s="58">
        <f ca="1">('[1]2'!T61-Summary!U64)*1440*-1</f>
        <v>-1.0000000000009557</v>
      </c>
      <c r="V64" s="58">
        <f ca="1">('[1]2'!U61-Summary!V64)*1440*-1</f>
        <v>-2.0000000000009521</v>
      </c>
      <c r="W64" s="58"/>
      <c r="X64" s="58">
        <f ca="1">('[1]2'!W61-Summary!X64)*1440*-1</f>
        <v>0.99999999999903721</v>
      </c>
    </row>
    <row r="65" spans="1:28" ht="15.6" x14ac:dyDescent="0.3">
      <c r="A65" s="63"/>
      <c r="B65" s="3">
        <f t="shared" si="1"/>
        <v>2</v>
      </c>
      <c r="C65" s="4" t="s">
        <v>35</v>
      </c>
      <c r="D65" s="35">
        <v>3</v>
      </c>
      <c r="E65" s="43"/>
      <c r="F65" s="58">
        <f ca="1">('[1]2'!E62-Summary!F65)*1440*-1</f>
        <v>0.99999999999903721</v>
      </c>
      <c r="G65" s="58">
        <f ca="1">('[1]2'!F62-Summary!G65)*1440*-1</f>
        <v>0.99999999999903721</v>
      </c>
      <c r="H65" s="58">
        <f ca="1">('[1]2'!G62-Summary!H65)*1440*-1</f>
        <v>-1.0000000000009557</v>
      </c>
      <c r="I65" s="58"/>
      <c r="J65" s="58">
        <f ca="1">('[1]2'!I62-Summary!J65)*1440*-1</f>
        <v>-1.0000000000009557</v>
      </c>
      <c r="K65" s="58">
        <f ca="1">('[1]2'!J62-Summary!K65)*1440*-1</f>
        <v>-9.5923269327613525E-13</v>
      </c>
      <c r="L65" s="58">
        <f ca="1">('[1]2'!K62-Summary!L65)*1440*-1</f>
        <v>-1.0000000000009557</v>
      </c>
      <c r="M65" s="58">
        <f ca="1">('[1]2'!L62-Summary!M65)*1440*-1</f>
        <v>-1.0000000000009557</v>
      </c>
      <c r="N65" s="58"/>
      <c r="O65" s="58">
        <f ca="1">('[1]2'!N62-Summary!O65)*1440*-1</f>
        <v>0.99999999999903721</v>
      </c>
      <c r="P65" s="58">
        <f ca="1">('[1]2'!O62-Summary!P65)*1440*-1</f>
        <v>-4.000000000000945</v>
      </c>
      <c r="Q65" s="58">
        <f ca="1">('[1]2'!P62-Summary!Q65)*1440*-1</f>
        <v>-4.000000000000945</v>
      </c>
      <c r="R65" s="58">
        <f ca="1">('[1]2'!Q62-Summary!R65)*1440*-1</f>
        <v>-2.0000000000009521</v>
      </c>
      <c r="S65" s="58"/>
      <c r="T65" s="58">
        <f ca="1">('[1]2'!S62-Summary!T65)*1440*-1</f>
        <v>-2.0000000000009521</v>
      </c>
      <c r="U65" s="58">
        <f ca="1">('[1]2'!T62-Summary!U65)*1440*-1</f>
        <v>-1.0000000000009557</v>
      </c>
      <c r="V65" s="58">
        <f ca="1">('[1]2'!U62-Summary!V65)*1440*-1</f>
        <v>-2.0000000000009521</v>
      </c>
      <c r="W65" s="58"/>
      <c r="X65" s="58">
        <f ca="1">('[1]2'!W62-Summary!X65)*1440*-1</f>
        <v>0.99999999999903721</v>
      </c>
    </row>
    <row r="66" spans="1:28" ht="15.6" x14ac:dyDescent="0.3">
      <c r="A66" s="63"/>
      <c r="B66" s="3">
        <f t="shared" si="1"/>
        <v>2</v>
      </c>
      <c r="C66" s="4" t="s">
        <v>35</v>
      </c>
      <c r="D66" s="35">
        <v>1</v>
      </c>
      <c r="E66" s="43"/>
      <c r="F66" s="58">
        <f ca="1">('[1]2'!E63-Summary!F66)*1440*-1</f>
        <v>0.99999999999919709</v>
      </c>
      <c r="G66" s="58">
        <f ca="1">('[1]2'!F63-Summary!G66)*1440*-1</f>
        <v>0.99999999999919709</v>
      </c>
      <c r="H66" s="58">
        <f ca="1">('[1]2'!G63-Summary!H66)*1440*-1</f>
        <v>-1.0000000000007958</v>
      </c>
      <c r="I66" s="58"/>
      <c r="J66" s="58">
        <f ca="1">('[1]2'!I63-Summary!J66)*1440*-1</f>
        <v>-1.0000000000007958</v>
      </c>
      <c r="K66" s="58">
        <f ca="1">('[1]2'!J63-Summary!K66)*1440*-1</f>
        <v>-7.9936057773011271E-13</v>
      </c>
      <c r="L66" s="58">
        <f ca="1">('[1]2'!K63-Summary!L66)*1440*-1</f>
        <v>-1.0000000000007958</v>
      </c>
      <c r="M66" s="58">
        <f ca="1">('[1]2'!L63-Summary!M66)*1440*-1</f>
        <v>-1.0000000000007958</v>
      </c>
      <c r="N66" s="58"/>
      <c r="O66" s="58">
        <f ca="1">('[1]2'!N63-Summary!O66)*1440*-1</f>
        <v>0.99999999999919709</v>
      </c>
      <c r="P66" s="58">
        <f ca="1">('[1]2'!O63-Summary!P66)*1440*-1</f>
        <v>-4.0000000000007851</v>
      </c>
      <c r="Q66" s="58">
        <f ca="1">('[1]2'!P63-Summary!Q66)*1440*-1</f>
        <v>-4.0000000000007851</v>
      </c>
      <c r="R66" s="58">
        <f ca="1">('[1]2'!Q63-Summary!R66)*1440*-1</f>
        <v>-2.0000000000007923</v>
      </c>
      <c r="S66" s="58"/>
      <c r="T66" s="58">
        <f ca="1">('[1]2'!S63-Summary!T66)*1440*-1</f>
        <v>-2.0000000000007923</v>
      </c>
      <c r="U66" s="58">
        <f ca="1">('[1]2'!T63-Summary!U66)*1440*-1</f>
        <v>-1.0000000000007958</v>
      </c>
      <c r="V66" s="58">
        <f ca="1">('[1]2'!U63-Summary!V66)*1440*-1</f>
        <v>-2.0000000000007923</v>
      </c>
      <c r="W66" s="58"/>
      <c r="X66" s="58">
        <f ca="1">('[1]2'!W63-Summary!X66)*1440*-1</f>
        <v>0.99999999999919709</v>
      </c>
    </row>
    <row r="67" spans="1:28" ht="15.6" x14ac:dyDescent="0.3">
      <c r="A67" s="63"/>
      <c r="B67" s="3">
        <f t="shared" si="1"/>
        <v>2</v>
      </c>
      <c r="C67" s="4" t="s">
        <v>35</v>
      </c>
      <c r="D67" s="35">
        <v>2</v>
      </c>
      <c r="E67" s="43"/>
      <c r="F67" s="58">
        <f ca="1">('[1]2'!E64-Summary!F67)*1440*-1</f>
        <v>0.99999999999903721</v>
      </c>
      <c r="G67" s="58">
        <f ca="1">('[1]2'!F64-Summary!G67)*1440*-1</f>
        <v>0.99999999999903721</v>
      </c>
      <c r="H67" s="58">
        <f ca="1">('[1]2'!G64-Summary!H67)*1440*-1</f>
        <v>-1.0000000000009557</v>
      </c>
      <c r="I67" s="58"/>
      <c r="J67" s="58">
        <f ca="1">('[1]2'!I64-Summary!J67)*1440*-1</f>
        <v>-1.0000000000009557</v>
      </c>
      <c r="K67" s="58">
        <f ca="1">('[1]2'!J64-Summary!K67)*1440*-1</f>
        <v>-9.5923269327613525E-13</v>
      </c>
      <c r="L67" s="58">
        <f ca="1">('[1]2'!K64-Summary!L67)*1440*-1</f>
        <v>-1.0000000000009557</v>
      </c>
      <c r="M67" s="58">
        <f ca="1">('[1]2'!L64-Summary!M67)*1440*-1</f>
        <v>-1.0000000000009557</v>
      </c>
      <c r="N67" s="58"/>
      <c r="O67" s="58">
        <f ca="1">('[1]2'!N64-Summary!O67)*1440*-1</f>
        <v>0.99999999999903721</v>
      </c>
      <c r="P67" s="58">
        <f ca="1">('[1]2'!O64-Summary!P67)*1440*-1</f>
        <v>-4.000000000000945</v>
      </c>
      <c r="Q67" s="58">
        <f ca="1">('[1]2'!P64-Summary!Q67)*1440*-1</f>
        <v>-4.000000000000945</v>
      </c>
      <c r="R67" s="58">
        <f ca="1">('[1]2'!Q64-Summary!R67)*1440*-1</f>
        <v>-2.0000000000009521</v>
      </c>
      <c r="S67" s="58"/>
      <c r="T67" s="58">
        <f ca="1">('[1]2'!S64-Summary!T67)*1440*-1</f>
        <v>-2.0000000000009521</v>
      </c>
      <c r="U67" s="58">
        <f ca="1">('[1]2'!T64-Summary!U67)*1440*-1</f>
        <v>-1.0000000000009557</v>
      </c>
      <c r="V67" s="58">
        <f ca="1">('[1]2'!U64-Summary!V67)*1440*-1</f>
        <v>-2.0000000000009521</v>
      </c>
      <c r="W67" s="58"/>
      <c r="X67" s="58">
        <f ca="1">('[1]2'!W64-Summary!X67)*1440*-1</f>
        <v>0.99999999999903721</v>
      </c>
    </row>
    <row r="68" spans="1:28" ht="15.6" x14ac:dyDescent="0.3">
      <c r="A68" s="63"/>
      <c r="B68" s="3">
        <f t="shared" si="1"/>
        <v>2</v>
      </c>
      <c r="C68" s="4" t="s">
        <v>35</v>
      </c>
      <c r="D68" s="35">
        <v>3</v>
      </c>
      <c r="E68" s="43"/>
      <c r="F68" s="58">
        <f ca="1">('[1]2'!E65-Summary!F68)*1440*-1</f>
        <v>0.99999999999903721</v>
      </c>
      <c r="G68" s="58">
        <f ca="1">('[1]2'!F65-Summary!G68)*1440*-1</f>
        <v>0.99999999999903721</v>
      </c>
      <c r="H68" s="58">
        <f ca="1">('[1]2'!G65-Summary!H68)*1440*-1</f>
        <v>-1.0000000000009557</v>
      </c>
      <c r="I68" s="58"/>
      <c r="J68" s="58">
        <f ca="1">('[1]2'!I65-Summary!J68)*1440*-1</f>
        <v>-1.0000000000009557</v>
      </c>
      <c r="K68" s="58">
        <f ca="1">('[1]2'!J65-Summary!K68)*1440*-1</f>
        <v>-9.5923269327613525E-13</v>
      </c>
      <c r="L68" s="58">
        <f ca="1">('[1]2'!K65-Summary!L68)*1440*-1</f>
        <v>-1.0000000000009557</v>
      </c>
      <c r="M68" s="58">
        <f ca="1">('[1]2'!L65-Summary!M68)*1440*-1</f>
        <v>-1.0000000000009557</v>
      </c>
      <c r="N68" s="58"/>
      <c r="O68" s="58">
        <f ca="1">('[1]2'!N65-Summary!O68)*1440*-1</f>
        <v>0.99999999999903721</v>
      </c>
      <c r="P68" s="58">
        <f ca="1">('[1]2'!O65-Summary!P68)*1440*-1</f>
        <v>-4.000000000000945</v>
      </c>
      <c r="Q68" s="58">
        <f ca="1">('[1]2'!P65-Summary!Q68)*1440*-1</f>
        <v>-4.000000000000945</v>
      </c>
      <c r="R68" s="58">
        <f ca="1">('[1]2'!Q65-Summary!R68)*1440*-1</f>
        <v>-2.0000000000009521</v>
      </c>
      <c r="S68" s="58"/>
      <c r="T68" s="58">
        <f ca="1">('[1]2'!S65-Summary!T68)*1440*-1</f>
        <v>-2.0000000000009521</v>
      </c>
      <c r="U68" s="58">
        <f ca="1">('[1]2'!T65-Summary!U68)*1440*-1</f>
        <v>-1.0000000000009557</v>
      </c>
      <c r="V68" s="58">
        <f ca="1">('[1]2'!U65-Summary!V68)*1440*-1</f>
        <v>-2.0000000000009521</v>
      </c>
      <c r="W68" s="58"/>
      <c r="X68" s="58">
        <f ca="1">('[1]2'!W65-Summary!X68)*1440*-1</f>
        <v>0.99999999999903721</v>
      </c>
    </row>
    <row r="69" spans="1:28" ht="15.6" x14ac:dyDescent="0.3">
      <c r="A69" s="63"/>
      <c r="B69" s="3">
        <f t="shared" si="1"/>
        <v>2</v>
      </c>
      <c r="C69" s="4" t="s">
        <v>35</v>
      </c>
      <c r="D69" s="35">
        <v>1</v>
      </c>
      <c r="E69" s="43"/>
      <c r="F69" s="58">
        <f ca="1">('[1]2'!E66-Summary!F69)*1440*-1</f>
        <v>0.99999999999919709</v>
      </c>
      <c r="G69" s="58">
        <f ca="1">('[1]2'!F66-Summary!G69)*1440*-1</f>
        <v>0.99999999999919709</v>
      </c>
      <c r="H69" s="58">
        <f ca="1">('[1]2'!G66-Summary!H69)*1440*-1</f>
        <v>-1.0000000000007958</v>
      </c>
      <c r="I69" s="58"/>
      <c r="J69" s="58">
        <f ca="1">('[1]2'!I66-Summary!J69)*1440*-1</f>
        <v>-1.0000000000007958</v>
      </c>
      <c r="K69" s="58">
        <f ca="1">('[1]2'!J66-Summary!K69)*1440*-1</f>
        <v>-7.9936057773011271E-13</v>
      </c>
      <c r="L69" s="58">
        <f ca="1">('[1]2'!K66-Summary!L69)*1440*-1</f>
        <v>-1.0000000000007958</v>
      </c>
      <c r="M69" s="58">
        <f ca="1">('[1]2'!L66-Summary!M69)*1440*-1</f>
        <v>-1.0000000000007958</v>
      </c>
      <c r="N69" s="58"/>
      <c r="O69" s="58">
        <f ca="1">('[1]2'!N66-Summary!O69)*1440*-1</f>
        <v>0.99999999999919709</v>
      </c>
      <c r="P69" s="58">
        <f ca="1">('[1]2'!O66-Summary!P69)*1440*-1</f>
        <v>-4.0000000000007851</v>
      </c>
      <c r="Q69" s="58">
        <f ca="1">('[1]2'!P66-Summary!Q69)*1440*-1</f>
        <v>-4.0000000000007851</v>
      </c>
      <c r="R69" s="58">
        <f ca="1">('[1]2'!Q66-Summary!R69)*1440*-1</f>
        <v>-2.0000000000007923</v>
      </c>
      <c r="S69" s="58"/>
      <c r="T69" s="58">
        <f ca="1">('[1]2'!S66-Summary!T69)*1440*-1</f>
        <v>-2.0000000000007923</v>
      </c>
      <c r="U69" s="58">
        <f ca="1">('[1]2'!T66-Summary!U69)*1440*-1</f>
        <v>-1.0000000000007958</v>
      </c>
      <c r="V69" s="58">
        <f ca="1">('[1]2'!U66-Summary!V69)*1440*-1</f>
        <v>-2.0000000000007923</v>
      </c>
      <c r="W69" s="58"/>
      <c r="X69" s="58">
        <f ca="1">('[1]2'!W66-Summary!X69)*1440*-1</f>
        <v>-7.9936057773011271E-13</v>
      </c>
    </row>
    <row r="70" spans="1:28" ht="15.6" x14ac:dyDescent="0.3">
      <c r="A70" s="63"/>
      <c r="B70" s="3">
        <f t="shared" si="1"/>
        <v>2</v>
      </c>
      <c r="C70" s="4" t="s">
        <v>35</v>
      </c>
      <c r="D70" s="35">
        <v>2</v>
      </c>
      <c r="E70" s="43"/>
      <c r="F70" s="58">
        <f ca="1">('[1]2'!E67-Summary!F70)*1440*-1</f>
        <v>0.99999999999903721</v>
      </c>
      <c r="G70" s="58">
        <f ca="1">('[1]2'!F67-Summary!G70)*1440*-1</f>
        <v>0.99999999999903721</v>
      </c>
      <c r="H70" s="58">
        <f ca="1">('[1]2'!G67-Summary!H70)*1440*-1</f>
        <v>-1.0000000000009557</v>
      </c>
      <c r="I70" s="58"/>
      <c r="J70" s="58">
        <f ca="1">('[1]2'!I67-Summary!J70)*1440*-1</f>
        <v>-1.0000000000009557</v>
      </c>
      <c r="K70" s="58">
        <f ca="1">('[1]2'!J67-Summary!K70)*1440*-1</f>
        <v>-9.5923269327613525E-13</v>
      </c>
      <c r="L70" s="58">
        <f ca="1">('[1]2'!K67-Summary!L70)*1440*-1</f>
        <v>-1.0000000000009557</v>
      </c>
      <c r="M70" s="58">
        <f ca="1">('[1]2'!L67-Summary!M70)*1440*-1</f>
        <v>-1.0000000000009557</v>
      </c>
      <c r="N70" s="58"/>
      <c r="O70" s="58">
        <f ca="1">('[1]2'!N67-Summary!O70)*1440*-1</f>
        <v>0.99999999999903721</v>
      </c>
      <c r="P70" s="58">
        <f ca="1">('[1]2'!O67-Summary!P70)*1440*-1</f>
        <v>-4.000000000000945</v>
      </c>
      <c r="Q70" s="58">
        <f ca="1">('[1]2'!P67-Summary!Q70)*1440*-1</f>
        <v>-4.000000000000945</v>
      </c>
      <c r="R70" s="58">
        <f ca="1">('[1]2'!Q67-Summary!R70)*1440*-1</f>
        <v>-2.0000000000009521</v>
      </c>
      <c r="S70" s="58"/>
      <c r="T70" s="58">
        <f ca="1">('[1]2'!S67-Summary!T70)*1440*-1</f>
        <v>-2.0000000000009521</v>
      </c>
      <c r="U70" s="58">
        <f ca="1">('[1]2'!T67-Summary!U70)*1440*-1</f>
        <v>-1.0000000000009557</v>
      </c>
      <c r="V70" s="58">
        <f ca="1">('[1]2'!U67-Summary!V70)*1440*-1</f>
        <v>-2.0000000000009521</v>
      </c>
      <c r="W70" s="58"/>
      <c r="X70" s="58">
        <f ca="1">('[1]2'!W67-Summary!X70)*1440*-1</f>
        <v>-9.5923269327613525E-13</v>
      </c>
    </row>
    <row r="71" spans="1:28" ht="15.6" x14ac:dyDescent="0.3">
      <c r="A71" s="63"/>
      <c r="B71" s="3">
        <f t="shared" si="1"/>
        <v>2</v>
      </c>
      <c r="C71" s="4" t="s">
        <v>35</v>
      </c>
      <c r="D71" s="35">
        <v>3</v>
      </c>
      <c r="E71" s="43"/>
      <c r="F71" s="58">
        <f ca="1">('[1]2'!E68-Summary!F71)*1440*-1</f>
        <v>0.99999999999903721</v>
      </c>
      <c r="G71" s="58">
        <f ca="1">('[1]2'!F68-Summary!G71)*1440*-1</f>
        <v>0.99999999999903721</v>
      </c>
      <c r="H71" s="58">
        <f ca="1">('[1]2'!G68-Summary!H71)*1440*-1</f>
        <v>-1.0000000000009557</v>
      </c>
      <c r="I71" s="58"/>
      <c r="J71" s="58">
        <f ca="1">('[1]2'!I68-Summary!J71)*1440*-1</f>
        <v>-1.0000000000009557</v>
      </c>
      <c r="K71" s="58">
        <f ca="1">('[1]2'!J68-Summary!K71)*1440*-1</f>
        <v>-9.5923269327613525E-13</v>
      </c>
      <c r="L71" s="58">
        <f ca="1">('[1]2'!K68-Summary!L71)*1440*-1</f>
        <v>-1.0000000000009557</v>
      </c>
      <c r="M71" s="58">
        <f ca="1">('[1]2'!L68-Summary!M71)*1440*-1</f>
        <v>-1.0000000000009557</v>
      </c>
      <c r="N71" s="58"/>
      <c r="O71" s="58">
        <f ca="1">('[1]2'!N68-Summary!O71)*1440*-1</f>
        <v>0.99999999999903721</v>
      </c>
      <c r="P71" s="58">
        <f ca="1">('[1]2'!O68-Summary!P71)*1440*-1</f>
        <v>-4.000000000000945</v>
      </c>
      <c r="Q71" s="58">
        <f ca="1">('[1]2'!P68-Summary!Q71)*1440*-1</f>
        <v>-4.000000000000945</v>
      </c>
      <c r="R71" s="58">
        <f ca="1">('[1]2'!Q68-Summary!R71)*1440*-1</f>
        <v>-2.0000000000009521</v>
      </c>
      <c r="S71" s="58"/>
      <c r="T71" s="58">
        <f ca="1">('[1]2'!S68-Summary!T71)*1440*-1</f>
        <v>-2.0000000000009521</v>
      </c>
      <c r="U71" s="58">
        <f ca="1">('[1]2'!T68-Summary!U71)*1440*-1</f>
        <v>-1.0000000000009557</v>
      </c>
      <c r="V71" s="58">
        <f ca="1">('[1]2'!U68-Summary!V71)*1440*-1</f>
        <v>-2.0000000000009521</v>
      </c>
      <c r="W71" s="58"/>
      <c r="X71" s="58">
        <f ca="1">('[1]2'!W68-Summary!X71)*1440*-1</f>
        <v>-9.5923269327613525E-13</v>
      </c>
    </row>
    <row r="72" spans="1:28" ht="15.6" x14ac:dyDescent="0.3">
      <c r="A72" s="63"/>
      <c r="B72" s="3">
        <f t="shared" si="1"/>
        <v>2</v>
      </c>
      <c r="C72" s="4" t="s">
        <v>35</v>
      </c>
      <c r="D72" s="35">
        <v>1</v>
      </c>
      <c r="E72" s="43"/>
      <c r="F72" s="58">
        <f ca="1">('[1]2'!E69-Summary!F72)*1440*-1</f>
        <v>-7.9936057773011271E-13</v>
      </c>
      <c r="G72" s="58">
        <f ca="1">('[1]2'!F69-Summary!G72)*1440*-1</f>
        <v>-7.9936057773011271E-13</v>
      </c>
      <c r="H72" s="58">
        <f ca="1">('[1]2'!G69-Summary!H72)*1440*-1</f>
        <v>-2.0000000000007923</v>
      </c>
      <c r="I72" s="58"/>
      <c r="J72" s="58">
        <f ca="1">('[1]2'!I69-Summary!J72)*1440*-1</f>
        <v>-1.0000000000007958</v>
      </c>
      <c r="K72" s="58">
        <f ca="1">('[1]2'!J69-Summary!K72)*1440*-1</f>
        <v>-7.9936057773011271E-13</v>
      </c>
      <c r="L72" s="58">
        <f ca="1">('[1]2'!K69-Summary!L72)*1440*-1</f>
        <v>-1.0000000000007958</v>
      </c>
      <c r="M72" s="58">
        <f ca="1">('[1]2'!L69-Summary!M72)*1440*-1</f>
        <v>-7.9936057773011271E-13</v>
      </c>
      <c r="N72" s="58"/>
      <c r="O72" s="58">
        <f ca="1">('[1]2'!N69-Summary!O72)*1440*-1</f>
        <v>0.99999999999919709</v>
      </c>
      <c r="P72" s="58">
        <f ca="1">('[1]2'!O69-Summary!P72)*1440*-1</f>
        <v>-2.0000000000007923</v>
      </c>
      <c r="Q72" s="58">
        <f ca="1">('[1]2'!P69-Summary!Q72)*1440*-1</f>
        <v>-2.0000000000007923</v>
      </c>
      <c r="R72" s="58">
        <f ca="1">('[1]2'!Q69-Summary!R72)*1440*-1</f>
        <v>-7.9936057773011271E-13</v>
      </c>
      <c r="S72" s="58"/>
      <c r="T72" s="58">
        <f ca="1">('[1]2'!S69-Summary!T72)*1440*-1</f>
        <v>-7.9936057773011271E-13</v>
      </c>
      <c r="U72" s="58">
        <f ca="1">('[1]2'!T69-Summary!U72)*1440*-1</f>
        <v>-7.9936057773011271E-13</v>
      </c>
      <c r="V72" s="58">
        <f ca="1">('[1]2'!U69-Summary!V72)*1440*-1</f>
        <v>-7.9936057773011271E-13</v>
      </c>
      <c r="W72" s="58"/>
      <c r="X72" s="58" t="e">
        <f>('[1]2'!W69-Summary!X72)*1440*-1</f>
        <v>#VALUE!</v>
      </c>
    </row>
    <row r="73" spans="1:28" ht="15.6" x14ac:dyDescent="0.3">
      <c r="A73" s="63"/>
      <c r="B73" s="3">
        <f t="shared" si="1"/>
        <v>4</v>
      </c>
      <c r="C73" s="4" t="s">
        <v>37</v>
      </c>
      <c r="D73" s="35">
        <v>2</v>
      </c>
      <c r="E73" s="43"/>
      <c r="F73" s="58">
        <f ca="1">('[1]2'!E70-Summary!F73)*1440*-1</f>
        <v>-9.5923269327613525E-13</v>
      </c>
      <c r="G73" s="58">
        <f ca="1">('[1]2'!F70-Summary!G73)*1440*-1</f>
        <v>0.99999999999903721</v>
      </c>
      <c r="H73" s="58">
        <f ca="1">('[1]2'!G70-Summary!H73)*1440*-1</f>
        <v>-1.0000000000009557</v>
      </c>
      <c r="I73" s="58"/>
      <c r="J73" s="58">
        <f ca="1">('[1]2'!I70-Summary!J73)*1440*-1</f>
        <v>-9.5923269327613525E-13</v>
      </c>
      <c r="K73" s="58">
        <f ca="1">('[1]2'!J70-Summary!K73)*1440*-1</f>
        <v>0.99999999999903721</v>
      </c>
      <c r="L73" s="58">
        <f ca="1">('[1]2'!K70-Summary!L73)*1440*-1</f>
        <v>-9.5923269327613525E-13</v>
      </c>
      <c r="M73" s="58">
        <f ca="1">('[1]2'!L70-Summary!M73)*1440*-1</f>
        <v>0.99999999999903721</v>
      </c>
      <c r="N73" s="58"/>
      <c r="O73" s="58">
        <f ca="1">('[1]2'!N70-Summary!O73)*1440*-1</f>
        <v>0.99999999999903721</v>
      </c>
      <c r="P73" s="58">
        <f ca="1">('[1]2'!O70-Summary!P73)*1440*-1</f>
        <v>-3.0000000000009486</v>
      </c>
      <c r="Q73" s="58">
        <f ca="1">('[1]2'!P70-Summary!Q73)*1440*-1</f>
        <v>-4.000000000000945</v>
      </c>
      <c r="R73" s="58">
        <f ca="1">('[1]2'!Q70-Summary!R73)*1440*-1</f>
        <v>-2.0000000000009521</v>
      </c>
      <c r="S73" s="58"/>
      <c r="T73" s="58">
        <f ca="1">('[1]2'!S70-Summary!T73)*1440*-1</f>
        <v>-2.0000000000009521</v>
      </c>
      <c r="U73" s="58">
        <f ca="1">('[1]2'!T70-Summary!U73)*1440*-1</f>
        <v>-4.000000000000945</v>
      </c>
      <c r="V73" s="58">
        <f ca="1">('[1]2'!U70-Summary!V73)*1440*-1</f>
        <v>-4.000000000000945</v>
      </c>
      <c r="W73" s="58"/>
      <c r="X73" s="58">
        <f ca="1">('[1]2'!W70-Summary!X73)*1440*-1</f>
        <v>-9.5923269327613525E-13</v>
      </c>
    </row>
    <row r="74" spans="1:28" ht="15.6" x14ac:dyDescent="0.3">
      <c r="A74" s="63"/>
      <c r="B74" s="3">
        <f t="shared" si="1"/>
        <v>4</v>
      </c>
      <c r="C74" s="4" t="s">
        <v>37</v>
      </c>
      <c r="D74" s="35">
        <v>3</v>
      </c>
      <c r="E74" s="43"/>
      <c r="F74" s="58">
        <f ca="1">('[1]2'!E71-Summary!F74)*1440*-1</f>
        <v>-9.5923269327613525E-13</v>
      </c>
      <c r="G74" s="58">
        <f ca="1">('[1]2'!F71-Summary!G74)*1440*-1</f>
        <v>0.99999999999903721</v>
      </c>
      <c r="H74" s="58">
        <f ca="1">('[1]2'!G71-Summary!H74)*1440*-1</f>
        <v>-1.0000000000009557</v>
      </c>
      <c r="I74" s="58"/>
      <c r="J74" s="58">
        <f ca="1">('[1]2'!I71-Summary!J74)*1440*-1</f>
        <v>-9.5923269327613525E-13</v>
      </c>
      <c r="K74" s="58">
        <f ca="1">('[1]2'!J71-Summary!K74)*1440*-1</f>
        <v>0.99999999999903721</v>
      </c>
      <c r="L74" s="58">
        <f ca="1">('[1]2'!K71-Summary!L74)*1440*-1</f>
        <v>-9.5923269327613525E-13</v>
      </c>
      <c r="M74" s="58">
        <f ca="1">('[1]2'!L71-Summary!M74)*1440*-1</f>
        <v>0.99999999999903721</v>
      </c>
      <c r="N74" s="58"/>
      <c r="O74" s="58">
        <f ca="1">('[1]2'!N71-Summary!O74)*1440*-1</f>
        <v>0.99999999999903721</v>
      </c>
      <c r="P74" s="58">
        <f ca="1">('[1]2'!O71-Summary!P74)*1440*-1</f>
        <v>-3.0000000000009486</v>
      </c>
      <c r="Q74" s="58">
        <f ca="1">('[1]2'!P71-Summary!Q74)*1440*-1</f>
        <v>-4.000000000000945</v>
      </c>
      <c r="R74" s="58">
        <f ca="1">('[1]2'!Q71-Summary!R74)*1440*-1</f>
        <v>-2.0000000000009521</v>
      </c>
      <c r="S74" s="58"/>
      <c r="T74" s="58">
        <f ca="1">('[1]2'!S71-Summary!T74)*1440*-1</f>
        <v>-2.0000000000009521</v>
      </c>
      <c r="U74" s="58">
        <f ca="1">('[1]2'!T71-Summary!U74)*1440*-1</f>
        <v>-4.000000000000945</v>
      </c>
      <c r="V74" s="58">
        <f ca="1">('[1]2'!U71-Summary!V74)*1440*-1</f>
        <v>-4.000000000000945</v>
      </c>
      <c r="W74" s="58"/>
      <c r="X74" s="58">
        <f ca="1">('[1]2'!W71-Summary!X74)*1440*-1</f>
        <v>-9.5923269327613525E-13</v>
      </c>
    </row>
    <row r="75" spans="1:28" ht="15.6" x14ac:dyDescent="0.3">
      <c r="A75" s="63"/>
      <c r="B75" s="3">
        <f t="shared" si="1"/>
        <v>4</v>
      </c>
      <c r="C75" s="4" t="s">
        <v>37</v>
      </c>
      <c r="D75" s="35">
        <v>1</v>
      </c>
      <c r="E75" s="43"/>
      <c r="F75" s="58">
        <f ca="1">('[1]2'!E72-Summary!F75)*1440*-1</f>
        <v>-9.5923269327613525E-13</v>
      </c>
      <c r="G75" s="58">
        <f ca="1">('[1]2'!F72-Summary!G75)*1440*-1</f>
        <v>0.99999999999903721</v>
      </c>
      <c r="H75" s="58">
        <f ca="1">('[1]2'!G72-Summary!H75)*1440*-1</f>
        <v>-1.0000000000009557</v>
      </c>
      <c r="I75" s="58"/>
      <c r="J75" s="58">
        <f ca="1">('[1]2'!I72-Summary!J75)*1440*-1</f>
        <v>-9.5923269327613525E-13</v>
      </c>
      <c r="K75" s="58">
        <f ca="1">('[1]2'!J72-Summary!K75)*1440*-1</f>
        <v>0.99999999999903721</v>
      </c>
      <c r="L75" s="58">
        <f ca="1">('[1]2'!K72-Summary!L75)*1440*-1</f>
        <v>-9.5923269327613525E-13</v>
      </c>
      <c r="M75" s="58">
        <f ca="1">('[1]2'!L72-Summary!M75)*1440*-1</f>
        <v>0.99999999999903721</v>
      </c>
      <c r="N75" s="58"/>
      <c r="O75" s="58">
        <f ca="1">('[1]2'!N72-Summary!O75)*1440*-1</f>
        <v>0.99999999999903721</v>
      </c>
      <c r="P75" s="58">
        <f ca="1">('[1]2'!O72-Summary!P75)*1440*-1</f>
        <v>-3.0000000000009486</v>
      </c>
      <c r="Q75" s="58">
        <f ca="1">('[1]2'!P72-Summary!Q75)*1440*-1</f>
        <v>-4.000000000000945</v>
      </c>
      <c r="R75" s="58">
        <f ca="1">('[1]2'!Q72-Summary!R75)*1440*-1</f>
        <v>-2.0000000000009521</v>
      </c>
      <c r="S75" s="58"/>
      <c r="T75" s="58">
        <f ca="1">('[1]2'!S72-Summary!T75)*1440*-1</f>
        <v>-2.0000000000009521</v>
      </c>
      <c r="U75" s="58">
        <f ca="1">('[1]2'!T72-Summary!U75)*1440*-1</f>
        <v>-4.000000000000945</v>
      </c>
      <c r="V75" s="58">
        <f ca="1">('[1]2'!U72-Summary!V75)*1440*-1</f>
        <v>-4.000000000000945</v>
      </c>
      <c r="W75" s="58"/>
      <c r="X75" s="58">
        <f ca="1">('[1]2'!W72-Summary!X75)*1440*-1</f>
        <v>-9.5923269327613525E-13</v>
      </c>
    </row>
    <row r="76" spans="1:28" ht="15.6" x14ac:dyDescent="0.3">
      <c r="A76" s="63"/>
      <c r="B76" s="3">
        <f t="shared" si="1"/>
        <v>5</v>
      </c>
      <c r="C76" s="4" t="s">
        <v>38</v>
      </c>
      <c r="D76" s="35">
        <v>2</v>
      </c>
      <c r="E76" s="43"/>
      <c r="F76" s="58">
        <f ca="1">('[1]2'!E73-Summary!F76)*1440*-1</f>
        <v>-9.5923269327613525E-13</v>
      </c>
      <c r="G76" s="58">
        <f ca="1">('[1]2'!F73-Summary!G76)*1440*-1</f>
        <v>-1.0000000000009557</v>
      </c>
      <c r="H76" s="58">
        <f ca="1">('[1]2'!G73-Summary!H76)*1440*-1</f>
        <v>-3.0000000000009486</v>
      </c>
      <c r="I76" s="58"/>
      <c r="J76" s="58">
        <f ca="1">('[1]2'!I73-Summary!J76)*1440*-1</f>
        <v>-2.0000000000009521</v>
      </c>
      <c r="K76" s="58">
        <f ca="1">('[1]2'!J73-Summary!K76)*1440*-1</f>
        <v>-1.0000000000009557</v>
      </c>
      <c r="L76" s="58">
        <f ca="1">('[1]2'!K73-Summary!L76)*1440*-1</f>
        <v>-2.0000000000009521</v>
      </c>
      <c r="M76" s="58">
        <f ca="1">('[1]2'!L73-Summary!M76)*1440*-1</f>
        <v>-1.0000000000009557</v>
      </c>
      <c r="N76" s="58"/>
      <c r="O76" s="58">
        <f ca="1">('[1]2'!N73-Summary!O76)*1440*-1</f>
        <v>0.99999999999903721</v>
      </c>
      <c r="P76" s="58">
        <f ca="1">('[1]2'!O73-Summary!P76)*1440*-1</f>
        <v>-3.0000000000009486</v>
      </c>
      <c r="Q76" s="58">
        <f ca="1">('[1]2'!P73-Summary!Q76)*1440*-1</f>
        <v>-5.0000000000009415</v>
      </c>
      <c r="R76" s="58">
        <f ca="1">('[1]2'!Q73-Summary!R76)*1440*-1</f>
        <v>-3.0000000000009486</v>
      </c>
      <c r="S76" s="58"/>
      <c r="T76" s="58">
        <f ca="1">('[1]2'!S73-Summary!T76)*1440*-1</f>
        <v>-3.0000000000009486</v>
      </c>
      <c r="U76" s="58">
        <f ca="1">('[1]2'!T73-Summary!U76)*1440*-1</f>
        <v>-3.0000000000009486</v>
      </c>
      <c r="V76" s="58">
        <f ca="1">('[1]2'!U73-Summary!V76)*1440*-1</f>
        <v>-5.0000000000009415</v>
      </c>
      <c r="W76" s="58"/>
      <c r="X76" s="58">
        <f ca="1">('[1]2'!W73-Summary!X76)*1440*-1</f>
        <v>-9.5923269327613525E-13</v>
      </c>
    </row>
    <row r="77" spans="1:28" ht="15.6" x14ac:dyDescent="0.3">
      <c r="A77" s="63"/>
      <c r="B77" s="3">
        <f t="shared" si="1"/>
        <v>5</v>
      </c>
      <c r="C77" s="4" t="s">
        <v>38</v>
      </c>
      <c r="D77" s="35">
        <v>1</v>
      </c>
      <c r="E77" s="43"/>
      <c r="F77" s="58">
        <f ca="1">('[1]2'!E74-Summary!F77)*1440*-1</f>
        <v>-9.5923269327613525E-13</v>
      </c>
      <c r="G77" s="58">
        <f ca="1">('[1]2'!F74-Summary!G77)*1440*-1</f>
        <v>-1.0000000000009557</v>
      </c>
      <c r="H77" s="58">
        <f ca="1">('[1]2'!G74-Summary!H77)*1440*-1</f>
        <v>-3.0000000000009486</v>
      </c>
      <c r="I77" s="58"/>
      <c r="J77" s="58">
        <f ca="1">('[1]2'!I74-Summary!J77)*1440*-1</f>
        <v>-2.0000000000009521</v>
      </c>
      <c r="K77" s="58">
        <f ca="1">('[1]2'!J74-Summary!K77)*1440*-1</f>
        <v>-1.0000000000009557</v>
      </c>
      <c r="L77" s="58">
        <f ca="1">('[1]2'!K74-Summary!L77)*1440*-1</f>
        <v>-2.0000000000009521</v>
      </c>
      <c r="M77" s="58">
        <f ca="1">('[1]2'!L74-Summary!M77)*1440*-1</f>
        <v>-1.0000000000009557</v>
      </c>
      <c r="N77" s="58"/>
      <c r="O77" s="58">
        <f ca="1">('[1]2'!N74-Summary!O77)*1440*-1</f>
        <v>0.99999999999903721</v>
      </c>
      <c r="P77" s="58">
        <f ca="1">('[1]2'!O74-Summary!P77)*1440*-1</f>
        <v>-3.0000000000009486</v>
      </c>
      <c r="Q77" s="58">
        <f ca="1">('[1]2'!P74-Summary!Q77)*1440*-1</f>
        <v>-5.0000000000009415</v>
      </c>
      <c r="R77" s="58">
        <f ca="1">('[1]2'!Q74-Summary!R77)*1440*-1</f>
        <v>-3.0000000000009486</v>
      </c>
      <c r="S77" s="58"/>
      <c r="T77" s="58">
        <f ca="1">('[1]2'!S74-Summary!T77)*1440*-1</f>
        <v>-3.0000000000009486</v>
      </c>
      <c r="U77" s="58">
        <f ca="1">('[1]2'!T74-Summary!U77)*1440*-1</f>
        <v>-3.0000000000009486</v>
      </c>
      <c r="V77" s="58">
        <f ca="1">('[1]2'!U74-Summary!V77)*1440*-1</f>
        <v>-5.0000000000009415</v>
      </c>
      <c r="W77" s="58"/>
      <c r="X77" s="58">
        <f ca="1">('[1]2'!W74-Summary!X77)*1440*-1</f>
        <v>-9.5923269327613525E-13</v>
      </c>
    </row>
    <row r="78" spans="1:28" ht="15.6" x14ac:dyDescent="0.3">
      <c r="A78" s="63"/>
      <c r="B78" s="3">
        <f t="shared" si="1"/>
        <v>5</v>
      </c>
      <c r="C78" s="4" t="s">
        <v>38</v>
      </c>
      <c r="D78" s="35">
        <v>2</v>
      </c>
      <c r="E78" s="43"/>
      <c r="F78" s="58">
        <f ca="1">('[1]2'!E75-Summary!F78)*1440*-1</f>
        <v>-9.5923269327613525E-13</v>
      </c>
      <c r="G78" s="58">
        <f ca="1">('[1]2'!F75-Summary!G78)*1440*-1</f>
        <v>-1.0000000000009557</v>
      </c>
      <c r="H78" s="58">
        <f ca="1">('[1]2'!G75-Summary!H78)*1440*-1</f>
        <v>-3.0000000000009486</v>
      </c>
      <c r="I78" s="58"/>
      <c r="J78" s="58">
        <f ca="1">('[1]2'!I75-Summary!J78)*1440*-1</f>
        <v>-2.0000000000009521</v>
      </c>
      <c r="K78" s="58">
        <f ca="1">('[1]2'!J75-Summary!K78)*1440*-1</f>
        <v>-1.0000000000009557</v>
      </c>
      <c r="L78" s="58">
        <f ca="1">('[1]2'!K75-Summary!L78)*1440*-1</f>
        <v>-2.0000000000009521</v>
      </c>
      <c r="M78" s="58">
        <f ca="1">('[1]2'!L75-Summary!M78)*1440*-1</f>
        <v>-1.0000000000009557</v>
      </c>
      <c r="N78" s="58"/>
      <c r="O78" s="58"/>
      <c r="P78" s="58">
        <f>('[1]2'!O75-Summary!P78)*1440*-1</f>
        <v>0</v>
      </c>
      <c r="Q78" s="58">
        <f>('[1]2'!P75-Summary!Q78)*1440*-1</f>
        <v>0</v>
      </c>
      <c r="R78" s="58">
        <f>('[1]2'!Q75-Summary!R78)*1440*-1</f>
        <v>0</v>
      </c>
      <c r="S78" s="58"/>
      <c r="T78" s="58">
        <f>('[1]2'!S75-Summary!T78)*1440*-1</f>
        <v>0</v>
      </c>
      <c r="U78" s="58">
        <f>('[1]2'!T75-Summary!U78)*1440*-1</f>
        <v>0</v>
      </c>
      <c r="V78" s="58">
        <f>('[1]2'!U75-Summary!V78)*1440*-1</f>
        <v>0</v>
      </c>
      <c r="W78" s="58"/>
      <c r="X78" s="58">
        <f>('[1]2'!W75-Summary!X78)*1440*-1</f>
        <v>0</v>
      </c>
    </row>
    <row r="79" spans="1:28" ht="15.6" x14ac:dyDescent="0.3">
      <c r="A79" s="63"/>
      <c r="B79" s="3">
        <f t="shared" si="1"/>
        <v>5</v>
      </c>
      <c r="C79" s="4" t="s">
        <v>38</v>
      </c>
      <c r="D79" s="35">
        <v>1</v>
      </c>
      <c r="E79" s="43"/>
      <c r="F79" s="58">
        <f ca="1">('[1]2'!E76-Summary!F79)*1440*-1</f>
        <v>-9.5923269327613525E-13</v>
      </c>
      <c r="G79" s="58">
        <f ca="1">('[1]2'!F76-Summary!G79)*1440*-1</f>
        <v>-1.0000000000009557</v>
      </c>
      <c r="H79" s="58">
        <f ca="1">('[1]2'!G76-Summary!H79)*1440*-1</f>
        <v>-3.0000000000009486</v>
      </c>
      <c r="I79" s="58"/>
      <c r="J79" s="58">
        <f ca="1">('[1]2'!I76-Summary!J79)*1440*-1</f>
        <v>-2.0000000000009521</v>
      </c>
      <c r="K79" s="58">
        <f ca="1">('[1]2'!J76-Summary!K79)*1440*-1</f>
        <v>-1.0000000000009557</v>
      </c>
      <c r="L79" s="58">
        <f ca="1">('[1]2'!K76-Summary!L79)*1440*-1</f>
        <v>-2.0000000000009521</v>
      </c>
      <c r="M79" s="58">
        <f ca="1">('[1]2'!L76-Summary!M79)*1440*-1</f>
        <v>-1.0000000000009557</v>
      </c>
      <c r="N79" s="58"/>
      <c r="O79" s="58"/>
      <c r="P79" s="58">
        <f>('[1]2'!O76-Summary!P79)*1440*-1</f>
        <v>0</v>
      </c>
      <c r="Q79" s="58">
        <f>('[1]2'!P76-Summary!Q79)*1440*-1</f>
        <v>0</v>
      </c>
      <c r="R79" s="58">
        <f>('[1]2'!Q76-Summary!R79)*1440*-1</f>
        <v>0</v>
      </c>
      <c r="S79" s="58"/>
      <c r="T79" s="58">
        <f>('[1]2'!S76-Summary!T79)*1440*-1</f>
        <v>0</v>
      </c>
      <c r="U79" s="58">
        <f>('[1]2'!T76-Summary!U79)*1440*-1</f>
        <v>0</v>
      </c>
      <c r="V79" s="58">
        <f>('[1]2'!U76-Summary!V79)*1440*-1</f>
        <v>0</v>
      </c>
      <c r="W79" s="58"/>
      <c r="X79" s="58">
        <f>('[1]2'!W76-Summary!X79)*1440*-1</f>
        <v>0</v>
      </c>
    </row>
    <row r="80" spans="1:28" s="12" customFormat="1" x14ac:dyDescent="0.3">
      <c r="B80" s="3"/>
      <c r="C80"/>
      <c r="D80"/>
      <c r="E80"/>
      <c r="F80"/>
      <c r="G80"/>
      <c r="H80"/>
      <c r="I80" s="47"/>
      <c r="J80"/>
      <c r="K80"/>
      <c r="L80"/>
      <c r="M80"/>
      <c r="N80" s="47"/>
      <c r="O80"/>
      <c r="P80"/>
      <c r="Q80"/>
      <c r="R80"/>
      <c r="S80" s="47"/>
      <c r="T80"/>
      <c r="U80"/>
      <c r="V80" s="62" t="s">
        <v>50</v>
      </c>
      <c r="W80" s="62"/>
      <c r="X80" s="62"/>
      <c r="Y80"/>
      <c r="Z80"/>
      <c r="AA80"/>
      <c r="AB80"/>
    </row>
    <row r="81" spans="1:24" ht="14.55" customHeight="1" x14ac:dyDescent="0.3">
      <c r="A81" s="63" t="s">
        <v>54</v>
      </c>
      <c r="B81" s="3"/>
    </row>
    <row r="82" spans="1:24" ht="21" x14ac:dyDescent="0.3">
      <c r="A82" s="63"/>
      <c r="C82" s="27"/>
      <c r="D82" s="27"/>
      <c r="F82" s="60" t="s">
        <v>82</v>
      </c>
      <c r="G82" s="61"/>
      <c r="H82" s="61"/>
      <c r="I82" s="61"/>
      <c r="J82" s="61"/>
      <c r="K82" s="61"/>
      <c r="L82" s="61"/>
      <c r="M82" s="61"/>
      <c r="N82" s="28"/>
      <c r="O82" s="60" t="s">
        <v>83</v>
      </c>
      <c r="P82" s="61"/>
      <c r="Q82" s="61"/>
      <c r="R82" s="61"/>
      <c r="S82" s="61"/>
      <c r="T82" s="61"/>
      <c r="U82" s="61"/>
      <c r="V82" s="61"/>
    </row>
    <row r="83" spans="1:24" x14ac:dyDescent="0.3">
      <c r="A83" s="63"/>
      <c r="C83" s="29"/>
      <c r="D83" s="30"/>
      <c r="F83" s="31" t="s">
        <v>39</v>
      </c>
      <c r="M83" s="20" t="s">
        <v>40</v>
      </c>
      <c r="O83" s="20" t="s">
        <v>39</v>
      </c>
      <c r="U83" s="24"/>
      <c r="V83" s="20" t="s">
        <v>40</v>
      </c>
      <c r="W83" s="24"/>
      <c r="X83" s="20" t="s">
        <v>39</v>
      </c>
    </row>
    <row r="84" spans="1:24" ht="28.8" x14ac:dyDescent="0.3">
      <c r="A84" s="63"/>
      <c r="C84" s="29"/>
      <c r="D84" s="29" t="s">
        <v>66</v>
      </c>
      <c r="E84" s="20" t="s">
        <v>43</v>
      </c>
      <c r="F84" s="20" t="s">
        <v>59</v>
      </c>
      <c r="G84" s="21" t="s">
        <v>84</v>
      </c>
      <c r="H84" s="22" t="s">
        <v>85</v>
      </c>
      <c r="I84" s="33"/>
      <c r="J84" s="22" t="s">
        <v>85</v>
      </c>
      <c r="K84" s="22" t="s">
        <v>86</v>
      </c>
      <c r="L84" s="21" t="s">
        <v>87</v>
      </c>
      <c r="M84" s="21" t="s">
        <v>41</v>
      </c>
      <c r="O84" s="21" t="s">
        <v>41</v>
      </c>
      <c r="P84" s="21" t="s">
        <v>88</v>
      </c>
      <c r="Q84" s="22" t="s">
        <v>86</v>
      </c>
      <c r="R84" s="22" t="s">
        <v>85</v>
      </c>
      <c r="S84" s="24"/>
      <c r="T84" s="22" t="s">
        <v>85</v>
      </c>
      <c r="U84" s="21" t="s">
        <v>84</v>
      </c>
      <c r="V84" s="34" t="s">
        <v>59</v>
      </c>
      <c r="W84" s="24"/>
      <c r="X84" s="20" t="s">
        <v>59</v>
      </c>
    </row>
    <row r="85" spans="1:24" x14ac:dyDescent="0.3">
      <c r="A85" s="63"/>
      <c r="D85" s="51"/>
      <c r="E85" s="20" t="s">
        <v>44</v>
      </c>
      <c r="F85" s="55">
        <v>777</v>
      </c>
      <c r="G85" s="25">
        <v>662</v>
      </c>
      <c r="H85" s="25">
        <v>831</v>
      </c>
      <c r="I85" s="56" t="s">
        <v>42</v>
      </c>
      <c r="J85" s="25">
        <f>H85</f>
        <v>831</v>
      </c>
      <c r="K85" s="25">
        <v>627</v>
      </c>
      <c r="L85" s="25">
        <v>271</v>
      </c>
      <c r="M85" s="25">
        <v>1</v>
      </c>
      <c r="N85" s="56" t="s">
        <v>42</v>
      </c>
      <c r="O85" s="25">
        <v>1</v>
      </c>
      <c r="P85" s="25">
        <v>893</v>
      </c>
      <c r="Q85" s="25">
        <v>626</v>
      </c>
      <c r="R85" s="25">
        <v>839</v>
      </c>
      <c r="S85" s="57" t="s">
        <v>42</v>
      </c>
      <c r="T85" s="25">
        <f>R85</f>
        <v>839</v>
      </c>
      <c r="U85" s="25">
        <v>847</v>
      </c>
      <c r="V85" s="55">
        <v>777</v>
      </c>
      <c r="W85" s="57" t="s">
        <v>42</v>
      </c>
      <c r="X85" s="55">
        <v>777</v>
      </c>
    </row>
    <row r="86" spans="1:24" ht="15.6" x14ac:dyDescent="0.3">
      <c r="A86" s="63"/>
      <c r="B86" s="3">
        <f>IF(C86="Early Morning",0,IF(C86="Morning",1,IF(C86="Midday",2,IF(C86="Peak",3,IF(C86="Evening",4,IF(C86="Night",5,""))))))</f>
        <v>1</v>
      </c>
      <c r="C86" s="4" t="s">
        <v>34</v>
      </c>
      <c r="D86" s="35">
        <v>1</v>
      </c>
      <c r="E86" s="30"/>
      <c r="F86" s="58">
        <f>('[1]2'!E84-Summary!F86)*1440*-1</f>
        <v>0</v>
      </c>
      <c r="G86" s="58">
        <f>('[1]2'!F84-Summary!G86)*1440*-1</f>
        <v>0</v>
      </c>
      <c r="H86" s="58">
        <f>('[1]2'!G84-Summary!H86)*1440*-1</f>
        <v>0</v>
      </c>
      <c r="I86" s="58"/>
      <c r="J86" s="58">
        <f>('[1]2'!I84-Summary!J86)*1440*-1</f>
        <v>0</v>
      </c>
      <c r="K86" s="58">
        <f>('[1]2'!J84-Summary!K86)*1440*-1</f>
        <v>-1.0000000000000764</v>
      </c>
      <c r="L86" s="58">
        <f ca="1">('[1]2'!K84-Summary!L86)*1440*-1</f>
        <v>-2.0000000000000728</v>
      </c>
      <c r="M86" s="58">
        <f ca="1">('[1]2'!L84-Summary!M86)*1440*-1</f>
        <v>-2.0000000000000728</v>
      </c>
      <c r="N86" s="58"/>
      <c r="O86" s="58">
        <f ca="1">('[1]2'!N84-Summary!O86)*1440*-1</f>
        <v>0.99999999999991651</v>
      </c>
      <c r="P86" s="58">
        <f ca="1">('[1]2'!O84-Summary!P86)*1440*-1</f>
        <v>-4.0000000000001457</v>
      </c>
      <c r="Q86" s="58">
        <f ca="1">('[1]2'!P84-Summary!Q86)*1440*-1</f>
        <v>-4.0000000000001457</v>
      </c>
      <c r="R86" s="58">
        <f ca="1">('[1]2'!Q84-Summary!R86)*1440*-1</f>
        <v>-2.0000000000002327</v>
      </c>
      <c r="S86" s="58"/>
      <c r="T86" s="58">
        <f ca="1">('[1]2'!S84-Summary!T86)*1440*-1</f>
        <v>-2.0000000000002327</v>
      </c>
      <c r="U86" s="58">
        <f ca="1">('[1]2'!T84-Summary!U86)*1440*-1</f>
        <v>-2.0000000000002327</v>
      </c>
      <c r="V86" s="58">
        <f ca="1">('[1]2'!U84-Summary!V86)*1440*-1</f>
        <v>-4.0000000000003055</v>
      </c>
      <c r="W86" s="58"/>
      <c r="X86" s="58">
        <f ca="1">('[1]2'!W84-Summary!X86)*1440*-1</f>
        <v>0.9999999999996767</v>
      </c>
    </row>
    <row r="87" spans="1:24" ht="15.6" x14ac:dyDescent="0.3">
      <c r="A87" s="63"/>
      <c r="B87" s="3">
        <f>IF(C87="Early Morning",0,IF(C87="Morning",1,IF(C87="Midday",2,IF(C87="Peak",3,IF(C87="Evening",4,IF(C87="Night",5,""))))))</f>
        <v>1</v>
      </c>
      <c r="C87" s="4" t="s">
        <v>34</v>
      </c>
      <c r="D87" s="35">
        <v>2</v>
      </c>
      <c r="E87" s="43"/>
      <c r="F87" s="58">
        <f>('[1]2'!E85-Summary!F87)*1440*-1</f>
        <v>0</v>
      </c>
      <c r="G87" s="58">
        <f>('[1]2'!F85-Summary!G87)*1440*-1</f>
        <v>0</v>
      </c>
      <c r="H87" s="58">
        <f>('[1]2'!G85-Summary!H87)*1440*-1</f>
        <v>0</v>
      </c>
      <c r="I87" s="58"/>
      <c r="J87" s="58">
        <f>('[1]2'!I85-Summary!J87)*1440*-1</f>
        <v>0</v>
      </c>
      <c r="K87" s="58">
        <f>('[1]2'!J85-Summary!K87)*1440*-1</f>
        <v>-0.99999999999999645</v>
      </c>
      <c r="L87" s="58">
        <f ca="1">('[1]2'!K85-Summary!L87)*1440*-1</f>
        <v>-1.9999999999999929</v>
      </c>
      <c r="M87" s="58">
        <f ca="1">('[1]2'!L85-Summary!M87)*1440*-1</f>
        <v>-1.9999999999999929</v>
      </c>
      <c r="N87" s="58"/>
      <c r="O87" s="58">
        <f ca="1">('[1]2'!N85-Summary!O87)*1440*-1</f>
        <v>0.99999999999999645</v>
      </c>
      <c r="P87" s="58">
        <f ca="1">('[1]2'!O85-Summary!P87)*1440*-1</f>
        <v>-4.0000000000000657</v>
      </c>
      <c r="Q87" s="58">
        <f ca="1">('[1]2'!P85-Summary!Q87)*1440*-1</f>
        <v>-4.0000000000000657</v>
      </c>
      <c r="R87" s="58">
        <f ca="1">('[1]2'!Q85-Summary!R87)*1440*-1</f>
        <v>-2.0000000000001528</v>
      </c>
      <c r="S87" s="58"/>
      <c r="T87" s="58">
        <f ca="1">('[1]2'!S85-Summary!T87)*1440*-1</f>
        <v>-2.0000000000001528</v>
      </c>
      <c r="U87" s="58">
        <f ca="1">('[1]2'!T85-Summary!U87)*1440*-1</f>
        <v>-2.0000000000001528</v>
      </c>
      <c r="V87" s="58">
        <f ca="1">('[1]2'!U85-Summary!V87)*1440*-1</f>
        <v>-4.0000000000002256</v>
      </c>
      <c r="W87" s="58"/>
      <c r="X87" s="58">
        <f ca="1">('[1]2'!W85-Summary!X87)*1440*-1</f>
        <v>0.99999999999975664</v>
      </c>
    </row>
    <row r="88" spans="1:24" ht="15.6" x14ac:dyDescent="0.3">
      <c r="A88" s="63"/>
      <c r="B88" s="3">
        <f t="shared" ref="B88:B104" si="2">IF(C88="Early Morning",0,IF(C88="Morning",1,IF(C88="Midday",2,IF(C88="Peak",3,IF(C88="Evening",4,IF(C88="Night",5,""))))))</f>
        <v>1</v>
      </c>
      <c r="C88" s="4" t="s">
        <v>34</v>
      </c>
      <c r="D88" s="35">
        <v>1</v>
      </c>
      <c r="E88" s="43"/>
      <c r="F88" s="58">
        <f ca="1">('[1]2'!E86-Summary!F88)*1440*-1</f>
        <v>0.9999999999996767</v>
      </c>
      <c r="G88" s="58">
        <f ca="1">('[1]2'!F86-Summary!G88)*1440*-1</f>
        <v>-3.1974423109204508E-13</v>
      </c>
      <c r="H88" s="58">
        <f ca="1">('[1]2'!G86-Summary!H88)*1440*-1</f>
        <v>-2.0000000000003126</v>
      </c>
      <c r="I88" s="58"/>
      <c r="J88" s="58">
        <f ca="1">('[1]2'!I86-Summary!J88)*1440*-1</f>
        <v>-2.0000000000003126</v>
      </c>
      <c r="K88" s="58">
        <f ca="1">('[1]2'!J86-Summary!K88)*1440*-1</f>
        <v>-1.0000000000003162</v>
      </c>
      <c r="L88" s="58">
        <f ca="1">('[1]2'!K86-Summary!L88)*1440*-1</f>
        <v>-2.0000000000003926</v>
      </c>
      <c r="M88" s="58">
        <f ca="1">('[1]2'!L86-Summary!M88)*1440*-1</f>
        <v>-2.0000000000003926</v>
      </c>
      <c r="N88" s="58"/>
      <c r="O88" s="58">
        <f ca="1">('[1]2'!N86-Summary!O88)*1440*-1</f>
        <v>0.99999999999959677</v>
      </c>
      <c r="P88" s="58">
        <f ca="1">('[1]2'!O86-Summary!P88)*1440*-1</f>
        <v>-4.0000000000004654</v>
      </c>
      <c r="Q88" s="58">
        <f ca="1">('[1]2'!P86-Summary!Q88)*1440*-1</f>
        <v>-4.0000000000004654</v>
      </c>
      <c r="R88" s="58">
        <f ca="1">('[1]2'!Q86-Summary!R88)*1440*-1</f>
        <v>-2.0000000000005524</v>
      </c>
      <c r="S88" s="58"/>
      <c r="T88" s="58">
        <f ca="1">('[1]2'!S86-Summary!T88)*1440*-1</f>
        <v>-2.0000000000005524</v>
      </c>
      <c r="U88" s="58">
        <f ca="1">('[1]2'!T86-Summary!U88)*1440*-1</f>
        <v>-2.0000000000005524</v>
      </c>
      <c r="V88" s="58">
        <f ca="1">('[1]2'!U86-Summary!V88)*1440*-1</f>
        <v>-4.0000000000006253</v>
      </c>
      <c r="W88" s="58"/>
      <c r="X88" s="58">
        <f ca="1">('[1]2'!W86-Summary!X88)*1440*-1</f>
        <v>0.99999999999935696</v>
      </c>
    </row>
    <row r="89" spans="1:24" ht="15.6" x14ac:dyDescent="0.3">
      <c r="A89" s="63"/>
      <c r="B89" s="3">
        <f t="shared" si="2"/>
        <v>1</v>
      </c>
      <c r="C89" s="4" t="s">
        <v>34</v>
      </c>
      <c r="D89" s="35">
        <v>2</v>
      </c>
      <c r="E89" s="43"/>
      <c r="F89" s="58">
        <f ca="1">('[1]2'!E87-Summary!F89)*1440*-1</f>
        <v>0.99999999999975664</v>
      </c>
      <c r="G89" s="58">
        <f ca="1">('[1]2'!F87-Summary!G89)*1440*-1</f>
        <v>-2.3980817331903381E-13</v>
      </c>
      <c r="H89" s="58">
        <f ca="1">('[1]2'!G87-Summary!H89)*1440*-1</f>
        <v>-2.0000000000002327</v>
      </c>
      <c r="I89" s="58"/>
      <c r="J89" s="58">
        <f ca="1">('[1]2'!I87-Summary!J89)*1440*-1</f>
        <v>-2.0000000000002327</v>
      </c>
      <c r="K89" s="58">
        <f ca="1">('[1]2'!J87-Summary!K89)*1440*-1</f>
        <v>-1.0000000000002363</v>
      </c>
      <c r="L89" s="58">
        <f ca="1">('[1]2'!K87-Summary!L89)*1440*-1</f>
        <v>-2.0000000000003126</v>
      </c>
      <c r="M89" s="58">
        <f ca="1">('[1]2'!L87-Summary!M89)*1440*-1</f>
        <v>-2.0000000000003126</v>
      </c>
      <c r="N89" s="58"/>
      <c r="O89" s="58">
        <f ca="1">('[1]2'!N87-Summary!O89)*1440*-1</f>
        <v>0.9999999999996767</v>
      </c>
      <c r="P89" s="58">
        <f ca="1">('[1]2'!O87-Summary!P89)*1440*-1</f>
        <v>-4.0000000000003855</v>
      </c>
      <c r="Q89" s="58">
        <f ca="1">('[1]2'!P87-Summary!Q89)*1440*-1</f>
        <v>-4.0000000000003855</v>
      </c>
      <c r="R89" s="58">
        <f ca="1">('[1]2'!Q87-Summary!R89)*1440*-1</f>
        <v>-2.0000000000004725</v>
      </c>
      <c r="S89" s="58"/>
      <c r="T89" s="58">
        <f ca="1">('[1]2'!S87-Summary!T89)*1440*-1</f>
        <v>-2.0000000000004725</v>
      </c>
      <c r="U89" s="58">
        <f ca="1">('[1]2'!T87-Summary!U89)*1440*-1</f>
        <v>-2.0000000000004725</v>
      </c>
      <c r="V89" s="58">
        <f ca="1">('[1]2'!U87-Summary!V89)*1440*-1</f>
        <v>-4.0000000000005453</v>
      </c>
      <c r="W89" s="58"/>
      <c r="X89" s="58">
        <f ca="1">('[1]2'!W87-Summary!X89)*1440*-1</f>
        <v>0.99999999999951683</v>
      </c>
    </row>
    <row r="90" spans="1:24" ht="15.6" x14ac:dyDescent="0.3">
      <c r="A90" s="63"/>
      <c r="B90" s="3">
        <f t="shared" si="2"/>
        <v>2</v>
      </c>
      <c r="C90" s="4" t="s">
        <v>35</v>
      </c>
      <c r="D90" s="35">
        <v>2</v>
      </c>
      <c r="E90" s="43"/>
      <c r="F90" s="58">
        <f ca="1">('[1]2'!E88-Summary!F90)*1440*-1</f>
        <v>0.99999999999935696</v>
      </c>
      <c r="G90" s="58">
        <f ca="1">('[1]2'!F88-Summary!G90)*1440*-1</f>
        <v>0.99999999999935696</v>
      </c>
      <c r="H90" s="58">
        <f ca="1">('[1]2'!G88-Summary!H90)*1440*-1</f>
        <v>-1.0000000000006359</v>
      </c>
      <c r="I90" s="58"/>
      <c r="J90" s="58">
        <f ca="1">('[1]2'!I88-Summary!J90)*1440*-1</f>
        <v>-1.0000000000006359</v>
      </c>
      <c r="K90" s="58">
        <f ca="1">('[1]2'!J88-Summary!K90)*1440*-1</f>
        <v>-6.3948846218409017E-13</v>
      </c>
      <c r="L90" s="58">
        <f ca="1">('[1]2'!K88-Summary!L90)*1440*-1</f>
        <v>-1.0000000000007159</v>
      </c>
      <c r="M90" s="58">
        <f ca="1">('[1]2'!L88-Summary!M90)*1440*-1</f>
        <v>-1.0000000000007159</v>
      </c>
      <c r="N90" s="58"/>
      <c r="O90" s="58">
        <f ca="1">('[1]2'!N88-Summary!O90)*1440*-1</f>
        <v>0.99999999999927702</v>
      </c>
      <c r="P90" s="58">
        <f ca="1">('[1]2'!O88-Summary!P90)*1440*-1</f>
        <v>-4.0000000000007851</v>
      </c>
      <c r="Q90" s="58">
        <f ca="1">('[1]2'!P88-Summary!Q90)*1440*-1</f>
        <v>-4.0000000000007851</v>
      </c>
      <c r="R90" s="58">
        <f ca="1">('[1]2'!Q88-Summary!R90)*1440*-1</f>
        <v>-2.0000000000007923</v>
      </c>
      <c r="S90" s="58"/>
      <c r="T90" s="58">
        <f ca="1">('[1]2'!S88-Summary!T90)*1440*-1</f>
        <v>-2.0000000000007923</v>
      </c>
      <c r="U90" s="58">
        <f ca="1">('[1]2'!T88-Summary!U90)*1440*-1</f>
        <v>-1.0000000000007958</v>
      </c>
      <c r="V90" s="58">
        <f ca="1">('[1]2'!U88-Summary!V90)*1440*-1</f>
        <v>-2.0000000000007923</v>
      </c>
      <c r="W90" s="58"/>
      <c r="X90" s="58">
        <f ca="1">('[1]2'!W88-Summary!X90)*1440*-1</f>
        <v>-1.0000000000007958</v>
      </c>
    </row>
    <row r="91" spans="1:24" ht="15.6" x14ac:dyDescent="0.3">
      <c r="A91" s="63"/>
      <c r="B91" s="3">
        <f t="shared" si="2"/>
        <v>2</v>
      </c>
      <c r="C91" s="4" t="s">
        <v>35</v>
      </c>
      <c r="D91" s="35">
        <v>3</v>
      </c>
      <c r="E91" s="43"/>
      <c r="F91" s="58">
        <f ca="1">('[1]2'!E89-Summary!F91)*1440*-1</f>
        <v>0.99999999999951683</v>
      </c>
      <c r="G91" s="58">
        <f ca="1">('[1]2'!F89-Summary!G91)*1440*-1</f>
        <v>0.99999999999951683</v>
      </c>
      <c r="H91" s="58">
        <f ca="1">('[1]2'!G89-Summary!H91)*1440*-1</f>
        <v>-1.0000000000004761</v>
      </c>
      <c r="I91" s="58"/>
      <c r="J91" s="58">
        <f ca="1">('[1]2'!I89-Summary!J91)*1440*-1</f>
        <v>-1.0000000000004761</v>
      </c>
      <c r="K91" s="58">
        <f ca="1">('[1]2'!J89-Summary!K91)*1440*-1</f>
        <v>-4.7961634663806763E-13</v>
      </c>
      <c r="L91" s="58">
        <f ca="1">('[1]2'!K89-Summary!L91)*1440*-1</f>
        <v>-1.0000000000004761</v>
      </c>
      <c r="M91" s="58">
        <f ca="1">('[1]2'!L89-Summary!M91)*1440*-1</f>
        <v>-1.0000000000004761</v>
      </c>
      <c r="N91" s="58"/>
      <c r="O91" s="58">
        <f ca="1">('[1]2'!N89-Summary!O91)*1440*-1</f>
        <v>0.99999999999951683</v>
      </c>
      <c r="P91" s="58">
        <f ca="1">('[1]2'!O89-Summary!P91)*1440*-1</f>
        <v>-4.0000000000004654</v>
      </c>
      <c r="Q91" s="58">
        <f ca="1">('[1]2'!P89-Summary!Q91)*1440*-1</f>
        <v>-4.0000000000004654</v>
      </c>
      <c r="R91" s="58">
        <f ca="1">('[1]2'!Q89-Summary!R91)*1440*-1</f>
        <v>-2.0000000000004725</v>
      </c>
      <c r="S91" s="58"/>
      <c r="T91" s="58">
        <f ca="1">('[1]2'!S89-Summary!T91)*1440*-1</f>
        <v>-2.0000000000004725</v>
      </c>
      <c r="U91" s="58">
        <f ca="1">('[1]2'!T89-Summary!U91)*1440*-1</f>
        <v>-1.0000000000004761</v>
      </c>
      <c r="V91" s="58">
        <f ca="1">('[1]2'!U89-Summary!V91)*1440*-1</f>
        <v>-2.0000000000004725</v>
      </c>
      <c r="W91" s="58"/>
      <c r="X91" s="58">
        <f ca="1">('[1]2'!W89-Summary!X91)*1440*-1</f>
        <v>-1.0000000000004761</v>
      </c>
    </row>
    <row r="92" spans="1:24" ht="15.6" x14ac:dyDescent="0.3">
      <c r="A92" s="63"/>
      <c r="B92" s="3">
        <f t="shared" si="2"/>
        <v>2</v>
      </c>
      <c r="C92" s="4" t="s">
        <v>35</v>
      </c>
      <c r="D92" s="35">
        <v>1</v>
      </c>
      <c r="E92" s="43"/>
      <c r="F92" s="58">
        <f ca="1">('[1]2'!E90-Summary!F92)*1440*-1</f>
        <v>-1.0000000000007958</v>
      </c>
      <c r="G92" s="58">
        <f ca="1">('[1]2'!F90-Summary!G92)*1440*-1</f>
        <v>-7.9936057773011271E-13</v>
      </c>
      <c r="H92" s="58">
        <f ca="1">('[1]2'!G90-Summary!H92)*1440*-1</f>
        <v>-2.0000000000007923</v>
      </c>
      <c r="I92" s="58"/>
      <c r="J92" s="58">
        <f ca="1">('[1]2'!I90-Summary!J92)*1440*-1</f>
        <v>-2.0000000000007923</v>
      </c>
      <c r="K92" s="58">
        <f ca="1">('[1]2'!J90-Summary!K92)*1440*-1</f>
        <v>-1.0000000000007958</v>
      </c>
      <c r="L92" s="58">
        <f ca="1">('[1]2'!K90-Summary!L92)*1440*-1</f>
        <v>-2.0000000000007923</v>
      </c>
      <c r="M92" s="58">
        <f ca="1">('[1]2'!L90-Summary!M92)*1440*-1</f>
        <v>-1.0000000000007958</v>
      </c>
      <c r="N92" s="58"/>
      <c r="O92" s="58">
        <f ca="1">('[1]2'!N90-Summary!O92)*1440*-1</f>
        <v>-7.9936057773011271E-13</v>
      </c>
      <c r="P92" s="58">
        <f ca="1">('[1]2'!O90-Summary!P92)*1440*-1</f>
        <v>-5.0000000000007816</v>
      </c>
      <c r="Q92" s="58">
        <f ca="1">('[1]2'!P90-Summary!Q92)*1440*-1</f>
        <v>-5.0000000000007816</v>
      </c>
      <c r="R92" s="58">
        <f ca="1">('[1]2'!Q90-Summary!R92)*1440*-1</f>
        <v>-3.0000000000007887</v>
      </c>
      <c r="S92" s="58"/>
      <c r="T92" s="58">
        <f ca="1">('[1]2'!S90-Summary!T92)*1440*-1</f>
        <v>-2.0000000000007923</v>
      </c>
      <c r="U92" s="58">
        <f ca="1">('[1]2'!T90-Summary!U92)*1440*-1</f>
        <v>-2.0000000000007923</v>
      </c>
      <c r="V92" s="58">
        <f ca="1">('[1]2'!U90-Summary!V92)*1440*-1</f>
        <v>-2.0000000000007923</v>
      </c>
      <c r="W92" s="58"/>
      <c r="X92" s="58">
        <f ca="1">('[1]2'!W90-Summary!X92)*1440*-1</f>
        <v>-1.0000000000007958</v>
      </c>
    </row>
    <row r="93" spans="1:24" ht="15.6" x14ac:dyDescent="0.3">
      <c r="A93" s="63"/>
      <c r="B93" s="3">
        <f t="shared" si="2"/>
        <v>2</v>
      </c>
      <c r="C93" s="4" t="s">
        <v>35</v>
      </c>
      <c r="D93" s="35">
        <v>2</v>
      </c>
      <c r="E93" s="43"/>
      <c r="F93" s="58">
        <f ca="1">('[1]2'!E91-Summary!F93)*1440*-1</f>
        <v>-1.0000000000004761</v>
      </c>
      <c r="G93" s="58">
        <f ca="1">('[1]2'!F91-Summary!G93)*1440*-1</f>
        <v>-4.7961634663806763E-13</v>
      </c>
      <c r="H93" s="58">
        <f ca="1">('[1]2'!G91-Summary!H93)*1440*-1</f>
        <v>-2.0000000000004725</v>
      </c>
      <c r="I93" s="58"/>
      <c r="J93" s="58">
        <f ca="1">('[1]2'!I91-Summary!J93)*1440*-1</f>
        <v>-2.0000000000004725</v>
      </c>
      <c r="K93" s="58">
        <f ca="1">('[1]2'!J91-Summary!K93)*1440*-1</f>
        <v>-1.0000000000004761</v>
      </c>
      <c r="L93" s="58">
        <f ca="1">('[1]2'!K91-Summary!L93)*1440*-1</f>
        <v>-2.0000000000004725</v>
      </c>
      <c r="M93" s="58">
        <f ca="1">('[1]2'!L91-Summary!M93)*1440*-1</f>
        <v>-1.0000000000004761</v>
      </c>
      <c r="N93" s="58"/>
      <c r="O93" s="58">
        <f ca="1">('[1]2'!N91-Summary!O93)*1440*-1</f>
        <v>-4.7961634663806763E-13</v>
      </c>
      <c r="P93" s="58">
        <f ca="1">('[1]2'!O91-Summary!P93)*1440*-1</f>
        <v>-5.0000000000004619</v>
      </c>
      <c r="Q93" s="58">
        <f ca="1">('[1]2'!P91-Summary!Q93)*1440*-1</f>
        <v>-5.0000000000004619</v>
      </c>
      <c r="R93" s="58">
        <f ca="1">('[1]2'!Q91-Summary!R93)*1440*-1</f>
        <v>-3.000000000000469</v>
      </c>
      <c r="S93" s="58"/>
      <c r="T93" s="58">
        <f ca="1">('[1]2'!S91-Summary!T93)*1440*-1</f>
        <v>-2.0000000000004725</v>
      </c>
      <c r="U93" s="58">
        <f ca="1">('[1]2'!T91-Summary!U93)*1440*-1</f>
        <v>-2.0000000000004725</v>
      </c>
      <c r="V93" s="58">
        <f ca="1">('[1]2'!U91-Summary!V93)*1440*-1</f>
        <v>-2.0000000000004725</v>
      </c>
      <c r="W93" s="58"/>
      <c r="X93" s="58">
        <f ca="1">('[1]2'!W91-Summary!X93)*1440*-1</f>
        <v>-1.0000000000004761</v>
      </c>
    </row>
    <row r="94" spans="1:24" ht="15.6" x14ac:dyDescent="0.3">
      <c r="A94" s="63"/>
      <c r="B94" s="3">
        <f t="shared" si="2"/>
        <v>2</v>
      </c>
      <c r="C94" s="4" t="s">
        <v>35</v>
      </c>
      <c r="D94" s="35">
        <v>3</v>
      </c>
      <c r="E94" s="43"/>
      <c r="F94" s="58">
        <f ca="1">('[1]2'!E92-Summary!F94)*1440*-1</f>
        <v>-1.0000000000007958</v>
      </c>
      <c r="G94" s="58">
        <f ca="1">('[1]2'!F92-Summary!G94)*1440*-1</f>
        <v>-7.9936057773011271E-13</v>
      </c>
      <c r="H94" s="58">
        <f ca="1">('[1]2'!G92-Summary!H94)*1440*-1</f>
        <v>-2.0000000000007923</v>
      </c>
      <c r="I94" s="58"/>
      <c r="J94" s="58">
        <f ca="1">('[1]2'!I92-Summary!J94)*1440*-1</f>
        <v>-2.0000000000007923</v>
      </c>
      <c r="K94" s="58">
        <f ca="1">('[1]2'!J92-Summary!K94)*1440*-1</f>
        <v>-1.0000000000007958</v>
      </c>
      <c r="L94" s="58">
        <f ca="1">('[1]2'!K92-Summary!L94)*1440*-1</f>
        <v>-2.0000000000007923</v>
      </c>
      <c r="M94" s="58">
        <f ca="1">('[1]2'!L92-Summary!M94)*1440*-1</f>
        <v>-1.0000000000007958</v>
      </c>
      <c r="N94" s="58"/>
      <c r="O94" s="58">
        <f ca="1">('[1]2'!N92-Summary!O94)*1440*-1</f>
        <v>-7.9936057773011271E-13</v>
      </c>
      <c r="P94" s="58">
        <f ca="1">('[1]2'!O92-Summary!P94)*1440*-1</f>
        <v>-5.0000000000007816</v>
      </c>
      <c r="Q94" s="58">
        <f ca="1">('[1]2'!P92-Summary!Q94)*1440*-1</f>
        <v>-5.0000000000007816</v>
      </c>
      <c r="R94" s="58">
        <f ca="1">('[1]2'!Q92-Summary!R94)*1440*-1</f>
        <v>-3.0000000000007887</v>
      </c>
      <c r="S94" s="58"/>
      <c r="T94" s="58">
        <f ca="1">('[1]2'!S92-Summary!T94)*1440*-1</f>
        <v>-2.0000000000007923</v>
      </c>
      <c r="U94" s="58">
        <f ca="1">('[1]2'!T92-Summary!U94)*1440*-1</f>
        <v>-2.0000000000007923</v>
      </c>
      <c r="V94" s="58">
        <f ca="1">('[1]2'!U92-Summary!V94)*1440*-1</f>
        <v>-2.0000000000007923</v>
      </c>
      <c r="W94" s="58"/>
      <c r="X94" s="58">
        <f ca="1">('[1]2'!W92-Summary!X94)*1440*-1</f>
        <v>-1.0000000000007958</v>
      </c>
    </row>
    <row r="95" spans="1:24" ht="15.6" x14ac:dyDescent="0.3">
      <c r="A95" s="63"/>
      <c r="B95" s="3">
        <f t="shared" si="2"/>
        <v>2</v>
      </c>
      <c r="C95" s="4" t="s">
        <v>35</v>
      </c>
      <c r="D95" s="35">
        <v>1</v>
      </c>
      <c r="E95" s="43"/>
      <c r="F95" s="58">
        <f ca="1">('[1]2'!E93-Summary!F95)*1440*-1</f>
        <v>-1.0000000000004761</v>
      </c>
      <c r="G95" s="58">
        <f ca="1">('[1]2'!F93-Summary!G95)*1440*-1</f>
        <v>-4.7961634663806763E-13</v>
      </c>
      <c r="H95" s="58">
        <f ca="1">('[1]2'!G93-Summary!H95)*1440*-1</f>
        <v>-2.0000000000004725</v>
      </c>
      <c r="I95" s="58"/>
      <c r="J95" s="58">
        <f ca="1">('[1]2'!I93-Summary!J95)*1440*-1</f>
        <v>-2.0000000000004725</v>
      </c>
      <c r="K95" s="58">
        <f ca="1">('[1]2'!J93-Summary!K95)*1440*-1</f>
        <v>-1.0000000000004761</v>
      </c>
      <c r="L95" s="58">
        <f ca="1">('[1]2'!K93-Summary!L95)*1440*-1</f>
        <v>-2.0000000000004725</v>
      </c>
      <c r="M95" s="58">
        <f ca="1">('[1]2'!L93-Summary!M95)*1440*-1</f>
        <v>-1.0000000000004761</v>
      </c>
      <c r="N95" s="58"/>
      <c r="O95" s="58">
        <f ca="1">('[1]2'!N93-Summary!O95)*1440*-1</f>
        <v>-4.7961634663806763E-13</v>
      </c>
      <c r="P95" s="58">
        <f ca="1">('[1]2'!O93-Summary!P95)*1440*-1</f>
        <v>-5.0000000000004619</v>
      </c>
      <c r="Q95" s="58">
        <f ca="1">('[1]2'!P93-Summary!Q95)*1440*-1</f>
        <v>-5.0000000000004619</v>
      </c>
      <c r="R95" s="58">
        <f ca="1">('[1]2'!Q93-Summary!R95)*1440*-1</f>
        <v>-3.000000000000469</v>
      </c>
      <c r="S95" s="58"/>
      <c r="T95" s="58">
        <f ca="1">('[1]2'!S93-Summary!T95)*1440*-1</f>
        <v>-2.0000000000004725</v>
      </c>
      <c r="U95" s="58">
        <f ca="1">('[1]2'!T93-Summary!U95)*1440*-1</f>
        <v>-2.0000000000004725</v>
      </c>
      <c r="V95" s="58">
        <f ca="1">('[1]2'!U93-Summary!V95)*1440*-1</f>
        <v>-2.0000000000004725</v>
      </c>
      <c r="W95" s="58"/>
      <c r="X95" s="58">
        <f ca="1">('[1]2'!W93-Summary!X95)*1440*-1</f>
        <v>-1.0000000000004761</v>
      </c>
    </row>
    <row r="96" spans="1:24" ht="15.6" x14ac:dyDescent="0.3">
      <c r="A96" s="63"/>
      <c r="B96" s="3">
        <f t="shared" si="2"/>
        <v>2</v>
      </c>
      <c r="C96" s="4" t="s">
        <v>35</v>
      </c>
      <c r="D96" s="35">
        <v>2</v>
      </c>
      <c r="E96" s="43"/>
      <c r="F96" s="58">
        <f ca="1">('[1]2'!E94-Summary!F96)*1440*-1</f>
        <v>-1.0000000000007958</v>
      </c>
      <c r="G96" s="58">
        <f ca="1">('[1]2'!F94-Summary!G96)*1440*-1</f>
        <v>-7.9936057773011271E-13</v>
      </c>
      <c r="H96" s="58">
        <f ca="1">('[1]2'!G94-Summary!H96)*1440*-1</f>
        <v>-2.0000000000007923</v>
      </c>
      <c r="I96" s="58"/>
      <c r="J96" s="58">
        <f ca="1">('[1]2'!I94-Summary!J96)*1440*-1</f>
        <v>-2.0000000000007923</v>
      </c>
      <c r="K96" s="58">
        <f ca="1">('[1]2'!J94-Summary!K96)*1440*-1</f>
        <v>-1.0000000000007958</v>
      </c>
      <c r="L96" s="58">
        <f ca="1">('[1]2'!K94-Summary!L96)*1440*-1</f>
        <v>-2.0000000000007923</v>
      </c>
      <c r="M96" s="58">
        <f ca="1">('[1]2'!L94-Summary!M96)*1440*-1</f>
        <v>-1.0000000000007958</v>
      </c>
      <c r="N96" s="58"/>
      <c r="O96" s="58">
        <f ca="1">('[1]2'!N94-Summary!O96)*1440*-1</f>
        <v>-7.9936057773011271E-13</v>
      </c>
      <c r="P96" s="58">
        <f ca="1">('[1]2'!O94-Summary!P96)*1440*-1</f>
        <v>-5.0000000000007816</v>
      </c>
      <c r="Q96" s="58">
        <f ca="1">('[1]2'!P94-Summary!Q96)*1440*-1</f>
        <v>-5.0000000000007816</v>
      </c>
      <c r="R96" s="58">
        <f ca="1">('[1]2'!Q94-Summary!R96)*1440*-1</f>
        <v>-3.0000000000007887</v>
      </c>
      <c r="S96" s="58"/>
      <c r="T96" s="58">
        <f ca="1">('[1]2'!S94-Summary!T96)*1440*-1</f>
        <v>-2.0000000000007923</v>
      </c>
      <c r="U96" s="58">
        <f ca="1">('[1]2'!T94-Summary!U96)*1440*-1</f>
        <v>-2.0000000000007923</v>
      </c>
      <c r="V96" s="58">
        <f ca="1">('[1]2'!U94-Summary!V96)*1440*-1</f>
        <v>-2.0000000000007923</v>
      </c>
      <c r="W96" s="58"/>
      <c r="X96" s="58">
        <f ca="1">('[1]2'!W94-Summary!X96)*1440*-1</f>
        <v>-1.0000000000007958</v>
      </c>
    </row>
    <row r="97" spans="1:24" ht="15.6" x14ac:dyDescent="0.3">
      <c r="A97" s="63"/>
      <c r="B97" s="3">
        <f t="shared" si="2"/>
        <v>2</v>
      </c>
      <c r="C97" s="4" t="s">
        <v>35</v>
      </c>
      <c r="D97" s="35">
        <v>3</v>
      </c>
      <c r="E97" s="43"/>
      <c r="F97" s="58">
        <f ca="1">('[1]2'!E95-Summary!F97)*1440*-1</f>
        <v>-1.0000000000004761</v>
      </c>
      <c r="G97" s="58">
        <f ca="1">('[1]2'!F95-Summary!G97)*1440*-1</f>
        <v>-4.7961634663806763E-13</v>
      </c>
      <c r="H97" s="58">
        <f ca="1">('[1]2'!G95-Summary!H97)*1440*-1</f>
        <v>-2.0000000000004725</v>
      </c>
      <c r="I97" s="58"/>
      <c r="J97" s="58">
        <f ca="1">('[1]2'!I95-Summary!J97)*1440*-1</f>
        <v>-2.0000000000004725</v>
      </c>
      <c r="K97" s="58">
        <f ca="1">('[1]2'!J95-Summary!K97)*1440*-1</f>
        <v>-1.0000000000004761</v>
      </c>
      <c r="L97" s="58">
        <f ca="1">('[1]2'!K95-Summary!L97)*1440*-1</f>
        <v>-2.0000000000004725</v>
      </c>
      <c r="M97" s="58">
        <f ca="1">('[1]2'!L95-Summary!M97)*1440*-1</f>
        <v>-1.0000000000004761</v>
      </c>
      <c r="N97" s="58"/>
      <c r="O97" s="58">
        <f ca="1">('[1]2'!N95-Summary!O97)*1440*-1</f>
        <v>-4.7961634663806763E-13</v>
      </c>
      <c r="P97" s="58">
        <f ca="1">('[1]2'!O95-Summary!P97)*1440*-1</f>
        <v>-5.0000000000004619</v>
      </c>
      <c r="Q97" s="58">
        <f ca="1">('[1]2'!P95-Summary!Q97)*1440*-1</f>
        <v>-5.0000000000004619</v>
      </c>
      <c r="R97" s="58">
        <f ca="1">('[1]2'!Q95-Summary!R97)*1440*-1</f>
        <v>-3.000000000000469</v>
      </c>
      <c r="S97" s="58"/>
      <c r="T97" s="58">
        <f ca="1">('[1]2'!S95-Summary!T97)*1440*-1</f>
        <v>-2.0000000000004725</v>
      </c>
      <c r="U97" s="58">
        <f ca="1">('[1]2'!T95-Summary!U97)*1440*-1</f>
        <v>-2.0000000000004725</v>
      </c>
      <c r="V97" s="58">
        <f ca="1">('[1]2'!U95-Summary!V97)*1440*-1</f>
        <v>-2.0000000000004725</v>
      </c>
      <c r="W97" s="58"/>
      <c r="X97" s="58">
        <f ca="1">('[1]2'!W95-Summary!X97)*1440*-1</f>
        <v>-4.7961634663806763E-13</v>
      </c>
    </row>
    <row r="98" spans="1:24" ht="13.95" customHeight="1" x14ac:dyDescent="0.3">
      <c r="A98" s="63"/>
      <c r="B98" s="3">
        <f t="shared" si="2"/>
        <v>2</v>
      </c>
      <c r="C98" s="4" t="s">
        <v>35</v>
      </c>
      <c r="D98" s="35">
        <v>1</v>
      </c>
      <c r="E98" s="43"/>
      <c r="F98" s="58">
        <f ca="1">('[1]2'!E96-Summary!F98)*1440*-1</f>
        <v>-1.0000000000007958</v>
      </c>
      <c r="G98" s="58">
        <f ca="1">('[1]2'!F96-Summary!G98)*1440*-1</f>
        <v>-7.9936057773011271E-13</v>
      </c>
      <c r="H98" s="58">
        <f ca="1">('[1]2'!G96-Summary!H98)*1440*-1</f>
        <v>-2.0000000000007923</v>
      </c>
      <c r="I98" s="58"/>
      <c r="J98" s="58">
        <f ca="1">('[1]2'!I96-Summary!J98)*1440*-1</f>
        <v>-2.0000000000007923</v>
      </c>
      <c r="K98" s="58">
        <f ca="1">('[1]2'!J96-Summary!K98)*1440*-1</f>
        <v>-1.0000000000007958</v>
      </c>
      <c r="L98" s="58">
        <f ca="1">('[1]2'!K96-Summary!L98)*1440*-1</f>
        <v>-2.0000000000007923</v>
      </c>
      <c r="M98" s="58">
        <f ca="1">('[1]2'!L96-Summary!M98)*1440*-1</f>
        <v>-1.0000000000007958</v>
      </c>
      <c r="N98" s="58"/>
      <c r="O98" s="58">
        <f ca="1">('[1]2'!N96-Summary!O98)*1440*-1</f>
        <v>-7.9936057773011271E-13</v>
      </c>
      <c r="P98" s="58">
        <f ca="1">('[1]2'!O96-Summary!P98)*1440*-1</f>
        <v>-5.0000000000007816</v>
      </c>
      <c r="Q98" s="58">
        <f ca="1">('[1]2'!P96-Summary!Q98)*1440*-1</f>
        <v>-5.0000000000007816</v>
      </c>
      <c r="R98" s="58">
        <f ca="1">('[1]2'!Q96-Summary!R98)*1440*-1</f>
        <v>-3.0000000000007887</v>
      </c>
      <c r="S98" s="58"/>
      <c r="T98" s="58">
        <f ca="1">('[1]2'!S96-Summary!T98)*1440*-1</f>
        <v>-2.0000000000007923</v>
      </c>
      <c r="U98" s="58">
        <f ca="1">('[1]2'!T96-Summary!U98)*1440*-1</f>
        <v>-2.0000000000007923</v>
      </c>
      <c r="V98" s="58">
        <f ca="1">('[1]2'!U96-Summary!V98)*1440*-1</f>
        <v>-2.0000000000007923</v>
      </c>
      <c r="W98" s="58"/>
      <c r="X98" s="58">
        <f ca="1">('[1]2'!W96-Summary!X98)*1440*-1</f>
        <v>-7.9936057773011271E-13</v>
      </c>
    </row>
    <row r="99" spans="1:24" ht="15.6" x14ac:dyDescent="0.3">
      <c r="A99" s="63"/>
      <c r="B99" s="3">
        <f t="shared" si="2"/>
        <v>4</v>
      </c>
      <c r="C99" s="4" t="s">
        <v>37</v>
      </c>
      <c r="D99" s="35">
        <v>2</v>
      </c>
      <c r="E99" s="43"/>
      <c r="F99" s="58">
        <f ca="1">('[1]2'!E97-Summary!F99)*1440*-1</f>
        <v>-4.7961634663806763E-13</v>
      </c>
      <c r="G99" s="58">
        <f ca="1">('[1]2'!F97-Summary!G99)*1440*-1</f>
        <v>0.99999999999951683</v>
      </c>
      <c r="H99" s="58">
        <f ca="1">('[1]2'!G97-Summary!H99)*1440*-1</f>
        <v>-1.0000000000004761</v>
      </c>
      <c r="I99" s="58"/>
      <c r="J99" s="58">
        <f ca="1">('[1]2'!I97-Summary!J99)*1440*-1</f>
        <v>-1.0000000000004761</v>
      </c>
      <c r="K99" s="58">
        <f ca="1">('[1]2'!J97-Summary!K99)*1440*-1</f>
        <v>-4.7961634663806763E-13</v>
      </c>
      <c r="L99" s="58">
        <f ca="1">('[1]2'!K97-Summary!L99)*1440*-1</f>
        <v>-1.0000000000004761</v>
      </c>
      <c r="M99" s="58">
        <f ca="1">('[1]2'!L97-Summary!M99)*1440*-1</f>
        <v>-4.7961634663806763E-13</v>
      </c>
      <c r="N99" s="58"/>
      <c r="O99" s="58">
        <f ca="1">('[1]2'!N97-Summary!O99)*1440*-1</f>
        <v>-4.7961634663806763E-13</v>
      </c>
      <c r="P99" s="58">
        <f ca="1">('[1]2'!O97-Summary!P99)*1440*-1</f>
        <v>-4.0000000000004654</v>
      </c>
      <c r="Q99" s="58">
        <f ca="1">('[1]2'!P97-Summary!Q99)*1440*-1</f>
        <v>-5.0000000000004619</v>
      </c>
      <c r="R99" s="58">
        <f ca="1">('[1]2'!Q97-Summary!R99)*1440*-1</f>
        <v>-3.000000000000469</v>
      </c>
      <c r="S99" s="58"/>
      <c r="T99" s="58">
        <f ca="1">('[1]2'!S97-Summary!T99)*1440*-1</f>
        <v>-2.0000000000004725</v>
      </c>
      <c r="U99" s="58">
        <f ca="1">('[1]2'!T97-Summary!U99)*1440*-1</f>
        <v>-4.0000000000004654</v>
      </c>
      <c r="V99" s="58">
        <f ca="1">('[1]2'!U97-Summary!V99)*1440*-1</f>
        <v>-4.0000000000004654</v>
      </c>
      <c r="W99" s="58"/>
      <c r="X99" s="58">
        <f ca="1">('[1]2'!W97-Summary!X99)*1440*-1</f>
        <v>-4.7961634663806763E-13</v>
      </c>
    </row>
    <row r="100" spans="1:24" ht="15.6" x14ac:dyDescent="0.3">
      <c r="A100" s="63"/>
      <c r="B100" s="3">
        <f t="shared" si="2"/>
        <v>4</v>
      </c>
      <c r="C100" s="4" t="s">
        <v>37</v>
      </c>
      <c r="D100" s="35">
        <v>3</v>
      </c>
      <c r="E100" s="43"/>
      <c r="F100" s="58">
        <f ca="1">('[1]2'!E98-Summary!F100)*1440*-1</f>
        <v>-7.9936057773011271E-13</v>
      </c>
      <c r="G100" s="58">
        <f ca="1">('[1]2'!F98-Summary!G100)*1440*-1</f>
        <v>0.99999999999919709</v>
      </c>
      <c r="H100" s="58">
        <f ca="1">('[1]2'!G98-Summary!H100)*1440*-1</f>
        <v>-1.0000000000007958</v>
      </c>
      <c r="I100" s="58"/>
      <c r="J100" s="58">
        <f ca="1">('[1]2'!I98-Summary!J100)*1440*-1</f>
        <v>-1.0000000000007958</v>
      </c>
      <c r="K100" s="58">
        <f ca="1">('[1]2'!J98-Summary!K100)*1440*-1</f>
        <v>-7.9936057773011271E-13</v>
      </c>
      <c r="L100" s="58">
        <f ca="1">('[1]2'!K98-Summary!L100)*1440*-1</f>
        <v>-1.0000000000007958</v>
      </c>
      <c r="M100" s="58">
        <f ca="1">('[1]2'!L98-Summary!M100)*1440*-1</f>
        <v>-7.9936057773011271E-13</v>
      </c>
      <c r="N100" s="58"/>
      <c r="O100" s="58">
        <f ca="1">('[1]2'!N98-Summary!O100)*1440*-1</f>
        <v>-7.9936057773011271E-13</v>
      </c>
      <c r="P100" s="58">
        <f ca="1">('[1]2'!O98-Summary!P100)*1440*-1</f>
        <v>-4.0000000000007851</v>
      </c>
      <c r="Q100" s="58">
        <f ca="1">('[1]2'!P98-Summary!Q100)*1440*-1</f>
        <v>-5.0000000000007816</v>
      </c>
      <c r="R100" s="58">
        <f ca="1">('[1]2'!Q98-Summary!R100)*1440*-1</f>
        <v>-3.0000000000007887</v>
      </c>
      <c r="S100" s="58"/>
      <c r="T100" s="58">
        <f ca="1">('[1]2'!S98-Summary!T100)*1440*-1</f>
        <v>-2.0000000000007923</v>
      </c>
      <c r="U100" s="58">
        <f ca="1">('[1]2'!T98-Summary!U100)*1440*-1</f>
        <v>-4.0000000000007851</v>
      </c>
      <c r="V100" s="58">
        <f ca="1">('[1]2'!U98-Summary!V100)*1440*-1</f>
        <v>-4.0000000000007851</v>
      </c>
      <c r="W100" s="58"/>
      <c r="X100" s="58">
        <f ca="1">('[1]2'!W98-Summary!X100)*1440*-1</f>
        <v>-7.9936057773011271E-13</v>
      </c>
    </row>
    <row r="101" spans="1:24" ht="15.6" x14ac:dyDescent="0.3">
      <c r="A101" s="63"/>
      <c r="B101" s="3">
        <f t="shared" si="2"/>
        <v>4</v>
      </c>
      <c r="C101" s="4" t="s">
        <v>37</v>
      </c>
      <c r="D101" s="35">
        <v>1</v>
      </c>
      <c r="E101" s="43"/>
      <c r="F101" s="58">
        <f ca="1">('[1]2'!E99-Summary!F101)*1440*-1</f>
        <v>-4.7961634663806763E-13</v>
      </c>
      <c r="G101" s="58">
        <f ca="1">('[1]2'!F99-Summary!G101)*1440*-1</f>
        <v>0.99999999999951683</v>
      </c>
      <c r="H101" s="58">
        <f ca="1">('[1]2'!G99-Summary!H101)*1440*-1</f>
        <v>-1.0000000000004761</v>
      </c>
      <c r="I101" s="58"/>
      <c r="J101" s="58">
        <f ca="1">('[1]2'!I99-Summary!J101)*1440*-1</f>
        <v>-1.0000000000004761</v>
      </c>
      <c r="K101" s="58">
        <f ca="1">('[1]2'!J99-Summary!K101)*1440*-1</f>
        <v>-4.7961634663806763E-13</v>
      </c>
      <c r="L101" s="58">
        <f ca="1">('[1]2'!K99-Summary!L101)*1440*-1</f>
        <v>-1.0000000000004761</v>
      </c>
      <c r="M101" s="58">
        <f ca="1">('[1]2'!L99-Summary!M101)*1440*-1</f>
        <v>-4.7961634663806763E-13</v>
      </c>
      <c r="N101" s="58"/>
      <c r="O101" s="58">
        <f ca="1">('[1]2'!N99-Summary!O101)*1440*-1</f>
        <v>-4.7961634663806763E-13</v>
      </c>
      <c r="P101" s="58">
        <f ca="1">('[1]2'!O99-Summary!P101)*1440*-1</f>
        <v>-4.0000000000004654</v>
      </c>
      <c r="Q101" s="58">
        <f ca="1">('[1]2'!P99-Summary!Q101)*1440*-1</f>
        <v>-5.0000000000004619</v>
      </c>
      <c r="R101" s="58">
        <f ca="1">('[1]2'!Q99-Summary!R101)*1440*-1</f>
        <v>-3.000000000000469</v>
      </c>
      <c r="S101" s="58"/>
      <c r="T101" s="58">
        <f ca="1">('[1]2'!S99-Summary!T101)*1440*-1</f>
        <v>-2.0000000000004725</v>
      </c>
      <c r="U101" s="58">
        <f ca="1">('[1]2'!T99-Summary!U101)*1440*-1</f>
        <v>-4.0000000000004654</v>
      </c>
      <c r="V101" s="58">
        <f ca="1">('[1]2'!U99-Summary!V101)*1440*-1</f>
        <v>-4.0000000000004654</v>
      </c>
      <c r="W101" s="58"/>
      <c r="X101" s="58">
        <f ca="1">('[1]2'!W99-Summary!X101)*1440*-1</f>
        <v>-4.7961634663806763E-13</v>
      </c>
    </row>
    <row r="102" spans="1:24" ht="15" customHeight="1" x14ac:dyDescent="0.3">
      <c r="A102" s="63"/>
      <c r="B102" s="3">
        <f t="shared" si="2"/>
        <v>5</v>
      </c>
      <c r="C102" s="4" t="s">
        <v>38</v>
      </c>
      <c r="D102" s="35">
        <v>2</v>
      </c>
      <c r="E102" s="43"/>
      <c r="F102" s="58">
        <f ca="1">('[1]2'!E100-Summary!F102)*1440*-1</f>
        <v>-7.9936057773011271E-13</v>
      </c>
      <c r="G102" s="58">
        <f ca="1">('[1]2'!F100-Summary!G102)*1440*-1</f>
        <v>-1.0000000000007958</v>
      </c>
      <c r="H102" s="58">
        <f ca="1">('[1]2'!G100-Summary!H102)*1440*-1</f>
        <v>-3.0000000000007887</v>
      </c>
      <c r="I102" s="58"/>
      <c r="J102" s="58">
        <f ca="1">('[1]2'!I100-Summary!J102)*1440*-1</f>
        <v>-3.0000000000007887</v>
      </c>
      <c r="K102" s="58">
        <f ca="1">('[1]2'!J100-Summary!K102)*1440*-1</f>
        <v>-2.0000000000007923</v>
      </c>
      <c r="L102" s="58">
        <f ca="1">('[1]2'!K100-Summary!L102)*1440*-1</f>
        <v>-3.0000000000007887</v>
      </c>
      <c r="M102" s="58">
        <f ca="1">('[1]2'!L100-Summary!M102)*1440*-1</f>
        <v>-2.0000000000007923</v>
      </c>
      <c r="N102" s="58"/>
      <c r="O102" s="58">
        <f ca="1">('[1]2'!N100-Summary!O102)*1440*-1</f>
        <v>-7.9936057773011271E-13</v>
      </c>
      <c r="P102" s="58">
        <f ca="1">('[1]2'!O100-Summary!P102)*1440*-1</f>
        <v>-4.0000000000007851</v>
      </c>
      <c r="Q102" s="58">
        <f ca="1">('[1]2'!P100-Summary!Q102)*1440*-1</f>
        <v>-6.000000000000778</v>
      </c>
      <c r="R102" s="58">
        <f ca="1">('[1]2'!Q100-Summary!R102)*1440*-1</f>
        <v>-4.0000000000007851</v>
      </c>
      <c r="S102" s="58"/>
      <c r="T102" s="58">
        <f ca="1">('[1]2'!S100-Summary!T102)*1440*-1</f>
        <v>-3.0000000000007887</v>
      </c>
      <c r="U102" s="58">
        <f ca="1">('[1]2'!T100-Summary!U102)*1440*-1</f>
        <v>-3.0000000000007887</v>
      </c>
      <c r="V102" s="58">
        <f ca="1">('[1]2'!U100-Summary!V102)*1440*-1</f>
        <v>-5.0000000000007816</v>
      </c>
      <c r="W102" s="58"/>
      <c r="X102" s="58">
        <f ca="1">('[1]2'!W100-Summary!X102)*1440*-1</f>
        <v>-7.9936057773011271E-13</v>
      </c>
    </row>
    <row r="103" spans="1:24" ht="15.6" x14ac:dyDescent="0.3">
      <c r="A103" s="63"/>
      <c r="B103" s="3">
        <f t="shared" si="2"/>
        <v>5</v>
      </c>
      <c r="C103" s="4" t="s">
        <v>38</v>
      </c>
      <c r="D103" s="35">
        <v>3</v>
      </c>
      <c r="E103" s="43"/>
      <c r="F103" s="58">
        <f ca="1">('[1]2'!E101-Summary!F103)*1440*-1</f>
        <v>-4.7961634663806763E-13</v>
      </c>
      <c r="G103" s="58">
        <f ca="1">('[1]2'!F101-Summary!G103)*1440*-1</f>
        <v>-1.0000000000004761</v>
      </c>
      <c r="H103" s="58">
        <f ca="1">('[1]2'!G101-Summary!H103)*1440*-1</f>
        <v>-3.000000000000469</v>
      </c>
      <c r="I103" s="58"/>
      <c r="J103" s="58">
        <f ca="1">('[1]2'!I101-Summary!J103)*1440*-1</f>
        <v>-3.000000000000469</v>
      </c>
      <c r="K103" s="58">
        <f ca="1">('[1]2'!J101-Summary!K103)*1440*-1</f>
        <v>-2.0000000000004725</v>
      </c>
      <c r="L103" s="58">
        <f ca="1">('[1]2'!K101-Summary!L103)*1440*-1</f>
        <v>-3.000000000000469</v>
      </c>
      <c r="M103" s="58">
        <f ca="1">('[1]2'!L101-Summary!M103)*1440*-1</f>
        <v>-2.0000000000004725</v>
      </c>
      <c r="N103" s="58"/>
      <c r="O103" s="58">
        <f ca="1">('[1]2'!N101-Summary!O103)*1440*-1</f>
        <v>-4.7961634663806763E-13</v>
      </c>
      <c r="P103" s="58">
        <f ca="1">('[1]2'!O101-Summary!P103)*1440*-1</f>
        <v>-4.0000000000004654</v>
      </c>
      <c r="Q103" s="58">
        <f ca="1">('[1]2'!P101-Summary!Q103)*1440*-1</f>
        <v>-6.0000000000004583</v>
      </c>
      <c r="R103" s="58">
        <f ca="1">('[1]2'!Q101-Summary!R103)*1440*-1</f>
        <v>-4.0000000000004654</v>
      </c>
      <c r="S103" s="58"/>
      <c r="T103" s="58">
        <f ca="1">('[1]2'!S101-Summary!T103)*1440*-1</f>
        <v>-3.000000000000469</v>
      </c>
      <c r="U103" s="58">
        <f ca="1">('[1]2'!T101-Summary!U103)*1440*-1</f>
        <v>-3.000000000000469</v>
      </c>
      <c r="V103" s="58">
        <f ca="1">('[1]2'!U101-Summary!V103)*1440*-1</f>
        <v>-5.0000000000004619</v>
      </c>
      <c r="W103" s="58"/>
      <c r="X103" s="58" t="e">
        <f>('[1]2'!W101-Summary!X103)*1440*-1</f>
        <v>#VALUE!</v>
      </c>
    </row>
    <row r="104" spans="1:24" ht="15.6" x14ac:dyDescent="0.3">
      <c r="A104" s="63"/>
      <c r="B104" s="3">
        <f t="shared" si="2"/>
        <v>5</v>
      </c>
      <c r="C104" s="4" t="s">
        <v>38</v>
      </c>
      <c r="D104" s="35">
        <v>1</v>
      </c>
      <c r="E104" s="43"/>
      <c r="F104" s="58">
        <f ca="1">('[1]2'!E102-Summary!F104)*1440*-1</f>
        <v>-7.9936057773011271E-13</v>
      </c>
      <c r="G104" s="58">
        <f ca="1">('[1]2'!F102-Summary!G104)*1440*-1</f>
        <v>-1.0000000000007958</v>
      </c>
      <c r="H104" s="58">
        <f ca="1">('[1]2'!G102-Summary!H104)*1440*-1</f>
        <v>-3.0000000000007887</v>
      </c>
      <c r="I104" s="58"/>
      <c r="J104" s="58">
        <f ca="1">('[1]2'!I102-Summary!J104)*1440*-1</f>
        <v>-3.0000000000007887</v>
      </c>
      <c r="K104" s="58">
        <f ca="1">('[1]2'!J102-Summary!K104)*1440*-1</f>
        <v>-2.0000000000007923</v>
      </c>
      <c r="L104" s="58">
        <f ca="1">('[1]2'!K102-Summary!L104)*1440*-1</f>
        <v>-3.0000000000007887</v>
      </c>
      <c r="M104" s="58">
        <f ca="1">('[1]2'!L102-Summary!M104)*1440*-1</f>
        <v>-2.0000000000007923</v>
      </c>
      <c r="N104" s="58"/>
      <c r="O104" s="58" t="e">
        <f>('[1]2'!N102-Summary!O104)*1440*-1</f>
        <v>#VALUE!</v>
      </c>
      <c r="P104" s="58">
        <f>('[1]2'!O102-Summary!P104)*1440*-1</f>
        <v>0</v>
      </c>
      <c r="Q104" s="58">
        <f>('[1]2'!P102-Summary!Q104)*1440*-1</f>
        <v>0</v>
      </c>
      <c r="R104" s="58">
        <f>('[1]2'!Q102-Summary!R104)*1440*-1</f>
        <v>0</v>
      </c>
      <c r="S104" s="58"/>
      <c r="T104" s="58">
        <f>('[1]2'!S102-Summary!T104)*1440*-1</f>
        <v>0</v>
      </c>
      <c r="U104" s="58">
        <f>('[1]2'!T102-Summary!U104)*1440*-1</f>
        <v>0</v>
      </c>
      <c r="V104" s="58">
        <f>('[1]2'!U102-Summary!V104)*1440*-1</f>
        <v>0</v>
      </c>
      <c r="W104" s="58"/>
      <c r="X104" s="58">
        <f>('[1]2'!W102-Summary!X104)*1440*-1</f>
        <v>0</v>
      </c>
    </row>
    <row r="105" spans="1:24" x14ac:dyDescent="0.3">
      <c r="B105" s="3"/>
      <c r="I105" s="47"/>
      <c r="N105" s="47"/>
      <c r="S105" s="47"/>
      <c r="V105" s="62" t="s">
        <v>50</v>
      </c>
      <c r="W105" s="62"/>
      <c r="X105" s="62"/>
    </row>
  </sheetData>
  <mergeCells count="13">
    <mergeCell ref="A43:A79"/>
    <mergeCell ref="F44:M44"/>
    <mergeCell ref="O44:V44"/>
    <mergeCell ref="A1:A39"/>
    <mergeCell ref="F2:M2"/>
    <mergeCell ref="O2:V2"/>
    <mergeCell ref="V40:X40"/>
    <mergeCell ref="V42:X42"/>
    <mergeCell ref="V80:X80"/>
    <mergeCell ref="A81:A104"/>
    <mergeCell ref="F82:M82"/>
    <mergeCell ref="O82:V82"/>
    <mergeCell ref="V105:X105"/>
  </mergeCells>
  <conditionalFormatting sqref="A1:A41 A43:A79 A81">
    <cfRule type="containsText" dxfId="55" priority="151" operator="containsText" text="Night">
      <formula>NOT(ISERROR(SEARCH("Night",A1)))</formula>
    </cfRule>
    <cfRule type="containsText" dxfId="54" priority="152" operator="containsText" text="Evening">
      <formula>NOT(ISERROR(SEARCH("Evening",A1)))</formula>
    </cfRule>
    <cfRule type="containsText" dxfId="53" priority="153" operator="containsText" text="Peak">
      <formula>NOT(ISERROR(SEARCH("Peak",A1)))</formula>
    </cfRule>
    <cfRule type="containsText" dxfId="52" priority="154" operator="containsText" text="Afternoon">
      <formula>NOT(ISERROR(SEARCH("Afternoon",A1)))</formula>
    </cfRule>
    <cfRule type="containsText" dxfId="51" priority="155" operator="containsText" text="Morning">
      <formula>NOT(ISERROR(SEARCH("Morning",A1)))</formula>
    </cfRule>
  </conditionalFormatting>
  <conditionalFormatting sqref="B6:B41 B48:B81 B86:B105">
    <cfRule type="containsText" dxfId="50" priority="172" operator="containsText" text="Night">
      <formula>NOT(ISERROR(SEARCH("Night",B6)))</formula>
    </cfRule>
    <cfRule type="containsText" dxfId="49" priority="173" operator="containsText" text="Evening">
      <formula>NOT(ISERROR(SEARCH("Evening",B6)))</formula>
    </cfRule>
    <cfRule type="containsText" dxfId="48" priority="174" operator="containsText" text="Peak">
      <formula>NOT(ISERROR(SEARCH("Peak",B6)))</formula>
    </cfRule>
    <cfRule type="containsText" dxfId="47" priority="175" operator="containsText" text="Midday">
      <formula>NOT(ISERROR(SEARCH("Midday",B6)))</formula>
    </cfRule>
    <cfRule type="containsText" dxfId="46" priority="176" operator="containsText" text="Morning">
      <formula>NOT(ISERROR(SEARCH("Morning",B6)))</formula>
    </cfRule>
  </conditionalFormatting>
  <conditionalFormatting sqref="C6:C39 C48:C79 C86:C104">
    <cfRule type="containsText" dxfId="45" priority="177" operator="containsText" text="Early Morning">
      <formula>NOT(ISERROR(SEARCH("Early Morning",C6)))</formula>
    </cfRule>
    <cfRule type="containsText" dxfId="44" priority="178" operator="containsText" text="Midday">
      <formula>NOT(ISERROR(SEARCH("Midday",C6)))</formula>
    </cfRule>
    <cfRule type="containsText" dxfId="43" priority="179" operator="containsText" text="Morning">
      <formula>NOT(ISERROR(SEARCH("Morning",C6)))</formula>
    </cfRule>
    <cfRule type="containsText" dxfId="42" priority="180" operator="containsText" text="Night">
      <formula>NOT(ISERROR(SEARCH("Night",C6)))</formula>
    </cfRule>
    <cfRule type="containsText" dxfId="41" priority="181" operator="containsText" text="Evening">
      <formula>NOT(ISERROR(SEARCH("Evening",C6)))</formula>
    </cfRule>
    <cfRule type="containsText" dxfId="40" priority="182" operator="containsText" text="Peak">
      <formula>NOT(ISERROR(SEARCH("Peak",C6)))</formula>
    </cfRule>
  </conditionalFormatting>
  <conditionalFormatting sqref="C1:D5">
    <cfRule type="containsText" dxfId="39" priority="196" operator="containsText" text="Early Morning">
      <formula>NOT(ISERROR(SEARCH("Early Morning",C1)))</formula>
    </cfRule>
  </conditionalFormatting>
  <conditionalFormatting sqref="C43:D47">
    <cfRule type="containsText" dxfId="38" priority="117" operator="containsText" text="Early Morning">
      <formula>NOT(ISERROR(SEARCH("Early Morning",C43)))</formula>
    </cfRule>
  </conditionalFormatting>
  <conditionalFormatting sqref="C82:D85">
    <cfRule type="containsText" dxfId="37" priority="62" operator="containsText" text="Early Morning">
      <formula>NOT(ISERROR(SEARCH("Early Morning",C82)))</formula>
    </cfRule>
  </conditionalFormatting>
  <conditionalFormatting sqref="D7:D38">
    <cfRule type="containsText" dxfId="36" priority="161" operator="containsText" text="Early Morning">
      <formula>NOT(ISERROR(SEARCH("Early Morning",D7)))</formula>
    </cfRule>
  </conditionalFormatting>
  <conditionalFormatting sqref="D49:D79">
    <cfRule type="containsText" dxfId="35" priority="104" operator="containsText" text="Early Morning">
      <formula>NOT(ISERROR(SEARCH("Early Morning",D49)))</formula>
    </cfRule>
  </conditionalFormatting>
  <conditionalFormatting sqref="D87:D104">
    <cfRule type="containsText" dxfId="34" priority="16" operator="containsText" text="Early Morning">
      <formula>NOT(ISERROR(SEARCH("Early Morning",D87)))</formula>
    </cfRule>
  </conditionalFormatting>
  <conditionalFormatting sqref="D6:E6">
    <cfRule type="containsText" dxfId="33" priority="195" operator="containsText" text="Early Morning">
      <formula>NOT(ISERROR(SEARCH("Early Morning",D6)))</formula>
    </cfRule>
  </conditionalFormatting>
  <conditionalFormatting sqref="D48:E48">
    <cfRule type="containsText" dxfId="32" priority="116" operator="containsText" text="Early Morning">
      <formula>NOT(ISERROR(SEARCH("Early Morning",D48)))</formula>
    </cfRule>
  </conditionalFormatting>
  <conditionalFormatting sqref="D86:E86">
    <cfRule type="containsText" dxfId="31" priority="61" operator="containsText" text="Early Morning">
      <formula>NOT(ISERROR(SEARCH("Early Morning",D86)))</formula>
    </cfRule>
  </conditionalFormatting>
  <conditionalFormatting sqref="F2">
    <cfRule type="containsText" dxfId="30" priority="146" operator="containsText" text="Night">
      <formula>NOT(ISERROR(SEARCH("Night",F2)))</formula>
    </cfRule>
    <cfRule type="containsText" dxfId="29" priority="147" operator="containsText" text="Evening">
      <formula>NOT(ISERROR(SEARCH("Evening",F2)))</formula>
    </cfRule>
    <cfRule type="containsText" dxfId="28" priority="148" operator="containsText" text="Peak">
      <formula>NOT(ISERROR(SEARCH("Peak",F2)))</formula>
    </cfRule>
    <cfRule type="containsText" dxfId="27" priority="149" operator="containsText" text="Afternoon">
      <formula>NOT(ISERROR(SEARCH("Afternoon",F2)))</formula>
    </cfRule>
    <cfRule type="containsText" dxfId="26" priority="150" operator="containsText" text="Morning">
      <formula>NOT(ISERROR(SEARCH("Morning",F2)))</formula>
    </cfRule>
  </conditionalFormatting>
  <conditionalFormatting sqref="F44">
    <cfRule type="containsText" dxfId="25" priority="99" operator="containsText" text="Night">
      <formula>NOT(ISERROR(SEARCH("Night",F44)))</formula>
    </cfRule>
    <cfRule type="containsText" dxfId="24" priority="100" operator="containsText" text="Evening">
      <formula>NOT(ISERROR(SEARCH("Evening",F44)))</formula>
    </cfRule>
    <cfRule type="containsText" dxfId="23" priority="101" operator="containsText" text="Peak">
      <formula>NOT(ISERROR(SEARCH("Peak",F44)))</formula>
    </cfRule>
    <cfRule type="containsText" dxfId="22" priority="102" operator="containsText" text="Afternoon">
      <formula>NOT(ISERROR(SEARCH("Afternoon",F44)))</formula>
    </cfRule>
    <cfRule type="containsText" dxfId="21" priority="103" operator="containsText" text="Morning">
      <formula>NOT(ISERROR(SEARCH("Morning",F44)))</formula>
    </cfRule>
  </conditionalFormatting>
  <conditionalFormatting sqref="F82">
    <cfRule type="containsText" dxfId="20" priority="45" operator="containsText" text="Night">
      <formula>NOT(ISERROR(SEARCH("Night",F82)))</formula>
    </cfRule>
    <cfRule type="containsText" dxfId="19" priority="46" operator="containsText" text="Evening">
      <formula>NOT(ISERROR(SEARCH("Evening",F82)))</formula>
    </cfRule>
    <cfRule type="containsText" dxfId="18" priority="47" operator="containsText" text="Peak">
      <formula>NOT(ISERROR(SEARCH("Peak",F82)))</formula>
    </cfRule>
    <cfRule type="containsText" dxfId="17" priority="48" operator="containsText" text="Afternoon">
      <formula>NOT(ISERROR(SEARCH("Afternoon",F82)))</formula>
    </cfRule>
    <cfRule type="containsText" dxfId="16" priority="49" operator="containsText" text="Morning">
      <formula>NOT(ISERROR(SEARCH("Morning",F82)))</formula>
    </cfRule>
  </conditionalFormatting>
  <conditionalFormatting sqref="O2">
    <cfRule type="containsText" dxfId="15" priority="141" operator="containsText" text="Night">
      <formula>NOT(ISERROR(SEARCH("Night",O2)))</formula>
    </cfRule>
    <cfRule type="containsText" dxfId="14" priority="142" operator="containsText" text="Evening">
      <formula>NOT(ISERROR(SEARCH("Evening",O2)))</formula>
    </cfRule>
    <cfRule type="containsText" dxfId="13" priority="143" operator="containsText" text="Peak">
      <formula>NOT(ISERROR(SEARCH("Peak",O2)))</formula>
    </cfRule>
    <cfRule type="containsText" dxfId="12" priority="144" operator="containsText" text="Afternoon">
      <formula>NOT(ISERROR(SEARCH("Afternoon",O2)))</formula>
    </cfRule>
    <cfRule type="containsText" dxfId="11" priority="145" operator="containsText" text="Morning">
      <formula>NOT(ISERROR(SEARCH("Morning",O2)))</formula>
    </cfRule>
  </conditionalFormatting>
  <conditionalFormatting sqref="O44">
    <cfRule type="containsText" dxfId="10" priority="94" operator="containsText" text="Night">
      <formula>NOT(ISERROR(SEARCH("Night",O44)))</formula>
    </cfRule>
    <cfRule type="containsText" dxfId="9" priority="95" operator="containsText" text="Evening">
      <formula>NOT(ISERROR(SEARCH("Evening",O44)))</formula>
    </cfRule>
    <cfRule type="containsText" dxfId="8" priority="96" operator="containsText" text="Peak">
      <formula>NOT(ISERROR(SEARCH("Peak",O44)))</formula>
    </cfRule>
    <cfRule type="containsText" dxfId="7" priority="97" operator="containsText" text="Afternoon">
      <formula>NOT(ISERROR(SEARCH("Afternoon",O44)))</formula>
    </cfRule>
    <cfRule type="containsText" dxfId="6" priority="98" operator="containsText" text="Morning">
      <formula>NOT(ISERROR(SEARCH("Morning",O44)))</formula>
    </cfRule>
  </conditionalFormatting>
  <conditionalFormatting sqref="O82">
    <cfRule type="containsText" dxfId="5" priority="40" operator="containsText" text="Night">
      <formula>NOT(ISERROR(SEARCH("Night",O82)))</formula>
    </cfRule>
    <cfRule type="containsText" dxfId="4" priority="41" operator="containsText" text="Evening">
      <formula>NOT(ISERROR(SEARCH("Evening",O82)))</formula>
    </cfRule>
    <cfRule type="containsText" dxfId="3" priority="42" operator="containsText" text="Peak">
      <formula>NOT(ISERROR(SEARCH("Peak",O82)))</formula>
    </cfRule>
    <cfRule type="containsText" dxfId="2" priority="43" operator="containsText" text="Afternoon">
      <formula>NOT(ISERROR(SEARCH("Afternoon",O82)))</formula>
    </cfRule>
    <cfRule type="containsText" dxfId="1" priority="44" operator="containsText" text="Morning">
      <formula>NOT(ISERROR(SEARCH("Morning",O82)))</formula>
    </cfRule>
  </conditionalFormatting>
  <conditionalFormatting sqref="AB50:AB52">
    <cfRule type="containsText" dxfId="0" priority="115" operator="containsText" text="Early Morning">
      <formula>NOT(ISERROR(SEARCH("Early Morning",AB50)))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Video</vt:lpstr>
      <vt:lpstr>Summary</vt:lpstr>
      <vt:lpstr>Difference From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McConnell</dc:creator>
  <cp:lastModifiedBy>Mike McConnell</cp:lastModifiedBy>
  <dcterms:created xsi:type="dcterms:W3CDTF">2024-09-24T18:53:12Z</dcterms:created>
  <dcterms:modified xsi:type="dcterms:W3CDTF">2025-06-19T15:22:48Z</dcterms:modified>
</cp:coreProperties>
</file>