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aderboard" sheetId="1" state="visible" r:id="rId2"/>
    <sheet name="Pick Sheet" sheetId="2" state="visible" r:id="rId3"/>
    <sheet name="Scoreboard" sheetId="3" state="visible" r:id="rId4"/>
    <sheet name="Player Scores" sheetId="4" state="visible" r:id="rId5"/>
    <sheet name="WTA Pool" sheetId="5" state="visible" r:id="rId6"/>
    <sheet name="Lotto" sheetId="6" state="visible" r:id="rId7"/>
    <sheet name="Tee time Game" sheetId="7" state="visible" r:id="rId8"/>
  </sheets>
  <definedNames>
    <definedName function="false" hidden="true" localSheetId="0" name="_xlnm._FilterDatabase" vbProcedure="false">Leaderboard!$A$1:$J$60</definedName>
    <definedName function="false" hidden="true" localSheetId="5" name="_xlnm._FilterDatabase" vbProcedure="false">Lotto!$A$1:$E$102</definedName>
    <definedName function="false" hidden="false" localSheetId="1" name="_xlnm.Print_Area" vbProcedure="false">'Pick Sheet'!$B$22:$T$46</definedName>
    <definedName function="false" hidden="true" localSheetId="3" name="_xlnm._FilterDatabase" vbProcedure="false">'Player Scores'!$A$2:$P$90</definedName>
    <definedName function="false" hidden="false" localSheetId="6" name="_xlnm.Print_Area" vbProcedure="false">'Tee time Game'!$A$68:$B$94</definedName>
    <definedName function="false" hidden="true" localSheetId="6" name="_xlnm._FilterDatabase" vbProcedure="false">'Tee time Game'!$A$1:$K$94</definedName>
    <definedName function="false" hidden="false" localSheetId="4" name="_xlnm.Print_Area" vbProcedure="false">'WTA Pool'!$A$1:$D$85</definedName>
    <definedName function="false" hidden="true" localSheetId="4" name="_xlnm._FilterDatabase" vbProcedure="false">'WTA Pool'!$A$1:$C$132</definedName>
    <definedName function="false" hidden="false" name="players" vbProcedure="false">'Player Scores'!$D$3:$D$90</definedName>
    <definedName function="false" hidden="false" name="scores" vbProcedure="false">'Player Scores'!$D$3:$P$90</definedName>
    <definedName function="false" hidden="false" localSheetId="0" name="_xlnm._FilterDatabase" vbProcedure="false">Leaderboard!$A$1:$J$60</definedName>
    <definedName function="false" hidden="false" localSheetId="1" name="_xlnm.Print_Area" vbProcedure="false">'Pick Sheet'!$B$22:$T$46</definedName>
    <definedName function="false" hidden="false" localSheetId="3" name="_xlnm._FilterDatabase" vbProcedure="false">'Player Scores'!$A$2:$P$90</definedName>
    <definedName function="false" hidden="false" localSheetId="4" name="_xlnm.Print_Area" vbProcedure="false">'WTA Pool'!$A$1:$D$85</definedName>
    <definedName function="false" hidden="false" localSheetId="4" name="_xlnm._FilterDatabase" vbProcedure="false">'WTA Pool'!$A$1:$C$132</definedName>
    <definedName function="false" hidden="false" localSheetId="5" name="_xlnm._FilterDatabase" vbProcedure="false">Lotto!$A$1:$E$102</definedName>
    <definedName function="false" hidden="false" localSheetId="6" name="_xlnm.Print_Area" vbProcedure="false">'Tee time Game'!$A$68:$B$94</definedName>
    <definedName function="false" hidden="false" localSheetId="6" name="_xlnm._FilterDatabase" vbProcedure="false">'Tee time Game'!$A$1:$K$94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<sst xmlns="http://schemas.openxmlformats.org/spreadsheetml/2006/main" count="1965" uniqueCount="573">
  <si>
    <t xml:space="preserve">Team</t>
  </si>
  <si>
    <t xml:space="preserve">Owner</t>
  </si>
  <si>
    <t xml:space="preserve">Paid</t>
  </si>
  <si>
    <t xml:space="preserve">Thursday</t>
  </si>
  <si>
    <t xml:space="preserve">Friday</t>
  </si>
  <si>
    <t xml:space="preserve">Saturday</t>
  </si>
  <si>
    <t xml:space="preserve">Sunday</t>
  </si>
  <si>
    <t xml:space="preserve">Total</t>
  </si>
  <si>
    <t xml:space="preserve">Three Day Total</t>
  </si>
  <si>
    <t xml:space="preserve">Twoo Day Total</t>
  </si>
  <si>
    <t xml:space="preserve">Number of Teams</t>
  </si>
  <si>
    <t xml:space="preserve">2016 Pool Estimate</t>
  </si>
  <si>
    <t xml:space="preserve">2017 Pool Estimate</t>
  </si>
  <si>
    <t xml:space="preserve">Team Daily Low 1st</t>
  </si>
  <si>
    <t xml:space="preserve">Team Daily Low 2nd </t>
  </si>
  <si>
    <t xml:space="preserve">Team Daily Low3rd </t>
  </si>
  <si>
    <t xml:space="preserve">Individual daily Low</t>
  </si>
  <si>
    <t xml:space="preserve">Team Grand Winner</t>
  </si>
  <si>
    <t xml:space="preserve">2nd </t>
  </si>
  <si>
    <t xml:space="preserve">3rd Place</t>
  </si>
  <si>
    <t xml:space="preserve">4th Place</t>
  </si>
  <si>
    <t xml:space="preserve">5th Place</t>
  </si>
  <si>
    <t xml:space="preserve">Last Place - Try Again</t>
  </si>
  <si>
    <t xml:space="preserve">Daily Low team </t>
  </si>
  <si>
    <t xml:space="preserve">The Heavyweights</t>
  </si>
  <si>
    <t xml:space="preserve">Final Round </t>
  </si>
  <si>
    <t xml:space="preserve">Glen Abbey</t>
  </si>
  <si>
    <t xml:space="preserve">Daily 2nd Low team </t>
  </si>
  <si>
    <t xml:space="preserve">Noles </t>
  </si>
  <si>
    <t xml:space="preserve">Read &amp; Mickey</t>
  </si>
  <si>
    <t xml:space="preserve">Liverpool FC</t>
  </si>
  <si>
    <t xml:space="preserve">Daily 3rd Low team </t>
  </si>
  <si>
    <t xml:space="preserve">Jupiter Rules</t>
  </si>
  <si>
    <t xml:space="preserve">Nobody Cares</t>
  </si>
  <si>
    <t xml:space="preserve">CBS </t>
  </si>
  <si>
    <t xml:space="preserve">Individual Low </t>
  </si>
  <si>
    <t xml:space="preserve">Master Dominators, Heavyweights and Great Scot</t>
  </si>
  <si>
    <t xml:space="preserve">Db Hookers</t>
  </si>
  <si>
    <t xml:space="preserve">Winner Take All Winner</t>
  </si>
  <si>
    <t xml:space="preserve">Lotto Winner</t>
  </si>
  <si>
    <t xml:space="preserve">LottoRunner up</t>
  </si>
  <si>
    <t xml:space="preserve">First Place Team</t>
  </si>
  <si>
    <t xml:space="preserve">Second Place Team</t>
  </si>
  <si>
    <t xml:space="preserve">Third Place Team</t>
  </si>
  <si>
    <t xml:space="preserve">Fourth  &amp; Fifth Place Teams</t>
  </si>
  <si>
    <t xml:space="preserve">Tee Time Daily</t>
  </si>
  <si>
    <t xml:space="preserve">Thursday 1st &amp; 2nd tee time winners</t>
  </si>
  <si>
    <t xml:space="preserve">Friday 1st &amp; 2nd Tee time winners</t>
  </si>
  <si>
    <t xml:space="preserve">Jay Lally</t>
  </si>
  <si>
    <t xml:space="preserve">Da Bank</t>
  </si>
  <si>
    <t xml:space="preserve">Steve Ski</t>
  </si>
  <si>
    <t xml:space="preserve">Old Man Ski</t>
  </si>
  <si>
    <t xml:space="preserve">Tee Time Worst</t>
  </si>
  <si>
    <t xml:space="preserve">Pool 1</t>
  </si>
  <si>
    <t xml:space="preserve">Ryan Lewis &amp; Mike Davis</t>
  </si>
  <si>
    <t xml:space="preserve">Kevin Dufford</t>
  </si>
  <si>
    <t xml:space="preserve">Team name</t>
  </si>
  <si>
    <t xml:space="preserve">Lally's Laggers</t>
  </si>
  <si>
    <t xml:space="preserve">Mickey G</t>
  </si>
  <si>
    <t xml:space="preserve">Frog Tavern </t>
  </si>
  <si>
    <t xml:space="preserve">Lally Dog</t>
  </si>
  <si>
    <t xml:space="preserve">Boladon</t>
  </si>
  <si>
    <t xml:space="preserve">Final Round</t>
  </si>
  <si>
    <t xml:space="preserve">Back-N-Back</t>
  </si>
  <si>
    <t xml:space="preserve">Moon Golf</t>
  </si>
  <si>
    <t xml:space="preserve">Chicken Wingers</t>
  </si>
  <si>
    <t xml:space="preserve">Air Bacon</t>
  </si>
  <si>
    <t xml:space="preserve">Nine the Hardway</t>
  </si>
  <si>
    <t xml:space="preserve">Liverpool FC </t>
  </si>
  <si>
    <t xml:space="preserve">Masters Dominators</t>
  </si>
  <si>
    <t xml:space="preserve">Firefighters</t>
  </si>
  <si>
    <t xml:space="preserve">Great Scot</t>
  </si>
  <si>
    <t xml:space="preserve">Nobody Cares </t>
  </si>
  <si>
    <t xml:space="preserve">Marky Mark</t>
  </si>
  <si>
    <t xml:space="preserve">VeeBee</t>
  </si>
  <si>
    <t xml:space="preserve">DB Hookers </t>
  </si>
  <si>
    <t xml:space="preserve">Tiagra Woods</t>
  </si>
  <si>
    <t xml:space="preserve">Ace's</t>
  </si>
  <si>
    <t xml:space="preserve">Hurricane Augusta</t>
  </si>
  <si>
    <t xml:space="preserve">Boomer Sooner </t>
  </si>
  <si>
    <t xml:space="preserve">Garheard</t>
  </si>
  <si>
    <t xml:space="preserve">CBS Can't Be Stopped</t>
  </si>
  <si>
    <t xml:space="preserve">Blue Nation</t>
  </si>
  <si>
    <t xml:space="preserve">Phillyrobb</t>
  </si>
  <si>
    <t xml:space="preserve">The Gator &amp; The Dawg</t>
  </si>
  <si>
    <t xml:space="preserve">Queen His Ass</t>
  </si>
  <si>
    <t xml:space="preserve">Chucktown Cooper</t>
  </si>
  <si>
    <t xml:space="preserve">It's All Abut hedge</t>
  </si>
  <si>
    <t xml:space="preserve">Pirpo Wabo</t>
  </si>
  <si>
    <t xml:space="preserve">DABank</t>
  </si>
  <si>
    <t xml:space="preserve">1st Group Out</t>
  </si>
  <si>
    <t xml:space="preserve">SandBaggers</t>
  </si>
  <si>
    <t xml:space="preserve">Sultans of Schwing</t>
  </si>
  <si>
    <t xml:space="preserve">Shank &amp; Thank</t>
  </si>
  <si>
    <t xml:space="preserve">Team Bozak</t>
  </si>
  <si>
    <t xml:space="preserve">Off Course</t>
  </si>
  <si>
    <t xml:space="preserve">Found the beach, again</t>
  </si>
  <si>
    <t xml:space="preserve">Go Big or Go Home</t>
  </si>
  <si>
    <t xml:space="preserve">Pristine</t>
  </si>
  <si>
    <t xml:space="preserve">The Connection</t>
  </si>
  <si>
    <t xml:space="preserve">Seminole Wildcats</t>
  </si>
  <si>
    <t xml:space="preserve">Team Larson</t>
  </si>
  <si>
    <t xml:space="preserve">Joe's Team</t>
  </si>
  <si>
    <t xml:space="preserve">Cinderella Story Boys</t>
  </si>
  <si>
    <t xml:space="preserve">Yahoo Danny</t>
  </si>
  <si>
    <t xml:space="preserve">Owner(s)</t>
  </si>
  <si>
    <t xml:space="preserve">Poe &amp; Keymont</t>
  </si>
  <si>
    <t xml:space="preserve">Mick Graham</t>
  </si>
  <si>
    <t xml:space="preserve">Drew &amp; Mayor</t>
  </si>
  <si>
    <t xml:space="preserve">Jack &amp; Jay </t>
  </si>
  <si>
    <t xml:space="preserve">Jason Read &amp; Mick Graham</t>
  </si>
  <si>
    <t xml:space="preserve">Chuck &amp; Jack</t>
  </si>
  <si>
    <t xml:space="preserve">Christian &amp; Box</t>
  </si>
  <si>
    <t xml:space="preserve">Jeremy Black</t>
  </si>
  <si>
    <t xml:space="preserve">Dan &amp; Anne Moon</t>
  </si>
  <si>
    <t xml:space="preserve">Tim Monroe</t>
  </si>
  <si>
    <t xml:space="preserve">Bill Bacon</t>
  </si>
  <si>
    <t xml:space="preserve">Robbie Bryson</t>
  </si>
  <si>
    <t xml:space="preserve">Don V &amp; Mike Fischer</t>
  </si>
  <si>
    <t xml:space="preserve">Tom Morissette</t>
  </si>
  <si>
    <t xml:space="preserve">Rob Roy</t>
  </si>
  <si>
    <t xml:space="preserve">Jim Flagg</t>
  </si>
  <si>
    <t xml:space="preserve">Mark Smith</t>
  </si>
  <si>
    <t xml:space="preserve">Gordon Parker &amp; Peter Barry</t>
  </si>
  <si>
    <t xml:space="preserve">Mike Poppell &amp; Marc Pfonnenstein</t>
  </si>
  <si>
    <t xml:space="preserve">Mike Davis &amp; Robert Stephenson</t>
  </si>
  <si>
    <t xml:space="preserve">J. Kee, K. Kuhnel, C.Nicolan, J Ullivari</t>
  </si>
  <si>
    <t xml:space="preserve">Julian Martini</t>
  </si>
  <si>
    <t xml:space="preserve">Greg McMillan</t>
  </si>
  <si>
    <t xml:space="preserve">Greg McMilan</t>
  </si>
  <si>
    <t xml:space="preserve">Garth Savage</t>
  </si>
  <si>
    <t xml:space="preserve">Kevin &amp; Reda Rozanski</t>
  </si>
  <si>
    <t xml:space="preserve">Phil G &amp; Robbie B</t>
  </si>
  <si>
    <t xml:space="preserve">R Mangan &amp; M Hale</t>
  </si>
  <si>
    <t xml:space="preserve">R Mangan</t>
  </si>
  <si>
    <t xml:space="preserve">David Cooper</t>
  </si>
  <si>
    <t xml:space="preserve">Pirpo, Ap, Gunny, Hedge</t>
  </si>
  <si>
    <t xml:space="preserve">Pirpo &amp; S. Kingston</t>
  </si>
  <si>
    <t xml:space="preserve">Dave Bankowski</t>
  </si>
  <si>
    <t xml:space="preserve">Dbanl, Bob Popp, Don E., Bob Dumey</t>
  </si>
  <si>
    <t xml:space="preserve">Willie Ray &amp; Glen Davis</t>
  </si>
  <si>
    <t xml:space="preserve">Joe G. Pike Perkins</t>
  </si>
  <si>
    <t xml:space="preserve">Davarius Jenkins</t>
  </si>
  <si>
    <t xml:space="preserve">Bill O </t>
  </si>
  <si>
    <t xml:space="preserve">JB / BP</t>
  </si>
  <si>
    <t xml:space="preserve">Paul Lamontagne</t>
  </si>
  <si>
    <t xml:space="preserve">Geoff &amp; Monica Stam</t>
  </si>
  <si>
    <t xml:space="preserve">Lance Crouch</t>
  </si>
  <si>
    <t xml:space="preserve">T. Guyton</t>
  </si>
  <si>
    <t xml:space="preserve">Mike Lacourse</t>
  </si>
  <si>
    <t xml:space="preserve">James Larson</t>
  </si>
  <si>
    <t xml:space="preserve">Joe Breeden</t>
  </si>
  <si>
    <t xml:space="preserve">Zack &amp; Rob Roy</t>
  </si>
  <si>
    <t xml:space="preserve">Danny Tran</t>
  </si>
  <si>
    <t xml:space="preserve">Thursday 1</t>
  </si>
  <si>
    <t xml:space="preserve">McIlroy</t>
  </si>
  <si>
    <t xml:space="preserve">Rose</t>
  </si>
  <si>
    <t xml:space="preserve">Mickelson</t>
  </si>
  <si>
    <t xml:space="preserve">Watson</t>
  </si>
  <si>
    <t xml:space="preserve">Day</t>
  </si>
  <si>
    <t xml:space="preserve">Schwartzel</t>
  </si>
  <si>
    <t xml:space="preserve">Grace</t>
  </si>
  <si>
    <t xml:space="preserve">Casey</t>
  </si>
  <si>
    <t xml:space="preserve">Thomas</t>
  </si>
  <si>
    <t xml:space="preserve">Matsuyama</t>
  </si>
  <si>
    <t xml:space="preserve">Spieth</t>
  </si>
  <si>
    <t xml:space="preserve">Rahm</t>
  </si>
  <si>
    <t xml:space="preserve">Fowler</t>
  </si>
  <si>
    <t xml:space="preserve">Johnson D</t>
  </si>
  <si>
    <t xml:space="preserve">Garcia</t>
  </si>
  <si>
    <t xml:space="preserve">Woods</t>
  </si>
  <si>
    <t xml:space="preserve">Kuchar</t>
  </si>
  <si>
    <t xml:space="preserve">Chappell</t>
  </si>
  <si>
    <t xml:space="preserve">Moore</t>
  </si>
  <si>
    <t xml:space="preserve">Stenson</t>
  </si>
  <si>
    <t xml:space="preserve">Pieters</t>
  </si>
  <si>
    <t xml:space="preserve">Thursday 2</t>
  </si>
  <si>
    <t xml:space="preserve">Fleetwood</t>
  </si>
  <si>
    <t xml:space="preserve">Wiesberger</t>
  </si>
  <si>
    <t xml:space="preserve">Noren</t>
  </si>
  <si>
    <t xml:space="preserve">Thursday 3</t>
  </si>
  <si>
    <t xml:space="preserve">Couples</t>
  </si>
  <si>
    <t xml:space="preserve">Kisner</t>
  </si>
  <si>
    <t xml:space="preserve">Hatton</t>
  </si>
  <si>
    <t xml:space="preserve">Thursday 4</t>
  </si>
  <si>
    <t xml:space="preserve">Poulter</t>
  </si>
  <si>
    <t xml:space="preserve">Leishman</t>
  </si>
  <si>
    <t xml:space="preserve">Koepka</t>
  </si>
  <si>
    <t xml:space="preserve">DeChambeau</t>
  </si>
  <si>
    <t xml:space="preserve">Kizzire</t>
  </si>
  <si>
    <t xml:space="preserve">Schauffele</t>
  </si>
  <si>
    <t xml:space="preserve">Oosthuizen</t>
  </si>
  <si>
    <t xml:space="preserve">Hoffman</t>
  </si>
  <si>
    <t xml:space="preserve">Reed</t>
  </si>
  <si>
    <t xml:space="preserve">Friday 1</t>
  </si>
  <si>
    <t xml:space="preserve">Friday 2</t>
  </si>
  <si>
    <t xml:space="preserve">Cantlay</t>
  </si>
  <si>
    <t xml:space="preserve">Friday 3</t>
  </si>
  <si>
    <t xml:space="preserve">Johnson Z</t>
  </si>
  <si>
    <t xml:space="preserve">Cabrera-Bello</t>
  </si>
  <si>
    <t xml:space="preserve">Scott</t>
  </si>
  <si>
    <t xml:space="preserve">Friday 4</t>
  </si>
  <si>
    <t xml:space="preserve">Perez</t>
  </si>
  <si>
    <t xml:space="preserve">Aphibarnrat</t>
  </si>
  <si>
    <t xml:space="preserve">Li</t>
  </si>
  <si>
    <t xml:space="preserve">Walker</t>
  </si>
  <si>
    <t xml:space="preserve">Saturday 1</t>
  </si>
  <si>
    <t xml:space="preserve">Saturday 2</t>
  </si>
  <si>
    <t xml:space="preserve">Saturday 3</t>
  </si>
  <si>
    <t xml:space="preserve">Saturday 4</t>
  </si>
  <si>
    <t xml:space="preserve">Sunday 1</t>
  </si>
  <si>
    <t xml:space="preserve">Sunday 2</t>
  </si>
  <si>
    <t xml:space="preserve">Sunday 3</t>
  </si>
  <si>
    <t xml:space="preserve">Sunday 4</t>
  </si>
  <si>
    <t xml:space="preserve">Thursday </t>
  </si>
  <si>
    <t xml:space="preserve">A</t>
  </si>
  <si>
    <t xml:space="preserve">B</t>
  </si>
  <si>
    <t xml:space="preserve">C</t>
  </si>
  <si>
    <t xml:space="preserve">D</t>
  </si>
  <si>
    <t xml:space="preserve">Team Total</t>
  </si>
  <si>
    <t xml:space="preserve">Low Round</t>
  </si>
  <si>
    <t xml:space="preserve">Friday </t>
  </si>
  <si>
    <t xml:space="preserve">Saturday </t>
  </si>
  <si>
    <t xml:space="preserve">Aggregate Team Total</t>
  </si>
  <si>
    <t xml:space="preserve">Invitees</t>
  </si>
  <si>
    <t xml:space="preserve">Country</t>
  </si>
  <si>
    <t xml:space="preserve">Qualification</t>
  </si>
  <si>
    <t xml:space="preserve">Player</t>
  </si>
  <si>
    <t xml:space="preserve">Row</t>
  </si>
  <si>
    <t xml:space="preserve">Count of Player</t>
  </si>
  <si>
    <t xml:space="preserve">Score </t>
  </si>
  <si>
    <t xml:space="preserve">To Par</t>
  </si>
  <si>
    <t xml:space="preserve">Aphibarnrat, Kiradech</t>
  </si>
  <si>
    <t xml:space="preserve">Thailand</t>
  </si>
  <si>
    <t xml:space="preserve">18,19</t>
  </si>
  <si>
    <t xml:space="preserve">Berger, Daniel</t>
  </si>
  <si>
    <t xml:space="preserve">United States</t>
  </si>
  <si>
    <t xml:space="preserve">16,17,18,19</t>
  </si>
  <si>
    <t xml:space="preserve">Berger</t>
  </si>
  <si>
    <t xml:space="preserve">#Bryan, Wesley</t>
  </si>
  <si>
    <t xml:space="preserve">Bryan</t>
  </si>
  <si>
    <t xml:space="preserve">Cabrera, Angel</t>
  </si>
  <si>
    <t xml:space="preserve">Argentina</t>
  </si>
  <si>
    <t xml:space="preserve">Cabrera</t>
  </si>
  <si>
    <t xml:space="preserve">Cabrera-Bello, Rafael</t>
  </si>
  <si>
    <t xml:space="preserve">Spain</t>
  </si>
  <si>
    <t xml:space="preserve">14,18,19</t>
  </si>
  <si>
    <t xml:space="preserve">Cantlay, Patrick</t>
  </si>
  <si>
    <t xml:space="preserve">Casey, Paul</t>
  </si>
  <si>
    <t xml:space="preserve">England</t>
  </si>
  <si>
    <t xml:space="preserve">12,16,17,18,19</t>
  </si>
  <si>
    <t xml:space="preserve">Chappell, Kevin</t>
  </si>
  <si>
    <t xml:space="preserve">#Cook, Austin</t>
  </si>
  <si>
    <t xml:space="preserve">Cook</t>
  </si>
  <si>
    <t xml:space="preserve">Couples, Fred</t>
  </si>
  <si>
    <t xml:space="preserve">Day, Jason</t>
  </si>
  <si>
    <t xml:space="preserve">Australia</t>
  </si>
  <si>
    <t xml:space="preserve">4,5,16,17,18,19</t>
  </si>
  <si>
    <t xml:space="preserve">DeChambeau, Bryson</t>
  </si>
  <si>
    <t xml:space="preserve">Dufner, Jason</t>
  </si>
  <si>
    <t xml:space="preserve">4,16,17,18,19</t>
  </si>
  <si>
    <t xml:space="preserve">Dufner</t>
  </si>
  <si>
    <t xml:space="preserve">#*Ellis, Harry</t>
  </si>
  <si>
    <t xml:space="preserve">Ellis</t>
  </si>
  <si>
    <t xml:space="preserve">#Finau, Tony</t>
  </si>
  <si>
    <t xml:space="preserve">17,18,19</t>
  </si>
  <si>
    <t xml:space="preserve">Finau</t>
  </si>
  <si>
    <t xml:space="preserve">Fisher, Ross</t>
  </si>
  <si>
    <t xml:space="preserve">Fisher</t>
  </si>
  <si>
    <t xml:space="preserve">Fitzpatrick, Matthew</t>
  </si>
  <si>
    <t xml:space="preserve">Fitzpatrick</t>
  </si>
  <si>
    <t xml:space="preserve">Fleetwood, Tommy</t>
  </si>
  <si>
    <t xml:space="preserve">13,18,19</t>
  </si>
  <si>
    <t xml:space="preserve">Fowler, Rickie</t>
  </si>
  <si>
    <t xml:space="preserve">5,12,17,18,19</t>
  </si>
  <si>
    <t xml:space="preserve">#Frittelli, Dylan</t>
  </si>
  <si>
    <t xml:space="preserve">South Africa</t>
  </si>
  <si>
    <t xml:space="preserve">Frittelli</t>
  </si>
  <si>
    <t xml:space="preserve">Garcia, Sergio</t>
  </si>
  <si>
    <t xml:space="preserve">1,17,18,19</t>
  </si>
  <si>
    <t xml:space="preserve">#*Ghim, Doug</t>
  </si>
  <si>
    <t xml:space="preserve">7-B</t>
  </si>
  <si>
    <t xml:space="preserve">Ghim</t>
  </si>
  <si>
    <t xml:space="preserve">Grace, Branden</t>
  </si>
  <si>
    <t xml:space="preserve">Hadwin, Adam</t>
  </si>
  <si>
    <t xml:space="preserve">Canada</t>
  </si>
  <si>
    <t xml:space="preserve">17,19</t>
  </si>
  <si>
    <t xml:space="preserve">Hadwin</t>
  </si>
  <si>
    <t xml:space="preserve">Harman, Brian</t>
  </si>
  <si>
    <t xml:space="preserve">13,16,17,18,19</t>
  </si>
  <si>
    <t xml:space="preserve">Harman</t>
  </si>
  <si>
    <t xml:space="preserve">Hatton, Tyrrell</t>
  </si>
  <si>
    <t xml:space="preserve">Henley, Russell</t>
  </si>
  <si>
    <t xml:space="preserve">12,17,18</t>
  </si>
  <si>
    <t xml:space="preserve">Henley</t>
  </si>
  <si>
    <t xml:space="preserve">Hoffman, Charley</t>
  </si>
  <si>
    <t xml:space="preserve">Horschel, Billy</t>
  </si>
  <si>
    <t xml:space="preserve">Horschel</t>
  </si>
  <si>
    <t xml:space="preserve">Ikeda, Yuta</t>
  </si>
  <si>
    <t xml:space="preserve">Japan</t>
  </si>
  <si>
    <t xml:space="preserve">Ikeda</t>
  </si>
  <si>
    <t xml:space="preserve">Immelman, Trevor</t>
  </si>
  <si>
    <t xml:space="preserve">Immelman</t>
  </si>
  <si>
    <t xml:space="preserve">Johnson, Dustin</t>
  </si>
  <si>
    <t xml:space="preserve">2,16,17,18,19</t>
  </si>
  <si>
    <t xml:space="preserve">Johnson, Zach</t>
  </si>
  <si>
    <t xml:space="preserve">1,3,18</t>
  </si>
  <si>
    <t xml:space="preserve">Kaymer, Martin</t>
  </si>
  <si>
    <t xml:space="preserve">Germany</t>
  </si>
  <si>
    <t xml:space="preserve">Kaymer</t>
  </si>
  <si>
    <t xml:space="preserve">Kim, Si Woo</t>
  </si>
  <si>
    <t xml:space="preserve">Korea</t>
  </si>
  <si>
    <t xml:space="preserve">5,18,19</t>
  </si>
  <si>
    <t xml:space="preserve">Kim</t>
  </si>
  <si>
    <t xml:space="preserve">Kisner, Kevin</t>
  </si>
  <si>
    <t xml:space="preserve">#Kizzire, Patton</t>
  </si>
  <si>
    <t xml:space="preserve">#Kodaira, Satoshi</t>
  </si>
  <si>
    <t xml:space="preserve">Kodaira</t>
  </si>
  <si>
    <t xml:space="preserve">Koepka, Brooks</t>
  </si>
  <si>
    <t xml:space="preserve">2,12,17,18,19</t>
  </si>
  <si>
    <t xml:space="preserve">Kuchar, Matt</t>
  </si>
  <si>
    <t xml:space="preserve">12,14,17,18,19</t>
  </si>
  <si>
    <t xml:space="preserve">Langer, Bernhard</t>
  </si>
  <si>
    <t xml:space="preserve">Langer</t>
  </si>
  <si>
    <t xml:space="preserve">Leishman, Marc</t>
  </si>
  <si>
    <t xml:space="preserve">#Li, Haotong</t>
  </si>
  <si>
    <t xml:space="preserve">China</t>
  </si>
  <si>
    <t xml:space="preserve">14,19</t>
  </si>
  <si>
    <t xml:space="preserve">#*Lin, Yuxin</t>
  </si>
  <si>
    <t xml:space="preserve">Lin</t>
  </si>
  <si>
    <t xml:space="preserve">Lyle, Sandy</t>
  </si>
  <si>
    <t xml:space="preserve">Scotland</t>
  </si>
  <si>
    <t xml:space="preserve">Lyle</t>
  </si>
  <si>
    <t xml:space="preserve">Matsuyama, Hideki</t>
  </si>
  <si>
    <t xml:space="preserve">12,13,16,17,18,19</t>
  </si>
  <si>
    <t xml:space="preserve">McIlroy, Rory</t>
  </si>
  <si>
    <t xml:space="preserve">Northern Ireland</t>
  </si>
  <si>
    <t xml:space="preserve">3,4,12,14,16,18,19</t>
  </si>
  <si>
    <t xml:space="preserve">Mickelson, Phil</t>
  </si>
  <si>
    <t xml:space="preserve">1,3,16,18,19</t>
  </si>
  <si>
    <t xml:space="preserve">#Miyazato, Yusaku</t>
  </si>
  <si>
    <t xml:space="preserve">Miyazato</t>
  </si>
  <si>
    <t xml:space="preserve">Mize, Larry</t>
  </si>
  <si>
    <t xml:space="preserve">Mize</t>
  </si>
  <si>
    <t xml:space="preserve">Molinari, Francesco</t>
  </si>
  <si>
    <t xml:space="preserve">Italy</t>
  </si>
  <si>
    <t xml:space="preserve">15,18,19</t>
  </si>
  <si>
    <t xml:space="preserve">Molinari</t>
  </si>
  <si>
    <t xml:space="preserve">Moore, Ryan</t>
  </si>
  <si>
    <t xml:space="preserve">#*Niemann, Joaquin</t>
  </si>
  <si>
    <t xml:space="preserve">Chile</t>
  </si>
  <si>
    <t xml:space="preserve">Niemann</t>
  </si>
  <si>
    <t xml:space="preserve">Noren, Alex</t>
  </si>
  <si>
    <t xml:space="preserve">Sweden</t>
  </si>
  <si>
    <t xml:space="preserve">O'Meara, Mark</t>
  </si>
  <si>
    <t xml:space="preserve">OMeara</t>
  </si>
  <si>
    <t xml:space="preserve">Olazabal, Jose Maria</t>
  </si>
  <si>
    <t xml:space="preserve">Olazabal</t>
  </si>
  <si>
    <t xml:space="preserve">Oosthuizen, Louis</t>
  </si>
  <si>
    <t xml:space="preserve">#*Parziale, Matt</t>
  </si>
  <si>
    <t xml:space="preserve">Parziale</t>
  </si>
  <si>
    <t xml:space="preserve">Perez, Pat</t>
  </si>
  <si>
    <t xml:space="preserve">Pieters, Thomas</t>
  </si>
  <si>
    <t xml:space="preserve">Belgium</t>
  </si>
  <si>
    <t xml:space="preserve">12,18,19</t>
  </si>
  <si>
    <t xml:space="preserve">Potter Jr., Ted</t>
  </si>
  <si>
    <t xml:space="preserve">Potter</t>
  </si>
  <si>
    <t xml:space="preserve">Poulter, Ian</t>
  </si>
  <si>
    <t xml:space="preserve">Rahm, Jon</t>
  </si>
  <si>
    <t xml:space="preserve">Reavie, Chez</t>
  </si>
  <si>
    <t xml:space="preserve">Reavie</t>
  </si>
  <si>
    <t xml:space="preserve">#*Redman, Doc</t>
  </si>
  <si>
    <t xml:space="preserve">7-A</t>
  </si>
  <si>
    <t xml:space="preserve">Redman</t>
  </si>
  <si>
    <t xml:space="preserve">Reed, Patrick</t>
  </si>
  <si>
    <t xml:space="preserve">15,17,18,19</t>
  </si>
  <si>
    <t xml:space="preserve">Rose, Justin</t>
  </si>
  <si>
    <t xml:space="preserve">2,12,16,17,18,19</t>
  </si>
  <si>
    <t xml:space="preserve">#Schauffele, Xander</t>
  </si>
  <si>
    <t xml:space="preserve">Schwartzel, Charl</t>
  </si>
  <si>
    <t xml:space="preserve">1,12,18</t>
  </si>
  <si>
    <t xml:space="preserve">Scott, Adam</t>
  </si>
  <si>
    <t xml:space="preserve">#^Sharma, Shubhankar</t>
  </si>
  <si>
    <t xml:space="preserve">India</t>
  </si>
  <si>
    <t xml:space="preserve">Sharma</t>
  </si>
  <si>
    <t xml:space="preserve">Simpson, Webb</t>
  </si>
  <si>
    <t xml:space="preserve">Simpson</t>
  </si>
  <si>
    <t xml:space="preserve">Singh, Vijay</t>
  </si>
  <si>
    <t xml:space="preserve">Fiji</t>
  </si>
  <si>
    <t xml:space="preserve">Singh</t>
  </si>
  <si>
    <t xml:space="preserve">Smith, Cameron</t>
  </si>
  <si>
    <t xml:space="preserve">Smith C</t>
  </si>
  <si>
    <t xml:space="preserve">Spieth, Jordan</t>
  </si>
  <si>
    <t xml:space="preserve">1,2,3,12,16,17,18,19</t>
  </si>
  <si>
    <t xml:space="preserve">Stanley, Kyle</t>
  </si>
  <si>
    <t xml:space="preserve">Stanley</t>
  </si>
  <si>
    <t xml:space="preserve">Steele, Brendan</t>
  </si>
  <si>
    <t xml:space="preserve">16,18,19</t>
  </si>
  <si>
    <t xml:space="preserve">Steele</t>
  </si>
  <si>
    <t xml:space="preserve">Stenson, Henrik</t>
  </si>
  <si>
    <t xml:space="preserve">3,16,18,19</t>
  </si>
  <si>
    <t xml:space="preserve">Thomas, Justin</t>
  </si>
  <si>
    <t xml:space="preserve">Vegas, Jhonattan</t>
  </si>
  <si>
    <t xml:space="preserve">Venezuela</t>
  </si>
  <si>
    <t xml:space="preserve">16,17,18</t>
  </si>
  <si>
    <t xml:space="preserve">Vegas</t>
  </si>
  <si>
    <t xml:space="preserve">Walker, Jimmy</t>
  </si>
  <si>
    <t xml:space="preserve">Watson, Bubba</t>
  </si>
  <si>
    <t xml:space="preserve">1,16,19</t>
  </si>
  <si>
    <t xml:space="preserve">Weir, Mike</t>
  </si>
  <si>
    <t xml:space="preserve">Weir</t>
  </si>
  <si>
    <t xml:space="preserve">Wiesberger, Bernd</t>
  </si>
  <si>
    <t xml:space="preserve">Austria</t>
  </si>
  <si>
    <t xml:space="preserve">Willett, Danny</t>
  </si>
  <si>
    <t xml:space="preserve">Willett</t>
  </si>
  <si>
    <t xml:space="preserve">Woodland, Gary</t>
  </si>
  <si>
    <t xml:space="preserve">16,17,19</t>
  </si>
  <si>
    <t xml:space="preserve">Woodland</t>
  </si>
  <si>
    <t xml:space="preserve">Woods, Tiger</t>
  </si>
  <si>
    <t xml:space="preserve">Woosnam, Ian</t>
  </si>
  <si>
    <t xml:space="preserve">Wales</t>
  </si>
  <si>
    <t xml:space="preserve">Woosnam</t>
  </si>
  <si>
    <t xml:space="preserve">Name </t>
  </si>
  <si>
    <t xml:space="preserve">Player </t>
  </si>
  <si>
    <t xml:space="preserve">Rick Valencia</t>
  </si>
  <si>
    <t xml:space="preserve">Count - Name </t>
  </si>
  <si>
    <t xml:space="preserve">JohnsonD</t>
  </si>
  <si>
    <t xml:space="preserve">Terri Carter</t>
  </si>
  <si>
    <t xml:space="preserve">Mike Poppell</t>
  </si>
  <si>
    <t xml:space="preserve">Bill Jacchia</t>
  </si>
  <si>
    <t xml:space="preserve">Marty Rossi</t>
  </si>
  <si>
    <t xml:space="preserve">Jack Rebadow</t>
  </si>
  <si>
    <t xml:space="preserve">Dave Johnson</t>
  </si>
  <si>
    <t xml:space="preserve">Scott Crandall </t>
  </si>
  <si>
    <t xml:space="preserve">Total Result</t>
  </si>
  <si>
    <t xml:space="preserve">Thomas Morissette</t>
  </si>
  <si>
    <t xml:space="preserve">Justin Kee</t>
  </si>
  <si>
    <t xml:space="preserve">Don Vliegenthart</t>
  </si>
  <si>
    <t xml:space="preserve">Rob Roy </t>
  </si>
  <si>
    <t xml:space="preserve">Dan Moon </t>
  </si>
  <si>
    <t xml:space="preserve">The Bull</t>
  </si>
  <si>
    <t xml:space="preserve">Zack Roy</t>
  </si>
  <si>
    <t xml:space="preserve">Kris Kuhnel</t>
  </si>
  <si>
    <t xml:space="preserve">Joe Gonzalez &amp; Pike Perkins</t>
  </si>
  <si>
    <t xml:space="preserve">David Bankowski</t>
  </si>
  <si>
    <t xml:space="preserve">Pirpo McCurry</t>
  </si>
  <si>
    <t xml:space="preserve">Scott Kingston</t>
  </si>
  <si>
    <t xml:space="preserve">Steve Wiley </t>
  </si>
  <si>
    <t xml:space="preserve">Willie Ray Davis</t>
  </si>
  <si>
    <t xml:space="preserve">Gary Keymont</t>
  </si>
  <si>
    <t xml:space="preserve">Keefer Lally</t>
  </si>
  <si>
    <t xml:space="preserve">Julienne Stiene</t>
  </si>
  <si>
    <t xml:space="preserve">Ski - Steve</t>
  </si>
  <si>
    <t xml:space="preserve">Jim Solnay</t>
  </si>
  <si>
    <t xml:space="preserve">This Week</t>
  </si>
  <si>
    <t xml:space="preserve">Last week</t>
  </si>
  <si>
    <t xml:space="preserve">End 2017</t>
  </si>
  <si>
    <t xml:space="preserve">Name</t>
  </si>
  <si>
    <t xml:space="preserve">Dustin Johnson</t>
  </si>
  <si>
    <t xml:space="preserve">Justin Thomas</t>
  </si>
  <si>
    <t xml:space="preserve">Mayor</t>
  </si>
  <si>
    <t xml:space="preserve">Jon Rahm</t>
  </si>
  <si>
    <t xml:space="preserve">Pirpo</t>
  </si>
  <si>
    <t xml:space="preserve">Jordan Spieth</t>
  </si>
  <si>
    <t xml:space="preserve">Scott D.</t>
  </si>
  <si>
    <t xml:space="preserve">Justin Rose</t>
  </si>
  <si>
    <t xml:space="preserve">Hideki Matsuyama</t>
  </si>
  <si>
    <t xml:space="preserve">Mike Poe</t>
  </si>
  <si>
    <t xml:space="preserve">Rory McIlroy</t>
  </si>
  <si>
    <t xml:space="preserve">Rickie Fowler</t>
  </si>
  <si>
    <t xml:space="preserve">Steve Ford</t>
  </si>
  <si>
    <t xml:space="preserve">Sergio Garcia</t>
  </si>
  <si>
    <t xml:space="preserve">Drew Bolles</t>
  </si>
  <si>
    <t xml:space="preserve">Brooks Koepka</t>
  </si>
  <si>
    <t xml:space="preserve">Scott Crandall</t>
  </si>
  <si>
    <t xml:space="preserve">Tommy Fleetwood</t>
  </si>
  <si>
    <t xml:space="preserve">Harry E.</t>
  </si>
  <si>
    <t xml:space="preserve">Jason Day</t>
  </si>
  <si>
    <t xml:space="preserve">Paul Casey</t>
  </si>
  <si>
    <t xml:space="preserve">Alex Noren</t>
  </si>
  <si>
    <t xml:space="preserve">Henrik Stenson</t>
  </si>
  <si>
    <t xml:space="preserve">Marc Leishman</t>
  </si>
  <si>
    <t xml:space="preserve">Tyrrell Hatton</t>
  </si>
  <si>
    <t xml:space="preserve">Phil Mickelson</t>
  </si>
  <si>
    <t xml:space="preserve">Pat Perez</t>
  </si>
  <si>
    <t xml:space="preserve">Mark of Moon Golf</t>
  </si>
  <si>
    <t xml:space="preserve">owes</t>
  </si>
  <si>
    <t xml:space="preserve">Matt Kuchar</t>
  </si>
  <si>
    <t xml:space="preserve">Bubba Watson</t>
  </si>
  <si>
    <t xml:space="preserve">Rafa Cabrera Bello</t>
  </si>
  <si>
    <t xml:space="preserve">Brian Harman</t>
  </si>
  <si>
    <t xml:space="preserve">Lady Fish</t>
  </si>
  <si>
    <t xml:space="preserve">Patrick Reed</t>
  </si>
  <si>
    <t xml:space="preserve">Chewi Bolles</t>
  </si>
  <si>
    <t xml:space="preserve">Kevin Kisner</t>
  </si>
  <si>
    <t xml:space="preserve">Mike Hale</t>
  </si>
  <si>
    <t xml:space="preserve">Xander Schauffele</t>
  </si>
  <si>
    <t xml:space="preserve">Francesco Molinari</t>
  </si>
  <si>
    <t xml:space="preserve">Monica Stam</t>
  </si>
  <si>
    <t xml:space="preserve">Check</t>
  </si>
  <si>
    <t xml:space="preserve">Charley Hoffman</t>
  </si>
  <si>
    <t xml:space="preserve">Kiradech Aphibarnrat</t>
  </si>
  <si>
    <t xml:space="preserve">Gary Woodland</t>
  </si>
  <si>
    <t xml:space="preserve">Branden Grace</t>
  </si>
  <si>
    <t xml:space="preserve">Louis Oosthuizen</t>
  </si>
  <si>
    <t xml:space="preserve">Patrick Cantlay</t>
  </si>
  <si>
    <t xml:space="preserve">Kris Kuhnnel</t>
  </si>
  <si>
    <t xml:space="preserve">Tony Finau</t>
  </si>
  <si>
    <t xml:space="preserve">Vanessa</t>
  </si>
  <si>
    <t xml:space="preserve">Ross Fisher</t>
  </si>
  <si>
    <t xml:space="preserve">Matthew Fitzpatrick</t>
  </si>
  <si>
    <t xml:space="preserve">Daniel Berger</t>
  </si>
  <si>
    <t xml:space="preserve">Ann Moon</t>
  </si>
  <si>
    <t xml:space="preserve">Kevin Chappell</t>
  </si>
  <si>
    <t xml:space="preserve">Joe Gonzales</t>
  </si>
  <si>
    <t xml:space="preserve">Brendan Steele</t>
  </si>
  <si>
    <t xml:space="preserve">Joe Steele</t>
  </si>
  <si>
    <t xml:space="preserve">Webb Simpson</t>
  </si>
  <si>
    <t xml:space="preserve">Mike Davis</t>
  </si>
  <si>
    <t xml:space="preserve">HaoTong Li</t>
  </si>
  <si>
    <t xml:space="preserve">Adam Hadwin</t>
  </si>
  <si>
    <t xml:space="preserve">Kyle Stanley</t>
  </si>
  <si>
    <t xml:space="preserve">Cameron Smith</t>
  </si>
  <si>
    <t xml:space="preserve">Thomas Pieters</t>
  </si>
  <si>
    <t xml:space="preserve">Satoshi Kodaira</t>
  </si>
  <si>
    <t xml:space="preserve">T Pennies</t>
  </si>
  <si>
    <t xml:space="preserve">Dylan Frittelli</t>
  </si>
  <si>
    <t xml:space="preserve">Chez Reavie</t>
  </si>
  <si>
    <t xml:space="preserve">G. Stam</t>
  </si>
  <si>
    <t xml:space="preserve">Jason Dufner</t>
  </si>
  <si>
    <t xml:space="preserve">FireFighter</t>
  </si>
  <si>
    <t xml:space="preserve">Ian Poulter</t>
  </si>
  <si>
    <t xml:space="preserve">Jhonattan Vegas</t>
  </si>
  <si>
    <t xml:space="preserve">Patton Kizzire</t>
  </si>
  <si>
    <t xml:space="preserve">Yuta Ikeda</t>
  </si>
  <si>
    <t xml:space="preserve">Bernd Wiesberger</t>
  </si>
  <si>
    <t xml:space="preserve">Russell Henley</t>
  </si>
  <si>
    <t xml:space="preserve">Yusaku Miyazato</t>
  </si>
  <si>
    <t xml:space="preserve">Charl Schwartzel</t>
  </si>
  <si>
    <t xml:space="preserve">Zach Johnson</t>
  </si>
  <si>
    <t xml:space="preserve">Leigh Ann</t>
  </si>
  <si>
    <t xml:space="preserve">Adam Scott</t>
  </si>
  <si>
    <t xml:space="preserve">Bryson DeChambeau</t>
  </si>
  <si>
    <t xml:space="preserve">Ryan Moore</t>
  </si>
  <si>
    <t xml:space="preserve">Shubhankar Sharma</t>
  </si>
  <si>
    <t xml:space="preserve">Ted Potter, Jr.</t>
  </si>
  <si>
    <t xml:space="preserve">Coach</t>
  </si>
  <si>
    <t xml:space="preserve">Billy Horschel</t>
  </si>
  <si>
    <t xml:space="preserve">Martin Kaymer</t>
  </si>
  <si>
    <t xml:space="preserve">Dan Moon</t>
  </si>
  <si>
    <t xml:space="preserve">Wesley Bryan</t>
  </si>
  <si>
    <t xml:space="preserve">Jimmy Walker</t>
  </si>
  <si>
    <t xml:space="preserve">Tiger Woods</t>
  </si>
  <si>
    <t xml:space="preserve">Tee time</t>
  </si>
  <si>
    <t xml:space="preserve">Pool 2</t>
  </si>
  <si>
    <t xml:space="preserve">Day 1 Total</t>
  </si>
  <si>
    <t xml:space="preserve">Day 2Total</t>
  </si>
  <si>
    <t xml:space="preserve">Interim Time</t>
  </si>
  <si>
    <t xml:space="preserve">Ryan Lewis</t>
  </si>
  <si>
    <t xml:space="preserve">Tom Morrissett</t>
  </si>
  <si>
    <t xml:space="preserve">O'Meara</t>
  </si>
  <si>
    <t xml:space="preserve">Elaine Bolles</t>
  </si>
  <si>
    <t xml:space="preserve">Mike poppell</t>
  </si>
  <si>
    <t xml:space="preserve">JohnsonZ</t>
  </si>
  <si>
    <t xml:space="preserve">Sissy Bolles</t>
  </si>
  <si>
    <t xml:space="preserve">Scott Arnold</t>
  </si>
  <si>
    <t xml:space="preserve">Smith</t>
  </si>
  <si>
    <t xml:space="preserve">Lea</t>
  </si>
  <si>
    <t xml:space="preserve">Andy Blossom</t>
  </si>
  <si>
    <t xml:space="preserve">Garth</t>
  </si>
  <si>
    <t xml:space="preserve">Mick G</t>
  </si>
  <si>
    <t xml:space="preserve">Scott arnold</t>
  </si>
  <si>
    <t xml:space="preserve">Ski Old Man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</si>
</sst>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\$#,##0"/>
    <numFmt numFmtId="166" formatCode="0_);[RED]\(0\)"/>
    <numFmt numFmtId="167" formatCode="_(\$* #,##0.00_);_(\$* \(#,##0.00\);_(\$* \-??_);_(@_)"/>
    <numFmt numFmtId="168" formatCode="#,##0"/>
    <numFmt numFmtId="169" formatCode="_(\$* #,##0_);_(\$* \(#,##0\);_(\$* \-??_);_(@_)"/>
    <numFmt numFmtId="170" formatCode="0;[RED]\-0"/>
    <numFmt numFmtId="171" formatCode="H:MM\ AM/PM;@"/>
    <numFmt numFmtId="172" formatCode="H:MM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8.75"/>
      <name val="Arial"/>
      <family val="2"/>
      <charset val="1"/>
    </font>
    <font>
      <sz val="8.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FF66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66FF66"/>
      </patternFill>
    </fill>
    <fill>
      <patternFill patternType="solid">
        <fgColor rgb="FFFF0000"/>
        <bgColor rgb="FF9933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5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1">
  <cacheSource type="worksheet">
    <worksheetSource ref="A1:B132" sheet="WTA Pool"/>
  </cacheSource>
  <cacheFields count="2">
    <cacheField name="Name " numFmtId="0">
      <sharedItems count="36" containsMixedTypes="0" containsSemiMixedTypes="0" containsString="1" containsNumber="0">
        <s v="Bill Bacon"/>
        <s v="Bill Jacchia"/>
        <s v="Dan Moon "/>
        <s v="Danny Tran"/>
        <s v="Dave Johnson"/>
        <s v="David Bankowski"/>
        <s v="Don Vliegenthart"/>
        <s v="Drew &amp; Mayor"/>
        <s v="Garth Savage"/>
        <s v="Gary Keymont"/>
        <s v="Jack Rebadow"/>
        <s v="Jay Lally"/>
        <s v="Jim Flagg"/>
        <s v="Jim Solnay"/>
        <s v="Joe Gonzalez &amp; Pike Perkins"/>
        <s v="Julienne Stiene"/>
        <s v="Justin Kee"/>
        <s v="Keefer Lally"/>
        <s v="Kris Kuhnel"/>
        <s v="Lance Crouch"/>
        <s v="Marty Rossi"/>
        <s v="Mick Graham"/>
        <s v="Mike Poppell"/>
        <s v="Pirpo McCurry"/>
        <s v="Rick Valencia"/>
        <s v="Rob Roy "/>
        <s v="Robbie Bryson"/>
        <s v="Scott Crandall "/>
        <s v="Scott Kingston"/>
        <s v="Ski - Steve"/>
        <s v="Steve Wiley "/>
        <s v="Terri Carter"/>
        <s v="The Bull"/>
        <s v="Thomas Morissette"/>
        <s v="Willie Ray Davis"/>
        <s v="Zack Roy"/>
      </sharedItems>
    </cacheField>
    <cacheField name="Player " numFmtId="0">
      <sharedItems count="27" containsMixedTypes="0" containsSemiMixedTypes="0" containsString="1" containsNumber="0">
        <s v="Berger"/>
        <s v="Cabrera-Bello"/>
        <s v="Casey"/>
        <s v="Day"/>
        <s v="DeChambeau"/>
        <s v="Fowler"/>
        <s v="Garcia"/>
        <s v="JohnsonD"/>
        <s v="Kisner"/>
        <s v="Kuchar"/>
        <s v="Leishman"/>
        <s v="Matsuyama"/>
        <s v="McIlroy"/>
        <s v="Mickelson"/>
        <s v="Moore"/>
        <s v="Noren"/>
        <s v="Pieters"/>
        <s v="Poulter"/>
        <s v="Rahm"/>
        <s v="Reed"/>
        <s v="Rose"/>
        <s v="Scott"/>
        <s v="Spieth"/>
        <s v="Stenson"/>
        <s v="Thomas"/>
        <s v="Watson"/>
        <s v="Wood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24"/>
    <x v="25"/>
  </r>
  <r>
    <x v="24"/>
    <x v="7"/>
  </r>
  <r>
    <x v="24"/>
    <x v="26"/>
  </r>
  <r>
    <x v="24"/>
    <x v="12"/>
  </r>
  <r>
    <x v="24"/>
    <x v="18"/>
  </r>
  <r>
    <x v="24"/>
    <x v="13"/>
  </r>
  <r>
    <x v="31"/>
    <x v="7"/>
  </r>
  <r>
    <x v="22"/>
    <x v="20"/>
  </r>
  <r>
    <x v="22"/>
    <x v="2"/>
  </r>
  <r>
    <x v="1"/>
    <x v="24"/>
  </r>
  <r>
    <x v="20"/>
    <x v="5"/>
  </r>
  <r>
    <x v="20"/>
    <x v="7"/>
  </r>
  <r>
    <x v="20"/>
    <x v="11"/>
  </r>
  <r>
    <x v="20"/>
    <x v="18"/>
  </r>
  <r>
    <x v="21"/>
    <x v="20"/>
  </r>
  <r>
    <x v="21"/>
    <x v="17"/>
  </r>
  <r>
    <x v="10"/>
    <x v="20"/>
  </r>
  <r>
    <x v="10"/>
    <x v="2"/>
  </r>
  <r>
    <x v="10"/>
    <x v="14"/>
  </r>
  <r>
    <x v="10"/>
    <x v="15"/>
  </r>
  <r>
    <x v="4"/>
    <x v="25"/>
  </r>
  <r>
    <x v="4"/>
    <x v="23"/>
  </r>
  <r>
    <x v="4"/>
    <x v="11"/>
  </r>
  <r>
    <x v="4"/>
    <x v="13"/>
  </r>
  <r>
    <x v="4"/>
    <x v="7"/>
  </r>
  <r>
    <x v="27"/>
    <x v="13"/>
  </r>
  <r>
    <x v="27"/>
    <x v="12"/>
  </r>
  <r>
    <x v="27"/>
    <x v="24"/>
  </r>
  <r>
    <x v="27"/>
    <x v="20"/>
  </r>
  <r>
    <x v="27"/>
    <x v="26"/>
  </r>
  <r>
    <x v="33"/>
    <x v="7"/>
  </r>
  <r>
    <x v="33"/>
    <x v="20"/>
  </r>
  <r>
    <x v="33"/>
    <x v="13"/>
  </r>
  <r>
    <x v="33"/>
    <x v="12"/>
  </r>
  <r>
    <x v="33"/>
    <x v="18"/>
  </r>
  <r>
    <x v="16"/>
    <x v="5"/>
  </r>
  <r>
    <x v="6"/>
    <x v="22"/>
  </r>
  <r>
    <x v="6"/>
    <x v="12"/>
  </r>
  <r>
    <x v="6"/>
    <x v="20"/>
  </r>
  <r>
    <x v="6"/>
    <x v="17"/>
  </r>
  <r>
    <x v="25"/>
    <x v="16"/>
  </r>
  <r>
    <x v="25"/>
    <x v="2"/>
  </r>
  <r>
    <x v="25"/>
    <x v="12"/>
  </r>
  <r>
    <x v="25"/>
    <x v="5"/>
  </r>
  <r>
    <x v="2"/>
    <x v="13"/>
  </r>
  <r>
    <x v="2"/>
    <x v="9"/>
  </r>
  <r>
    <x v="2"/>
    <x v="2"/>
  </r>
  <r>
    <x v="2"/>
    <x v="19"/>
  </r>
  <r>
    <x v="7"/>
    <x v="26"/>
  </r>
  <r>
    <x v="7"/>
    <x v="20"/>
  </r>
  <r>
    <x v="7"/>
    <x v="24"/>
  </r>
  <r>
    <x v="7"/>
    <x v="13"/>
  </r>
  <r>
    <x v="32"/>
    <x v="20"/>
  </r>
  <r>
    <x v="32"/>
    <x v="25"/>
  </r>
  <r>
    <x v="32"/>
    <x v="6"/>
  </r>
  <r>
    <x v="32"/>
    <x v="12"/>
  </r>
  <r>
    <x v="35"/>
    <x v="22"/>
  </r>
  <r>
    <x v="35"/>
    <x v="26"/>
  </r>
  <r>
    <x v="35"/>
    <x v="7"/>
  </r>
  <r>
    <x v="35"/>
    <x v="20"/>
  </r>
  <r>
    <x v="12"/>
    <x v="24"/>
  </r>
  <r>
    <x v="12"/>
    <x v="25"/>
  </r>
  <r>
    <x v="18"/>
    <x v="26"/>
  </r>
  <r>
    <x v="18"/>
    <x v="23"/>
  </r>
  <r>
    <x v="18"/>
    <x v="9"/>
  </r>
  <r>
    <x v="18"/>
    <x v="24"/>
  </r>
  <r>
    <x v="8"/>
    <x v="20"/>
  </r>
  <r>
    <x v="8"/>
    <x v="12"/>
  </r>
  <r>
    <x v="14"/>
    <x v="20"/>
  </r>
  <r>
    <x v="14"/>
    <x v="2"/>
  </r>
  <r>
    <x v="14"/>
    <x v="12"/>
  </r>
  <r>
    <x v="14"/>
    <x v="26"/>
  </r>
  <r>
    <x v="5"/>
    <x v="25"/>
  </r>
  <r>
    <x v="5"/>
    <x v="22"/>
  </r>
  <r>
    <x v="5"/>
    <x v="7"/>
  </r>
  <r>
    <x v="5"/>
    <x v="24"/>
  </r>
  <r>
    <x v="23"/>
    <x v="2"/>
  </r>
  <r>
    <x v="23"/>
    <x v="9"/>
  </r>
  <r>
    <x v="28"/>
    <x v="26"/>
  </r>
  <r>
    <x v="28"/>
    <x v="5"/>
  </r>
  <r>
    <x v="28"/>
    <x v="21"/>
  </r>
  <r>
    <x v="28"/>
    <x v="1"/>
  </r>
  <r>
    <x v="30"/>
    <x v="26"/>
  </r>
  <r>
    <x v="30"/>
    <x v="22"/>
  </r>
  <r>
    <x v="30"/>
    <x v="12"/>
  </r>
  <r>
    <x v="30"/>
    <x v="25"/>
  </r>
  <r>
    <x v="34"/>
    <x v="10"/>
  </r>
  <r>
    <x v="34"/>
    <x v="0"/>
  </r>
  <r>
    <x v="34"/>
    <x v="18"/>
  </r>
  <r>
    <x v="34"/>
    <x v="23"/>
  </r>
  <r>
    <x v="34"/>
    <x v="24"/>
  </r>
  <r>
    <x v="34"/>
    <x v="22"/>
  </r>
  <r>
    <x v="34"/>
    <x v="7"/>
  </r>
  <r>
    <x v="34"/>
    <x v="20"/>
  </r>
  <r>
    <x v="34"/>
    <x v="8"/>
  </r>
  <r>
    <x v="34"/>
    <x v="13"/>
  </r>
  <r>
    <x v="0"/>
    <x v="2"/>
  </r>
  <r>
    <x v="0"/>
    <x v="23"/>
  </r>
  <r>
    <x v="0"/>
    <x v="19"/>
  </r>
  <r>
    <x v="26"/>
    <x v="2"/>
  </r>
  <r>
    <x v="9"/>
    <x v="22"/>
  </r>
  <r>
    <x v="9"/>
    <x v="24"/>
  </r>
  <r>
    <x v="9"/>
    <x v="12"/>
  </r>
  <r>
    <x v="17"/>
    <x v="7"/>
  </r>
  <r>
    <x v="17"/>
    <x v="26"/>
  </r>
  <r>
    <x v="15"/>
    <x v="9"/>
  </r>
  <r>
    <x v="15"/>
    <x v="25"/>
  </r>
  <r>
    <x v="29"/>
    <x v="22"/>
  </r>
  <r>
    <x v="0"/>
    <x v="24"/>
  </r>
  <r>
    <x v="0"/>
    <x v="25"/>
  </r>
  <r>
    <x v="19"/>
    <x v="5"/>
  </r>
  <r>
    <x v="19"/>
    <x v="2"/>
  </r>
  <r>
    <x v="19"/>
    <x v="3"/>
  </r>
  <r>
    <x v="19"/>
    <x v="25"/>
  </r>
  <r>
    <x v="19"/>
    <x v="22"/>
  </r>
  <r>
    <x v="13"/>
    <x v="12"/>
  </r>
  <r>
    <x v="13"/>
    <x v="26"/>
  </r>
  <r>
    <x v="13"/>
    <x v="25"/>
  </r>
  <r>
    <x v="13"/>
    <x v="24"/>
  </r>
  <r>
    <x v="13"/>
    <x v="5"/>
  </r>
  <r>
    <x v="26"/>
    <x v="19"/>
  </r>
  <r>
    <x v="26"/>
    <x v="20"/>
  </r>
  <r>
    <x v="26"/>
    <x v="4"/>
  </r>
  <r>
    <x v="0"/>
    <x v="7"/>
  </r>
  <r>
    <x v="11"/>
    <x v="15"/>
  </r>
  <r>
    <x v="11"/>
    <x v="23"/>
  </r>
  <r>
    <x v="3"/>
    <x v="20"/>
  </r>
  <r>
    <x v="3"/>
    <x v="25"/>
  </r>
  <r>
    <x v="3"/>
    <x v="13"/>
  </r>
  <r>
    <x v="3"/>
    <x v="12"/>
  </r>
  <r>
    <x v="3"/>
    <x v="2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F2:G30" firstHeaderRow="0" firstDataRow="1" firstDataCol="1"/>
  <pivotFields count="2">
    <pivotField dataField="1" showAll="0"/>
    <pivotField axis="axisRow" showAll="0"/>
  </pivotFields>
  <rowFields count="1">
    <field x="1"/>
  </row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32"/>
  <sheetViews>
    <sheetView showFormulas="false" showGridLines="true" showRowColHeaders="true" showZeros="true" rightToLeft="false" tabSelected="false" showOutlineSymbols="true" defaultGridColor="true" view="normal" topLeftCell="A10" colorId="64" zoomScale="115" zoomScaleNormal="115" zoomScalePageLayoutView="100" workbookViewId="0">
      <selection pane="topLeft" activeCell="B46" activeCellId="0" sqref="B46"/>
    </sheetView>
  </sheetViews>
  <sheetFormatPr defaultRowHeight="12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7.71"/>
    <col collapsed="false" customWidth="true" hidden="false" outlineLevel="0" max="3" min="3" style="1" width="10.14"/>
    <col collapsed="false" customWidth="true" hidden="false" outlineLevel="0" max="4" min="4" style="2" width="13.86"/>
    <col collapsed="false" customWidth="true" hidden="false" outlineLevel="0" max="5" min="5" style="2" width="11.29"/>
    <col collapsed="false" customWidth="true" hidden="false" outlineLevel="0" max="6" min="6" style="2" width="13.7"/>
    <col collapsed="false" customWidth="true" hidden="false" outlineLevel="0" max="7" min="7" style="2" width="12.42"/>
    <col collapsed="false" customWidth="true" hidden="false" outlineLevel="0" max="9" min="8" style="2" width="16.86"/>
    <col collapsed="false" customWidth="true" hidden="false" outlineLevel="0" max="10" min="10" style="0" width="15.15"/>
    <col collapsed="false" customWidth="true" hidden="false" outlineLevel="0" max="12" min="11" style="0" width="10.29"/>
    <col collapsed="false" customWidth="true" hidden="false" outlineLevel="0" max="13" min="13" style="0" width="17.58"/>
    <col collapsed="false" customWidth="true" hidden="false" outlineLevel="0" max="14" min="14" style="0" width="8.56"/>
    <col collapsed="false" customWidth="true" hidden="false" outlineLevel="0" max="15" min="15" style="0" width="9.14"/>
    <col collapsed="false" customWidth="true" hidden="false" outlineLevel="0" max="1025" min="16" style="0" width="8.5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9" t="s">
        <v>8</v>
      </c>
      <c r="J1" s="10" t="s">
        <v>9</v>
      </c>
    </row>
    <row r="2" customFormat="false" ht="12.75" hidden="false" customHeight="false" outlineLevel="0" collapsed="false">
      <c r="A2" s="11" t="str">
        <f aca="false">Scoreboard!$B$1</f>
        <v>Noles </v>
      </c>
      <c r="B2" s="12" t="str">
        <f aca="false">Scoreboard!$B$2</f>
        <v>Poe &amp; Keymont</v>
      </c>
      <c r="C2" s="13"/>
      <c r="D2" s="14" t="n">
        <f aca="false">Scoreboard!$C8</f>
        <v>-11</v>
      </c>
      <c r="E2" s="15" t="n">
        <f aca="false">Scoreboard!$C16</f>
        <v>-4</v>
      </c>
      <c r="F2" s="15" t="n">
        <f aca="false">Scoreboard!$C24</f>
        <v>-11</v>
      </c>
      <c r="G2" s="16" t="n">
        <f aca="false">Scoreboard!$C32</f>
        <v>-288</v>
      </c>
      <c r="H2" s="15" t="n">
        <f aca="false">SUM(D2:G2)</f>
        <v>-314</v>
      </c>
      <c r="I2" s="16" t="n">
        <f aca="false">SUM(D2:F2)</f>
        <v>-26</v>
      </c>
      <c r="J2" s="17" t="n">
        <f aca="false">D2+E2</f>
        <v>-15</v>
      </c>
    </row>
    <row r="3" customFormat="false" ht="12.75" hidden="false" customHeight="false" outlineLevel="0" collapsed="false">
      <c r="A3" s="11" t="str">
        <f aca="false">Scoreboard!$D$1</f>
        <v>Lally's Laggers</v>
      </c>
      <c r="B3" s="12" t="str">
        <f aca="false">Scoreboard!$D$2</f>
        <v>Jay Lally</v>
      </c>
      <c r="C3" s="13"/>
      <c r="D3" s="18" t="n">
        <f aca="false">Scoreboard!$E$8</f>
        <v>0</v>
      </c>
      <c r="E3" s="19" t="n">
        <f aca="false">Scoreboard!$E$16</f>
        <v>9</v>
      </c>
      <c r="F3" s="19" t="n">
        <f aca="false">Scoreboard!$E$24</f>
        <v>-13</v>
      </c>
      <c r="G3" s="20" t="n">
        <f aca="false">Scoreboard!$E$32</f>
        <v>-288</v>
      </c>
      <c r="H3" s="19" t="n">
        <f aca="false">SUM(D3:G3)</f>
        <v>-292</v>
      </c>
      <c r="I3" s="16" t="n">
        <f aca="false">SUM(D3:F3)</f>
        <v>-4</v>
      </c>
      <c r="J3" s="17" t="n">
        <f aca="false">D3+E3</f>
        <v>9</v>
      </c>
    </row>
    <row r="4" customFormat="false" ht="12.75" hidden="false" customHeight="false" outlineLevel="0" collapsed="false">
      <c r="A4" s="11" t="str">
        <f aca="false">Scoreboard!$F$1</f>
        <v>Mickey G</v>
      </c>
      <c r="B4" s="12" t="str">
        <f aca="false">Scoreboard!$F$2</f>
        <v>Mick Graham</v>
      </c>
      <c r="C4" s="13"/>
      <c r="D4" s="18" t="n">
        <f aca="false">Scoreboard!$G$8</f>
        <v>7</v>
      </c>
      <c r="E4" s="19" t="n">
        <f aca="false">Scoreboard!$G$16</f>
        <v>-4</v>
      </c>
      <c r="F4" s="19" t="n">
        <f aca="false">Scoreboard!$G$24</f>
        <v>-2</v>
      </c>
      <c r="G4" s="20" t="n">
        <f aca="false">Scoreboard!$G$32</f>
        <v>-288</v>
      </c>
      <c r="H4" s="19" t="n">
        <f aca="false">SUM(D4:G4)</f>
        <v>-287</v>
      </c>
      <c r="I4" s="16" t="n">
        <f aca="false">SUM(D4:F4)</f>
        <v>1</v>
      </c>
      <c r="J4" s="17" t="n">
        <f aca="false">D4+E4</f>
        <v>3</v>
      </c>
    </row>
    <row r="5" customFormat="false" ht="12.75" hidden="false" customHeight="false" outlineLevel="0" collapsed="false">
      <c r="A5" s="11" t="str">
        <f aca="false">Scoreboard!$H$1</f>
        <v>Frog Tavern </v>
      </c>
      <c r="B5" s="12" t="str">
        <f aca="false">Scoreboard!$H$2</f>
        <v>Drew &amp; Mayor</v>
      </c>
      <c r="C5" s="13"/>
      <c r="D5" s="18" t="n">
        <f aca="false">Scoreboard!$I$8</f>
        <v>-3</v>
      </c>
      <c r="E5" s="19" t="n">
        <f aca="false">Scoreboard!$I$16</f>
        <v>8</v>
      </c>
      <c r="F5" s="19" t="n">
        <f aca="false">Scoreboard!$I$24</f>
        <v>-9</v>
      </c>
      <c r="G5" s="20" t="n">
        <f aca="false">Scoreboard!$I$32</f>
        <v>-288</v>
      </c>
      <c r="H5" s="19" t="n">
        <f aca="false">SUM(D5:G5)</f>
        <v>-292</v>
      </c>
      <c r="I5" s="16" t="n">
        <f aca="false">SUM(D5:F5)</f>
        <v>-4</v>
      </c>
      <c r="J5" s="17" t="n">
        <f aca="false">D5+E5</f>
        <v>5</v>
      </c>
    </row>
    <row r="6" customFormat="false" ht="12.75" hidden="false" customHeight="false" outlineLevel="0" collapsed="false">
      <c r="A6" s="11" t="str">
        <f aca="false">Scoreboard!$J$1</f>
        <v>Lally Dog</v>
      </c>
      <c r="B6" s="12" t="str">
        <f aca="false">Scoreboard!$J$2</f>
        <v>Jack &amp; Jay </v>
      </c>
      <c r="C6" s="13"/>
      <c r="D6" s="18" t="n">
        <f aca="false">Scoreboard!$K$8</f>
        <v>2</v>
      </c>
      <c r="E6" s="19" t="n">
        <f aca="false">Scoreboard!$K$16</f>
        <v>11</v>
      </c>
      <c r="F6" s="19" t="n">
        <f aca="false">Scoreboard!$K$24</f>
        <v>-12</v>
      </c>
      <c r="G6" s="20" t="n">
        <f aca="false">Scoreboard!$K$32</f>
        <v>-288</v>
      </c>
      <c r="H6" s="19" t="n">
        <f aca="false">SUM(D6:G6)</f>
        <v>-287</v>
      </c>
      <c r="I6" s="16" t="n">
        <f aca="false">SUM(D6:F6)</f>
        <v>1</v>
      </c>
      <c r="J6" s="17" t="n">
        <f aca="false">D6+E6</f>
        <v>13</v>
      </c>
    </row>
    <row r="7" customFormat="false" ht="12.75" hidden="false" customHeight="false" outlineLevel="0" collapsed="false">
      <c r="A7" s="11" t="str">
        <f aca="false">Scoreboard!$L$1</f>
        <v>Read &amp; Mickey</v>
      </c>
      <c r="B7" s="12" t="str">
        <f aca="false">Scoreboard!$L$2</f>
        <v>Jason Read &amp; Mick Graham</v>
      </c>
      <c r="C7" s="13"/>
      <c r="D7" s="18" t="n">
        <f aca="false">Scoreboard!$M$8</f>
        <v>3</v>
      </c>
      <c r="E7" s="21" t="n">
        <f aca="false">Scoreboard!$M$16</f>
        <v>-11</v>
      </c>
      <c r="F7" s="19" t="n">
        <f aca="false">Scoreboard!$M$24</f>
        <v>-12</v>
      </c>
      <c r="G7" s="20" t="n">
        <f aca="false">Scoreboard!$M$32</f>
        <v>-288</v>
      </c>
      <c r="H7" s="19" t="n">
        <f aca="false">SUM(D7:G7)</f>
        <v>-308</v>
      </c>
      <c r="I7" s="16" t="n">
        <f aca="false">SUM(D7:F7)</f>
        <v>-20</v>
      </c>
      <c r="J7" s="17" t="n">
        <f aca="false">D7+E7</f>
        <v>-8</v>
      </c>
    </row>
    <row r="8" customFormat="false" ht="12.75" hidden="false" customHeight="false" outlineLevel="0" collapsed="false">
      <c r="A8" s="11" t="str">
        <f aca="false">Scoreboard!$N$1</f>
        <v>Boladon</v>
      </c>
      <c r="B8" s="12" t="str">
        <f aca="false">Scoreboard!$N$2</f>
        <v>Chuck &amp; Jack</v>
      </c>
      <c r="C8" s="13"/>
      <c r="D8" s="18" t="n">
        <f aca="false">Scoreboard!$O$8</f>
        <v>-8</v>
      </c>
      <c r="E8" s="19" t="n">
        <f aca="false">Scoreboard!$O$16</f>
        <v>6</v>
      </c>
      <c r="F8" s="19" t="n">
        <f aca="false">Scoreboard!$O$24</f>
        <v>-4</v>
      </c>
      <c r="G8" s="20" t="n">
        <f aca="false">Scoreboard!$O$32</f>
        <v>-288</v>
      </c>
      <c r="H8" s="19" t="n">
        <f aca="false">SUM(D8:G8)</f>
        <v>-294</v>
      </c>
      <c r="I8" s="16" t="n">
        <f aca="false">SUM(D8:F8)</f>
        <v>-6</v>
      </c>
      <c r="J8" s="17" t="n">
        <f aca="false">D8+E8</f>
        <v>-2</v>
      </c>
    </row>
    <row r="9" customFormat="false" ht="12.75" hidden="false" customHeight="false" outlineLevel="0" collapsed="false">
      <c r="A9" s="11" t="str">
        <f aca="false">Scoreboard!$P$1</f>
        <v>Final Round</v>
      </c>
      <c r="B9" s="12" t="str">
        <f aca="false">Scoreboard!$P$2</f>
        <v>Christian &amp; Box</v>
      </c>
      <c r="C9" s="13"/>
      <c r="D9" s="18" t="n">
        <f aca="false">Scoreboard!$Q$8</f>
        <v>-8</v>
      </c>
      <c r="E9" s="21" t="n">
        <f aca="false">Scoreboard!$Q$16</f>
        <v>-13</v>
      </c>
      <c r="F9" s="19" t="n">
        <f aca="false">Scoreboard!$Q$24</f>
        <v>-16</v>
      </c>
      <c r="G9" s="20" t="n">
        <f aca="false">Scoreboard!$Q$32</f>
        <v>-288</v>
      </c>
      <c r="H9" s="19" t="n">
        <f aca="false">SUM(D9:G9)</f>
        <v>-325</v>
      </c>
      <c r="I9" s="16" t="n">
        <f aca="false">SUM(D9:F9)</f>
        <v>-37</v>
      </c>
      <c r="J9" s="17" t="n">
        <f aca="false">D9+E9</f>
        <v>-21</v>
      </c>
    </row>
    <row r="10" customFormat="false" ht="12.75" hidden="false" customHeight="false" outlineLevel="0" collapsed="false">
      <c r="A10" s="11" t="str">
        <f aca="false">Scoreboard!$R$1</f>
        <v>Back-N-Back</v>
      </c>
      <c r="B10" s="12" t="str">
        <f aca="false">Scoreboard!$R$2</f>
        <v>Jeremy Black</v>
      </c>
      <c r="C10" s="13"/>
      <c r="D10" s="18" t="n">
        <f aca="false">Scoreboard!$S$8</f>
        <v>-70</v>
      </c>
      <c r="E10" s="19" t="n">
        <f aca="false">Scoreboard!$S$16</f>
        <v>-1</v>
      </c>
      <c r="F10" s="19" t="n">
        <f aca="false">Scoreboard!$S$24</f>
        <v>-6</v>
      </c>
      <c r="G10" s="20" t="n">
        <f aca="false">Scoreboard!$S$32</f>
        <v>-288</v>
      </c>
      <c r="H10" s="19" t="n">
        <f aca="false">SUM(D10:G10)</f>
        <v>-365</v>
      </c>
      <c r="I10" s="16" t="n">
        <f aca="false">SUM(D10:F10)</f>
        <v>-77</v>
      </c>
      <c r="J10" s="17" t="n">
        <f aca="false">D10+E10</f>
        <v>-71</v>
      </c>
    </row>
    <row r="11" customFormat="false" ht="12.75" hidden="false" customHeight="false" outlineLevel="0" collapsed="false">
      <c r="A11" s="11" t="str">
        <f aca="false">Scoreboard!$T$1</f>
        <v>Moon Golf</v>
      </c>
      <c r="B11" s="12" t="str">
        <f aca="false">Scoreboard!$T$2</f>
        <v>Dan &amp; Anne Moon</v>
      </c>
      <c r="C11" s="13"/>
      <c r="D11" s="18" t="n">
        <f aca="false">Scoreboard!$U$8</f>
        <v>1</v>
      </c>
      <c r="E11" s="19" t="n">
        <f aca="false">Scoreboard!$U$16</f>
        <v>-2</v>
      </c>
      <c r="F11" s="19" t="n">
        <f aca="false">Scoreboard!$U$24</f>
        <v>1</v>
      </c>
      <c r="G11" s="20" t="n">
        <f aca="false">Scoreboard!$U$32</f>
        <v>-288</v>
      </c>
      <c r="H11" s="19" t="n">
        <f aca="false">SUM(D11:G11)</f>
        <v>-288</v>
      </c>
      <c r="I11" s="16" t="n">
        <f aca="false">SUM(D11:F11)</f>
        <v>0</v>
      </c>
      <c r="J11" s="17" t="n">
        <f aca="false">D11+E11</f>
        <v>-1</v>
      </c>
    </row>
    <row r="12" customFormat="false" ht="12.75" hidden="false" customHeight="false" outlineLevel="0" collapsed="false">
      <c r="A12" s="11" t="str">
        <f aca="false">Scoreboard!$V$1</f>
        <v>Chicken Wingers</v>
      </c>
      <c r="B12" s="12" t="str">
        <f aca="false">Scoreboard!$V$2</f>
        <v>Tim Monroe</v>
      </c>
      <c r="C12" s="13"/>
      <c r="D12" s="18" t="n">
        <f aca="false">Scoreboard!$W$8</f>
        <v>-1</v>
      </c>
      <c r="E12" s="19" t="n">
        <f aca="false">Scoreboard!$W$16</f>
        <v>2</v>
      </c>
      <c r="F12" s="19" t="n">
        <f aca="false">Scoreboard!$W$24</f>
        <v>-13</v>
      </c>
      <c r="G12" s="20" t="n">
        <f aca="false">Scoreboard!$W$32</f>
        <v>-288</v>
      </c>
      <c r="H12" s="19" t="n">
        <f aca="false">SUM(D12:G12)</f>
        <v>-300</v>
      </c>
      <c r="I12" s="16" t="n">
        <f aca="false">SUM(D12:F12)</f>
        <v>-12</v>
      </c>
      <c r="J12" s="17" t="n">
        <f aca="false">D12+E12</f>
        <v>1</v>
      </c>
    </row>
    <row r="13" customFormat="false" ht="12.75" hidden="false" customHeight="false" outlineLevel="0" collapsed="false">
      <c r="A13" s="11" t="str">
        <f aca="false">Scoreboard!$X$1</f>
        <v>Air Bacon</v>
      </c>
      <c r="B13" s="12" t="str">
        <f aca="false">Scoreboard!$X$2</f>
        <v>Bill Bacon</v>
      </c>
      <c r="C13" s="13"/>
      <c r="D13" s="18" t="n">
        <f aca="false">Scoreboard!$Y$8</f>
        <v>2</v>
      </c>
      <c r="E13" s="19" t="n">
        <f aca="false">Scoreboard!$Y$16</f>
        <v>4</v>
      </c>
      <c r="F13" s="19" t="n">
        <f aca="false">Scoreboard!$Y$24</f>
        <v>-14</v>
      </c>
      <c r="G13" s="20" t="n">
        <f aca="false">Scoreboard!$Y$32</f>
        <v>-288</v>
      </c>
      <c r="H13" s="19" t="n">
        <f aca="false">SUM(D13:G13)</f>
        <v>-296</v>
      </c>
      <c r="I13" s="16" t="n">
        <f aca="false">SUM(D13:F13)</f>
        <v>-8</v>
      </c>
      <c r="J13" s="17" t="n">
        <f aca="false">D13+E13</f>
        <v>6</v>
      </c>
    </row>
    <row r="14" customFormat="false" ht="12.75" hidden="false" customHeight="false" outlineLevel="0" collapsed="false">
      <c r="A14" s="11" t="str">
        <f aca="false">Scoreboard!$Z$1</f>
        <v>Nine the Hardway</v>
      </c>
      <c r="B14" s="12" t="str">
        <f aca="false">Scoreboard!$Z$2</f>
        <v>Robbie Bryson</v>
      </c>
      <c r="C14" s="13"/>
      <c r="D14" s="18" t="n">
        <f aca="false">Scoreboard!$AA$8</f>
        <v>10</v>
      </c>
      <c r="E14" s="19" t="n">
        <f aca="false">Scoreboard!$AA$16</f>
        <v>-6</v>
      </c>
      <c r="F14" s="19" t="n">
        <f aca="false">Scoreboard!$AA$24</f>
        <v>-7</v>
      </c>
      <c r="G14" s="20" t="n">
        <f aca="false">Scoreboard!$AA$32</f>
        <v>-288</v>
      </c>
      <c r="H14" s="19" t="n">
        <f aca="false">SUM(D14:G14)</f>
        <v>-291</v>
      </c>
      <c r="I14" s="16" t="n">
        <f aca="false">SUM(D14:F14)</f>
        <v>-3</v>
      </c>
      <c r="J14" s="17" t="n">
        <f aca="false">D14+E14</f>
        <v>4</v>
      </c>
    </row>
    <row r="15" customFormat="false" ht="12.75" hidden="false" customHeight="false" outlineLevel="0" collapsed="false">
      <c r="A15" s="11" t="str">
        <f aca="false">Scoreboard!$AB$1</f>
        <v>Liverpool FC </v>
      </c>
      <c r="B15" s="12" t="str">
        <f aca="false">Scoreboard!$AB$2</f>
        <v>Robbie Bryson</v>
      </c>
      <c r="C15" s="13"/>
      <c r="D15" s="18" t="n">
        <f aca="false">Scoreboard!$AC$8</f>
        <v>-4</v>
      </c>
      <c r="E15" s="19" t="n">
        <f aca="false">Scoreboard!$AC$16</f>
        <v>2</v>
      </c>
      <c r="F15" s="21" t="n">
        <f aca="false">Scoreboard!$AC$24</f>
        <v>-19</v>
      </c>
      <c r="G15" s="20" t="n">
        <f aca="false">Scoreboard!$AC$32</f>
        <v>-288</v>
      </c>
      <c r="H15" s="19" t="n">
        <f aca="false">SUM(D15:G15)</f>
        <v>-309</v>
      </c>
      <c r="I15" s="16" t="n">
        <f aca="false">SUM(D15:F15)</f>
        <v>-21</v>
      </c>
      <c r="J15" s="17" t="n">
        <f aca="false">D15+E15</f>
        <v>-2</v>
      </c>
    </row>
    <row r="16" customFormat="false" ht="12.75" hidden="false" customHeight="false" outlineLevel="0" collapsed="false">
      <c r="A16" s="11" t="str">
        <f aca="false">Scoreboard!$AD$1</f>
        <v>Masters Dominators</v>
      </c>
      <c r="B16" s="22" t="str">
        <f aca="false">Scoreboard!$AD$2</f>
        <v>Don V &amp; Mike Fischer</v>
      </c>
      <c r="C16" s="13"/>
      <c r="D16" s="18" t="n">
        <f aca="false">Scoreboard!$AE$8</f>
        <v>-6</v>
      </c>
      <c r="E16" s="19" t="n">
        <f aca="false">Scoreboard!$AE$16</f>
        <v>2</v>
      </c>
      <c r="F16" s="19" t="n">
        <f aca="false">Scoreboard!$AE$24</f>
        <v>-17</v>
      </c>
      <c r="G16" s="20" t="n">
        <f aca="false">Scoreboard!$AE$32</f>
        <v>-288</v>
      </c>
      <c r="H16" s="19" t="n">
        <f aca="false">SUM(D16:G16)</f>
        <v>-309</v>
      </c>
      <c r="I16" s="16" t="n">
        <f aca="false">SUM(D16:F16)</f>
        <v>-21</v>
      </c>
      <c r="J16" s="17" t="n">
        <f aca="false">D16+E16</f>
        <v>-4</v>
      </c>
    </row>
    <row r="17" customFormat="false" ht="12.75" hidden="false" customHeight="false" outlineLevel="0" collapsed="false">
      <c r="A17" s="11" t="str">
        <f aca="false">Scoreboard!$AF$1</f>
        <v>Firefighters</v>
      </c>
      <c r="B17" s="12" t="str">
        <f aca="false">Scoreboard!$AF$2</f>
        <v>Tom Morissette</v>
      </c>
      <c r="C17" s="13"/>
      <c r="D17" s="18" t="n">
        <f aca="false">Scoreboard!$AG$8</f>
        <v>4</v>
      </c>
      <c r="E17" s="19" t="n">
        <f aca="false">Scoreboard!$AG$16</f>
        <v>-4</v>
      </c>
      <c r="F17" s="19" t="n">
        <f aca="false">Scoreboard!$AG$24</f>
        <v>-11</v>
      </c>
      <c r="G17" s="20" t="n">
        <f aca="false">Scoreboard!$AG$32</f>
        <v>-288</v>
      </c>
      <c r="H17" s="19" t="n">
        <f aca="false">SUM(D17:G17)</f>
        <v>-299</v>
      </c>
      <c r="I17" s="16" t="n">
        <f aca="false">SUM(D17:F17)</f>
        <v>-11</v>
      </c>
      <c r="J17" s="17" t="n">
        <f aca="false">D17+E17</f>
        <v>0</v>
      </c>
    </row>
    <row r="18" customFormat="false" ht="12.75" hidden="false" customHeight="false" outlineLevel="0" collapsed="false">
      <c r="A18" s="11" t="str">
        <f aca="false">Scoreboard!$AH$1</f>
        <v>Great Scot</v>
      </c>
      <c r="B18" s="12" t="str">
        <f aca="false">Scoreboard!$AH$2</f>
        <v>Rob Roy</v>
      </c>
      <c r="C18" s="13"/>
      <c r="D18" s="18" t="n">
        <f aca="false">Scoreboard!$AI$8</f>
        <v>-7</v>
      </c>
      <c r="E18" s="19" t="n">
        <f aca="false">Scoreboard!$AI$16</f>
        <v>-7</v>
      </c>
      <c r="F18" s="19" t="n">
        <f aca="false">Scoreboard!$AI$24</f>
        <v>-11</v>
      </c>
      <c r="G18" s="20" t="n">
        <f aca="false">Scoreboard!$AI$32</f>
        <v>-288</v>
      </c>
      <c r="H18" s="19" t="n">
        <f aca="false">SUM(D18:G18)</f>
        <v>-313</v>
      </c>
      <c r="I18" s="16" t="n">
        <f aca="false">SUM(D18:F18)</f>
        <v>-25</v>
      </c>
      <c r="J18" s="17" t="n">
        <f aca="false">D18+E18</f>
        <v>-14</v>
      </c>
    </row>
    <row r="19" customFormat="false" ht="12.75" hidden="false" customHeight="false" outlineLevel="0" collapsed="false">
      <c r="A19" s="11" t="str">
        <f aca="false">Scoreboard!$AJ$1</f>
        <v>Nobody Cares </v>
      </c>
      <c r="B19" s="12" t="str">
        <f aca="false">Scoreboard!$AJ$2</f>
        <v>Jim Flagg</v>
      </c>
      <c r="C19" s="13"/>
      <c r="D19" s="18" t="n">
        <f aca="false">Scoreboard!$AK$8</f>
        <v>-6</v>
      </c>
      <c r="E19" s="21" t="n">
        <f aca="false">Scoreboard!$AK$16</f>
        <v>-8</v>
      </c>
      <c r="F19" s="19" t="n">
        <f aca="false">Scoreboard!$AK$24</f>
        <v>-9</v>
      </c>
      <c r="G19" s="20" t="n">
        <f aca="false">Scoreboard!$AK$32</f>
        <v>-288</v>
      </c>
      <c r="H19" s="19" t="n">
        <f aca="false">SUM(D19:G19)</f>
        <v>-311</v>
      </c>
      <c r="I19" s="16" t="n">
        <f aca="false">SUM(D19:F19)</f>
        <v>-23</v>
      </c>
      <c r="J19" s="17" t="n">
        <f aca="false">D19+E19</f>
        <v>-14</v>
      </c>
    </row>
    <row r="20" customFormat="false" ht="12.75" hidden="false" customHeight="false" outlineLevel="0" collapsed="false">
      <c r="A20" s="11" t="str">
        <f aca="false">Scoreboard!$AL$1</f>
        <v>Marky Mark</v>
      </c>
      <c r="B20" s="22" t="str">
        <f aca="false">Scoreboard!$AL$2</f>
        <v>Mark Smith</v>
      </c>
      <c r="C20" s="13"/>
      <c r="D20" s="18" t="n">
        <f aca="false">Scoreboard!$AM$8</f>
        <v>5</v>
      </c>
      <c r="E20" s="19" t="n">
        <f aca="false">Scoreboard!$AM$16</f>
        <v>2</v>
      </c>
      <c r="F20" s="19" t="n">
        <f aca="false">Scoreboard!$AM$24</f>
        <v>-10</v>
      </c>
      <c r="G20" s="20" t="n">
        <f aca="false">Scoreboard!$AM$32</f>
        <v>-288</v>
      </c>
      <c r="H20" s="19" t="n">
        <f aca="false">SUM(D20:G20)</f>
        <v>-291</v>
      </c>
      <c r="I20" s="16" t="n">
        <f aca="false">SUM(D20:F20)</f>
        <v>-3</v>
      </c>
      <c r="J20" s="17" t="n">
        <f aca="false">D20+E20</f>
        <v>7</v>
      </c>
    </row>
    <row r="21" customFormat="false" ht="12.75" hidden="false" customHeight="false" outlineLevel="0" collapsed="false">
      <c r="A21" s="11" t="str">
        <f aca="false">Scoreboard!$AN$1</f>
        <v>VeeBee</v>
      </c>
      <c r="B21" s="22" t="str">
        <f aca="false">Scoreboard!$AN$2</f>
        <v>Gordon Parker &amp; Peter Barry</v>
      </c>
      <c r="C21" s="13"/>
      <c r="D21" s="18" t="n">
        <f aca="false">Scoreboard!$AO$8</f>
        <v>-5</v>
      </c>
      <c r="E21" s="19" t="n">
        <f aca="false">Scoreboard!$AO$16</f>
        <v>1</v>
      </c>
      <c r="F21" s="19" t="n">
        <f aca="false">Scoreboard!$AO$24</f>
        <v>-11</v>
      </c>
      <c r="G21" s="20" t="n">
        <f aca="false">Scoreboard!$AO$32</f>
        <v>-288</v>
      </c>
      <c r="H21" s="19" t="n">
        <f aca="false">SUM(D21:G21)</f>
        <v>-303</v>
      </c>
      <c r="I21" s="16" t="n">
        <f aca="false">SUM(D21:F21)</f>
        <v>-15</v>
      </c>
      <c r="J21" s="17" t="n">
        <f aca="false">D21+E21</f>
        <v>-4</v>
      </c>
    </row>
    <row r="22" customFormat="false" ht="12.75" hidden="false" customHeight="false" outlineLevel="0" collapsed="false">
      <c r="A22" s="11" t="str">
        <f aca="false">Scoreboard!$AP$1</f>
        <v>The Heavyweights</v>
      </c>
      <c r="B22" s="12" t="str">
        <f aca="false">Scoreboard!$AP$2</f>
        <v>Mike Poppell &amp; Marc Pfonnenstein</v>
      </c>
      <c r="C22" s="13"/>
      <c r="D22" s="23" t="n">
        <f aca="false">Scoreboard!$AQ$8</f>
        <v>-11</v>
      </c>
      <c r="E22" s="19" t="n">
        <f aca="false">Scoreboard!$AQ$16</f>
        <v>3</v>
      </c>
      <c r="F22" s="19" t="n">
        <f aca="false">Scoreboard!$AQ$24</f>
        <v>-12</v>
      </c>
      <c r="G22" s="20" t="n">
        <f aca="false">Scoreboard!$AQ$32</f>
        <v>-288</v>
      </c>
      <c r="H22" s="19" t="n">
        <f aca="false">SUM(D22:G22)</f>
        <v>-308</v>
      </c>
      <c r="I22" s="16" t="n">
        <f aca="false">SUM(D22:F22)</f>
        <v>-20</v>
      </c>
      <c r="J22" s="17" t="n">
        <f aca="false">D22+E22</f>
        <v>-8</v>
      </c>
    </row>
    <row r="23" customFormat="false" ht="12.75" hidden="false" customHeight="false" outlineLevel="0" collapsed="false">
      <c r="A23" s="11" t="str">
        <f aca="false">Scoreboard!$AR$1</f>
        <v>DB Hookers </v>
      </c>
      <c r="B23" s="12" t="str">
        <f aca="false">Scoreboard!$AR$2</f>
        <v>Mike Davis &amp; Robert Stephenson</v>
      </c>
      <c r="C23" s="13"/>
      <c r="D23" s="18" t="n">
        <f aca="false">Scoreboard!$AS$8</f>
        <v>1</v>
      </c>
      <c r="E23" s="19" t="n">
        <f aca="false">Scoreboard!$AS$16</f>
        <v>1</v>
      </c>
      <c r="F23" s="19" t="n">
        <f aca="false">Scoreboard!$AS$24</f>
        <v>-5</v>
      </c>
      <c r="G23" s="20" t="n">
        <f aca="false">Scoreboard!$AS$32</f>
        <v>-288</v>
      </c>
      <c r="H23" s="19" t="n">
        <f aca="false">SUM(D23:G23)</f>
        <v>-291</v>
      </c>
      <c r="I23" s="16" t="n">
        <f aca="false">SUM(D23:F23)</f>
        <v>-3</v>
      </c>
      <c r="J23" s="17" t="n">
        <f aca="false">D23+E23</f>
        <v>2</v>
      </c>
    </row>
    <row r="24" customFormat="false" ht="12.75" hidden="false" customHeight="false" outlineLevel="0" collapsed="false">
      <c r="A24" s="11" t="str">
        <f aca="false">Scoreboard!$AT$1</f>
        <v>Tiagra Woods</v>
      </c>
      <c r="B24" s="12" t="str">
        <f aca="false">Scoreboard!$AT$2</f>
        <v>J. Kee, K. Kuhnel, C.Nicolan, J Ullivari</v>
      </c>
      <c r="C24" s="13"/>
      <c r="D24" s="18" t="n">
        <f aca="false">Scoreboard!$AU$8</f>
        <v>-5</v>
      </c>
      <c r="E24" s="19" t="n">
        <f aca="false">Scoreboard!$AU$16</f>
        <v>1</v>
      </c>
      <c r="F24" s="19" t="n">
        <f aca="false">Scoreboard!$AU$24</f>
        <v>-15</v>
      </c>
      <c r="G24" s="20" t="n">
        <f aca="false">Scoreboard!$AU$32</f>
        <v>-288</v>
      </c>
      <c r="H24" s="19" t="n">
        <f aca="false">SUM(D24:G24)</f>
        <v>-307</v>
      </c>
      <c r="I24" s="16" t="n">
        <f aca="false">SUM(D24:F24)</f>
        <v>-19</v>
      </c>
      <c r="J24" s="17" t="n">
        <f aca="false">D24+E24</f>
        <v>-4</v>
      </c>
    </row>
    <row r="25" customFormat="false" ht="12.75" hidden="false" customHeight="false" outlineLevel="0" collapsed="false">
      <c r="A25" s="11" t="str">
        <f aca="false">Scoreboard!$AV$1</f>
        <v>Ace's</v>
      </c>
      <c r="B25" s="11" t="str">
        <f aca="false">Scoreboard!$AV$2</f>
        <v>Julian Martini</v>
      </c>
      <c r="C25" s="13"/>
      <c r="D25" s="18" t="n">
        <f aca="false">Scoreboard!AW$8</f>
        <v>-7</v>
      </c>
      <c r="E25" s="19" t="n">
        <f aca="false">Scoreboard!AW$16</f>
        <v>-2</v>
      </c>
      <c r="F25" s="19" t="n">
        <f aca="false">Scoreboard!AW$24</f>
        <v>-17</v>
      </c>
      <c r="G25" s="20" t="n">
        <f aca="false">Scoreboard!AW$32</f>
        <v>-288</v>
      </c>
      <c r="H25" s="19" t="n">
        <f aca="false">SUM(D25:G25)</f>
        <v>-314</v>
      </c>
      <c r="I25" s="16" t="n">
        <f aca="false">SUM(D25:F25)</f>
        <v>-26</v>
      </c>
      <c r="J25" s="17" t="n">
        <f aca="false">D25+E25</f>
        <v>-9</v>
      </c>
    </row>
    <row r="26" customFormat="false" ht="12.75" hidden="false" customHeight="false" outlineLevel="0" collapsed="false">
      <c r="A26" s="11" t="str">
        <f aca="false">Scoreboard!$AX$1</f>
        <v>Hurricane Augusta</v>
      </c>
      <c r="B26" s="11" t="str">
        <f aca="false">Scoreboard!$AX$2</f>
        <v>Greg McMillan</v>
      </c>
      <c r="C26" s="24"/>
      <c r="D26" s="25" t="n">
        <f aca="false">Scoreboard!AY$8</f>
        <v>3</v>
      </c>
      <c r="E26" s="19" t="n">
        <f aca="false">Scoreboard!AY$16</f>
        <v>1</v>
      </c>
      <c r="F26" s="19" t="n">
        <f aca="false">Scoreboard!AY$24</f>
        <v>-11</v>
      </c>
      <c r="G26" s="20" t="n">
        <f aca="false">Scoreboard!AY$32</f>
        <v>-288</v>
      </c>
      <c r="H26" s="19" t="n">
        <f aca="false">SUM(D26:G26)</f>
        <v>-295</v>
      </c>
      <c r="I26" s="16" t="n">
        <f aca="false">SUM(D26:F26)</f>
        <v>-7</v>
      </c>
      <c r="J26" s="17" t="n">
        <f aca="false">D26+E26</f>
        <v>4</v>
      </c>
    </row>
    <row r="27" customFormat="false" ht="12.75" hidden="false" customHeight="false" outlineLevel="0" collapsed="false">
      <c r="A27" s="11" t="str">
        <f aca="false">Scoreboard!$AZ$1</f>
        <v>Boomer Sooner </v>
      </c>
      <c r="B27" s="11" t="str">
        <f aca="false">Scoreboard!$AZ$2</f>
        <v>Greg McMilan</v>
      </c>
      <c r="C27" s="13"/>
      <c r="D27" s="18" t="n">
        <f aca="false">Scoreboard!BA$8</f>
        <v>5</v>
      </c>
      <c r="E27" s="18" t="n">
        <f aca="false">Scoreboard!BA$16</f>
        <v>0</v>
      </c>
      <c r="F27" s="19" t="n">
        <f aca="false">Scoreboard!BA$24</f>
        <v>-6</v>
      </c>
      <c r="G27" s="20" t="n">
        <f aca="false">Scoreboard!BA$32</f>
        <v>-288</v>
      </c>
      <c r="H27" s="19" t="n">
        <f aca="false">SUM(D27:G27)</f>
        <v>-289</v>
      </c>
      <c r="I27" s="16" t="n">
        <f aca="false">SUM(D27:F27)</f>
        <v>-1</v>
      </c>
      <c r="J27" s="17" t="n">
        <f aca="false">D27+E27</f>
        <v>5</v>
      </c>
    </row>
    <row r="28" customFormat="false" ht="12.75" hidden="false" customHeight="false" outlineLevel="0" collapsed="false">
      <c r="A28" s="11" t="str">
        <f aca="false">Scoreboard!$BB$1</f>
        <v>Garheard</v>
      </c>
      <c r="B28" s="11" t="str">
        <f aca="false">Scoreboard!$BB$2</f>
        <v>Garth Savage</v>
      </c>
      <c r="C28" s="13"/>
      <c r="D28" s="18" t="n">
        <f aca="false">Scoreboard!BC$8</f>
        <v>-9</v>
      </c>
      <c r="E28" s="19" t="n">
        <f aca="false">Scoreboard!BC$16</f>
        <v>4</v>
      </c>
      <c r="F28" s="19" t="n">
        <f aca="false">Scoreboard!BC$24</f>
        <v>-10</v>
      </c>
      <c r="G28" s="20" t="n">
        <f aca="false">Scoreboard!BC$32</f>
        <v>-288</v>
      </c>
      <c r="H28" s="19" t="n">
        <f aca="false">SUM(D28:G28)</f>
        <v>-303</v>
      </c>
      <c r="I28" s="16" t="n">
        <f aca="false">SUM(D28:F28)</f>
        <v>-15</v>
      </c>
      <c r="J28" s="17" t="n">
        <f aca="false">D28+E28</f>
        <v>-5</v>
      </c>
    </row>
    <row r="29" customFormat="false" ht="12.75" hidden="false" customHeight="false" outlineLevel="0" collapsed="false">
      <c r="A29" s="11" t="str">
        <f aca="false">Scoreboard!BD1</f>
        <v>CBS Can't Be Stopped</v>
      </c>
      <c r="B29" s="11" t="str">
        <f aca="false">Scoreboard!$BD$2</f>
        <v>Kevin &amp; Reda Rozanski</v>
      </c>
      <c r="C29" s="13"/>
      <c r="D29" s="18" t="n">
        <f aca="false">Scoreboard!BE$8</f>
        <v>1</v>
      </c>
      <c r="E29" s="18" t="n">
        <f aca="false">Scoreboard!BE$16</f>
        <v>9</v>
      </c>
      <c r="F29" s="21" t="n">
        <f aca="false">Scoreboard!BE$24</f>
        <v>-18</v>
      </c>
      <c r="G29" s="20" t="n">
        <f aca="false">Scoreboard!BE$32</f>
        <v>-288</v>
      </c>
      <c r="H29" s="19" t="n">
        <f aca="false">SUM(D29:G29)</f>
        <v>-296</v>
      </c>
      <c r="I29" s="16" t="n">
        <f aca="false">SUM(D29:F29)</f>
        <v>-8</v>
      </c>
      <c r="J29" s="17" t="n">
        <f aca="false">D29+E29</f>
        <v>10</v>
      </c>
    </row>
    <row r="30" customFormat="false" ht="12.75" hidden="false" customHeight="false" outlineLevel="0" collapsed="false">
      <c r="A30" s="11" t="str">
        <f aca="false">Scoreboard!$BF$1</f>
        <v>Blue Nation</v>
      </c>
      <c r="B30" s="11" t="str">
        <f aca="false">Scoreboard!$BF$2</f>
        <v>Kevin &amp; Reda Rozanski</v>
      </c>
      <c r="C30" s="13"/>
      <c r="D30" s="18" t="n">
        <f aca="false">Scoreboard!BG$8</f>
        <v>-4</v>
      </c>
      <c r="E30" s="19" t="n">
        <f aca="false">Scoreboard!BG$16</f>
        <v>-4</v>
      </c>
      <c r="F30" s="19" t="n">
        <f aca="false">Scoreboard!BG$24</f>
        <v>-11</v>
      </c>
      <c r="G30" s="20" t="n">
        <f aca="false">Scoreboard!BG$32</f>
        <v>-288</v>
      </c>
      <c r="H30" s="19" t="n">
        <f aca="false">SUM(D30:G30)</f>
        <v>-307</v>
      </c>
      <c r="I30" s="16" t="n">
        <f aca="false">SUM(D30:F30)</f>
        <v>-19</v>
      </c>
      <c r="J30" s="17" t="n">
        <f aca="false">D30+E30</f>
        <v>-8</v>
      </c>
    </row>
    <row r="31" customFormat="false" ht="12.75" hidden="false" customHeight="false" outlineLevel="0" collapsed="false">
      <c r="A31" s="11" t="str">
        <f aca="false">Scoreboard!$BH$1</f>
        <v>Phillyrobb</v>
      </c>
      <c r="B31" s="11" t="str">
        <f aca="false">Scoreboard!$BH$2</f>
        <v>Phil G &amp; Robbie B</v>
      </c>
      <c r="C31" s="13"/>
      <c r="D31" s="18" t="n">
        <f aca="false">Scoreboard!BI$8</f>
        <v>4</v>
      </c>
      <c r="E31" s="18" t="n">
        <f aca="false">Scoreboard!BI$16</f>
        <v>3</v>
      </c>
      <c r="F31" s="19" t="n">
        <f aca="false">Scoreboard!BI$24</f>
        <v>-1</v>
      </c>
      <c r="G31" s="20" t="n">
        <f aca="false">Scoreboard!BI$32</f>
        <v>-288</v>
      </c>
      <c r="H31" s="19" t="n">
        <f aca="false">SUM(D31:G31)</f>
        <v>-282</v>
      </c>
      <c r="I31" s="16" t="n">
        <f aca="false">SUM(D31:F31)</f>
        <v>6</v>
      </c>
      <c r="J31" s="17" t="n">
        <f aca="false">D31+E31</f>
        <v>7</v>
      </c>
    </row>
    <row r="32" customFormat="false" ht="12.75" hidden="false" customHeight="false" outlineLevel="0" collapsed="false">
      <c r="A32" s="11" t="str">
        <f aca="false">Scoreboard!$BJ$1</f>
        <v>The Gator &amp; The Dawg</v>
      </c>
      <c r="B32" s="11" t="str">
        <f aca="false">Scoreboard!$BJ$2</f>
        <v>R Mangan &amp; M Hale</v>
      </c>
      <c r="C32" s="13"/>
      <c r="D32" s="18" t="n">
        <f aca="false">Scoreboard!BK$8</f>
        <v>0</v>
      </c>
      <c r="E32" s="19" t="n">
        <f aca="false">Scoreboard!BK$16</f>
        <v>0</v>
      </c>
      <c r="F32" s="19" t="n">
        <f aca="false">Scoreboard!BK$24</f>
        <v>-11</v>
      </c>
      <c r="G32" s="20" t="n">
        <f aca="false">Scoreboard!BK$32</f>
        <v>-288</v>
      </c>
      <c r="H32" s="19" t="n">
        <f aca="false">SUM(D32:G32)</f>
        <v>-299</v>
      </c>
      <c r="I32" s="16" t="n">
        <f aca="false">SUM(D32:F32)</f>
        <v>-11</v>
      </c>
      <c r="J32" s="17" t="n">
        <f aca="false">D32+E32</f>
        <v>0</v>
      </c>
    </row>
    <row r="33" customFormat="false" ht="12.75" hidden="false" customHeight="false" outlineLevel="0" collapsed="false">
      <c r="A33" s="11" t="str">
        <f aca="false">Scoreboard!$BL$1</f>
        <v>Queen His Ass</v>
      </c>
      <c r="B33" s="11" t="str">
        <f aca="false">Scoreboard!$BL$2</f>
        <v>R Mangan</v>
      </c>
      <c r="C33" s="13"/>
      <c r="D33" s="18" t="n">
        <f aca="false">Scoreboard!BM$8</f>
        <v>0</v>
      </c>
      <c r="E33" s="19" t="n">
        <f aca="false">Scoreboard!BM$16</f>
        <v>-1</v>
      </c>
      <c r="F33" s="19" t="n">
        <f aca="false">Scoreboard!BM$24</f>
        <v>-14</v>
      </c>
      <c r="G33" s="20" t="n">
        <f aca="false">Scoreboard!BM$32</f>
        <v>-288</v>
      </c>
      <c r="H33" s="19" t="n">
        <f aca="false">SUM(D33:G33)</f>
        <v>-303</v>
      </c>
      <c r="I33" s="16" t="n">
        <f aca="false">SUM(D33:F33)</f>
        <v>-15</v>
      </c>
      <c r="J33" s="17" t="n">
        <f aca="false">D33+E33</f>
        <v>-1</v>
      </c>
    </row>
    <row r="34" customFormat="false" ht="12.75" hidden="false" customHeight="false" outlineLevel="0" collapsed="false">
      <c r="A34" s="11" t="str">
        <f aca="false">Scoreboard!$BN$1</f>
        <v>Chucktown Cooper</v>
      </c>
      <c r="B34" s="11" t="str">
        <f aca="false">Scoreboard!$BN$2</f>
        <v>David Cooper</v>
      </c>
      <c r="C34" s="13"/>
      <c r="D34" s="18" t="n">
        <f aca="false">Scoreboard!BO$8</f>
        <v>1</v>
      </c>
      <c r="E34" s="19" t="n">
        <f aca="false">Scoreboard!BO$16</f>
        <v>8</v>
      </c>
      <c r="F34" s="19" t="n">
        <f aca="false">Scoreboard!BO$24</f>
        <v>-14</v>
      </c>
      <c r="G34" s="20" t="n">
        <f aca="false">Scoreboard!BO$32</f>
        <v>-288</v>
      </c>
      <c r="H34" s="19" t="n">
        <f aca="false">SUM(D34:G34)</f>
        <v>-293</v>
      </c>
      <c r="I34" s="16" t="n">
        <f aca="false">SUM(D34:F34)</f>
        <v>-5</v>
      </c>
      <c r="J34" s="17" t="n">
        <f aca="false">D34+E34</f>
        <v>9</v>
      </c>
    </row>
    <row r="35" customFormat="false" ht="12.75" hidden="false" customHeight="false" outlineLevel="0" collapsed="false">
      <c r="A35" s="11" t="str">
        <f aca="false">Scoreboard!$BP$1</f>
        <v>It's All Abut hedge</v>
      </c>
      <c r="B35" s="11" t="str">
        <f aca="false">Scoreboard!$BP$2</f>
        <v>Pirpo, Ap, Gunny, Hedge</v>
      </c>
      <c r="C35" s="13"/>
      <c r="D35" s="18" t="n">
        <f aca="false">Scoreboard!BQ$8</f>
        <v>-7</v>
      </c>
      <c r="E35" s="19" t="n">
        <f aca="false">Scoreboard!BQ$16</f>
        <v>1</v>
      </c>
      <c r="F35" s="19" t="n">
        <f aca="false">Scoreboard!BQ$24</f>
        <v>-10</v>
      </c>
      <c r="G35" s="20" t="n">
        <f aca="false">Scoreboard!BQ$32</f>
        <v>-288</v>
      </c>
      <c r="H35" s="19" t="n">
        <f aca="false">SUM(D35:G35)</f>
        <v>-304</v>
      </c>
      <c r="I35" s="16" t="n">
        <f aca="false">SUM(D35:F35)</f>
        <v>-16</v>
      </c>
      <c r="J35" s="17" t="n">
        <f aca="false">D35+E35</f>
        <v>-6</v>
      </c>
    </row>
    <row r="36" customFormat="false" ht="14.25" hidden="false" customHeight="true" outlineLevel="0" collapsed="false">
      <c r="A36" s="11" t="str">
        <f aca="false">Scoreboard!$BR$1</f>
        <v>Pirpo Wabo</v>
      </c>
      <c r="B36" s="11" t="str">
        <f aca="false">Scoreboard!$BR$2</f>
        <v>Pirpo &amp; S. Kingston</v>
      </c>
      <c r="C36" s="13"/>
      <c r="D36" s="18" t="n">
        <f aca="false">Scoreboard!BS$8</f>
        <v>3</v>
      </c>
      <c r="E36" s="19" t="n">
        <f aca="false">Scoreboard!BS$16</f>
        <v>-4</v>
      </c>
      <c r="F36" s="19" t="n">
        <f aca="false">Scoreboard!BS$24</f>
        <v>-4</v>
      </c>
      <c r="G36" s="20" t="n">
        <f aca="false">Scoreboard!BS$32</f>
        <v>-288</v>
      </c>
      <c r="H36" s="19" t="n">
        <f aca="false">SUM(D36:G36)</f>
        <v>-293</v>
      </c>
      <c r="I36" s="16" t="n">
        <f aca="false">SUM(D36:F36)</f>
        <v>-5</v>
      </c>
      <c r="J36" s="17" t="n">
        <f aca="false">D36+E36</f>
        <v>-1</v>
      </c>
    </row>
    <row r="37" customFormat="false" ht="14.25" hidden="false" customHeight="true" outlineLevel="0" collapsed="false">
      <c r="A37" s="11" t="str">
        <f aca="false">Scoreboard!$BT$1</f>
        <v>DABank</v>
      </c>
      <c r="B37" s="11" t="str">
        <f aca="false">Scoreboard!$BT$2</f>
        <v>Dave Bankowski</v>
      </c>
      <c r="C37" s="13"/>
      <c r="D37" s="18" t="n">
        <f aca="false">Scoreboard!BU$8</f>
        <v>-3</v>
      </c>
      <c r="E37" s="19" t="n">
        <f aca="false">Scoreboard!BU$16</f>
        <v>-5</v>
      </c>
      <c r="F37" s="19" t="n">
        <f aca="false">Scoreboard!BU$24</f>
        <v>-14</v>
      </c>
      <c r="G37" s="20" t="n">
        <f aca="false">Scoreboard!BU$32</f>
        <v>-288</v>
      </c>
      <c r="H37" s="19" t="n">
        <f aca="false">SUM(D37:G37)</f>
        <v>-310</v>
      </c>
      <c r="I37" s="16" t="n">
        <f aca="false">SUM(D37:F37)</f>
        <v>-22</v>
      </c>
      <c r="J37" s="17" t="n">
        <f aca="false">D37+E37</f>
        <v>-8</v>
      </c>
    </row>
    <row r="38" customFormat="false" ht="14.25" hidden="false" customHeight="true" outlineLevel="0" collapsed="false">
      <c r="A38" s="11" t="str">
        <f aca="false">Scoreboard!$BV$1</f>
        <v>1st Group Out</v>
      </c>
      <c r="B38" s="11" t="str">
        <f aca="false">Scoreboard!$BV$2</f>
        <v>Dbanl, Bob Popp, Don E., Bob Dumey</v>
      </c>
      <c r="C38" s="13"/>
      <c r="D38" s="18" t="n">
        <f aca="false">Scoreboard!BW$8</f>
        <v>3</v>
      </c>
      <c r="E38" s="19" t="n">
        <f aca="false">Scoreboard!BW$16</f>
        <v>-1</v>
      </c>
      <c r="F38" s="19" t="n">
        <f aca="false">Scoreboard!BW$24</f>
        <v>-9</v>
      </c>
      <c r="G38" s="20" t="n">
        <f aca="false">Scoreboard!BW$32</f>
        <v>-288</v>
      </c>
      <c r="H38" s="19" t="n">
        <f aca="false">SUM(D38:G38)</f>
        <v>-295</v>
      </c>
      <c r="I38" s="16" t="n">
        <f aca="false">SUM(D38:F38)</f>
        <v>-7</v>
      </c>
      <c r="J38" s="17" t="n">
        <f aca="false">D38+E38</f>
        <v>2</v>
      </c>
    </row>
    <row r="39" customFormat="false" ht="14.25" hidden="false" customHeight="true" outlineLevel="0" collapsed="false">
      <c r="A39" s="11" t="str">
        <f aca="false">Scoreboard!$BX$1</f>
        <v>SandBaggers</v>
      </c>
      <c r="B39" s="11" t="str">
        <f aca="false">Scoreboard!$BX$2</f>
        <v>Willie Ray &amp; Glen Davis</v>
      </c>
      <c r="C39" s="13"/>
      <c r="D39" s="18" t="n">
        <f aca="false">Scoreboard!BY$8</f>
        <v>2</v>
      </c>
      <c r="E39" s="19" t="n">
        <f aca="false">Scoreboard!BY$16</f>
        <v>-3</v>
      </c>
      <c r="F39" s="19" t="n">
        <f aca="false">Scoreboard!BY$24</f>
        <v>-2</v>
      </c>
      <c r="G39" s="20" t="n">
        <f aca="false">Scoreboard!BY$32</f>
        <v>-288</v>
      </c>
      <c r="H39" s="19" t="n">
        <f aca="false">SUM(D39:G39)</f>
        <v>-291</v>
      </c>
      <c r="I39" s="16" t="n">
        <f aca="false">SUM(D39:F39)</f>
        <v>-3</v>
      </c>
      <c r="J39" s="17" t="n">
        <f aca="false">D39+E39</f>
        <v>-1</v>
      </c>
    </row>
    <row r="40" customFormat="false" ht="14.25" hidden="false" customHeight="true" outlineLevel="0" collapsed="false">
      <c r="A40" s="11" t="str">
        <f aca="false">Scoreboard!$BZ$1</f>
        <v>Sultans of Schwing</v>
      </c>
      <c r="B40" s="11" t="str">
        <f aca="false">Scoreboard!$BZ$2</f>
        <v>Joe G. Pike Perkins</v>
      </c>
      <c r="C40" s="13"/>
      <c r="D40" s="18" t="n">
        <f aca="false">Scoreboard!CA$8</f>
        <v>9</v>
      </c>
      <c r="E40" s="19" t="n">
        <f aca="false">Scoreboard!CA$16</f>
        <v>0</v>
      </c>
      <c r="F40" s="19" t="n">
        <f aca="false">Scoreboard!CA$24</f>
        <v>-7</v>
      </c>
      <c r="G40" s="20" t="n">
        <f aca="false">Scoreboard!CA$32</f>
        <v>-288</v>
      </c>
      <c r="H40" s="19" t="n">
        <f aca="false">SUM(D40:G40)</f>
        <v>-286</v>
      </c>
      <c r="I40" s="16" t="n">
        <f aca="false">SUM(D40:F40)</f>
        <v>2</v>
      </c>
      <c r="J40" s="17" t="n">
        <f aca="false">D40+E40</f>
        <v>9</v>
      </c>
    </row>
    <row r="41" customFormat="false" ht="14.25" hidden="false" customHeight="true" outlineLevel="0" collapsed="false">
      <c r="A41" s="11" t="str">
        <f aca="false">Scoreboard!$CB$1</f>
        <v>Shank &amp; Thank</v>
      </c>
      <c r="B41" s="11" t="str">
        <f aca="false">Scoreboard!$CB$2</f>
        <v>Davarius Jenkins</v>
      </c>
      <c r="C41" s="13"/>
      <c r="D41" s="18" t="n">
        <f aca="false">Scoreboard!CC$8</f>
        <v>3</v>
      </c>
      <c r="E41" s="19" t="n">
        <f aca="false">Scoreboard!CC$16</f>
        <v>0</v>
      </c>
      <c r="F41" s="19" t="n">
        <f aca="false">Scoreboard!CC$24</f>
        <v>-1</v>
      </c>
      <c r="G41" s="20" t="n">
        <f aca="false">Scoreboard!CC$32</f>
        <v>-288</v>
      </c>
      <c r="H41" s="19" t="n">
        <f aca="false">SUM(D41:G41)</f>
        <v>-286</v>
      </c>
      <c r="I41" s="16" t="n">
        <f aca="false">SUM(D41:F41)</f>
        <v>2</v>
      </c>
      <c r="J41" s="17" t="n">
        <f aca="false">D41+E41</f>
        <v>3</v>
      </c>
    </row>
    <row r="42" customFormat="false" ht="14.25" hidden="false" customHeight="true" outlineLevel="0" collapsed="false">
      <c r="A42" s="11" t="str">
        <f aca="false">Scoreboard!$CD$1</f>
        <v>Team Bozak</v>
      </c>
      <c r="B42" s="11" t="str">
        <f aca="false">Scoreboard!$CD$2</f>
        <v>Bill O </v>
      </c>
      <c r="C42" s="13"/>
      <c r="D42" s="18" t="n">
        <f aca="false">Scoreboard!CE$8</f>
        <v>-9</v>
      </c>
      <c r="E42" s="19" t="n">
        <f aca="false">Scoreboard!CE$16</f>
        <v>-5</v>
      </c>
      <c r="F42" s="19" t="n">
        <f aca="false">Scoreboard!CE$24</f>
        <v>-16</v>
      </c>
      <c r="G42" s="20" t="n">
        <f aca="false">Scoreboard!CE$32</f>
        <v>-288</v>
      </c>
      <c r="H42" s="19" t="n">
        <f aca="false">SUM(D42:G42)</f>
        <v>-318</v>
      </c>
      <c r="I42" s="16" t="n">
        <f aca="false">SUM(D42:F42)</f>
        <v>-30</v>
      </c>
      <c r="J42" s="17" t="n">
        <f aca="false">D42+E42</f>
        <v>-14</v>
      </c>
    </row>
    <row r="43" customFormat="false" ht="14.25" hidden="false" customHeight="true" outlineLevel="0" collapsed="false">
      <c r="A43" s="11" t="str">
        <f aca="false">Scoreboard!$CF$1</f>
        <v>Off Course</v>
      </c>
      <c r="B43" s="26" t="str">
        <f aca="false">Scoreboard!$CF$2</f>
        <v>JB / BP</v>
      </c>
      <c r="C43" s="13"/>
      <c r="D43" s="18" t="n">
        <f aca="false">Scoreboard!CG$8</f>
        <v>-1</v>
      </c>
      <c r="E43" s="19" t="n">
        <f aca="false">Scoreboard!CG$16</f>
        <v>-1</v>
      </c>
      <c r="F43" s="19" t="n">
        <f aca="false">Scoreboard!CG$24</f>
        <v>-16</v>
      </c>
      <c r="G43" s="20" t="n">
        <f aca="false">Scoreboard!CG$32</f>
        <v>-288</v>
      </c>
      <c r="H43" s="19" t="n">
        <f aca="false">SUM(D43:G43)</f>
        <v>-306</v>
      </c>
      <c r="I43" s="16" t="n">
        <f aca="false">SUM(D43:F43)</f>
        <v>-18</v>
      </c>
      <c r="J43" s="17" t="n">
        <f aca="false">D43+E43</f>
        <v>-2</v>
      </c>
    </row>
    <row r="44" customFormat="false" ht="14.25" hidden="false" customHeight="true" outlineLevel="0" collapsed="false">
      <c r="A44" s="11" t="str">
        <f aca="false">Scoreboard!$CH$1</f>
        <v>Glen Abbey</v>
      </c>
      <c r="B44" s="11" t="str">
        <f aca="false">Scoreboard!$CH$2</f>
        <v>Paul Lamontagne</v>
      </c>
      <c r="C44" s="13"/>
      <c r="D44" s="18" t="n">
        <f aca="false">Scoreboard!CI$8</f>
        <v>11</v>
      </c>
      <c r="E44" s="19" t="n">
        <f aca="false">Scoreboard!CI$16</f>
        <v>-3</v>
      </c>
      <c r="F44" s="21" t="n">
        <f aca="false">Scoreboard!CI$24</f>
        <v>-19</v>
      </c>
      <c r="G44" s="20" t="n">
        <f aca="false">Scoreboard!CI$32</f>
        <v>-288</v>
      </c>
      <c r="H44" s="19" t="n">
        <f aca="false">SUM(D44:G44)</f>
        <v>-299</v>
      </c>
      <c r="I44" s="16" t="n">
        <f aca="false">SUM(D44:F44)</f>
        <v>-11</v>
      </c>
      <c r="J44" s="17" t="n">
        <f aca="false">D44+E44</f>
        <v>8</v>
      </c>
    </row>
    <row r="45" customFormat="false" ht="14.25" hidden="false" customHeight="true" outlineLevel="0" collapsed="false">
      <c r="A45" s="11" t="str">
        <f aca="false">Scoreboard!$CJ$1</f>
        <v>Found the beach, again</v>
      </c>
      <c r="B45" s="11" t="str">
        <f aca="false">Scoreboard!$CJ$2</f>
        <v>Geoff &amp; Monica Stam</v>
      </c>
      <c r="C45" s="13"/>
      <c r="D45" s="18" t="n">
        <f aca="false">Scoreboard!CK$8</f>
        <v>5</v>
      </c>
      <c r="E45" s="19" t="n">
        <f aca="false">Scoreboard!CK$16</f>
        <v>11</v>
      </c>
      <c r="F45" s="19" t="n">
        <f aca="false">Scoreboard!CK$24</f>
        <v>-11</v>
      </c>
      <c r="G45" s="20" t="n">
        <f aca="false">Scoreboard!CK$32</f>
        <v>-288</v>
      </c>
      <c r="H45" s="19" t="n">
        <f aca="false">SUM(D45:G45)</f>
        <v>-283</v>
      </c>
      <c r="I45" s="16" t="n">
        <f aca="false">SUM(D45:F45)</f>
        <v>5</v>
      </c>
      <c r="J45" s="17" t="n">
        <f aca="false">D45+E45</f>
        <v>16</v>
      </c>
    </row>
    <row r="46" customFormat="false" ht="14.25" hidden="false" customHeight="true" outlineLevel="0" collapsed="false">
      <c r="A46" s="11" t="str">
        <f aca="false">Scoreboard!$CL$1</f>
        <v>Go Big or Go Home</v>
      </c>
      <c r="B46" s="11" t="str">
        <f aca="false">Scoreboard!$CL$2</f>
        <v>Lance Crouch</v>
      </c>
      <c r="C46" s="13"/>
      <c r="D46" s="18" t="n">
        <f aca="false">Scoreboard!CM$8</f>
        <v>-4</v>
      </c>
      <c r="E46" s="19" t="n">
        <f aca="false">Scoreboard!CM$16</f>
        <v>3</v>
      </c>
      <c r="F46" s="19" t="n">
        <f aca="false">Scoreboard!CM$24</f>
        <v>-8</v>
      </c>
      <c r="G46" s="20" t="n">
        <f aca="false">Scoreboard!CM$32</f>
        <v>-288</v>
      </c>
      <c r="H46" s="19" t="n">
        <f aca="false">SUM(D46:G46)</f>
        <v>-297</v>
      </c>
      <c r="I46" s="16" t="n">
        <f aca="false">SUM(D46:F46)</f>
        <v>-9</v>
      </c>
      <c r="J46" s="17" t="n">
        <f aca="false">D46+E46</f>
        <v>-1</v>
      </c>
    </row>
    <row r="47" customFormat="false" ht="14.25" hidden="false" customHeight="true" outlineLevel="0" collapsed="false">
      <c r="A47" s="11" t="str">
        <f aca="false">Scoreboard!$CN$1</f>
        <v>Pristine</v>
      </c>
      <c r="B47" s="11" t="str">
        <f aca="false">Scoreboard!$CN$2</f>
        <v>T. Guyton</v>
      </c>
      <c r="C47" s="13"/>
      <c r="D47" s="18" t="n">
        <f aca="false">Scoreboard!CO$8</f>
        <v>0</v>
      </c>
      <c r="E47" s="19" t="n">
        <f aca="false">Scoreboard!CO$16</f>
        <v>2</v>
      </c>
      <c r="F47" s="19" t="n">
        <f aca="false">Scoreboard!CO$24</f>
        <v>-12</v>
      </c>
      <c r="G47" s="20" t="n">
        <f aca="false">Scoreboard!CO$32</f>
        <v>-288</v>
      </c>
      <c r="H47" s="19" t="n">
        <f aca="false">SUM(D47:G47)</f>
        <v>-298</v>
      </c>
      <c r="I47" s="16" t="n">
        <f aca="false">SUM(D47:F47)</f>
        <v>-10</v>
      </c>
      <c r="J47" s="17" t="n">
        <f aca="false">D47+E47</f>
        <v>2</v>
      </c>
    </row>
    <row r="48" customFormat="false" ht="14.25" hidden="false" customHeight="true" outlineLevel="0" collapsed="false">
      <c r="A48" s="11" t="str">
        <f aca="false">Scoreboard!$CP$1</f>
        <v>The Connection</v>
      </c>
      <c r="B48" s="11" t="str">
        <f aca="false">Scoreboard!$CP$2</f>
        <v>Mike Lacourse</v>
      </c>
      <c r="C48" s="13"/>
      <c r="D48" s="18" t="n">
        <f aca="false">Scoreboard!CQ$8</f>
        <v>6</v>
      </c>
      <c r="E48" s="19" t="n">
        <f aca="false">Scoreboard!CQ$16</f>
        <v>5</v>
      </c>
      <c r="F48" s="19" t="n">
        <f aca="false">Scoreboard!CQ$24</f>
        <v>-10</v>
      </c>
      <c r="G48" s="20" t="n">
        <f aca="false">Scoreboard!CQ$32</f>
        <v>-288</v>
      </c>
      <c r="H48" s="19" t="n">
        <f aca="false">SUM(D48:G48)</f>
        <v>-287</v>
      </c>
      <c r="I48" s="16" t="n">
        <f aca="false">SUM(D48:F48)</f>
        <v>1</v>
      </c>
      <c r="J48" s="17" t="n">
        <f aca="false">D48+E48</f>
        <v>11</v>
      </c>
    </row>
    <row r="49" customFormat="false" ht="14.25" hidden="false" customHeight="true" outlineLevel="0" collapsed="false">
      <c r="A49" s="11" t="str">
        <f aca="false">Scoreboard!$CR$1</f>
        <v>Seminole Wildcats</v>
      </c>
      <c r="B49" s="11" t="str">
        <f aca="false">Scoreboard!$CR$2</f>
        <v>Kevin &amp; Reda Rozanski</v>
      </c>
      <c r="C49" s="13"/>
      <c r="D49" s="18" t="n">
        <f aca="false">Scoreboard!CS$8</f>
        <v>-1</v>
      </c>
      <c r="E49" s="19" t="n">
        <f aca="false">Scoreboard!CS$16</f>
        <v>-5</v>
      </c>
      <c r="F49" s="19" t="n">
        <f aca="false">Scoreboard!CS$24</f>
        <v>-16</v>
      </c>
      <c r="G49" s="20" t="n">
        <f aca="false">Scoreboard!CS$32</f>
        <v>-288</v>
      </c>
      <c r="H49" s="19" t="n">
        <f aca="false">SUM(D49:G49)</f>
        <v>-310</v>
      </c>
      <c r="I49" s="16" t="n">
        <f aca="false">SUM(D49:F49)</f>
        <v>-22</v>
      </c>
      <c r="J49" s="17" t="n">
        <f aca="false">D49+E49</f>
        <v>-6</v>
      </c>
    </row>
    <row r="50" customFormat="false" ht="14.25" hidden="false" customHeight="true" outlineLevel="0" collapsed="false">
      <c r="A50" s="11" t="str">
        <f aca="false">Scoreboard!$CT$1</f>
        <v>Team Larson</v>
      </c>
      <c r="B50" s="11" t="str">
        <f aca="false">Scoreboard!$CT$2</f>
        <v>James Larson</v>
      </c>
      <c r="C50" s="13"/>
      <c r="D50" s="18" t="n">
        <f aca="false">Scoreboard!CU$8</f>
        <v>1</v>
      </c>
      <c r="E50" s="19" t="n">
        <f aca="false">Scoreboard!CU$16</f>
        <v>13</v>
      </c>
      <c r="F50" s="19" t="n">
        <f aca="false">Scoreboard!CU$24</f>
        <v>-14</v>
      </c>
      <c r="G50" s="20" t="n">
        <f aca="false">Scoreboard!CU$32</f>
        <v>-288</v>
      </c>
      <c r="H50" s="19" t="n">
        <f aca="false">SUM(D50:G50)</f>
        <v>-288</v>
      </c>
      <c r="I50" s="16" t="n">
        <f aca="false">SUM(D50:F50)</f>
        <v>0</v>
      </c>
      <c r="J50" s="17" t="n">
        <f aca="false">D50+E50</f>
        <v>14</v>
      </c>
    </row>
    <row r="51" customFormat="false" ht="14.25" hidden="false" customHeight="true" outlineLevel="0" collapsed="false">
      <c r="A51" s="11" t="str">
        <f aca="false">Scoreboard!$CV$1</f>
        <v>Joe's Team</v>
      </c>
      <c r="B51" s="11" t="str">
        <f aca="false">Scoreboard!$CV$2</f>
        <v>Joe Breeden</v>
      </c>
      <c r="C51" s="13"/>
      <c r="D51" s="18" t="n">
        <f aca="false">Scoreboard!CW$8</f>
        <v>-7</v>
      </c>
      <c r="E51" s="19" t="n">
        <f aca="false">Scoreboard!CW$16</f>
        <v>-2</v>
      </c>
      <c r="F51" s="19" t="n">
        <f aca="false">Scoreboard!CW$24</f>
        <v>-11</v>
      </c>
      <c r="G51" s="20" t="n">
        <f aca="false">Scoreboard!CW$32</f>
        <v>-288</v>
      </c>
      <c r="H51" s="19" t="n">
        <f aca="false">SUM(D51:G51)</f>
        <v>-308</v>
      </c>
      <c r="I51" s="16" t="n">
        <f aca="false">SUM(D51:F51)</f>
        <v>-20</v>
      </c>
      <c r="J51" s="17" t="n">
        <f aca="false">D51+E51</f>
        <v>-9</v>
      </c>
    </row>
    <row r="52" customFormat="false" ht="14.25" hidden="false" customHeight="true" outlineLevel="0" collapsed="false">
      <c r="A52" s="11" t="str">
        <f aca="false">Scoreboard!$CX$1</f>
        <v>Cinderella Story Boys</v>
      </c>
      <c r="B52" s="11" t="str">
        <f aca="false">Scoreboard!$CX$2</f>
        <v>Zack &amp; Rob Roy</v>
      </c>
      <c r="C52" s="13"/>
      <c r="D52" s="18" t="n">
        <f aca="false">Scoreboard!CY$8</f>
        <v>-3</v>
      </c>
      <c r="E52" s="19" t="n">
        <f aca="false">Scoreboard!CY$16</f>
        <v>9</v>
      </c>
      <c r="F52" s="19" t="n">
        <f aca="false">Scoreboard!CY$24</f>
        <v>-15</v>
      </c>
      <c r="G52" s="20" t="n">
        <f aca="false">Scoreboard!CY$32</f>
        <v>-288</v>
      </c>
      <c r="H52" s="19" t="n">
        <f aca="false">SUM(D52:G52)</f>
        <v>-297</v>
      </c>
      <c r="I52" s="16" t="n">
        <f aca="false">SUM(D52:F52)</f>
        <v>-9</v>
      </c>
      <c r="J52" s="17" t="n">
        <f aca="false">D52+E52</f>
        <v>6</v>
      </c>
    </row>
    <row r="53" customFormat="false" ht="14.25" hidden="false" customHeight="true" outlineLevel="0" collapsed="false">
      <c r="A53" s="11" t="str">
        <f aca="false">Scoreboard!$CZ$1</f>
        <v>Jupiter Rules</v>
      </c>
      <c r="B53" s="11" t="str">
        <f aca="false">Scoreboard!$CZ$2</f>
        <v>Drew &amp; Mayor</v>
      </c>
      <c r="C53" s="13"/>
      <c r="D53" s="23" t="n">
        <f aca="false">Scoreboard!DA$8</f>
        <v>-11</v>
      </c>
      <c r="E53" s="19" t="n">
        <f aca="false">Scoreboard!DA$16</f>
        <v>3</v>
      </c>
      <c r="F53" s="19" t="n">
        <f aca="false">Scoreboard!DA$24</f>
        <v>-17</v>
      </c>
      <c r="G53" s="20" t="n">
        <f aca="false">Scoreboard!DA$32</f>
        <v>-288</v>
      </c>
      <c r="H53" s="19" t="n">
        <f aca="false">SUM(D53:G53)</f>
        <v>-313</v>
      </c>
      <c r="I53" s="16" t="n">
        <f aca="false">SUM(D53:F53)</f>
        <v>-25</v>
      </c>
      <c r="J53" s="17" t="n">
        <f aca="false">D53+E53</f>
        <v>-8</v>
      </c>
    </row>
    <row r="54" customFormat="false" ht="14.25" hidden="false" customHeight="true" outlineLevel="0" collapsed="false">
      <c r="A54" s="11" t="str">
        <f aca="false">Scoreboard!$DB$1</f>
        <v>Yahoo Danny</v>
      </c>
      <c r="B54" s="26" t="str">
        <f aca="false">Scoreboard!$DB$2</f>
        <v>Danny Tran</v>
      </c>
      <c r="C54" s="13"/>
      <c r="D54" s="18" t="n">
        <f aca="false">Scoreboard!DC$8</f>
        <v>-2</v>
      </c>
      <c r="E54" s="19" t="n">
        <f aca="false">Scoreboard!DC$16</f>
        <v>-6</v>
      </c>
      <c r="F54" s="19" t="n">
        <f aca="false">Scoreboard!DC$24</f>
        <v>-14</v>
      </c>
      <c r="G54" s="20" t="n">
        <f aca="false">Scoreboard!DC$32</f>
        <v>-288</v>
      </c>
      <c r="H54" s="19" t="n">
        <f aca="false">SUM(D54:G54)</f>
        <v>-310</v>
      </c>
      <c r="I54" s="16" t="n">
        <f aca="false">SUM(D54:F54)</f>
        <v>-22</v>
      </c>
      <c r="J54" s="17" t="n">
        <f aca="false">D54+E54</f>
        <v>-8</v>
      </c>
    </row>
    <row r="55" customFormat="false" ht="14.25" hidden="true" customHeight="true" outlineLevel="0" collapsed="false">
      <c r="A55" s="11" t="n">
        <f aca="false">Scoreboard!$DD$1</f>
        <v>0</v>
      </c>
      <c r="B55" s="11" t="n">
        <f aca="false">Scoreboard!$DD$2</f>
        <v>0</v>
      </c>
      <c r="C55" s="13"/>
      <c r="D55" s="18" t="e">
        <f aca="false">Scoreboard!DE$8</f>
        <v>#N/A</v>
      </c>
      <c r="E55" s="19" t="e">
        <f aca="false">Scoreboard!DE$16</f>
        <v>#N/A</v>
      </c>
      <c r="F55" s="19" t="e">
        <f aca="false">Scoreboard!DE$24</f>
        <v>#N/A</v>
      </c>
      <c r="G55" s="20" t="e">
        <f aca="false">Scoreboard!DE$32</f>
        <v>#N/A</v>
      </c>
      <c r="H55" s="19" t="e">
        <f aca="false">SUM(D55:G55)</f>
        <v>#N/A</v>
      </c>
      <c r="I55" s="16" t="e">
        <f aca="false">SUM(D55:F55)</f>
        <v>#N/A</v>
      </c>
      <c r="J55" s="17" t="e">
        <f aca="false">D55+E55</f>
        <v>#N/A</v>
      </c>
    </row>
    <row r="56" customFormat="false" ht="14.25" hidden="true" customHeight="true" outlineLevel="0" collapsed="false">
      <c r="A56" s="11" t="n">
        <f aca="false">Scoreboard!$DF$1</f>
        <v>0</v>
      </c>
      <c r="B56" s="11" t="n">
        <f aca="false">Scoreboard!$DF$2</f>
        <v>0</v>
      </c>
      <c r="C56" s="13"/>
      <c r="D56" s="18" t="e">
        <f aca="false">Scoreboard!DG$8</f>
        <v>#N/A</v>
      </c>
      <c r="E56" s="19" t="e">
        <f aca="false">Scoreboard!DG$16</f>
        <v>#N/A</v>
      </c>
      <c r="F56" s="19" t="e">
        <f aca="false">Scoreboard!DG$24</f>
        <v>#N/A</v>
      </c>
      <c r="G56" s="20" t="e">
        <f aca="false">Scoreboard!DG$32</f>
        <v>#N/A</v>
      </c>
      <c r="H56" s="19" t="e">
        <f aca="false">SUM(D56:G56)</f>
        <v>#N/A</v>
      </c>
      <c r="I56" s="16" t="e">
        <f aca="false">SUM(D56:F56)</f>
        <v>#N/A</v>
      </c>
      <c r="J56" s="17" t="e">
        <f aca="false">D56+E56</f>
        <v>#N/A</v>
      </c>
    </row>
    <row r="57" customFormat="false" ht="14.25" hidden="true" customHeight="true" outlineLevel="0" collapsed="false">
      <c r="A57" s="11" t="n">
        <f aca="false">Scoreboard!$DH$1</f>
        <v>0</v>
      </c>
      <c r="B57" s="11" t="n">
        <f aca="false">Scoreboard!$DH$2</f>
        <v>0</v>
      </c>
      <c r="C57" s="13"/>
      <c r="D57" s="18" t="e">
        <f aca="false">Scoreboard!DI$8</f>
        <v>#N/A</v>
      </c>
      <c r="E57" s="19" t="e">
        <f aca="false">Scoreboard!DI$16</f>
        <v>#N/A</v>
      </c>
      <c r="F57" s="19" t="e">
        <f aca="false">Scoreboard!DI$24</f>
        <v>#N/A</v>
      </c>
      <c r="G57" s="20" t="e">
        <f aca="false">Scoreboard!DI$32</f>
        <v>#N/A</v>
      </c>
      <c r="H57" s="19" t="e">
        <f aca="false">SUM(D57:G57)</f>
        <v>#N/A</v>
      </c>
      <c r="I57" s="16" t="e">
        <f aca="false">SUM(D57:F57)</f>
        <v>#N/A</v>
      </c>
      <c r="J57" s="17" t="e">
        <f aca="false">D57+E57</f>
        <v>#N/A</v>
      </c>
    </row>
    <row r="58" customFormat="false" ht="14.25" hidden="true" customHeight="true" outlineLevel="0" collapsed="false">
      <c r="A58" s="11" t="n">
        <f aca="false">Scoreboard!$DJ$1</f>
        <v>0</v>
      </c>
      <c r="B58" s="11" t="n">
        <f aca="false">Scoreboard!$DJ$2</f>
        <v>0</v>
      </c>
      <c r="C58" s="13"/>
      <c r="D58" s="18" t="e">
        <f aca="false">Scoreboard!DK$8</f>
        <v>#N/A</v>
      </c>
      <c r="E58" s="19" t="e">
        <f aca="false">Scoreboard!DE$16</f>
        <v>#N/A</v>
      </c>
      <c r="F58" s="19" t="e">
        <f aca="false">Scoreboard!DK$24</f>
        <v>#N/A</v>
      </c>
      <c r="G58" s="20" t="e">
        <f aca="false">Scoreboard!DK$32</f>
        <v>#N/A</v>
      </c>
      <c r="H58" s="19" t="e">
        <f aca="false">SUM(D58:G58)</f>
        <v>#N/A</v>
      </c>
      <c r="I58" s="16" t="e">
        <f aca="false">SUM(D58:F58)</f>
        <v>#N/A</v>
      </c>
      <c r="J58" s="17" t="e">
        <f aca="false">D58+E58</f>
        <v>#N/A</v>
      </c>
    </row>
    <row r="59" customFormat="false" ht="14.25" hidden="false" customHeight="true" outlineLevel="0" collapsed="false">
      <c r="B59" s="27"/>
      <c r="C59" s="28" t="n">
        <f aca="false">SUM(C2:C58)</f>
        <v>0</v>
      </c>
      <c r="J59" s="2"/>
    </row>
    <row r="60" customFormat="false" ht="14.25" hidden="false" customHeight="true" outlineLevel="0" collapsed="false">
      <c r="B60" s="29" t="s">
        <v>10</v>
      </c>
      <c r="C60" s="30"/>
      <c r="J60" s="2"/>
    </row>
    <row r="61" customFormat="false" ht="14.25" hidden="false" customHeight="true" outlineLevel="0" collapsed="false">
      <c r="I61" s="31"/>
      <c r="J61" s="2"/>
    </row>
    <row r="62" customFormat="false" ht="14.25" hidden="false" customHeight="true" outlineLevel="0" collapsed="false">
      <c r="C62" s="32" t="s">
        <v>11</v>
      </c>
      <c r="D62" s="32"/>
      <c r="E62" s="32" t="s">
        <v>12</v>
      </c>
      <c r="F62" s="32"/>
    </row>
    <row r="63" customFormat="false" ht="12.75" hidden="false" customHeight="false" outlineLevel="0" collapsed="false">
      <c r="B63" s="0" t="s">
        <v>13</v>
      </c>
      <c r="C63" s="33" t="n">
        <v>450</v>
      </c>
      <c r="D63" s="34" t="n">
        <f aca="false">C63*4</f>
        <v>1800</v>
      </c>
      <c r="E63" s="33" t="n">
        <v>450</v>
      </c>
      <c r="F63" s="34" t="n">
        <f aca="false">E63*4</f>
        <v>1800</v>
      </c>
    </row>
    <row r="64" customFormat="false" ht="12.75" hidden="false" customHeight="false" outlineLevel="0" collapsed="false">
      <c r="B64" s="0" t="s">
        <v>14</v>
      </c>
      <c r="C64" s="35" t="n">
        <v>250</v>
      </c>
      <c r="D64" s="36" t="n">
        <f aca="false">C64*4</f>
        <v>1000</v>
      </c>
      <c r="E64" s="35" t="n">
        <v>250</v>
      </c>
      <c r="F64" s="36" t="n">
        <f aca="false">E64*4</f>
        <v>1000</v>
      </c>
    </row>
    <row r="65" customFormat="false" ht="12.75" hidden="false" customHeight="false" outlineLevel="0" collapsed="false">
      <c r="B65" s="37" t="s">
        <v>15</v>
      </c>
      <c r="C65" s="35" t="n">
        <v>150</v>
      </c>
      <c r="D65" s="36" t="n">
        <f aca="false">C65*4</f>
        <v>600</v>
      </c>
      <c r="E65" s="35" t="n">
        <v>150</v>
      </c>
      <c r="F65" s="36" t="n">
        <f aca="false">E65*4</f>
        <v>600</v>
      </c>
    </row>
    <row r="66" customFormat="false" ht="12.75" hidden="false" customHeight="false" outlineLevel="0" collapsed="false">
      <c r="B66" s="0" t="s">
        <v>16</v>
      </c>
      <c r="C66" s="35" t="n">
        <v>270</v>
      </c>
      <c r="D66" s="36" t="n">
        <f aca="false">C66*4</f>
        <v>1080</v>
      </c>
      <c r="E66" s="35" t="n">
        <v>270</v>
      </c>
      <c r="F66" s="36" t="n">
        <f aca="false">E66*4</f>
        <v>1080</v>
      </c>
    </row>
    <row r="67" customFormat="false" ht="12.75" hidden="false" customHeight="false" outlineLevel="0" collapsed="false">
      <c r="C67" s="38"/>
      <c r="D67" s="39"/>
      <c r="E67" s="38"/>
      <c r="F67" s="39"/>
    </row>
    <row r="68" customFormat="false" ht="12.75" hidden="false" customHeight="false" outlineLevel="0" collapsed="false">
      <c r="B68" s="0" t="s">
        <v>17</v>
      </c>
      <c r="C68" s="40"/>
      <c r="D68" s="36" t="n">
        <v>1800</v>
      </c>
      <c r="E68" s="40"/>
      <c r="F68" s="36" t="n">
        <v>1700</v>
      </c>
    </row>
    <row r="69" customFormat="false" ht="12.75" hidden="false" customHeight="false" outlineLevel="0" collapsed="false">
      <c r="B69" s="0" t="s">
        <v>18</v>
      </c>
      <c r="C69" s="40"/>
      <c r="D69" s="36" t="n">
        <v>1400</v>
      </c>
      <c r="E69" s="40"/>
      <c r="F69" s="36" t="n">
        <v>1350</v>
      </c>
    </row>
    <row r="70" customFormat="false" ht="12.75" hidden="false" customHeight="false" outlineLevel="0" collapsed="false">
      <c r="B70" s="0" t="s">
        <v>19</v>
      </c>
      <c r="C70" s="40"/>
      <c r="D70" s="36" t="n">
        <v>1000</v>
      </c>
      <c r="E70" s="40"/>
      <c r="F70" s="36" t="n">
        <v>950</v>
      </c>
    </row>
    <row r="71" customFormat="false" ht="12.75" hidden="false" customHeight="false" outlineLevel="0" collapsed="false">
      <c r="B71" s="0" t="s">
        <v>20</v>
      </c>
      <c r="C71" s="40"/>
      <c r="D71" s="36" t="n">
        <v>600</v>
      </c>
      <c r="E71" s="40"/>
      <c r="F71" s="36" t="n">
        <v>570</v>
      </c>
    </row>
    <row r="72" customFormat="false" ht="12.75" hidden="false" customHeight="false" outlineLevel="0" collapsed="false">
      <c r="B72" s="0" t="s">
        <v>21</v>
      </c>
      <c r="C72" s="41"/>
      <c r="D72" s="36" t="n">
        <v>220</v>
      </c>
      <c r="E72" s="41"/>
      <c r="F72" s="36" t="n">
        <v>200</v>
      </c>
    </row>
    <row r="73" customFormat="false" ht="12.75" hidden="false" customHeight="false" outlineLevel="0" collapsed="false">
      <c r="B73" s="37" t="s">
        <v>22</v>
      </c>
      <c r="C73" s="41"/>
      <c r="D73" s="36" t="n">
        <v>200</v>
      </c>
      <c r="E73" s="41"/>
      <c r="F73" s="36" t="n">
        <v>200</v>
      </c>
    </row>
    <row r="74" customFormat="false" ht="13.5" hidden="false" customHeight="false" outlineLevel="0" collapsed="false">
      <c r="C74" s="42"/>
      <c r="D74" s="43" t="n">
        <f aca="false">SUM(D63:D73)</f>
        <v>9700</v>
      </c>
      <c r="E74" s="42"/>
      <c r="F74" s="43" t="n">
        <f aca="false">SUM(F63:F73)</f>
        <v>9450</v>
      </c>
    </row>
    <row r="75" customFormat="false" ht="12.75" hidden="false" customHeight="false" outlineLevel="0" collapsed="false">
      <c r="E75" s="28"/>
      <c r="G75" s="44"/>
    </row>
    <row r="76" customFormat="false" ht="12.75" hidden="false" customHeight="false" outlineLevel="0" collapsed="false">
      <c r="A76" s="45" t="s">
        <v>23</v>
      </c>
      <c r="F76" s="46"/>
    </row>
    <row r="77" customFormat="false" ht="12.75" hidden="false" customHeight="false" outlineLevel="0" collapsed="false">
      <c r="A77" s="37" t="s">
        <v>24</v>
      </c>
      <c r="D77" s="44"/>
    </row>
    <row r="78" customFormat="false" ht="12.75" hidden="false" customHeight="false" outlineLevel="0" collapsed="false">
      <c r="A78" s="37" t="s">
        <v>25</v>
      </c>
      <c r="B78" s="12"/>
      <c r="C78" s="47"/>
      <c r="D78" s="44"/>
    </row>
    <row r="79" customFormat="false" ht="12.75" hidden="false" customHeight="false" outlineLevel="0" collapsed="false">
      <c r="A79" s="48" t="s">
        <v>26</v>
      </c>
      <c r="B79" s="12"/>
      <c r="C79" s="47"/>
      <c r="D79" s="44"/>
    </row>
    <row r="80" customFormat="false" ht="12.75" hidden="false" customHeight="false" outlineLevel="0" collapsed="false">
      <c r="B80" s="11"/>
      <c r="C80" s="11"/>
      <c r="D80" s="44"/>
      <c r="E80" s="1"/>
    </row>
    <row r="81" customFormat="false" ht="12.75" hidden="false" customHeight="false" outlineLevel="0" collapsed="false">
      <c r="A81" s="49" t="s">
        <v>27</v>
      </c>
      <c r="B81" s="12"/>
      <c r="C81" s="11"/>
      <c r="D81" s="44"/>
      <c r="E81" s="1"/>
    </row>
    <row r="82" customFormat="false" ht="12.75" hidden="false" customHeight="false" outlineLevel="0" collapsed="false">
      <c r="A82" s="11" t="s">
        <v>28</v>
      </c>
      <c r="B82" s="11"/>
      <c r="D82" s="44"/>
      <c r="E82" s="50"/>
      <c r="L82" s="51"/>
      <c r="M82" s="52"/>
    </row>
    <row r="83" customFormat="false" ht="12.75" hidden="false" customHeight="false" outlineLevel="0" collapsed="false">
      <c r="A83" s="11" t="s">
        <v>29</v>
      </c>
      <c r="B83" s="12"/>
      <c r="D83" s="44"/>
      <c r="E83" s="1"/>
      <c r="L83" s="52"/>
      <c r="M83" s="52"/>
    </row>
    <row r="84" customFormat="false" ht="12.75" hidden="false" customHeight="false" outlineLevel="0" collapsed="false">
      <c r="A84" s="11" t="s">
        <v>30</v>
      </c>
      <c r="B84" s="11"/>
      <c r="D84" s="44"/>
      <c r="E84" s="1"/>
      <c r="L84" s="52"/>
      <c r="M84" s="52"/>
    </row>
    <row r="85" customFormat="false" ht="12.75" hidden="false" customHeight="false" outlineLevel="0" collapsed="false">
      <c r="A85" s="12"/>
      <c r="B85" s="12"/>
      <c r="D85" s="44"/>
      <c r="E85" s="1"/>
      <c r="L85" s="52"/>
      <c r="M85" s="52"/>
    </row>
    <row r="86" customFormat="false" ht="12.75" hidden="false" customHeight="false" outlineLevel="0" collapsed="false">
      <c r="A86" s="49" t="s">
        <v>31</v>
      </c>
      <c r="D86" s="44"/>
      <c r="E86" s="1"/>
      <c r="L86" s="52"/>
      <c r="M86" s="52"/>
    </row>
    <row r="87" customFormat="false" ht="12.75" hidden="false" customHeight="false" outlineLevel="0" collapsed="false">
      <c r="A87" s="11" t="s">
        <v>32</v>
      </c>
      <c r="B87" s="11"/>
      <c r="D87" s="44"/>
      <c r="E87" s="1"/>
      <c r="L87" s="52"/>
      <c r="M87" s="51"/>
    </row>
    <row r="88" customFormat="false" ht="12.75" hidden="false" customHeight="false" outlineLevel="0" collapsed="false">
      <c r="A88" s="11" t="s">
        <v>33</v>
      </c>
      <c r="B88" s="12"/>
      <c r="D88" s="44"/>
      <c r="E88" s="1"/>
      <c r="L88" s="52"/>
      <c r="M88" s="52"/>
    </row>
    <row r="89" customFormat="false" ht="12.75" hidden="false" customHeight="false" outlineLevel="0" collapsed="false">
      <c r="A89" s="11" t="s">
        <v>34</v>
      </c>
      <c r="B89" s="12"/>
      <c r="D89" s="44"/>
      <c r="E89" s="1"/>
      <c r="L89" s="52"/>
      <c r="M89" s="52"/>
    </row>
    <row r="90" customFormat="false" ht="12.75" hidden="false" customHeight="false" outlineLevel="0" collapsed="false">
      <c r="A90" s="12"/>
      <c r="B90" s="12"/>
      <c r="D90" s="44"/>
      <c r="E90" s="1"/>
      <c r="L90" s="52"/>
      <c r="M90" s="52"/>
    </row>
    <row r="91" customFormat="false" ht="12.75" hidden="false" customHeight="false" outlineLevel="0" collapsed="false">
      <c r="E91" s="1"/>
      <c r="L91" s="52"/>
      <c r="M91" s="52"/>
    </row>
    <row r="92" customFormat="false" ht="12.75" hidden="false" customHeight="false" outlineLevel="0" collapsed="false">
      <c r="A92" s="49" t="s">
        <v>35</v>
      </c>
      <c r="D92" s="44"/>
      <c r="E92" s="1"/>
      <c r="L92" s="52"/>
      <c r="M92" s="52"/>
    </row>
    <row r="93" customFormat="false" ht="12.75" hidden="false" customHeight="false" outlineLevel="0" collapsed="false">
      <c r="A93" s="53" t="s">
        <v>36</v>
      </c>
      <c r="B93" s="47"/>
      <c r="D93" s="44"/>
      <c r="E93" s="1"/>
      <c r="L93" s="52"/>
      <c r="M93" s="52"/>
    </row>
    <row r="94" customFormat="false" ht="12.75" hidden="false" customHeight="false" outlineLevel="0" collapsed="false">
      <c r="A94" s="11" t="s">
        <v>37</v>
      </c>
      <c r="B94" s="12"/>
      <c r="D94" s="44"/>
      <c r="E94" s="54"/>
      <c r="L94" s="52"/>
      <c r="M94" s="52"/>
    </row>
    <row r="95" customFormat="false" ht="12.75" hidden="false" customHeight="false" outlineLevel="0" collapsed="false">
      <c r="A95" s="11"/>
      <c r="B95" s="11"/>
      <c r="C95" s="50"/>
      <c r="D95" s="44"/>
      <c r="E95" s="54"/>
      <c r="L95" s="52"/>
      <c r="M95" s="52"/>
    </row>
    <row r="96" customFormat="false" ht="12.75" hidden="false" customHeight="false" outlineLevel="0" collapsed="false">
      <c r="A96" s="53"/>
      <c r="B96" s="53"/>
      <c r="C96" s="50"/>
      <c r="D96" s="44"/>
      <c r="E96" s="1"/>
      <c r="L96" s="52"/>
      <c r="M96" s="52"/>
    </row>
    <row r="97" customFormat="false" ht="12.75" hidden="false" customHeight="false" outlineLevel="0" collapsed="false">
      <c r="A97" s="53"/>
      <c r="B97" s="53"/>
      <c r="C97" s="50"/>
      <c r="D97" s="44"/>
      <c r="E97" s="1"/>
      <c r="L97" s="52"/>
      <c r="M97" s="52"/>
    </row>
    <row r="98" customFormat="false" ht="12.75" hidden="false" customHeight="false" outlineLevel="0" collapsed="false">
      <c r="A98" s="49" t="s">
        <v>38</v>
      </c>
      <c r="D98" s="44"/>
      <c r="E98" s="1"/>
      <c r="L98" s="52"/>
      <c r="M98" s="52"/>
    </row>
    <row r="99" customFormat="false" ht="12.75" hidden="false" customHeight="false" outlineLevel="0" collapsed="false">
      <c r="A99" s="11"/>
      <c r="B99" s="11"/>
      <c r="D99" s="44"/>
      <c r="E99" s="1"/>
    </row>
    <row r="100" customFormat="false" ht="12.75" hidden="false" customHeight="false" outlineLevel="0" collapsed="false">
      <c r="A100" s="55" t="s">
        <v>39</v>
      </c>
      <c r="B100" s="56"/>
      <c r="D100" s="44"/>
      <c r="E100" s="44"/>
    </row>
    <row r="101" customFormat="false" ht="12.75" hidden="false" customHeight="false" outlineLevel="0" collapsed="false">
      <c r="A101" s="48"/>
      <c r="B101" s="37"/>
      <c r="D101" s="44"/>
    </row>
    <row r="102" customFormat="false" ht="12.75" hidden="false" customHeight="false" outlineLevel="0" collapsed="false">
      <c r="A102" s="55" t="s">
        <v>40</v>
      </c>
      <c r="B102" s="56"/>
      <c r="D102" s="44"/>
    </row>
    <row r="103" customFormat="false" ht="12.75" hidden="false" customHeight="false" outlineLevel="0" collapsed="false">
      <c r="A103" s="48"/>
      <c r="B103" s="37"/>
      <c r="D103" s="44"/>
    </row>
    <row r="104" customFormat="false" ht="12.75" hidden="false" customHeight="false" outlineLevel="0" collapsed="false">
      <c r="A104" s="49" t="s">
        <v>41</v>
      </c>
      <c r="D104" s="44"/>
    </row>
    <row r="105" customFormat="false" ht="12.75" hidden="false" customHeight="false" outlineLevel="0" collapsed="false">
      <c r="A105" s="12"/>
      <c r="B105" s="47"/>
      <c r="D105" s="54"/>
    </row>
    <row r="106" customFormat="false" ht="12.75" hidden="false" customHeight="false" outlineLevel="0" collapsed="false">
      <c r="A106" s="3" t="s">
        <v>42</v>
      </c>
      <c r="B106" s="11"/>
    </row>
    <row r="107" customFormat="false" ht="12.75" hidden="false" customHeight="false" outlineLevel="0" collapsed="false">
      <c r="A107" s="11"/>
      <c r="B107" s="11"/>
    </row>
    <row r="108" customFormat="false" ht="12.75" hidden="false" customHeight="false" outlineLevel="0" collapsed="false">
      <c r="A108" s="55" t="s">
        <v>43</v>
      </c>
      <c r="D108" s="44"/>
    </row>
    <row r="109" customFormat="false" ht="12.75" hidden="false" customHeight="false" outlineLevel="0" collapsed="false">
      <c r="A109" s="11"/>
      <c r="B109" s="12"/>
      <c r="D109" s="44"/>
    </row>
    <row r="110" customFormat="false" ht="12.75" hidden="false" customHeight="false" outlineLevel="0" collapsed="false">
      <c r="A110" s="55" t="s">
        <v>44</v>
      </c>
      <c r="B110" s="12"/>
      <c r="D110" s="44"/>
      <c r="N110" s="48"/>
      <c r="O110" s="48"/>
      <c r="P110" s="48"/>
      <c r="Q110" s="48"/>
      <c r="R110" s="48"/>
      <c r="S110" s="48"/>
      <c r="T110" s="48"/>
    </row>
    <row r="111" customFormat="false" ht="12.75" hidden="false" customHeight="false" outlineLevel="0" collapsed="false">
      <c r="A111" s="11"/>
      <c r="B111" s="12"/>
      <c r="D111" s="44"/>
      <c r="O111" s="48"/>
      <c r="P111" s="48"/>
      <c r="Q111" s="48"/>
      <c r="R111" s="48"/>
      <c r="S111" s="48"/>
      <c r="T111" s="48"/>
    </row>
    <row r="112" customFormat="false" ht="12.75" hidden="false" customHeight="false" outlineLevel="0" collapsed="false">
      <c r="A112" s="11"/>
      <c r="B112" s="11"/>
      <c r="D112" s="44"/>
      <c r="O112" s="48"/>
      <c r="P112" s="48"/>
      <c r="Q112" s="48"/>
      <c r="R112" s="48"/>
      <c r="S112" s="48"/>
      <c r="T112" s="48"/>
    </row>
    <row r="113" customFormat="false" ht="12.75" hidden="false" customHeight="false" outlineLevel="0" collapsed="false">
      <c r="A113" s="57" t="s">
        <v>22</v>
      </c>
      <c r="B113" s="12"/>
      <c r="D113" s="44"/>
      <c r="O113" s="48"/>
      <c r="P113" s="48"/>
      <c r="Q113" s="48"/>
      <c r="R113" s="48"/>
      <c r="S113" s="48"/>
      <c r="T113" s="48"/>
    </row>
    <row r="114" customFormat="false" ht="12.75" hidden="false" customHeight="false" outlineLevel="0" collapsed="false">
      <c r="A114" s="53"/>
      <c r="B114" s="47"/>
      <c r="D114" s="44"/>
      <c r="O114" s="48"/>
      <c r="P114" s="48"/>
      <c r="Q114" s="48"/>
      <c r="R114" s="48"/>
      <c r="S114" s="48"/>
      <c r="T114" s="48"/>
    </row>
    <row r="115" customFormat="false" ht="12.75" hidden="false" customHeight="false" outlineLevel="0" collapsed="false">
      <c r="A115" s="51"/>
      <c r="B115" s="52"/>
      <c r="D115" s="44"/>
      <c r="O115" s="48"/>
      <c r="P115" s="48"/>
      <c r="Q115" s="48"/>
      <c r="R115" s="48"/>
      <c r="S115" s="48"/>
      <c r="T115" s="48"/>
    </row>
    <row r="116" customFormat="false" ht="12.75" hidden="false" customHeight="false" outlineLevel="0" collapsed="false">
      <c r="O116" s="48"/>
      <c r="P116" s="48"/>
      <c r="Q116" s="48"/>
      <c r="R116" s="48"/>
      <c r="S116" s="48"/>
      <c r="T116" s="48"/>
    </row>
    <row r="117" customFormat="false" ht="12.75" hidden="false" customHeight="false" outlineLevel="0" collapsed="false">
      <c r="A117" s="53" t="s">
        <v>45</v>
      </c>
      <c r="B117" s="53" t="s">
        <v>46</v>
      </c>
      <c r="C117" s="58"/>
      <c r="D117" s="59"/>
      <c r="E117" s="60" t="s">
        <v>47</v>
      </c>
      <c r="F117" s="61"/>
    </row>
    <row r="118" customFormat="false" ht="12.75" hidden="false" customHeight="false" outlineLevel="0" collapsed="false">
      <c r="A118" s="53"/>
      <c r="B118" s="62" t="s">
        <v>48</v>
      </c>
      <c r="C118" s="58"/>
      <c r="D118" s="47"/>
      <c r="E118" s="53" t="s">
        <v>49</v>
      </c>
      <c r="F118" s="47"/>
    </row>
    <row r="119" customFormat="false" ht="12.75" hidden="false" customHeight="false" outlineLevel="0" collapsed="false">
      <c r="A119" s="62"/>
      <c r="B119" s="53" t="s">
        <v>50</v>
      </c>
      <c r="C119" s="47"/>
      <c r="D119" s="47"/>
      <c r="E119" s="53" t="s">
        <v>51</v>
      </c>
      <c r="F119" s="47"/>
    </row>
    <row r="120" customFormat="false" ht="12.75" hidden="false" customHeight="false" outlineLevel="0" collapsed="false">
      <c r="A120" s="2"/>
      <c r="B120" s="2"/>
    </row>
    <row r="121" customFormat="false" ht="12.75" hidden="false" customHeight="false" outlineLevel="0" collapsed="false">
      <c r="A121" s="62" t="s">
        <v>52</v>
      </c>
      <c r="B121" s="62" t="s">
        <v>3</v>
      </c>
      <c r="C121" s="47"/>
      <c r="D121" s="53" t="s">
        <v>4</v>
      </c>
    </row>
    <row r="122" customFormat="false" ht="12.75" hidden="false" customHeight="false" outlineLevel="0" collapsed="false">
      <c r="A122" s="62" t="s">
        <v>53</v>
      </c>
      <c r="B122" s="53" t="s">
        <v>54</v>
      </c>
      <c r="C122" s="47"/>
      <c r="D122" s="53" t="s">
        <v>55</v>
      </c>
    </row>
    <row r="123" customFormat="false" ht="12.75" hidden="false" customHeight="false" outlineLevel="0" collapsed="false">
      <c r="A123" s="62"/>
      <c r="B123" s="47"/>
      <c r="C123" s="47"/>
      <c r="D123" s="47"/>
    </row>
    <row r="124" customFormat="false" ht="12.75" hidden="false" customHeight="false" outlineLevel="0" collapsed="false">
      <c r="A124" s="2"/>
      <c r="B124" s="2"/>
    </row>
    <row r="125" customFormat="false" ht="12.75" hidden="false" customHeight="false" outlineLevel="0" collapsed="false">
      <c r="A125" s="17"/>
      <c r="B125" s="63"/>
      <c r="D125" s="47"/>
      <c r="E125" s="63"/>
    </row>
    <row r="126" customFormat="false" ht="12.75" hidden="false" customHeight="false" outlineLevel="0" collapsed="false">
      <c r="A126" s="47"/>
      <c r="B126" s="63"/>
      <c r="D126" s="47"/>
      <c r="E126" s="63"/>
    </row>
    <row r="127" customFormat="false" ht="12.75" hidden="false" customHeight="false" outlineLevel="0" collapsed="false">
      <c r="A127" s="47"/>
      <c r="B127" s="63"/>
      <c r="D127" s="47"/>
      <c r="E127" s="63"/>
    </row>
    <row r="128" customFormat="false" ht="12.75" hidden="false" customHeight="false" outlineLevel="0" collapsed="false">
      <c r="A128" s="47"/>
      <c r="B128" s="63"/>
      <c r="D128" s="47"/>
      <c r="E128" s="63"/>
    </row>
    <row r="129" customFormat="false" ht="12.75" hidden="false" customHeight="false" outlineLevel="0" collapsed="false">
      <c r="A129" s="47"/>
      <c r="B129" s="63"/>
    </row>
    <row r="130" customFormat="false" ht="12.75" hidden="false" customHeight="false" outlineLevel="0" collapsed="false">
      <c r="A130" s="47"/>
      <c r="B130" s="63"/>
      <c r="C130" s="2"/>
    </row>
    <row r="131" customFormat="false" ht="12.75" hidden="false" customHeight="false" outlineLevel="0" collapsed="false">
      <c r="A131" s="47"/>
      <c r="B131" s="63"/>
      <c r="C131" s="2"/>
    </row>
    <row r="132" customFormat="false" ht="12.75" hidden="false" customHeight="false" outlineLevel="0" collapsed="false">
      <c r="A132" s="47"/>
      <c r="B132" s="63"/>
      <c r="C132" s="2"/>
      <c r="D132" s="64"/>
    </row>
  </sheetData>
  <autoFilter ref="A1:J60"/>
  <mergeCells count="2">
    <mergeCell ref="C62:D62"/>
    <mergeCell ref="E62:F62"/>
  </mergeCells>
  <dataValidations count="9">
    <dataValidation allowBlank="true" operator="between" showDropDown="false" showErrorMessage="true" showInputMessage="true" sqref="A81 A86 A91:A92" type="list">
      <formula1>$A$2:$A$33</formula1>
      <formula2>0</formula2>
    </dataValidation>
    <dataValidation allowBlank="true" operator="between" showDropDown="false" showErrorMessage="true" showInputMessage="true" sqref="C79 B86 B91:B92 B98" type="list">
      <formula1>$B$2:$B$33</formula1>
      <formula2>0</formula2>
    </dataValidation>
    <dataValidation allowBlank="true" operator="between" showDropDown="false" showErrorMessage="true" showInputMessage="true" sqref="B81 A82:A83 A85 A90 A99 A107" type="list">
      <formula1>$A$2:$A$46</formula1>
      <formula2>0</formula2>
    </dataValidation>
    <dataValidation allowBlank="true" operator="between" showDropDown="false" showErrorMessage="true" showInputMessage="true" sqref="B100 B102" type="list">
      <formula1>$B$2:$B$46</formula1>
      <formula2>0</formula2>
    </dataValidation>
    <dataValidation allowBlank="true" operator="between" showDropDown="false" showErrorMessage="true" showInputMessage="true" sqref="B90" type="list">
      <formula1>B2:B46</formula1>
      <formula2>0</formula2>
    </dataValidation>
    <dataValidation allowBlank="true" operator="between" showDropDown="false" showErrorMessage="true" showInputMessage="true" sqref="B78:B79 A105" type="list">
      <formula1>$A$2:$A$59</formula1>
      <formula2>0</formula2>
    </dataValidation>
    <dataValidation allowBlank="true" operator="between" showDropDown="false" showErrorMessage="true" showInputMessage="true" sqref="B82:B83 B107" type="list">
      <formula1>$B$2:$B$55</formula1>
      <formula2>0</formula2>
    </dataValidation>
    <dataValidation allowBlank="true" operator="between" showDropDown="false" showErrorMessage="true" showInputMessage="true" sqref="B93" type="list">
      <formula1>$B$2:$B$58</formula1>
      <formula2>0</formula2>
    </dataValidation>
    <dataValidation allowBlank="true" operator="between" showDropDown="false" showErrorMessage="true" showInputMessage="true" sqref="C78 B105" type="list">
      <formula1>$B$2:$B$59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R7" activeCellId="0" sqref="R7"/>
    </sheetView>
  </sheetViews>
  <sheetFormatPr defaultRowHeight="12.75" zeroHeight="false" outlineLevelRow="0" outlineLevelCol="0"/>
  <cols>
    <col collapsed="false" customWidth="true" hidden="false" outlineLevel="0" max="1" min="1" style="65" width="18.14"/>
    <col collapsed="false" customWidth="true" hidden="false" outlineLevel="0" max="2" min="2" style="65" width="13.43"/>
    <col collapsed="false" customWidth="true" hidden="false" outlineLevel="0" max="3" min="3" style="65" width="0.86"/>
    <col collapsed="false" customWidth="true" hidden="false" outlineLevel="0" max="4" min="4" style="65" width="13.43"/>
    <col collapsed="false" customWidth="true" hidden="false" outlineLevel="0" max="5" min="5" style="65" width="0.86"/>
    <col collapsed="false" customWidth="true" hidden="false" outlineLevel="0" max="6" min="6" style="65" width="13.43"/>
    <col collapsed="false" customWidth="true" hidden="false" outlineLevel="0" max="7" min="7" style="65" width="2.14"/>
    <col collapsed="false" customWidth="true" hidden="false" outlineLevel="0" max="8" min="8" style="65" width="13.43"/>
    <col collapsed="false" customWidth="true" hidden="false" outlineLevel="0" max="9" min="9" style="65" width="1.85"/>
    <col collapsed="false" customWidth="true" hidden="false" outlineLevel="0" max="10" min="10" style="65" width="13.43"/>
    <col collapsed="false" customWidth="true" hidden="false" outlineLevel="0" max="11" min="11" style="65" width="2"/>
    <col collapsed="false" customWidth="true" hidden="false" outlineLevel="0" max="12" min="12" style="65" width="13.43"/>
    <col collapsed="false" customWidth="true" hidden="false" outlineLevel="0" max="13" min="13" style="65" width="0.86"/>
    <col collapsed="false" customWidth="true" hidden="false" outlineLevel="0" max="14" min="14" style="65" width="13.43"/>
    <col collapsed="false" customWidth="true" hidden="false" outlineLevel="0" max="15" min="15" style="65" width="1.71"/>
    <col collapsed="false" customWidth="true" hidden="false" outlineLevel="0" max="16" min="16" style="65" width="13.43"/>
    <col collapsed="false" customWidth="true" hidden="false" outlineLevel="0" max="17" min="17" style="65" width="1"/>
    <col collapsed="false" customWidth="true" hidden="false" outlineLevel="0" max="18" min="18" style="65" width="13.43"/>
    <col collapsed="false" customWidth="true" hidden="false" outlineLevel="0" max="19" min="19" style="65" width="1.58"/>
    <col collapsed="false" customWidth="true" hidden="false" outlineLevel="0" max="20" min="20" style="65" width="13.43"/>
    <col collapsed="false" customWidth="true" hidden="false" outlineLevel="0" max="21" min="21" style="65" width="1"/>
    <col collapsed="false" customWidth="true" hidden="false" outlineLevel="0" max="22" min="22" style="65" width="13.43"/>
    <col collapsed="false" customWidth="true" hidden="false" outlineLevel="0" max="23" min="23" style="65" width="1"/>
    <col collapsed="false" customWidth="true" hidden="false" outlineLevel="0" max="24" min="24" style="65" width="13.43"/>
    <col collapsed="false" customWidth="true" hidden="false" outlineLevel="0" max="25" min="25" style="65" width="1"/>
    <col collapsed="false" customWidth="true" hidden="false" outlineLevel="0" max="26" min="26" style="65" width="13.43"/>
    <col collapsed="false" customWidth="true" hidden="false" outlineLevel="0" max="27" min="27" style="65" width="1"/>
    <col collapsed="false" customWidth="true" hidden="false" outlineLevel="0" max="28" min="28" style="65" width="13.43"/>
    <col collapsed="false" customWidth="true" hidden="false" outlineLevel="0" max="29" min="29" style="65" width="1"/>
    <col collapsed="false" customWidth="true" hidden="false" outlineLevel="0" max="30" min="30" style="65" width="13.43"/>
    <col collapsed="false" customWidth="true" hidden="false" outlineLevel="0" max="31" min="31" style="65" width="1.58"/>
    <col collapsed="false" customWidth="true" hidden="false" outlineLevel="0" max="32" min="32" style="65" width="15"/>
    <col collapsed="false" customWidth="true" hidden="false" outlineLevel="0" max="33" min="33" style="65" width="1.42"/>
    <col collapsed="false" customWidth="true" hidden="false" outlineLevel="0" max="34" min="34" style="65" width="13.43"/>
    <col collapsed="false" customWidth="true" hidden="false" outlineLevel="0" max="35" min="35" style="65" width="1"/>
    <col collapsed="false" customWidth="true" hidden="false" outlineLevel="0" max="36" min="36" style="65" width="13.43"/>
    <col collapsed="false" customWidth="true" hidden="false" outlineLevel="0" max="37" min="37" style="65" width="1"/>
    <col collapsed="false" customWidth="true" hidden="false" outlineLevel="0" max="38" min="38" style="65" width="13.43"/>
    <col collapsed="false" customWidth="true" hidden="false" outlineLevel="0" max="39" min="39" style="65" width="1"/>
    <col collapsed="false" customWidth="true" hidden="false" outlineLevel="0" max="40" min="40" style="65" width="13.43"/>
    <col collapsed="false" customWidth="true" hidden="false" outlineLevel="0" max="41" min="41" style="65" width="1.42"/>
    <col collapsed="false" customWidth="true" hidden="false" outlineLevel="0" max="42" min="42" style="65" width="13.43"/>
    <col collapsed="false" customWidth="true" hidden="false" outlineLevel="0" max="43" min="43" style="65" width="1.42"/>
    <col collapsed="false" customWidth="true" hidden="false" outlineLevel="0" max="44" min="44" style="65" width="13.43"/>
    <col collapsed="false" customWidth="true" hidden="false" outlineLevel="0" max="45" min="45" style="65" width="2.42"/>
    <col collapsed="false" customWidth="true" hidden="false" outlineLevel="0" max="46" min="46" style="65" width="13.43"/>
    <col collapsed="false" customWidth="true" hidden="false" outlineLevel="0" max="47" min="47" style="65" width="2.57"/>
    <col collapsed="false" customWidth="true" hidden="false" outlineLevel="0" max="48" min="48" style="65" width="13.43"/>
    <col collapsed="false" customWidth="true" hidden="false" outlineLevel="0" max="49" min="49" style="65" width="1.42"/>
    <col collapsed="false" customWidth="true" hidden="false" outlineLevel="0" max="50" min="50" style="65" width="13.43"/>
    <col collapsed="false" customWidth="true" hidden="false" outlineLevel="0" max="51" min="51" style="65" width="1.42"/>
    <col collapsed="false" customWidth="true" hidden="false" outlineLevel="0" max="52" min="52" style="65" width="11.42"/>
    <col collapsed="false" customWidth="true" hidden="false" outlineLevel="0" max="53" min="53" style="65" width="1.58"/>
    <col collapsed="false" customWidth="true" hidden="false" outlineLevel="0" max="54" min="54" style="65" width="12.86"/>
    <col collapsed="false" customWidth="true" hidden="false" outlineLevel="0" max="55" min="55" style="65" width="1.58"/>
    <col collapsed="false" customWidth="true" hidden="false" outlineLevel="0" max="56" min="56" style="65" width="13.43"/>
    <col collapsed="false" customWidth="true" hidden="false" outlineLevel="0" max="57" min="57" style="65" width="2.29"/>
    <col collapsed="false" customWidth="true" hidden="false" outlineLevel="0" max="58" min="58" style="65" width="13.14"/>
    <col collapsed="false" customWidth="true" hidden="false" outlineLevel="0" max="59" min="59" style="56" width="2.29"/>
    <col collapsed="false" customWidth="true" hidden="false" outlineLevel="0" max="60" min="60" style="65" width="12.42"/>
    <col collapsed="false" customWidth="true" hidden="false" outlineLevel="0" max="61" min="61" style="65" width="1.71"/>
    <col collapsed="false" customWidth="true" hidden="false" outlineLevel="0" max="62" min="62" style="65" width="13.29"/>
    <col collapsed="false" customWidth="true" hidden="false" outlineLevel="0" max="63" min="63" style="65" width="2.14"/>
    <col collapsed="false" customWidth="true" hidden="false" outlineLevel="0" max="64" min="64" style="65" width="13.7"/>
    <col collapsed="false" customWidth="true" hidden="false" outlineLevel="0" max="65" min="65" style="65" width="3.14"/>
    <col collapsed="false" customWidth="true" hidden="false" outlineLevel="0" max="66" min="66" style="65" width="14.86"/>
    <col collapsed="false" customWidth="true" hidden="false" outlineLevel="0" max="67" min="67" style="65" width="1.71"/>
    <col collapsed="false" customWidth="true" hidden="false" outlineLevel="0" max="68" min="68" style="65" width="11.86"/>
    <col collapsed="false" customWidth="true" hidden="false" outlineLevel="0" max="69" min="69" style="65" width="2"/>
    <col collapsed="false" customWidth="true" hidden="false" outlineLevel="0" max="70" min="70" style="65" width="14.28"/>
    <col collapsed="false" customWidth="true" hidden="false" outlineLevel="0" max="71" min="71" style="65" width="1.85"/>
    <col collapsed="false" customWidth="true" hidden="false" outlineLevel="0" max="72" min="72" style="65" width="18.14"/>
    <col collapsed="false" customWidth="true" hidden="false" outlineLevel="0" max="73" min="73" style="65" width="2.42"/>
    <col collapsed="false" customWidth="true" hidden="false" outlineLevel="0" max="74" min="74" style="65" width="14.86"/>
    <col collapsed="false" customWidth="true" hidden="false" outlineLevel="0" max="75" min="75" style="65" width="2.42"/>
    <col collapsed="false" customWidth="true" hidden="false" outlineLevel="0" max="76" min="76" style="65" width="14.57"/>
    <col collapsed="false" customWidth="true" hidden="false" outlineLevel="0" max="77" min="77" style="65" width="2.29"/>
    <col collapsed="false" customWidth="true" hidden="false" outlineLevel="0" max="78" min="78" style="65" width="16"/>
    <col collapsed="false" customWidth="true" hidden="false" outlineLevel="0" max="79" min="79" style="65" width="2.42"/>
    <col collapsed="false" customWidth="true" hidden="false" outlineLevel="0" max="80" min="80" style="65" width="15.29"/>
    <col collapsed="false" customWidth="true" hidden="false" outlineLevel="0" max="81" min="81" style="65" width="2.29"/>
    <col collapsed="false" customWidth="true" hidden="false" outlineLevel="0" max="82" min="82" style="65" width="12.71"/>
    <col collapsed="false" customWidth="true" hidden="false" outlineLevel="0" max="83" min="83" style="65" width="1.85"/>
    <col collapsed="false" customWidth="true" hidden="false" outlineLevel="0" max="84" min="84" style="65" width="15.57"/>
    <col collapsed="false" customWidth="true" hidden="false" outlineLevel="0" max="85" min="85" style="65" width="1.85"/>
    <col collapsed="false" customWidth="true" hidden="false" outlineLevel="0" max="86" min="86" style="65" width="16.14"/>
    <col collapsed="false" customWidth="true" hidden="false" outlineLevel="0" max="87" min="87" style="65" width="2.42"/>
    <col collapsed="false" customWidth="true" hidden="false" outlineLevel="0" max="88" min="88" style="65" width="16"/>
    <col collapsed="false" customWidth="true" hidden="false" outlineLevel="0" max="89" min="89" style="65" width="1.85"/>
    <col collapsed="false" customWidth="true" hidden="false" outlineLevel="0" max="90" min="90" style="65" width="14.01"/>
    <col collapsed="false" customWidth="true" hidden="false" outlineLevel="0" max="91" min="91" style="65" width="1.42"/>
    <col collapsed="false" customWidth="true" hidden="false" outlineLevel="0" max="92" min="92" style="65" width="15.15"/>
    <col collapsed="false" customWidth="true" hidden="false" outlineLevel="0" max="93" min="93" style="65" width="2"/>
    <col collapsed="false" customWidth="true" hidden="false" outlineLevel="0" max="94" min="94" style="65" width="16.29"/>
    <col collapsed="false" customWidth="true" hidden="false" outlineLevel="0" max="95" min="95" style="65" width="2.14"/>
    <col collapsed="false" customWidth="true" hidden="false" outlineLevel="0" max="96" min="96" style="65" width="12.14"/>
    <col collapsed="false" customWidth="true" hidden="false" outlineLevel="0" max="97" min="97" style="65" width="4.14"/>
    <col collapsed="false" customWidth="true" hidden="false" outlineLevel="0" max="98" min="98" style="65" width="13.86"/>
    <col collapsed="false" customWidth="true" hidden="false" outlineLevel="0" max="99" min="99" style="65" width="2.85"/>
    <col collapsed="false" customWidth="true" hidden="false" outlineLevel="0" max="100" min="100" style="65" width="15.86"/>
    <col collapsed="false" customWidth="true" hidden="false" outlineLevel="0" max="101" min="101" style="65" width="3.42"/>
    <col collapsed="false" customWidth="true" hidden="false" outlineLevel="0" max="102" min="102" style="65" width="15.86"/>
    <col collapsed="false" customWidth="true" hidden="false" outlineLevel="0" max="103" min="103" style="65" width="2.14"/>
    <col collapsed="false" customWidth="true" hidden="false" outlineLevel="0" max="104" min="104" style="65" width="14.86"/>
    <col collapsed="false" customWidth="true" hidden="false" outlineLevel="0" max="105" min="105" style="65" width="3.42"/>
    <col collapsed="false" customWidth="true" hidden="false" outlineLevel="0" max="106" min="106" style="65" width="17"/>
    <col collapsed="false" customWidth="true" hidden="false" outlineLevel="0" max="107" min="107" style="65" width="3.29"/>
    <col collapsed="false" customWidth="true" hidden="false" outlineLevel="0" max="108" min="108" style="65" width="14.28"/>
    <col collapsed="false" customWidth="true" hidden="false" outlineLevel="0" max="109" min="109" style="65" width="3.71"/>
    <col collapsed="false" customWidth="true" hidden="false" outlineLevel="0" max="110" min="110" style="65" width="14.7"/>
    <col collapsed="false" customWidth="true" hidden="false" outlineLevel="0" max="111" min="111" style="65" width="3.71"/>
    <col collapsed="false" customWidth="true" hidden="false" outlineLevel="0" max="112" min="112" style="65" width="13.86"/>
    <col collapsed="false" customWidth="true" hidden="false" outlineLevel="0" max="113" min="113" style="65" width="2.85"/>
    <col collapsed="false" customWidth="true" hidden="false" outlineLevel="0" max="114" min="114" style="65" width="17.14"/>
    <col collapsed="false" customWidth="true" hidden="false" outlineLevel="0" max="115" min="115" style="65" width="1.85"/>
    <col collapsed="false" customWidth="true" hidden="false" outlineLevel="0" max="1025" min="116" style="65" width="9.14"/>
  </cols>
  <sheetData>
    <row r="1" customFormat="false" ht="12.75" hidden="false" customHeight="false" outlineLevel="0" collapsed="false">
      <c r="A1" s="4" t="s">
        <v>56</v>
      </c>
      <c r="B1" s="11" t="s">
        <v>28</v>
      </c>
      <c r="C1" s="11"/>
      <c r="D1" s="11" t="s">
        <v>57</v>
      </c>
      <c r="E1" s="12"/>
      <c r="F1" s="11" t="s">
        <v>58</v>
      </c>
      <c r="G1" s="12"/>
      <c r="H1" s="11" t="s">
        <v>59</v>
      </c>
      <c r="I1" s="12"/>
      <c r="J1" s="11" t="s">
        <v>60</v>
      </c>
      <c r="K1" s="12"/>
      <c r="L1" s="11" t="s">
        <v>29</v>
      </c>
      <c r="M1" s="12"/>
      <c r="N1" s="11" t="s">
        <v>61</v>
      </c>
      <c r="O1" s="12"/>
      <c r="P1" s="11" t="s">
        <v>62</v>
      </c>
      <c r="Q1" s="12"/>
      <c r="R1" s="11" t="s">
        <v>63</v>
      </c>
      <c r="S1" s="12"/>
      <c r="T1" s="11" t="s">
        <v>64</v>
      </c>
      <c r="U1" s="12"/>
      <c r="V1" s="11" t="s">
        <v>65</v>
      </c>
      <c r="W1" s="12"/>
      <c r="X1" s="11" t="s">
        <v>66</v>
      </c>
      <c r="Y1" s="12"/>
      <c r="Z1" s="11" t="s">
        <v>67</v>
      </c>
      <c r="AA1" s="12"/>
      <c r="AB1" s="11" t="s">
        <v>68</v>
      </c>
      <c r="AC1" s="12"/>
      <c r="AD1" s="11" t="s">
        <v>69</v>
      </c>
      <c r="AE1" s="12"/>
      <c r="AF1" s="11" t="s">
        <v>70</v>
      </c>
      <c r="AG1" s="12"/>
      <c r="AH1" s="11" t="s">
        <v>71</v>
      </c>
      <c r="AI1" s="12"/>
      <c r="AJ1" s="11" t="s">
        <v>72</v>
      </c>
      <c r="AK1" s="12"/>
      <c r="AL1" s="11" t="s">
        <v>73</v>
      </c>
      <c r="AM1" s="12"/>
      <c r="AN1" s="11" t="s">
        <v>74</v>
      </c>
      <c r="AO1" s="12"/>
      <c r="AP1" s="11" t="s">
        <v>24</v>
      </c>
      <c r="AQ1" s="12"/>
      <c r="AR1" s="11" t="s">
        <v>75</v>
      </c>
      <c r="AS1" s="12"/>
      <c r="AT1" s="11" t="s">
        <v>76</v>
      </c>
      <c r="AU1" s="12"/>
      <c r="AV1" s="11" t="s">
        <v>77</v>
      </c>
      <c r="AW1" s="12"/>
      <c r="AX1" s="11" t="s">
        <v>78</v>
      </c>
      <c r="AY1" s="12"/>
      <c r="AZ1" s="11" t="s">
        <v>79</v>
      </c>
      <c r="BA1" s="12"/>
      <c r="BB1" s="11" t="s">
        <v>80</v>
      </c>
      <c r="BC1" s="12"/>
      <c r="BD1" s="11" t="s">
        <v>81</v>
      </c>
      <c r="BE1" s="12"/>
      <c r="BF1" s="66" t="s">
        <v>82</v>
      </c>
      <c r="BG1" s="67"/>
      <c r="BH1" s="11" t="s">
        <v>83</v>
      </c>
      <c r="BJ1" s="11" t="s">
        <v>84</v>
      </c>
      <c r="BL1" s="11" t="s">
        <v>85</v>
      </c>
      <c r="BM1" s="12"/>
      <c r="BN1" s="11" t="s">
        <v>86</v>
      </c>
      <c r="BP1" s="11" t="s">
        <v>87</v>
      </c>
      <c r="BQ1" s="12"/>
      <c r="BR1" s="11" t="s">
        <v>88</v>
      </c>
      <c r="BS1" s="12"/>
      <c r="BT1" s="11" t="s">
        <v>89</v>
      </c>
      <c r="BV1" s="11" t="s">
        <v>90</v>
      </c>
      <c r="BW1" s="12"/>
      <c r="BX1" s="11" t="s">
        <v>91</v>
      </c>
      <c r="BY1" s="12"/>
      <c r="BZ1" s="11" t="s">
        <v>92</v>
      </c>
      <c r="CA1" s="12"/>
      <c r="CB1" s="11" t="s">
        <v>93</v>
      </c>
      <c r="CC1" s="12"/>
      <c r="CD1" s="11" t="s">
        <v>94</v>
      </c>
      <c r="CE1" s="12"/>
      <c r="CF1" s="11" t="s">
        <v>95</v>
      </c>
      <c r="CG1" s="12"/>
      <c r="CH1" s="11" t="s">
        <v>26</v>
      </c>
      <c r="CI1" s="12"/>
      <c r="CJ1" s="11" t="s">
        <v>96</v>
      </c>
      <c r="CK1" s="12"/>
      <c r="CL1" s="11" t="s">
        <v>97</v>
      </c>
      <c r="CM1" s="12"/>
      <c r="CN1" s="11" t="s">
        <v>98</v>
      </c>
      <c r="CO1" s="12"/>
      <c r="CP1" s="11" t="s">
        <v>99</v>
      </c>
      <c r="CQ1" s="12"/>
      <c r="CR1" s="11" t="s">
        <v>100</v>
      </c>
      <c r="CS1" s="12"/>
      <c r="CT1" s="11" t="s">
        <v>101</v>
      </c>
      <c r="CU1" s="12"/>
      <c r="CV1" s="11" t="s">
        <v>102</v>
      </c>
      <c r="CW1" s="12"/>
      <c r="CX1" s="11" t="s">
        <v>103</v>
      </c>
      <c r="CY1" s="11"/>
      <c r="CZ1" s="11" t="s">
        <v>32</v>
      </c>
      <c r="DA1" s="11"/>
      <c r="DB1" s="11" t="s">
        <v>104</v>
      </c>
      <c r="DC1" s="11"/>
      <c r="DD1" s="11"/>
      <c r="DE1" s="11"/>
      <c r="DF1" s="11"/>
      <c r="DG1" s="11"/>
      <c r="DH1" s="11"/>
      <c r="DI1" s="11"/>
      <c r="DJ1" s="11"/>
      <c r="DK1" s="11"/>
    </row>
    <row r="2" customFormat="false" ht="12.75" hidden="false" customHeight="false" outlineLevel="0" collapsed="false">
      <c r="A2" s="4" t="s">
        <v>105</v>
      </c>
      <c r="B2" s="11" t="s">
        <v>106</v>
      </c>
      <c r="C2" s="12"/>
      <c r="D2" s="11" t="s">
        <v>48</v>
      </c>
      <c r="E2" s="12"/>
      <c r="F2" s="11" t="s">
        <v>107</v>
      </c>
      <c r="H2" s="11" t="s">
        <v>108</v>
      </c>
      <c r="I2" s="12"/>
      <c r="J2" s="11" t="s">
        <v>109</v>
      </c>
      <c r="K2" s="12"/>
      <c r="L2" s="11" t="s">
        <v>110</v>
      </c>
      <c r="M2" s="12"/>
      <c r="N2" s="11" t="s">
        <v>111</v>
      </c>
      <c r="O2" s="12"/>
      <c r="P2" s="11" t="s">
        <v>112</v>
      </c>
      <c r="Q2" s="12"/>
      <c r="R2" s="11" t="s">
        <v>113</v>
      </c>
      <c r="S2" s="12"/>
      <c r="T2" s="27" t="s">
        <v>114</v>
      </c>
      <c r="U2" s="12"/>
      <c r="V2" s="11" t="s">
        <v>115</v>
      </c>
      <c r="W2" s="12"/>
      <c r="X2" s="11" t="s">
        <v>116</v>
      </c>
      <c r="Y2" s="12"/>
      <c r="Z2" s="11" t="s">
        <v>117</v>
      </c>
      <c r="AA2" s="12"/>
      <c r="AB2" s="11" t="s">
        <v>117</v>
      </c>
      <c r="AC2" s="12"/>
      <c r="AD2" s="11" t="s">
        <v>118</v>
      </c>
      <c r="AE2" s="12"/>
      <c r="AF2" s="11" t="s">
        <v>119</v>
      </c>
      <c r="AG2" s="12"/>
      <c r="AH2" s="11" t="s">
        <v>120</v>
      </c>
      <c r="AI2" s="12"/>
      <c r="AJ2" s="11" t="s">
        <v>121</v>
      </c>
      <c r="AK2" s="12"/>
      <c r="AL2" s="11" t="s">
        <v>122</v>
      </c>
      <c r="AM2" s="12"/>
      <c r="AN2" s="11" t="s">
        <v>123</v>
      </c>
      <c r="AO2" s="12"/>
      <c r="AP2" s="11" t="s">
        <v>124</v>
      </c>
      <c r="AQ2" s="12"/>
      <c r="AR2" s="11" t="s">
        <v>125</v>
      </c>
      <c r="AS2" s="12"/>
      <c r="AT2" s="11" t="s">
        <v>126</v>
      </c>
      <c r="AU2" s="12"/>
      <c r="AV2" s="11" t="s">
        <v>127</v>
      </c>
      <c r="AW2" s="12"/>
      <c r="AX2" s="11" t="s">
        <v>128</v>
      </c>
      <c r="AY2" s="12"/>
      <c r="AZ2" s="11" t="s">
        <v>129</v>
      </c>
      <c r="BA2" s="12"/>
      <c r="BB2" s="11" t="s">
        <v>130</v>
      </c>
      <c r="BC2" s="12"/>
      <c r="BD2" s="11" t="s">
        <v>131</v>
      </c>
      <c r="BE2" s="12"/>
      <c r="BF2" s="11" t="s">
        <v>131</v>
      </c>
      <c r="BG2" s="67"/>
      <c r="BH2" s="11" t="s">
        <v>132</v>
      </c>
      <c r="BJ2" s="11" t="s">
        <v>133</v>
      </c>
      <c r="BL2" s="11" t="s">
        <v>134</v>
      </c>
      <c r="BM2" s="12"/>
      <c r="BN2" s="11" t="s">
        <v>135</v>
      </c>
      <c r="BP2" s="11" t="s">
        <v>136</v>
      </c>
      <c r="BQ2" s="12"/>
      <c r="BR2" s="11" t="s">
        <v>137</v>
      </c>
      <c r="BS2" s="12"/>
      <c r="BT2" s="11" t="s">
        <v>138</v>
      </c>
      <c r="BV2" s="11" t="s">
        <v>139</v>
      </c>
      <c r="BW2" s="12"/>
      <c r="BX2" s="11" t="s">
        <v>140</v>
      </c>
      <c r="BY2" s="12"/>
      <c r="BZ2" s="11" t="s">
        <v>141</v>
      </c>
      <c r="CA2" s="12"/>
      <c r="CB2" s="11" t="s">
        <v>142</v>
      </c>
      <c r="CC2" s="12"/>
      <c r="CD2" s="11" t="s">
        <v>143</v>
      </c>
      <c r="CE2" s="12"/>
      <c r="CF2" s="11" t="s">
        <v>144</v>
      </c>
      <c r="CG2" s="12"/>
      <c r="CH2" s="11" t="s">
        <v>145</v>
      </c>
      <c r="CI2" s="12"/>
      <c r="CJ2" s="11" t="s">
        <v>146</v>
      </c>
      <c r="CK2" s="12"/>
      <c r="CL2" s="11" t="s">
        <v>147</v>
      </c>
      <c r="CM2" s="12"/>
      <c r="CN2" s="11" t="s">
        <v>148</v>
      </c>
      <c r="CO2" s="12"/>
      <c r="CP2" s="11" t="s">
        <v>149</v>
      </c>
      <c r="CQ2" s="12"/>
      <c r="CR2" s="11" t="s">
        <v>131</v>
      </c>
      <c r="CS2" s="12"/>
      <c r="CT2" s="11" t="s">
        <v>150</v>
      </c>
      <c r="CU2" s="12"/>
      <c r="CV2" s="11" t="s">
        <v>151</v>
      </c>
      <c r="CW2" s="12"/>
      <c r="CX2" s="11" t="s">
        <v>152</v>
      </c>
      <c r="CY2" s="11"/>
      <c r="CZ2" s="11" t="s">
        <v>108</v>
      </c>
      <c r="DA2" s="11"/>
      <c r="DB2" s="11" t="s">
        <v>153</v>
      </c>
      <c r="DC2" s="11"/>
      <c r="DD2" s="11"/>
      <c r="DE2" s="11"/>
      <c r="DF2" s="11"/>
      <c r="DG2" s="11"/>
      <c r="DH2" s="11"/>
      <c r="DI2" s="11"/>
      <c r="DJ2" s="11"/>
      <c r="DK2" s="11"/>
    </row>
    <row r="3" customFormat="false" ht="12.75" hidden="false" customHeight="false" outlineLevel="0" collapsed="false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  <c r="S3" s="68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69"/>
      <c r="AS3" s="12"/>
      <c r="AT3" s="69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70"/>
      <c r="BG3" s="67"/>
      <c r="BH3" s="12"/>
      <c r="BJ3" s="12"/>
      <c r="BL3" s="12"/>
      <c r="BM3" s="12"/>
      <c r="BN3" s="12"/>
      <c r="BP3" s="12"/>
      <c r="BQ3" s="12"/>
      <c r="BR3" s="12"/>
      <c r="BS3" s="12"/>
      <c r="BT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</row>
    <row r="4" customFormat="false" ht="12.75" hidden="false" customHeight="false" outlineLevel="0" collapsed="false">
      <c r="A4" s="4" t="s">
        <v>154</v>
      </c>
      <c r="B4" s="11" t="s">
        <v>155</v>
      </c>
      <c r="C4" s="12"/>
      <c r="D4" s="12" t="s">
        <v>156</v>
      </c>
      <c r="E4" s="12"/>
      <c r="F4" s="12" t="s">
        <v>157</v>
      </c>
      <c r="G4" s="12"/>
      <c r="H4" s="12" t="s">
        <v>158</v>
      </c>
      <c r="I4" s="12"/>
      <c r="J4" s="12" t="s">
        <v>156</v>
      </c>
      <c r="K4" s="12"/>
      <c r="L4" s="12" t="s">
        <v>159</v>
      </c>
      <c r="M4" s="12"/>
      <c r="N4" s="12" t="s">
        <v>156</v>
      </c>
      <c r="O4" s="12"/>
      <c r="P4" s="12" t="s">
        <v>157</v>
      </c>
      <c r="Q4" s="12"/>
      <c r="R4" s="12" t="s">
        <v>160</v>
      </c>
      <c r="S4" s="12"/>
      <c r="T4" s="12" t="s">
        <v>161</v>
      </c>
      <c r="U4" s="12"/>
      <c r="V4" s="12" t="s">
        <v>162</v>
      </c>
      <c r="W4" s="12"/>
      <c r="X4" s="12" t="s">
        <v>163</v>
      </c>
      <c r="Y4" s="12"/>
      <c r="Z4" s="12" t="s">
        <v>164</v>
      </c>
      <c r="AA4" s="12"/>
      <c r="AB4" s="12" t="s">
        <v>156</v>
      </c>
      <c r="AC4" s="12"/>
      <c r="AD4" s="11" t="s">
        <v>165</v>
      </c>
      <c r="AE4" s="11"/>
      <c r="AF4" s="11" t="s">
        <v>166</v>
      </c>
      <c r="AG4" s="12"/>
      <c r="AH4" s="12" t="s">
        <v>165</v>
      </c>
      <c r="AI4" s="12"/>
      <c r="AJ4" s="12" t="s">
        <v>163</v>
      </c>
      <c r="AK4" s="12"/>
      <c r="AL4" s="12" t="s">
        <v>159</v>
      </c>
      <c r="AM4" s="12"/>
      <c r="AN4" s="12" t="s">
        <v>167</v>
      </c>
      <c r="AO4" s="12"/>
      <c r="AP4" s="12" t="s">
        <v>165</v>
      </c>
      <c r="AQ4" s="12"/>
      <c r="AR4" s="12" t="s">
        <v>156</v>
      </c>
      <c r="AS4" s="12"/>
      <c r="AT4" s="12" t="s">
        <v>155</v>
      </c>
      <c r="AU4" s="12"/>
      <c r="AV4" s="12" t="s">
        <v>168</v>
      </c>
      <c r="AW4" s="12"/>
      <c r="AX4" s="12" t="s">
        <v>158</v>
      </c>
      <c r="AY4" s="12"/>
      <c r="AZ4" s="12" t="s">
        <v>169</v>
      </c>
      <c r="BA4" s="12"/>
      <c r="BB4" s="12" t="s">
        <v>155</v>
      </c>
      <c r="BC4" s="12"/>
      <c r="BD4" s="12" t="s">
        <v>155</v>
      </c>
      <c r="BE4" s="12"/>
      <c r="BF4" s="71" t="s">
        <v>170</v>
      </c>
      <c r="BG4" s="67"/>
      <c r="BH4" s="12" t="s">
        <v>162</v>
      </c>
      <c r="BJ4" s="12" t="s">
        <v>156</v>
      </c>
      <c r="BL4" s="12" t="s">
        <v>171</v>
      </c>
      <c r="BM4" s="12"/>
      <c r="BN4" s="11" t="s">
        <v>156</v>
      </c>
      <c r="BP4" s="12" t="s">
        <v>156</v>
      </c>
      <c r="BQ4" s="12"/>
      <c r="BR4" s="12" t="s">
        <v>172</v>
      </c>
      <c r="BS4" s="12"/>
      <c r="BT4" s="12" t="s">
        <v>158</v>
      </c>
      <c r="BV4" s="12" t="s">
        <v>163</v>
      </c>
      <c r="BW4" s="12"/>
      <c r="BX4" s="11" t="s">
        <v>173</v>
      </c>
      <c r="BY4" s="12"/>
      <c r="BZ4" s="11" t="s">
        <v>162</v>
      </c>
      <c r="CA4" s="12"/>
      <c r="CB4" s="12" t="s">
        <v>158</v>
      </c>
      <c r="CC4" s="12"/>
      <c r="CD4" s="12" t="s">
        <v>155</v>
      </c>
      <c r="CE4" s="12"/>
      <c r="CF4" s="12" t="s">
        <v>163</v>
      </c>
      <c r="CG4" s="12"/>
      <c r="CH4" s="12" t="s">
        <v>169</v>
      </c>
      <c r="CI4" s="12"/>
      <c r="CJ4" s="12" t="s">
        <v>156</v>
      </c>
      <c r="CK4" s="12"/>
      <c r="CL4" s="12" t="s">
        <v>171</v>
      </c>
      <c r="CM4" s="12"/>
      <c r="CN4" s="12" t="s">
        <v>174</v>
      </c>
      <c r="CO4" s="12"/>
      <c r="CP4" s="11" t="s">
        <v>163</v>
      </c>
      <c r="CQ4" s="12"/>
      <c r="CR4" s="12" t="s">
        <v>157</v>
      </c>
      <c r="CS4" s="12"/>
      <c r="CT4" s="12" t="s">
        <v>163</v>
      </c>
      <c r="CU4" s="12"/>
      <c r="CV4" s="12" t="s">
        <v>155</v>
      </c>
      <c r="CW4" s="12"/>
      <c r="CX4" s="12" t="s">
        <v>175</v>
      </c>
      <c r="CY4" s="12"/>
      <c r="CZ4" s="12" t="s">
        <v>167</v>
      </c>
      <c r="DA4" s="12"/>
      <c r="DB4" s="12" t="s">
        <v>157</v>
      </c>
      <c r="DC4" s="12"/>
      <c r="DD4" s="12"/>
      <c r="DE4" s="12"/>
      <c r="DF4" s="12"/>
      <c r="DG4" s="12"/>
      <c r="DH4" s="12"/>
      <c r="DI4" s="12"/>
      <c r="DJ4" s="12"/>
      <c r="DK4" s="12"/>
    </row>
    <row r="5" customFormat="false" ht="12.75" hidden="false" customHeight="false" outlineLevel="0" collapsed="false">
      <c r="A5" s="4" t="s">
        <v>176</v>
      </c>
      <c r="B5" s="12" t="s">
        <v>167</v>
      </c>
      <c r="C5" s="12"/>
      <c r="D5" s="12" t="s">
        <v>162</v>
      </c>
      <c r="E5" s="12"/>
      <c r="F5" s="12" t="s">
        <v>156</v>
      </c>
      <c r="G5" s="12"/>
      <c r="H5" s="12" t="s">
        <v>163</v>
      </c>
      <c r="I5" s="12"/>
      <c r="J5" s="12" t="s">
        <v>155</v>
      </c>
      <c r="K5" s="12"/>
      <c r="L5" s="12" t="s">
        <v>157</v>
      </c>
      <c r="M5" s="12"/>
      <c r="N5" s="12" t="s">
        <v>171</v>
      </c>
      <c r="O5" s="12"/>
      <c r="P5" s="12" t="s">
        <v>177</v>
      </c>
      <c r="Q5" s="12"/>
      <c r="R5" s="12" t="s">
        <v>177</v>
      </c>
      <c r="S5" s="12"/>
      <c r="T5" s="12" t="s">
        <v>156</v>
      </c>
      <c r="U5" s="12"/>
      <c r="V5" s="12" t="s">
        <v>156</v>
      </c>
      <c r="W5" s="12"/>
      <c r="X5" s="12" t="s">
        <v>168</v>
      </c>
      <c r="Y5" s="12"/>
      <c r="Z5" s="12" t="s">
        <v>178</v>
      </c>
      <c r="AA5" s="12"/>
      <c r="AB5" s="12" t="s">
        <v>165</v>
      </c>
      <c r="AC5" s="12"/>
      <c r="AD5" s="12" t="s">
        <v>167</v>
      </c>
      <c r="AE5" s="12"/>
      <c r="AF5" s="12" t="s">
        <v>168</v>
      </c>
      <c r="AG5" s="12"/>
      <c r="AH5" s="12" t="s">
        <v>155</v>
      </c>
      <c r="AI5" s="12"/>
      <c r="AJ5" s="12" t="s">
        <v>157</v>
      </c>
      <c r="AK5" s="12"/>
      <c r="AL5" s="12" t="s">
        <v>162</v>
      </c>
      <c r="AM5" s="12"/>
      <c r="AN5" s="12" t="s">
        <v>174</v>
      </c>
      <c r="AO5" s="12"/>
      <c r="AP5" s="12" t="s">
        <v>163</v>
      </c>
      <c r="AQ5" s="12"/>
      <c r="AR5" s="12" t="s">
        <v>179</v>
      </c>
      <c r="AS5" s="12"/>
      <c r="AT5" s="12" t="s">
        <v>163</v>
      </c>
      <c r="AU5" s="12"/>
      <c r="AV5" s="12" t="s">
        <v>165</v>
      </c>
      <c r="AW5" s="12"/>
      <c r="AX5" s="12" t="s">
        <v>156</v>
      </c>
      <c r="AY5" s="12"/>
      <c r="AZ5" s="12" t="s">
        <v>170</v>
      </c>
      <c r="BA5" s="12"/>
      <c r="BB5" s="12" t="s">
        <v>156</v>
      </c>
      <c r="BC5" s="12"/>
      <c r="BD5" s="12" t="s">
        <v>156</v>
      </c>
      <c r="BE5" s="12"/>
      <c r="BF5" s="71" t="s">
        <v>157</v>
      </c>
      <c r="BG5" s="67"/>
      <c r="BH5" s="12" t="s">
        <v>163</v>
      </c>
      <c r="BJ5" s="12" t="s">
        <v>174</v>
      </c>
      <c r="BL5" s="12" t="s">
        <v>162</v>
      </c>
      <c r="BM5" s="12"/>
      <c r="BN5" s="12" t="s">
        <v>167</v>
      </c>
      <c r="BP5" s="12" t="s">
        <v>165</v>
      </c>
      <c r="BQ5" s="12"/>
      <c r="BR5" s="12" t="s">
        <v>162</v>
      </c>
      <c r="BS5" s="12"/>
      <c r="BT5" s="12" t="s">
        <v>165</v>
      </c>
      <c r="BV5" s="12" t="s">
        <v>157</v>
      </c>
      <c r="BW5" s="12"/>
      <c r="BX5" s="11" t="s">
        <v>162</v>
      </c>
      <c r="BY5" s="12"/>
      <c r="BZ5" s="11" t="s">
        <v>157</v>
      </c>
      <c r="CA5" s="12"/>
      <c r="CB5" s="12" t="s">
        <v>170</v>
      </c>
      <c r="CC5" s="12"/>
      <c r="CD5" s="12" t="s">
        <v>156</v>
      </c>
      <c r="CE5" s="12"/>
      <c r="CF5" s="12" t="s">
        <v>167</v>
      </c>
      <c r="CG5" s="12"/>
      <c r="CH5" s="12" t="s">
        <v>168</v>
      </c>
      <c r="CI5" s="12"/>
      <c r="CJ5" s="12" t="s">
        <v>162</v>
      </c>
      <c r="CK5" s="12"/>
      <c r="CL5" s="12" t="s">
        <v>168</v>
      </c>
      <c r="CM5" s="12"/>
      <c r="CN5" s="12" t="s">
        <v>170</v>
      </c>
      <c r="CO5" s="12"/>
      <c r="CP5" s="12" t="s">
        <v>164</v>
      </c>
      <c r="CQ5" s="12"/>
      <c r="CR5" s="12" t="s">
        <v>170</v>
      </c>
      <c r="CS5" s="12"/>
      <c r="CT5" s="12" t="s">
        <v>170</v>
      </c>
      <c r="CU5" s="12"/>
      <c r="CV5" s="12" t="s">
        <v>157</v>
      </c>
      <c r="CW5" s="12"/>
      <c r="CX5" s="12" t="s">
        <v>167</v>
      </c>
      <c r="CY5" s="12"/>
      <c r="CZ5" s="12" t="s">
        <v>165</v>
      </c>
      <c r="DA5" s="12"/>
      <c r="DB5" s="12" t="s">
        <v>158</v>
      </c>
      <c r="DC5" s="12"/>
      <c r="DD5" s="12"/>
      <c r="DE5" s="12"/>
      <c r="DF5" s="12"/>
      <c r="DG5" s="12"/>
      <c r="DH5" s="12"/>
      <c r="DI5" s="12"/>
      <c r="DJ5" s="12"/>
      <c r="DK5" s="12"/>
    </row>
    <row r="6" customFormat="false" ht="12.75" hidden="false" customHeight="false" outlineLevel="0" collapsed="false">
      <c r="A6" s="4" t="s">
        <v>180</v>
      </c>
      <c r="B6" s="12" t="s">
        <v>165</v>
      </c>
      <c r="C6" s="12"/>
      <c r="D6" s="12" t="s">
        <v>155</v>
      </c>
      <c r="E6" s="12"/>
      <c r="F6" s="12" t="s">
        <v>181</v>
      </c>
      <c r="G6" s="12"/>
      <c r="H6" s="12" t="s">
        <v>155</v>
      </c>
      <c r="I6" s="12"/>
      <c r="J6" s="12" t="s">
        <v>162</v>
      </c>
      <c r="K6" s="12"/>
      <c r="L6" s="12" t="s">
        <v>182</v>
      </c>
      <c r="M6" s="12"/>
      <c r="N6" s="12" t="s">
        <v>165</v>
      </c>
      <c r="O6" s="12"/>
      <c r="P6" s="12" t="s">
        <v>171</v>
      </c>
      <c r="Q6" s="12"/>
      <c r="R6" s="12" t="s">
        <v>179</v>
      </c>
      <c r="S6" s="12"/>
      <c r="T6" s="12" t="s">
        <v>157</v>
      </c>
      <c r="U6" s="12"/>
      <c r="V6" s="12" t="s">
        <v>159</v>
      </c>
      <c r="W6" s="12"/>
      <c r="X6" s="12" t="s">
        <v>155</v>
      </c>
      <c r="Y6" s="12"/>
      <c r="Z6" s="12" t="s">
        <v>169</v>
      </c>
      <c r="AA6" s="12"/>
      <c r="AB6" s="12" t="s">
        <v>158</v>
      </c>
      <c r="AC6" s="12"/>
      <c r="AD6" s="12" t="s">
        <v>163</v>
      </c>
      <c r="AE6" s="12"/>
      <c r="AF6" s="12" t="s">
        <v>157</v>
      </c>
      <c r="AG6" s="12"/>
      <c r="AH6" s="12" t="s">
        <v>156</v>
      </c>
      <c r="AI6" s="12"/>
      <c r="AJ6" s="12" t="s">
        <v>165</v>
      </c>
      <c r="AK6" s="12"/>
      <c r="AL6" s="12" t="s">
        <v>171</v>
      </c>
      <c r="AM6" s="12"/>
      <c r="AN6" s="12" t="s">
        <v>155</v>
      </c>
      <c r="AO6" s="12"/>
      <c r="AP6" s="12" t="s">
        <v>171</v>
      </c>
      <c r="AQ6" s="12"/>
      <c r="AR6" s="12" t="s">
        <v>177</v>
      </c>
      <c r="AS6" s="12"/>
      <c r="AT6" s="12" t="s">
        <v>174</v>
      </c>
      <c r="AU6" s="12"/>
      <c r="AV6" s="12" t="s">
        <v>155</v>
      </c>
      <c r="AW6" s="12"/>
      <c r="AX6" s="12" t="s">
        <v>170</v>
      </c>
      <c r="AY6" s="12"/>
      <c r="AZ6" s="12" t="s">
        <v>157</v>
      </c>
      <c r="BA6" s="12"/>
      <c r="BB6" s="12" t="s">
        <v>157</v>
      </c>
      <c r="BC6" s="12"/>
      <c r="BD6" s="12" t="s">
        <v>175</v>
      </c>
      <c r="BE6" s="12"/>
      <c r="BF6" s="71" t="s">
        <v>171</v>
      </c>
      <c r="BG6" s="67"/>
      <c r="BH6" s="12" t="s">
        <v>183</v>
      </c>
      <c r="BJ6" s="12" t="s">
        <v>163</v>
      </c>
      <c r="BL6" s="12" t="s">
        <v>168</v>
      </c>
      <c r="BM6" s="12"/>
      <c r="BN6" s="12" t="s">
        <v>163</v>
      </c>
      <c r="BP6" s="12" t="s">
        <v>157</v>
      </c>
      <c r="BQ6" s="12"/>
      <c r="BR6" s="12" t="s">
        <v>165</v>
      </c>
      <c r="BS6" s="12"/>
      <c r="BT6" s="12" t="s">
        <v>163</v>
      </c>
      <c r="BV6" s="12" t="s">
        <v>170</v>
      </c>
      <c r="BW6" s="12"/>
      <c r="BX6" s="11" t="s">
        <v>175</v>
      </c>
      <c r="BY6" s="12"/>
      <c r="BZ6" s="11" t="s">
        <v>156</v>
      </c>
      <c r="CA6" s="12"/>
      <c r="CB6" s="12" t="s">
        <v>156</v>
      </c>
      <c r="CC6" s="12"/>
      <c r="CD6" s="12" t="s">
        <v>171</v>
      </c>
      <c r="CE6" s="12"/>
      <c r="CF6" s="12" t="s">
        <v>157</v>
      </c>
      <c r="CG6" s="12"/>
      <c r="CH6" s="12" t="s">
        <v>157</v>
      </c>
      <c r="CI6" s="12"/>
      <c r="CJ6" s="12" t="s">
        <v>163</v>
      </c>
      <c r="CK6" s="12"/>
      <c r="CL6" s="12" t="s">
        <v>158</v>
      </c>
      <c r="CM6" s="12"/>
      <c r="CN6" s="12" t="s">
        <v>156</v>
      </c>
      <c r="CO6" s="12"/>
      <c r="CP6" s="12" t="s">
        <v>170</v>
      </c>
      <c r="CQ6" s="12"/>
      <c r="CR6" s="12" t="s">
        <v>156</v>
      </c>
      <c r="CS6" s="12"/>
      <c r="CT6" s="12" t="s">
        <v>167</v>
      </c>
      <c r="CU6" s="12"/>
      <c r="CV6" s="12" t="s">
        <v>168</v>
      </c>
      <c r="CW6" s="12"/>
      <c r="CX6" s="12" t="s">
        <v>157</v>
      </c>
      <c r="CY6" s="12"/>
      <c r="CZ6" s="12" t="s">
        <v>168</v>
      </c>
      <c r="DA6" s="12"/>
      <c r="DB6" s="12" t="s">
        <v>174</v>
      </c>
      <c r="DC6" s="12"/>
      <c r="DD6" s="12"/>
      <c r="DE6" s="12"/>
      <c r="DF6" s="12"/>
      <c r="DG6" s="12"/>
      <c r="DH6" s="12"/>
      <c r="DI6" s="12"/>
      <c r="DJ6" s="12"/>
      <c r="DK6" s="12"/>
    </row>
    <row r="7" s="77" customFormat="true" ht="13.5" hidden="false" customHeight="false" outlineLevel="0" collapsed="false">
      <c r="A7" s="72" t="s">
        <v>184</v>
      </c>
      <c r="B7" s="73" t="s">
        <v>177</v>
      </c>
      <c r="C7" s="73"/>
      <c r="D7" s="73" t="s">
        <v>168</v>
      </c>
      <c r="E7" s="73"/>
      <c r="F7" s="73" t="s">
        <v>169</v>
      </c>
      <c r="G7" s="73"/>
      <c r="H7" s="73" t="s">
        <v>174</v>
      </c>
      <c r="I7" s="73"/>
      <c r="J7" s="73" t="s">
        <v>159</v>
      </c>
      <c r="K7" s="73"/>
      <c r="L7" s="73" t="s">
        <v>185</v>
      </c>
      <c r="M7" s="73"/>
      <c r="N7" s="73" t="s">
        <v>162</v>
      </c>
      <c r="O7" s="73"/>
      <c r="P7" s="73" t="s">
        <v>186</v>
      </c>
      <c r="Q7" s="73"/>
      <c r="R7" s="73" t="s">
        <v>187</v>
      </c>
      <c r="S7" s="73"/>
      <c r="T7" s="73" t="s">
        <v>162</v>
      </c>
      <c r="U7" s="73"/>
      <c r="V7" s="73" t="s">
        <v>165</v>
      </c>
      <c r="W7" s="73"/>
      <c r="X7" s="73" t="s">
        <v>162</v>
      </c>
      <c r="Y7" s="73"/>
      <c r="Z7" s="73" t="s">
        <v>188</v>
      </c>
      <c r="AA7" s="73"/>
      <c r="AB7" s="73" t="s">
        <v>168</v>
      </c>
      <c r="AC7" s="73"/>
      <c r="AD7" s="73" t="s">
        <v>177</v>
      </c>
      <c r="AE7" s="73"/>
      <c r="AF7" s="73" t="s">
        <v>163</v>
      </c>
      <c r="AG7" s="73"/>
      <c r="AH7" s="73" t="s">
        <v>162</v>
      </c>
      <c r="AI7" s="73"/>
      <c r="AJ7" s="73" t="s">
        <v>177</v>
      </c>
      <c r="AK7" s="73"/>
      <c r="AL7" s="73" t="s">
        <v>189</v>
      </c>
      <c r="AM7" s="73"/>
      <c r="AN7" s="73" t="s">
        <v>166</v>
      </c>
      <c r="AO7" s="73"/>
      <c r="AP7" s="73" t="s">
        <v>174</v>
      </c>
      <c r="AQ7" s="73"/>
      <c r="AR7" s="73" t="s">
        <v>190</v>
      </c>
      <c r="AS7" s="73"/>
      <c r="AT7" s="73" t="s">
        <v>191</v>
      </c>
      <c r="AU7" s="73"/>
      <c r="AV7" s="74" t="s">
        <v>170</v>
      </c>
      <c r="AW7" s="73"/>
      <c r="AX7" s="73" t="s">
        <v>168</v>
      </c>
      <c r="AY7" s="73"/>
      <c r="AZ7" s="73" t="s">
        <v>155</v>
      </c>
      <c r="BA7" s="73"/>
      <c r="BB7" s="73" t="s">
        <v>171</v>
      </c>
      <c r="BC7" s="73"/>
      <c r="BD7" s="73" t="s">
        <v>166</v>
      </c>
      <c r="BE7" s="73"/>
      <c r="BF7" s="75" t="s">
        <v>168</v>
      </c>
      <c r="BG7" s="76"/>
      <c r="BH7" s="73" t="s">
        <v>157</v>
      </c>
      <c r="BJ7" s="73" t="s">
        <v>158</v>
      </c>
      <c r="BL7" s="73" t="s">
        <v>158</v>
      </c>
      <c r="BM7" s="73"/>
      <c r="BN7" s="73" t="s">
        <v>170</v>
      </c>
      <c r="BP7" s="73" t="s">
        <v>158</v>
      </c>
      <c r="BQ7" s="73"/>
      <c r="BR7" s="73" t="s">
        <v>163</v>
      </c>
      <c r="BS7" s="73"/>
      <c r="BT7" s="73" t="s">
        <v>182</v>
      </c>
      <c r="BV7" s="73" t="s">
        <v>162</v>
      </c>
      <c r="BW7" s="73"/>
      <c r="BX7" s="74" t="s">
        <v>192</v>
      </c>
      <c r="BY7" s="73"/>
      <c r="BZ7" s="74" t="s">
        <v>169</v>
      </c>
      <c r="CA7" s="73"/>
      <c r="CB7" s="73" t="s">
        <v>168</v>
      </c>
      <c r="CC7" s="73"/>
      <c r="CD7" s="73" t="s">
        <v>167</v>
      </c>
      <c r="CE7" s="73"/>
      <c r="CF7" s="73" t="s">
        <v>170</v>
      </c>
      <c r="CG7" s="73"/>
      <c r="CH7" s="73" t="s">
        <v>166</v>
      </c>
      <c r="CI7" s="73"/>
      <c r="CJ7" s="73" t="s">
        <v>170</v>
      </c>
      <c r="CK7" s="73"/>
      <c r="CL7" s="73" t="s">
        <v>157</v>
      </c>
      <c r="CM7" s="73"/>
      <c r="CN7" s="73" t="s">
        <v>163</v>
      </c>
      <c r="CO7" s="73"/>
      <c r="CP7" s="73" t="s">
        <v>162</v>
      </c>
      <c r="CQ7" s="73"/>
      <c r="CR7" s="73" t="s">
        <v>181</v>
      </c>
      <c r="CS7" s="73"/>
      <c r="CT7" s="73" t="s">
        <v>156</v>
      </c>
      <c r="CU7" s="73"/>
      <c r="CV7" s="73" t="s">
        <v>193</v>
      </c>
      <c r="CW7" s="73"/>
      <c r="CX7" s="73" t="s">
        <v>177</v>
      </c>
      <c r="CY7" s="73"/>
      <c r="CZ7" s="73" t="s">
        <v>171</v>
      </c>
      <c r="DA7" s="73"/>
      <c r="DB7" s="73" t="s">
        <v>185</v>
      </c>
      <c r="DC7" s="73"/>
      <c r="DD7" s="73"/>
      <c r="DE7" s="73"/>
      <c r="DF7" s="73"/>
      <c r="DG7" s="73"/>
      <c r="DH7" s="73"/>
      <c r="DI7" s="73"/>
      <c r="DJ7" s="73"/>
      <c r="DK7" s="73"/>
    </row>
    <row r="8" customFormat="false" ht="13.5" hidden="false" customHeight="false" outlineLevel="0" collapsed="false">
      <c r="A8" s="78" t="s">
        <v>194</v>
      </c>
      <c r="B8" s="79" t="s">
        <v>156</v>
      </c>
      <c r="C8" s="79"/>
      <c r="D8" s="12" t="s">
        <v>179</v>
      </c>
      <c r="E8" s="79"/>
      <c r="F8" s="79" t="s">
        <v>155</v>
      </c>
      <c r="G8" s="79"/>
      <c r="H8" s="79" t="s">
        <v>170</v>
      </c>
      <c r="I8" s="79"/>
      <c r="J8" s="79" t="s">
        <v>158</v>
      </c>
      <c r="K8" s="79"/>
      <c r="L8" s="79" t="s">
        <v>156</v>
      </c>
      <c r="M8" s="79"/>
      <c r="N8" s="79" t="s">
        <v>163</v>
      </c>
      <c r="O8" s="79"/>
      <c r="P8" s="79" t="s">
        <v>168</v>
      </c>
      <c r="Q8" s="79"/>
      <c r="R8" s="79" t="s">
        <v>164</v>
      </c>
      <c r="S8" s="79"/>
      <c r="T8" s="79" t="s">
        <v>174</v>
      </c>
      <c r="U8" s="79"/>
      <c r="V8" s="79" t="s">
        <v>170</v>
      </c>
      <c r="W8" s="79"/>
      <c r="X8" s="79" t="s">
        <v>165</v>
      </c>
      <c r="Y8" s="79"/>
      <c r="Z8" s="79" t="s">
        <v>167</v>
      </c>
      <c r="AA8" s="79"/>
      <c r="AB8" s="79" t="s">
        <v>155</v>
      </c>
      <c r="AC8" s="79"/>
      <c r="AD8" s="69" t="s">
        <v>155</v>
      </c>
      <c r="AE8" s="69"/>
      <c r="AF8" s="69" t="s">
        <v>165</v>
      </c>
      <c r="AG8" s="79"/>
      <c r="AH8" s="79" t="s">
        <v>168</v>
      </c>
      <c r="AI8" s="79"/>
      <c r="AJ8" s="79" t="s">
        <v>164</v>
      </c>
      <c r="AK8" s="79"/>
      <c r="AL8" s="79" t="s">
        <v>163</v>
      </c>
      <c r="AM8" s="79"/>
      <c r="AN8" s="79" t="s">
        <v>165</v>
      </c>
      <c r="AO8" s="79"/>
      <c r="AP8" s="79" t="s">
        <v>162</v>
      </c>
      <c r="AQ8" s="79"/>
      <c r="AR8" s="79" t="s">
        <v>167</v>
      </c>
      <c r="AS8" s="79"/>
      <c r="AT8" s="79" t="s">
        <v>170</v>
      </c>
      <c r="AU8" s="79"/>
      <c r="AV8" s="79" t="s">
        <v>163</v>
      </c>
      <c r="AW8" s="79"/>
      <c r="AX8" s="79" t="s">
        <v>177</v>
      </c>
      <c r="AY8" s="79"/>
      <c r="AZ8" s="79" t="s">
        <v>158</v>
      </c>
      <c r="BA8" s="79"/>
      <c r="BB8" s="79" t="s">
        <v>165</v>
      </c>
      <c r="BC8" s="79"/>
      <c r="BD8" s="79" t="s">
        <v>169</v>
      </c>
      <c r="BE8" s="79"/>
      <c r="BF8" s="80" t="s">
        <v>165</v>
      </c>
      <c r="BG8" s="67"/>
      <c r="BH8" s="79" t="s">
        <v>179</v>
      </c>
      <c r="BJ8" s="79" t="s">
        <v>168</v>
      </c>
      <c r="BL8" s="79" t="s">
        <v>156</v>
      </c>
      <c r="BM8" s="79"/>
      <c r="BN8" s="79" t="s">
        <v>165</v>
      </c>
      <c r="BP8" s="79" t="s">
        <v>170</v>
      </c>
      <c r="BQ8" s="79"/>
      <c r="BR8" s="79" t="s">
        <v>170</v>
      </c>
      <c r="BS8" s="79"/>
      <c r="BT8" s="79" t="s">
        <v>168</v>
      </c>
      <c r="BV8" s="79" t="s">
        <v>158</v>
      </c>
      <c r="BW8" s="79"/>
      <c r="BX8" s="79" t="s">
        <v>158</v>
      </c>
      <c r="BY8" s="79"/>
      <c r="BZ8" s="69" t="s">
        <v>165</v>
      </c>
      <c r="CA8" s="79"/>
      <c r="CB8" s="79" t="s">
        <v>155</v>
      </c>
      <c r="CC8" s="79"/>
      <c r="CD8" s="79" t="s">
        <v>162</v>
      </c>
      <c r="CE8" s="79"/>
      <c r="CF8" s="79" t="s">
        <v>171</v>
      </c>
      <c r="CG8" s="79"/>
      <c r="CH8" s="79" t="s">
        <v>156</v>
      </c>
      <c r="CI8" s="79"/>
      <c r="CJ8" s="79" t="s">
        <v>165</v>
      </c>
      <c r="CK8" s="79"/>
      <c r="CL8" s="79" t="s">
        <v>156</v>
      </c>
      <c r="CM8" s="79"/>
      <c r="CN8" s="79" t="s">
        <v>155</v>
      </c>
      <c r="CO8" s="79"/>
      <c r="CP8" s="79" t="s">
        <v>165</v>
      </c>
      <c r="CQ8" s="79"/>
      <c r="CR8" s="79" t="s">
        <v>155</v>
      </c>
      <c r="CS8" s="79"/>
      <c r="CT8" s="79" t="s">
        <v>165</v>
      </c>
      <c r="CU8" s="79"/>
      <c r="CV8" s="79" t="s">
        <v>165</v>
      </c>
      <c r="CW8" s="79"/>
      <c r="CX8" s="79" t="s">
        <v>165</v>
      </c>
      <c r="CY8" s="79"/>
      <c r="CZ8" s="79" t="s">
        <v>170</v>
      </c>
      <c r="DA8" s="79"/>
      <c r="DB8" s="79" t="s">
        <v>165</v>
      </c>
      <c r="DC8" s="79"/>
      <c r="DD8" s="79"/>
      <c r="DE8" s="79"/>
      <c r="DF8" s="79"/>
      <c r="DG8" s="79"/>
      <c r="DH8" s="79"/>
      <c r="DI8" s="79"/>
      <c r="DJ8" s="79"/>
      <c r="DK8" s="79"/>
    </row>
    <row r="9" customFormat="false" ht="12.75" hidden="false" customHeight="false" outlineLevel="0" collapsed="false">
      <c r="A9" s="4" t="s">
        <v>195</v>
      </c>
      <c r="B9" s="12" t="s">
        <v>163</v>
      </c>
      <c r="C9" s="67"/>
      <c r="D9" s="12" t="s">
        <v>158</v>
      </c>
      <c r="E9" s="67"/>
      <c r="F9" s="67" t="s">
        <v>159</v>
      </c>
      <c r="G9" s="12"/>
      <c r="H9" s="67" t="s">
        <v>156</v>
      </c>
      <c r="I9" s="12"/>
      <c r="J9" s="67" t="s">
        <v>196</v>
      </c>
      <c r="K9" s="12"/>
      <c r="L9" s="67" t="s">
        <v>155</v>
      </c>
      <c r="M9" s="67"/>
      <c r="N9" s="67" t="s">
        <v>157</v>
      </c>
      <c r="O9" s="12"/>
      <c r="P9" s="67" t="s">
        <v>163</v>
      </c>
      <c r="Q9" s="67"/>
      <c r="R9" s="67" t="s">
        <v>157</v>
      </c>
      <c r="S9" s="12"/>
      <c r="T9" s="12" t="s">
        <v>186</v>
      </c>
      <c r="U9" s="12"/>
      <c r="V9" s="12" t="s">
        <v>171</v>
      </c>
      <c r="W9" s="12"/>
      <c r="X9" s="12" t="s">
        <v>156</v>
      </c>
      <c r="Y9" s="12"/>
      <c r="Z9" s="12" t="s">
        <v>156</v>
      </c>
      <c r="AA9" s="12"/>
      <c r="AB9" s="12" t="s">
        <v>166</v>
      </c>
      <c r="AC9" s="12"/>
      <c r="AD9" s="11" t="s">
        <v>170</v>
      </c>
      <c r="AE9" s="11"/>
      <c r="AF9" s="11" t="s">
        <v>156</v>
      </c>
      <c r="AG9" s="12"/>
      <c r="AH9" s="12" t="s">
        <v>159</v>
      </c>
      <c r="AI9" s="12"/>
      <c r="AJ9" s="12" t="s">
        <v>156</v>
      </c>
      <c r="AK9" s="12"/>
      <c r="AL9" s="12" t="s">
        <v>155</v>
      </c>
      <c r="AM9" s="12"/>
      <c r="AN9" s="12" t="s">
        <v>169</v>
      </c>
      <c r="AO9" s="12"/>
      <c r="AP9" s="12" t="s">
        <v>155</v>
      </c>
      <c r="AQ9" s="12"/>
      <c r="AR9" s="12" t="s">
        <v>193</v>
      </c>
      <c r="AS9" s="12"/>
      <c r="AT9" s="12" t="s">
        <v>156</v>
      </c>
      <c r="AU9" s="12"/>
      <c r="AV9" s="12" t="s">
        <v>157</v>
      </c>
      <c r="AW9" s="12"/>
      <c r="AX9" s="12" t="s">
        <v>163</v>
      </c>
      <c r="AY9" s="12"/>
      <c r="AZ9" s="12" t="s">
        <v>162</v>
      </c>
      <c r="BA9" s="12"/>
      <c r="BB9" s="12" t="s">
        <v>162</v>
      </c>
      <c r="BC9" s="12"/>
      <c r="BD9" s="12" t="s">
        <v>159</v>
      </c>
      <c r="BE9" s="12"/>
      <c r="BF9" s="71" t="s">
        <v>167</v>
      </c>
      <c r="BG9" s="67"/>
      <c r="BH9" s="12" t="s">
        <v>156</v>
      </c>
      <c r="BJ9" s="12" t="s">
        <v>182</v>
      </c>
      <c r="BL9" s="12" t="s">
        <v>163</v>
      </c>
      <c r="BM9" s="12"/>
      <c r="BN9" s="12" t="s">
        <v>158</v>
      </c>
      <c r="BP9" s="12" t="s">
        <v>162</v>
      </c>
      <c r="BQ9" s="12"/>
      <c r="BR9" s="12" t="s">
        <v>156</v>
      </c>
      <c r="BS9" s="12"/>
      <c r="BT9" s="12" t="s">
        <v>155</v>
      </c>
      <c r="BV9" s="12" t="s">
        <v>155</v>
      </c>
      <c r="BW9" s="12"/>
      <c r="BX9" s="12" t="s">
        <v>170</v>
      </c>
      <c r="BY9" s="12"/>
      <c r="BZ9" s="11" t="s">
        <v>170</v>
      </c>
      <c r="CA9" s="12"/>
      <c r="CB9" s="11" t="s">
        <v>159</v>
      </c>
      <c r="CC9" s="12"/>
      <c r="CD9" s="12" t="s">
        <v>163</v>
      </c>
      <c r="CE9" s="12"/>
      <c r="CF9" s="12" t="s">
        <v>156</v>
      </c>
      <c r="CG9" s="12"/>
      <c r="CH9" s="12" t="s">
        <v>158</v>
      </c>
      <c r="CI9" s="12"/>
      <c r="CJ9" s="12" t="s">
        <v>157</v>
      </c>
      <c r="CK9" s="12"/>
      <c r="CL9" s="12" t="s">
        <v>170</v>
      </c>
      <c r="CM9" s="12"/>
      <c r="CN9" s="12" t="s">
        <v>177</v>
      </c>
      <c r="CO9" s="12"/>
      <c r="CP9" s="12" t="s">
        <v>157</v>
      </c>
      <c r="CQ9" s="12"/>
      <c r="CR9" s="12" t="s">
        <v>168</v>
      </c>
      <c r="CS9" s="12"/>
      <c r="CT9" s="12" t="s">
        <v>157</v>
      </c>
      <c r="CU9" s="12"/>
      <c r="CV9" s="12" t="s">
        <v>170</v>
      </c>
      <c r="CW9" s="12"/>
      <c r="CX9" s="12" t="s">
        <v>162</v>
      </c>
      <c r="CY9" s="12"/>
      <c r="CZ9" s="12" t="s">
        <v>155</v>
      </c>
      <c r="DA9" s="12"/>
      <c r="DB9" s="12" t="s">
        <v>156</v>
      </c>
      <c r="DC9" s="12"/>
      <c r="DD9" s="12"/>
      <c r="DE9" s="12"/>
      <c r="DF9" s="12"/>
      <c r="DG9" s="12"/>
      <c r="DH9" s="12"/>
      <c r="DI9" s="12"/>
      <c r="DJ9" s="12"/>
      <c r="DK9" s="12"/>
    </row>
    <row r="10" customFormat="false" ht="12.75" hidden="false" customHeight="false" outlineLevel="0" collapsed="false">
      <c r="A10" s="4" t="s">
        <v>197</v>
      </c>
      <c r="B10" s="65" t="s">
        <v>168</v>
      </c>
      <c r="D10" s="12" t="s">
        <v>170</v>
      </c>
      <c r="E10" s="12"/>
      <c r="F10" s="12" t="s">
        <v>170</v>
      </c>
      <c r="G10" s="12"/>
      <c r="H10" s="12" t="s">
        <v>167</v>
      </c>
      <c r="I10" s="12"/>
      <c r="J10" s="12" t="s">
        <v>171</v>
      </c>
      <c r="K10" s="12"/>
      <c r="L10" s="12" t="s">
        <v>166</v>
      </c>
      <c r="M10" s="12"/>
      <c r="N10" s="12" t="s">
        <v>196</v>
      </c>
      <c r="O10" s="12"/>
      <c r="P10" s="11" t="s">
        <v>155</v>
      </c>
      <c r="Q10" s="12"/>
      <c r="R10" s="12" t="s">
        <v>163</v>
      </c>
      <c r="S10" s="12"/>
      <c r="T10" s="12" t="s">
        <v>188</v>
      </c>
      <c r="U10" s="12"/>
      <c r="V10" s="12" t="s">
        <v>155</v>
      </c>
      <c r="W10" s="12"/>
      <c r="X10" s="12" t="s">
        <v>158</v>
      </c>
      <c r="Y10" s="12"/>
      <c r="Z10" s="12" t="s">
        <v>165</v>
      </c>
      <c r="AA10" s="12"/>
      <c r="AB10" s="12" t="s">
        <v>170</v>
      </c>
      <c r="AC10" s="12"/>
      <c r="AD10" s="11" t="s">
        <v>158</v>
      </c>
      <c r="AE10" s="11"/>
      <c r="AF10" s="11" t="s">
        <v>158</v>
      </c>
      <c r="AG10" s="12"/>
      <c r="AH10" s="12" t="s">
        <v>163</v>
      </c>
      <c r="AI10" s="12"/>
      <c r="AJ10" s="12" t="s">
        <v>158</v>
      </c>
      <c r="AK10" s="12"/>
      <c r="AL10" s="12" t="s">
        <v>198</v>
      </c>
      <c r="AM10" s="12"/>
      <c r="AN10" s="12" t="s">
        <v>158</v>
      </c>
      <c r="AO10" s="12"/>
      <c r="AP10" s="12" t="s">
        <v>156</v>
      </c>
      <c r="AQ10" s="12"/>
      <c r="AR10" s="12" t="s">
        <v>199</v>
      </c>
      <c r="AS10" s="12"/>
      <c r="AT10" s="12" t="s">
        <v>158</v>
      </c>
      <c r="AU10" s="12"/>
      <c r="AV10" s="12" t="s">
        <v>167</v>
      </c>
      <c r="AW10" s="12"/>
      <c r="AX10" s="12" t="s">
        <v>157</v>
      </c>
      <c r="AY10" s="12"/>
      <c r="AZ10" s="12" t="s">
        <v>165</v>
      </c>
      <c r="BA10" s="12"/>
      <c r="BB10" s="12" t="s">
        <v>168</v>
      </c>
      <c r="BC10" s="12"/>
      <c r="BD10" s="12" t="s">
        <v>200</v>
      </c>
      <c r="BE10" s="12"/>
      <c r="BF10" s="71" t="s">
        <v>163</v>
      </c>
      <c r="BG10" s="67"/>
      <c r="BH10" s="12" t="s">
        <v>168</v>
      </c>
      <c r="BJ10" s="12" t="s">
        <v>155</v>
      </c>
      <c r="BL10" s="12" t="s">
        <v>157</v>
      </c>
      <c r="BM10" s="12"/>
      <c r="BN10" s="12" t="s">
        <v>157</v>
      </c>
      <c r="BP10" s="12" t="s">
        <v>168</v>
      </c>
      <c r="BQ10" s="12"/>
      <c r="BR10" s="12" t="s">
        <v>168</v>
      </c>
      <c r="BS10" s="12"/>
      <c r="BT10" s="12" t="s">
        <v>193</v>
      </c>
      <c r="BV10" s="12" t="s">
        <v>165</v>
      </c>
      <c r="BW10" s="12"/>
      <c r="BX10" s="12" t="s">
        <v>163</v>
      </c>
      <c r="BY10" s="12"/>
      <c r="BZ10" s="12" t="s">
        <v>155</v>
      </c>
      <c r="CA10" s="12"/>
      <c r="CB10" s="12" t="s">
        <v>157</v>
      </c>
      <c r="CC10" s="12"/>
      <c r="CD10" s="12" t="s">
        <v>158</v>
      </c>
      <c r="CE10" s="12"/>
      <c r="CF10" s="12" t="s">
        <v>159</v>
      </c>
      <c r="CG10" s="12"/>
      <c r="CH10" s="12" t="s">
        <v>155</v>
      </c>
      <c r="CI10" s="12"/>
      <c r="CJ10" s="12" t="s">
        <v>155</v>
      </c>
      <c r="CK10" s="12"/>
      <c r="CL10" s="12" t="s">
        <v>155</v>
      </c>
      <c r="CM10" s="12"/>
      <c r="CN10" s="12" t="s">
        <v>171</v>
      </c>
      <c r="CO10" s="12"/>
      <c r="CP10" s="12" t="s">
        <v>158</v>
      </c>
      <c r="CQ10" s="12"/>
      <c r="CR10" s="12" t="s">
        <v>177</v>
      </c>
      <c r="CS10" s="12"/>
      <c r="CT10" s="12" t="s">
        <v>158</v>
      </c>
      <c r="CU10" s="12"/>
      <c r="CV10" s="12" t="s">
        <v>163</v>
      </c>
      <c r="CW10" s="12"/>
      <c r="CX10" s="12" t="s">
        <v>179</v>
      </c>
      <c r="CY10" s="12"/>
      <c r="CZ10" s="12" t="s">
        <v>163</v>
      </c>
      <c r="DA10" s="12"/>
      <c r="DB10" s="12" t="s">
        <v>155</v>
      </c>
      <c r="DC10" s="12"/>
      <c r="DD10" s="12"/>
      <c r="DE10" s="12"/>
      <c r="DF10" s="12"/>
      <c r="DG10" s="12"/>
      <c r="DH10" s="12"/>
      <c r="DI10" s="12"/>
      <c r="DJ10" s="12"/>
      <c r="DK10" s="12"/>
    </row>
    <row r="11" s="77" customFormat="true" ht="13.5" hidden="false" customHeight="false" outlineLevel="0" collapsed="false">
      <c r="A11" s="72" t="s">
        <v>201</v>
      </c>
      <c r="B11" s="73" t="s">
        <v>202</v>
      </c>
      <c r="C11" s="73"/>
      <c r="D11" s="73" t="s">
        <v>165</v>
      </c>
      <c r="E11" s="73"/>
      <c r="F11" s="73" t="s">
        <v>186</v>
      </c>
      <c r="G11" s="73"/>
      <c r="H11" s="73" t="s">
        <v>157</v>
      </c>
      <c r="I11" s="73"/>
      <c r="J11" s="73" t="s">
        <v>179</v>
      </c>
      <c r="K11" s="73"/>
      <c r="L11" s="73" t="s">
        <v>168</v>
      </c>
      <c r="M11" s="73"/>
      <c r="N11" s="73" t="s">
        <v>173</v>
      </c>
      <c r="O11" s="73"/>
      <c r="P11" s="73" t="s">
        <v>158</v>
      </c>
      <c r="Q11" s="73"/>
      <c r="R11" s="73" t="s">
        <v>203</v>
      </c>
      <c r="S11" s="73"/>
      <c r="T11" s="73" t="s">
        <v>171</v>
      </c>
      <c r="U11" s="73"/>
      <c r="V11" s="73" t="s">
        <v>158</v>
      </c>
      <c r="W11" s="73"/>
      <c r="X11" s="73" t="s">
        <v>157</v>
      </c>
      <c r="Y11" s="73"/>
      <c r="Z11" s="73" t="s">
        <v>193</v>
      </c>
      <c r="AA11" s="73"/>
      <c r="AB11" s="73" t="s">
        <v>204</v>
      </c>
      <c r="AC11" s="73"/>
      <c r="AD11" s="73" t="s">
        <v>185</v>
      </c>
      <c r="AE11" s="73"/>
      <c r="AF11" s="73" t="s">
        <v>155</v>
      </c>
      <c r="AG11" s="73"/>
      <c r="AH11" s="73" t="s">
        <v>170</v>
      </c>
      <c r="AI11" s="73"/>
      <c r="AJ11" s="73" t="s">
        <v>174</v>
      </c>
      <c r="AK11" s="73"/>
      <c r="AL11" s="73" t="s">
        <v>190</v>
      </c>
      <c r="AM11" s="73"/>
      <c r="AN11" s="73" t="s">
        <v>168</v>
      </c>
      <c r="AO11" s="73"/>
      <c r="AP11" s="73" t="s">
        <v>170</v>
      </c>
      <c r="AQ11" s="73"/>
      <c r="AR11" s="73" t="s">
        <v>171</v>
      </c>
      <c r="AS11" s="73"/>
      <c r="AT11" s="74" t="s">
        <v>171</v>
      </c>
      <c r="AU11" s="73"/>
      <c r="AV11" s="73" t="s">
        <v>166</v>
      </c>
      <c r="AW11" s="73"/>
      <c r="AX11" s="73" t="s">
        <v>155</v>
      </c>
      <c r="AY11" s="73"/>
      <c r="AZ11" s="73" t="s">
        <v>156</v>
      </c>
      <c r="BA11" s="73"/>
      <c r="BB11" s="73" t="s">
        <v>170</v>
      </c>
      <c r="BC11" s="73"/>
      <c r="BD11" s="73" t="s">
        <v>185</v>
      </c>
      <c r="BE11" s="73"/>
      <c r="BF11" s="75" t="s">
        <v>205</v>
      </c>
      <c r="BG11" s="76"/>
      <c r="BH11" s="73" t="s">
        <v>165</v>
      </c>
      <c r="BJ11" s="73" t="s">
        <v>165</v>
      </c>
      <c r="BL11" s="73" t="s">
        <v>155</v>
      </c>
      <c r="BM11" s="73"/>
      <c r="BN11" s="73" t="s">
        <v>188</v>
      </c>
      <c r="BP11" s="73" t="s">
        <v>155</v>
      </c>
      <c r="BQ11" s="73"/>
      <c r="BR11" s="73" t="s">
        <v>164</v>
      </c>
      <c r="BS11" s="73"/>
      <c r="BT11" s="73" t="s">
        <v>169</v>
      </c>
      <c r="BV11" s="73" t="s">
        <v>192</v>
      </c>
      <c r="BW11" s="73"/>
      <c r="BX11" s="73" t="s">
        <v>165</v>
      </c>
      <c r="BY11" s="73"/>
      <c r="BZ11" s="74" t="s">
        <v>168</v>
      </c>
      <c r="CA11" s="73"/>
      <c r="CB11" s="73" t="s">
        <v>163</v>
      </c>
      <c r="CC11" s="73"/>
      <c r="CD11" s="74" t="s">
        <v>177</v>
      </c>
      <c r="CE11" s="73"/>
      <c r="CF11" s="73" t="s">
        <v>155</v>
      </c>
      <c r="CG11" s="73"/>
      <c r="CH11" s="73" t="s">
        <v>170</v>
      </c>
      <c r="CI11" s="73"/>
      <c r="CJ11" s="73" t="s">
        <v>171</v>
      </c>
      <c r="CK11" s="73"/>
      <c r="CL11" s="73" t="s">
        <v>162</v>
      </c>
      <c r="CM11" s="73"/>
      <c r="CN11" s="73" t="s">
        <v>167</v>
      </c>
      <c r="CO11" s="73"/>
      <c r="CP11" s="73" t="s">
        <v>159</v>
      </c>
      <c r="CQ11" s="73"/>
      <c r="CR11" s="73" t="s">
        <v>167</v>
      </c>
      <c r="CS11" s="73"/>
      <c r="CT11" s="73" t="s">
        <v>179</v>
      </c>
      <c r="CU11" s="73"/>
      <c r="CV11" s="73" t="s">
        <v>174</v>
      </c>
      <c r="CW11" s="73"/>
      <c r="CX11" s="73" t="s">
        <v>158</v>
      </c>
      <c r="CY11" s="73"/>
      <c r="CZ11" s="74" t="s">
        <v>160</v>
      </c>
      <c r="DA11" s="73"/>
      <c r="DB11" s="73" t="s">
        <v>163</v>
      </c>
      <c r="DC11" s="73"/>
      <c r="DD11" s="73"/>
      <c r="DE11" s="73"/>
      <c r="DF11" s="73"/>
      <c r="DG11" s="73"/>
      <c r="DH11" s="73"/>
      <c r="DI11" s="73"/>
      <c r="DJ11" s="73"/>
      <c r="DK11" s="73"/>
    </row>
    <row r="12" s="56" customFormat="true" ht="8.25" hidden="false" customHeight="true" outlineLevel="0" collapsed="false">
      <c r="BG12" s="67"/>
      <c r="BH12" s="68"/>
      <c r="BJ12" s="68"/>
      <c r="BL12" s="68"/>
      <c r="BM12" s="68"/>
      <c r="BN12" s="68"/>
      <c r="BO12" s="68"/>
      <c r="BP12" s="68"/>
      <c r="BQ12" s="68"/>
      <c r="BR12" s="68"/>
      <c r="BS12" s="68"/>
      <c r="BT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</row>
    <row r="13" customFormat="false" ht="12.75" hidden="false" customHeight="false" outlineLevel="0" collapsed="false">
      <c r="A13" s="78" t="s">
        <v>206</v>
      </c>
      <c r="B13" s="79" t="s">
        <v>155</v>
      </c>
      <c r="C13" s="68"/>
      <c r="D13" s="79" t="s">
        <v>158</v>
      </c>
      <c r="E13" s="68"/>
      <c r="F13" s="79" t="s">
        <v>170</v>
      </c>
      <c r="G13" s="68"/>
      <c r="H13" s="79" t="s">
        <v>174</v>
      </c>
      <c r="I13" s="68"/>
      <c r="J13" s="79" t="s">
        <v>156</v>
      </c>
      <c r="K13" s="68"/>
      <c r="L13" s="79" t="s">
        <v>155</v>
      </c>
      <c r="M13" s="68"/>
      <c r="N13" s="79" t="s">
        <v>156</v>
      </c>
      <c r="O13" s="68"/>
      <c r="P13" s="79" t="s">
        <v>177</v>
      </c>
      <c r="Q13" s="68"/>
      <c r="R13" s="79" t="s">
        <v>163</v>
      </c>
      <c r="S13" s="68"/>
      <c r="T13" s="79" t="s">
        <v>171</v>
      </c>
      <c r="U13" s="68"/>
      <c r="V13" s="79" t="s">
        <v>155</v>
      </c>
      <c r="W13" s="68"/>
      <c r="X13" s="79" t="s">
        <v>155</v>
      </c>
      <c r="Y13" s="68"/>
      <c r="Z13" s="79" t="s">
        <v>193</v>
      </c>
      <c r="AA13" s="68"/>
      <c r="AB13" s="79" t="s">
        <v>168</v>
      </c>
      <c r="AC13" s="68"/>
      <c r="AD13" s="81" t="s">
        <v>165</v>
      </c>
      <c r="AE13" s="68"/>
      <c r="AF13" s="79" t="s">
        <v>166</v>
      </c>
      <c r="AG13" s="68"/>
      <c r="AH13" s="79" t="s">
        <v>156</v>
      </c>
      <c r="AI13" s="68"/>
      <c r="AJ13" s="79" t="s">
        <v>174</v>
      </c>
      <c r="AK13" s="68"/>
      <c r="AL13" s="79" t="s">
        <v>163</v>
      </c>
      <c r="AM13" s="68"/>
      <c r="AN13" s="79" t="s">
        <v>155</v>
      </c>
      <c r="AO13" s="68"/>
      <c r="AP13" s="79" t="s">
        <v>165</v>
      </c>
      <c r="AQ13" s="68"/>
      <c r="AR13" s="79" t="s">
        <v>190</v>
      </c>
      <c r="AS13" s="68"/>
      <c r="AT13" s="79" t="s">
        <v>163</v>
      </c>
      <c r="AU13" s="68"/>
      <c r="AV13" s="79" t="s">
        <v>166</v>
      </c>
      <c r="AW13" s="68"/>
      <c r="AX13" s="79" t="s">
        <v>155</v>
      </c>
      <c r="AY13" s="68"/>
      <c r="AZ13" s="79" t="s">
        <v>165</v>
      </c>
      <c r="BA13" s="68"/>
      <c r="BB13" s="79" t="s">
        <v>155</v>
      </c>
      <c r="BC13" s="68"/>
      <c r="BD13" s="79" t="s">
        <v>155</v>
      </c>
      <c r="BE13" s="68"/>
      <c r="BF13" s="80" t="s">
        <v>167</v>
      </c>
      <c r="BG13" s="67"/>
      <c r="BH13" s="81" t="s">
        <v>168</v>
      </c>
      <c r="BJ13" s="81" t="s">
        <v>156</v>
      </c>
      <c r="BL13" s="81" t="s">
        <v>158</v>
      </c>
      <c r="BM13" s="81"/>
      <c r="BN13" s="81" t="s">
        <v>165</v>
      </c>
      <c r="BO13" s="81"/>
      <c r="BP13" s="81" t="s">
        <v>168</v>
      </c>
      <c r="BQ13" s="81"/>
      <c r="BR13" s="81" t="s">
        <v>168</v>
      </c>
      <c r="BS13" s="81"/>
      <c r="BT13" s="81" t="s">
        <v>193</v>
      </c>
      <c r="BV13" s="81" t="s">
        <v>165</v>
      </c>
      <c r="BW13" s="81"/>
      <c r="BX13" s="81" t="s">
        <v>173</v>
      </c>
      <c r="BY13" s="81"/>
      <c r="BZ13" s="81" t="s">
        <v>155</v>
      </c>
      <c r="CA13" s="81"/>
      <c r="CB13" s="81" t="s">
        <v>170</v>
      </c>
      <c r="CC13" s="81"/>
      <c r="CD13" s="81" t="s">
        <v>177</v>
      </c>
      <c r="CE13" s="81"/>
      <c r="CF13" s="81" t="s">
        <v>167</v>
      </c>
      <c r="CG13" s="81"/>
      <c r="CH13" s="81" t="s">
        <v>166</v>
      </c>
      <c r="CI13" s="81"/>
      <c r="CJ13" s="81" t="s">
        <v>163</v>
      </c>
      <c r="CK13" s="81"/>
      <c r="CL13" s="81" t="s">
        <v>155</v>
      </c>
      <c r="CM13" s="81"/>
      <c r="CN13" s="81" t="s">
        <v>155</v>
      </c>
      <c r="CO13" s="81"/>
      <c r="CP13" s="81" t="s">
        <v>165</v>
      </c>
      <c r="CQ13" s="81"/>
      <c r="CR13" s="81" t="s">
        <v>156</v>
      </c>
      <c r="CS13" s="81"/>
      <c r="CT13" s="81" t="s">
        <v>163</v>
      </c>
      <c r="CU13" s="81"/>
      <c r="CV13" s="81" t="s">
        <v>155</v>
      </c>
      <c r="CW13" s="81"/>
      <c r="CX13" s="81" t="s">
        <v>177</v>
      </c>
      <c r="CY13" s="81"/>
      <c r="CZ13" s="81" t="s">
        <v>155</v>
      </c>
      <c r="DA13" s="81"/>
      <c r="DB13" s="81" t="s">
        <v>163</v>
      </c>
      <c r="DC13" s="81"/>
      <c r="DD13" s="81"/>
      <c r="DE13" s="81"/>
      <c r="DF13" s="81"/>
      <c r="DG13" s="81"/>
      <c r="DH13" s="81"/>
      <c r="DI13" s="81"/>
      <c r="DJ13" s="81"/>
      <c r="DK13" s="81"/>
    </row>
    <row r="14" customFormat="false" ht="12.75" hidden="false" customHeight="false" outlineLevel="0" collapsed="false">
      <c r="A14" s="4" t="s">
        <v>207</v>
      </c>
      <c r="B14" s="81" t="s">
        <v>165</v>
      </c>
      <c r="C14" s="12"/>
      <c r="D14" s="81" t="s">
        <v>155</v>
      </c>
      <c r="E14" s="12"/>
      <c r="F14" s="81" t="s">
        <v>157</v>
      </c>
      <c r="G14" s="12"/>
      <c r="H14" s="81" t="s">
        <v>156</v>
      </c>
      <c r="I14" s="12"/>
      <c r="J14" s="81" t="s">
        <v>155</v>
      </c>
      <c r="K14" s="12"/>
      <c r="L14" s="81" t="s">
        <v>168</v>
      </c>
      <c r="M14" s="12"/>
      <c r="N14" s="81" t="s">
        <v>165</v>
      </c>
      <c r="O14" s="12"/>
      <c r="P14" s="81" t="s">
        <v>155</v>
      </c>
      <c r="Q14" s="12"/>
      <c r="R14" s="81" t="s">
        <v>177</v>
      </c>
      <c r="S14" s="12"/>
      <c r="T14" s="81" t="s">
        <v>174</v>
      </c>
      <c r="U14" s="12"/>
      <c r="V14" s="81" t="s">
        <v>165</v>
      </c>
      <c r="W14" s="12"/>
      <c r="X14" s="81" t="s">
        <v>163</v>
      </c>
      <c r="Y14" s="12"/>
      <c r="Z14" s="81" t="s">
        <v>156</v>
      </c>
      <c r="AA14" s="12"/>
      <c r="AB14" s="81" t="s">
        <v>155</v>
      </c>
      <c r="AC14" s="12"/>
      <c r="AD14" s="81" t="s">
        <v>155</v>
      </c>
      <c r="AE14" s="81"/>
      <c r="AF14" s="81" t="s">
        <v>163</v>
      </c>
      <c r="AG14" s="12"/>
      <c r="AH14" s="81" t="s">
        <v>155</v>
      </c>
      <c r="AI14" s="12"/>
      <c r="AJ14" s="81" t="s">
        <v>158</v>
      </c>
      <c r="AK14" s="12"/>
      <c r="AL14" s="81" t="s">
        <v>155</v>
      </c>
      <c r="AM14" s="12"/>
      <c r="AN14" s="81" t="s">
        <v>165</v>
      </c>
      <c r="AO14" s="12"/>
      <c r="AP14" s="81" t="s">
        <v>155</v>
      </c>
      <c r="AQ14" s="12"/>
      <c r="AR14" s="81" t="s">
        <v>177</v>
      </c>
      <c r="AS14" s="12"/>
      <c r="AT14" s="81" t="s">
        <v>174</v>
      </c>
      <c r="AU14" s="12"/>
      <c r="AV14" s="81" t="s">
        <v>163</v>
      </c>
      <c r="AW14" s="12"/>
      <c r="AX14" s="81" t="s">
        <v>163</v>
      </c>
      <c r="AY14" s="12"/>
      <c r="AZ14" s="81" t="s">
        <v>158</v>
      </c>
      <c r="BA14" s="12"/>
      <c r="BB14" s="81" t="s">
        <v>156</v>
      </c>
      <c r="BC14" s="12"/>
      <c r="BD14" s="81" t="s">
        <v>156</v>
      </c>
      <c r="BE14" s="12"/>
      <c r="BF14" s="71" t="s">
        <v>163</v>
      </c>
      <c r="BG14" s="67"/>
      <c r="BH14" s="81" t="s">
        <v>156</v>
      </c>
      <c r="BJ14" s="81" t="s">
        <v>155</v>
      </c>
      <c r="BL14" s="81" t="s">
        <v>168</v>
      </c>
      <c r="BM14" s="81"/>
      <c r="BN14" s="81" t="s">
        <v>163</v>
      </c>
      <c r="BO14" s="81"/>
      <c r="BP14" s="81" t="s">
        <v>165</v>
      </c>
      <c r="BQ14" s="81"/>
      <c r="BR14" s="81" t="s">
        <v>163</v>
      </c>
      <c r="BS14" s="81"/>
      <c r="BT14" s="81" t="s">
        <v>165</v>
      </c>
      <c r="BV14" s="81" t="s">
        <v>155</v>
      </c>
      <c r="BW14" s="81"/>
      <c r="BX14" s="81" t="s">
        <v>192</v>
      </c>
      <c r="BY14" s="12"/>
      <c r="BZ14" s="81" t="s">
        <v>168</v>
      </c>
      <c r="CA14" s="81"/>
      <c r="CB14" s="81" t="s">
        <v>157</v>
      </c>
      <c r="CC14" s="81"/>
      <c r="CD14" s="81" t="s">
        <v>156</v>
      </c>
      <c r="CE14" s="81"/>
      <c r="CF14" s="81" t="s">
        <v>171</v>
      </c>
      <c r="CG14" s="81"/>
      <c r="CH14" s="81" t="s">
        <v>156</v>
      </c>
      <c r="CI14" s="81"/>
      <c r="CJ14" s="81" t="s">
        <v>155</v>
      </c>
      <c r="CK14" s="81"/>
      <c r="CL14" s="81" t="s">
        <v>170</v>
      </c>
      <c r="CM14" s="81"/>
      <c r="CN14" s="81" t="s">
        <v>174</v>
      </c>
      <c r="CO14" s="81"/>
      <c r="CP14" s="81" t="s">
        <v>158</v>
      </c>
      <c r="CQ14" s="81"/>
      <c r="CR14" s="81" t="s">
        <v>168</v>
      </c>
      <c r="CS14" s="81"/>
      <c r="CT14" s="81" t="s">
        <v>165</v>
      </c>
      <c r="CU14" s="81"/>
      <c r="CV14" s="81" t="s">
        <v>165</v>
      </c>
      <c r="CW14" s="81"/>
      <c r="CX14" s="81" t="s">
        <v>167</v>
      </c>
      <c r="CY14" s="81"/>
      <c r="CZ14" s="81" t="s">
        <v>168</v>
      </c>
      <c r="DA14" s="81"/>
      <c r="DB14" s="81" t="s">
        <v>158</v>
      </c>
      <c r="DC14" s="81"/>
      <c r="DD14" s="81"/>
      <c r="DE14" s="81"/>
      <c r="DF14" s="81"/>
      <c r="DG14" s="81"/>
      <c r="DH14" s="81"/>
      <c r="DI14" s="81"/>
      <c r="DJ14" s="81"/>
      <c r="DK14" s="81"/>
    </row>
    <row r="15" customFormat="false" ht="12.75" hidden="false" customHeight="false" outlineLevel="0" collapsed="false">
      <c r="A15" s="4" t="s">
        <v>208</v>
      </c>
      <c r="B15" s="81" t="s">
        <v>163</v>
      </c>
      <c r="C15" s="12"/>
      <c r="D15" s="81" t="s">
        <v>168</v>
      </c>
      <c r="E15" s="12"/>
      <c r="F15" s="81" t="s">
        <v>159</v>
      </c>
      <c r="G15" s="12"/>
      <c r="H15" s="81" t="s">
        <v>158</v>
      </c>
      <c r="I15" s="12"/>
      <c r="J15" s="81" t="s">
        <v>171</v>
      </c>
      <c r="K15" s="12"/>
      <c r="L15" s="81" t="s">
        <v>156</v>
      </c>
      <c r="M15" s="12"/>
      <c r="N15" s="81" t="s">
        <v>163</v>
      </c>
      <c r="O15" s="12"/>
      <c r="P15" s="81" t="s">
        <v>168</v>
      </c>
      <c r="Q15" s="12"/>
      <c r="R15" s="81" t="s">
        <v>164</v>
      </c>
      <c r="S15" s="12"/>
      <c r="T15" s="81" t="s">
        <v>186</v>
      </c>
      <c r="U15" s="12"/>
      <c r="V15" s="81" t="s">
        <v>156</v>
      </c>
      <c r="W15" s="12"/>
      <c r="X15" s="81" t="s">
        <v>158</v>
      </c>
      <c r="Y15" s="12"/>
      <c r="Z15" s="81" t="s">
        <v>165</v>
      </c>
      <c r="AA15" s="12"/>
      <c r="AB15" s="81" t="s">
        <v>158</v>
      </c>
      <c r="AC15" s="12"/>
      <c r="AD15" s="81" t="s">
        <v>167</v>
      </c>
      <c r="AE15" s="81"/>
      <c r="AF15" s="81" t="s">
        <v>168</v>
      </c>
      <c r="AG15" s="12"/>
      <c r="AH15" s="81" t="s">
        <v>163</v>
      </c>
      <c r="AI15" s="12"/>
      <c r="AJ15" s="81" t="s">
        <v>163</v>
      </c>
      <c r="AK15" s="12"/>
      <c r="AL15" s="81" t="s">
        <v>198</v>
      </c>
      <c r="AM15" s="12"/>
      <c r="AN15" s="81" t="s">
        <v>174</v>
      </c>
      <c r="AO15" s="12"/>
      <c r="AP15" s="81" t="s">
        <v>174</v>
      </c>
      <c r="AQ15" s="12"/>
      <c r="AR15" s="81" t="s">
        <v>199</v>
      </c>
      <c r="AS15" s="12"/>
      <c r="AT15" s="81" t="s">
        <v>155</v>
      </c>
      <c r="AU15" s="12"/>
      <c r="AV15" s="81" t="s">
        <v>167</v>
      </c>
      <c r="AW15" s="12"/>
      <c r="AX15" s="81" t="s">
        <v>168</v>
      </c>
      <c r="AY15" s="12"/>
      <c r="AZ15" s="81" t="s">
        <v>156</v>
      </c>
      <c r="BA15" s="12"/>
      <c r="BB15" s="81" t="s">
        <v>165</v>
      </c>
      <c r="BC15" s="12"/>
      <c r="BD15" s="11" t="s">
        <v>166</v>
      </c>
      <c r="BE15" s="12"/>
      <c r="BF15" s="71" t="s">
        <v>168</v>
      </c>
      <c r="BG15" s="67"/>
      <c r="BH15" s="81" t="s">
        <v>165</v>
      </c>
      <c r="BJ15" s="81" t="s">
        <v>174</v>
      </c>
      <c r="BL15" s="81" t="s">
        <v>163</v>
      </c>
      <c r="BM15" s="81"/>
      <c r="BN15" s="81" t="s">
        <v>167</v>
      </c>
      <c r="BO15" s="81"/>
      <c r="BP15" s="81" t="s">
        <v>155</v>
      </c>
      <c r="BQ15" s="81"/>
      <c r="BR15" s="81" t="s">
        <v>165</v>
      </c>
      <c r="BS15" s="81"/>
      <c r="BT15" s="81" t="s">
        <v>168</v>
      </c>
      <c r="BV15" s="81" t="s">
        <v>192</v>
      </c>
      <c r="BW15" s="81"/>
      <c r="BX15" s="81" t="s">
        <v>163</v>
      </c>
      <c r="BY15" s="12"/>
      <c r="BZ15" s="81" t="s">
        <v>165</v>
      </c>
      <c r="CA15" s="81"/>
      <c r="CB15" s="81" t="s">
        <v>168</v>
      </c>
      <c r="CC15" s="81"/>
      <c r="CD15" s="81" t="s">
        <v>163</v>
      </c>
      <c r="CE15" s="81"/>
      <c r="CF15" s="81" t="s">
        <v>155</v>
      </c>
      <c r="CG15" s="81"/>
      <c r="CH15" s="81" t="s">
        <v>158</v>
      </c>
      <c r="CI15" s="81"/>
      <c r="CJ15" s="81" t="s">
        <v>156</v>
      </c>
      <c r="CK15" s="81"/>
      <c r="CL15" s="81" t="s">
        <v>156</v>
      </c>
      <c r="CM15" s="81"/>
      <c r="CN15" s="81" t="s">
        <v>163</v>
      </c>
      <c r="CO15" s="81"/>
      <c r="CP15" s="81" t="s">
        <v>163</v>
      </c>
      <c r="CQ15" s="81"/>
      <c r="CR15" s="81" t="s">
        <v>167</v>
      </c>
      <c r="CS15" s="81"/>
      <c r="CT15" s="81" t="s">
        <v>158</v>
      </c>
      <c r="CU15" s="81"/>
      <c r="CV15" s="81" t="s">
        <v>163</v>
      </c>
      <c r="CW15" s="81"/>
      <c r="CX15" s="81" t="s">
        <v>158</v>
      </c>
      <c r="CY15" s="81"/>
      <c r="CZ15" s="81" t="s">
        <v>163</v>
      </c>
      <c r="DA15" s="81"/>
      <c r="DB15" s="81" t="s">
        <v>165</v>
      </c>
      <c r="DC15" s="81"/>
      <c r="DD15" s="81"/>
      <c r="DE15" s="81"/>
      <c r="DF15" s="81"/>
      <c r="DG15" s="81"/>
      <c r="DH15" s="81"/>
      <c r="DI15" s="81"/>
      <c r="DJ15" s="81"/>
      <c r="DK15" s="81"/>
    </row>
    <row r="16" s="77" customFormat="true" ht="13.5" hidden="false" customHeight="false" outlineLevel="0" collapsed="false">
      <c r="A16" s="72" t="s">
        <v>209</v>
      </c>
      <c r="B16" s="73" t="s">
        <v>156</v>
      </c>
      <c r="C16" s="82"/>
      <c r="D16" s="73" t="s">
        <v>165</v>
      </c>
      <c r="E16" s="82"/>
      <c r="F16" s="73" t="s">
        <v>156</v>
      </c>
      <c r="G16" s="82"/>
      <c r="H16" s="73" t="s">
        <v>163</v>
      </c>
      <c r="I16" s="82"/>
      <c r="J16" s="73" t="s">
        <v>158</v>
      </c>
      <c r="K16" s="82"/>
      <c r="L16" s="73" t="s">
        <v>159</v>
      </c>
      <c r="M16" s="82"/>
      <c r="N16" s="73" t="s">
        <v>171</v>
      </c>
      <c r="O16" s="82"/>
      <c r="P16" s="73" t="s">
        <v>163</v>
      </c>
      <c r="Q16" s="82"/>
      <c r="R16" s="73" t="s">
        <v>157</v>
      </c>
      <c r="S16" s="82"/>
      <c r="T16" s="73" t="s">
        <v>157</v>
      </c>
      <c r="U16" s="82"/>
      <c r="V16" s="73" t="s">
        <v>158</v>
      </c>
      <c r="W16" s="82"/>
      <c r="X16" s="73" t="s">
        <v>165</v>
      </c>
      <c r="Y16" s="82"/>
      <c r="Z16" s="73" t="s">
        <v>178</v>
      </c>
      <c r="AA16" s="82"/>
      <c r="AB16" s="73" t="s">
        <v>166</v>
      </c>
      <c r="AC16" s="82"/>
      <c r="AD16" s="73" t="s">
        <v>163</v>
      </c>
      <c r="AE16" s="73"/>
      <c r="AF16" s="73" t="s">
        <v>156</v>
      </c>
      <c r="AG16" s="82"/>
      <c r="AH16" s="73" t="s">
        <v>165</v>
      </c>
      <c r="AI16" s="82"/>
      <c r="AJ16" s="73" t="s">
        <v>165</v>
      </c>
      <c r="AK16" s="82"/>
      <c r="AL16" s="73" t="s">
        <v>159</v>
      </c>
      <c r="AM16" s="82"/>
      <c r="AN16" s="73" t="s">
        <v>168</v>
      </c>
      <c r="AO16" s="82"/>
      <c r="AP16" s="73" t="s">
        <v>163</v>
      </c>
      <c r="AQ16" s="82"/>
      <c r="AR16" s="73" t="s">
        <v>156</v>
      </c>
      <c r="AS16" s="82"/>
      <c r="AT16" s="73" t="s">
        <v>158</v>
      </c>
      <c r="AU16" s="82"/>
      <c r="AV16" s="73" t="s">
        <v>168</v>
      </c>
      <c r="AW16" s="82"/>
      <c r="AX16" s="73" t="s">
        <v>156</v>
      </c>
      <c r="AY16" s="82"/>
      <c r="AZ16" s="73" t="s">
        <v>170</v>
      </c>
      <c r="BA16" s="82"/>
      <c r="BB16" s="73" t="s">
        <v>168</v>
      </c>
      <c r="BC16" s="82"/>
      <c r="BD16" s="73" t="s">
        <v>159</v>
      </c>
      <c r="BE16" s="82"/>
      <c r="BF16" s="75" t="s">
        <v>165</v>
      </c>
      <c r="BG16" s="76"/>
      <c r="BH16" s="73" t="s">
        <v>157</v>
      </c>
      <c r="BJ16" s="73" t="s">
        <v>168</v>
      </c>
      <c r="BL16" s="73" t="s">
        <v>155</v>
      </c>
      <c r="BM16" s="73"/>
      <c r="BN16" s="73" t="s">
        <v>158</v>
      </c>
      <c r="BO16" s="73"/>
      <c r="BP16" s="73" t="s">
        <v>156</v>
      </c>
      <c r="BQ16" s="73"/>
      <c r="BR16" s="74" t="s">
        <v>170</v>
      </c>
      <c r="BS16" s="73"/>
      <c r="BT16" s="73" t="s">
        <v>155</v>
      </c>
      <c r="BV16" s="73" t="s">
        <v>163</v>
      </c>
      <c r="BW16" s="73"/>
      <c r="BX16" s="73" t="s">
        <v>165</v>
      </c>
      <c r="BY16" s="82"/>
      <c r="BZ16" s="73" t="s">
        <v>157</v>
      </c>
      <c r="CA16" s="73"/>
      <c r="CB16" s="73" t="s">
        <v>163</v>
      </c>
      <c r="CC16" s="73"/>
      <c r="CD16" s="73" t="s">
        <v>155</v>
      </c>
      <c r="CE16" s="73"/>
      <c r="CF16" s="73" t="s">
        <v>163</v>
      </c>
      <c r="CG16" s="73"/>
      <c r="CH16" s="73" t="s">
        <v>155</v>
      </c>
      <c r="CI16" s="73"/>
      <c r="CJ16" s="73" t="s">
        <v>165</v>
      </c>
      <c r="CK16" s="73"/>
      <c r="CL16" s="73" t="s">
        <v>171</v>
      </c>
      <c r="CM16" s="73"/>
      <c r="CN16" s="73" t="s">
        <v>156</v>
      </c>
      <c r="CO16" s="73"/>
      <c r="CP16" s="73" t="s">
        <v>159</v>
      </c>
      <c r="CQ16" s="73"/>
      <c r="CR16" s="73" t="s">
        <v>155</v>
      </c>
      <c r="CS16" s="73"/>
      <c r="CT16" s="73" t="s">
        <v>167</v>
      </c>
      <c r="CU16" s="73"/>
      <c r="CV16" s="73" t="s">
        <v>168</v>
      </c>
      <c r="CW16" s="73"/>
      <c r="CX16" s="73" t="s">
        <v>157</v>
      </c>
      <c r="CY16" s="73"/>
      <c r="CZ16" s="73" t="s">
        <v>167</v>
      </c>
      <c r="DA16" s="73"/>
      <c r="DB16" s="73" t="s">
        <v>155</v>
      </c>
      <c r="DC16" s="73"/>
      <c r="DD16" s="73"/>
      <c r="DE16" s="73"/>
      <c r="DF16" s="73"/>
      <c r="DG16" s="73"/>
      <c r="DH16" s="73"/>
      <c r="DI16" s="73"/>
      <c r="DJ16" s="73"/>
      <c r="DK16" s="73"/>
    </row>
    <row r="17" s="56" customFormat="true" ht="6" hidden="false" customHeight="true" outlineLevel="0" collapsed="false">
      <c r="BG17" s="67"/>
      <c r="BH17" s="68"/>
      <c r="BJ17" s="68"/>
      <c r="BL17" s="68"/>
      <c r="BM17" s="68"/>
      <c r="BN17" s="68"/>
      <c r="BO17" s="68"/>
      <c r="BP17" s="68"/>
      <c r="BQ17" s="68"/>
      <c r="BR17" s="68"/>
      <c r="BS17" s="68"/>
      <c r="BT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</row>
    <row r="18" customFormat="false" ht="12.75" hidden="false" customHeight="false" outlineLevel="0" collapsed="false">
      <c r="A18" s="78" t="s">
        <v>210</v>
      </c>
      <c r="B18" s="79" t="s">
        <v>163</v>
      </c>
      <c r="C18" s="68"/>
      <c r="D18" s="79" t="s">
        <v>155</v>
      </c>
      <c r="E18" s="68"/>
      <c r="F18" s="79" t="s">
        <v>170</v>
      </c>
      <c r="G18" s="68"/>
      <c r="H18" s="79" t="s">
        <v>158</v>
      </c>
      <c r="I18" s="68"/>
      <c r="J18" s="79" t="s">
        <v>162</v>
      </c>
      <c r="K18" s="68"/>
      <c r="L18" s="79" t="s">
        <v>159</v>
      </c>
      <c r="M18" s="68"/>
      <c r="N18" s="79" t="s">
        <v>163</v>
      </c>
      <c r="O18" s="68"/>
      <c r="P18" s="79" t="s">
        <v>155</v>
      </c>
      <c r="Q18" s="68"/>
      <c r="R18" s="79" t="s">
        <v>177</v>
      </c>
      <c r="S18" s="68"/>
      <c r="T18" s="79" t="s">
        <v>156</v>
      </c>
      <c r="U18" s="68"/>
      <c r="V18" s="79" t="s">
        <v>158</v>
      </c>
      <c r="W18" s="68"/>
      <c r="X18" s="79" t="s">
        <v>168</v>
      </c>
      <c r="Y18" s="68"/>
      <c r="Z18" s="79" t="s">
        <v>193</v>
      </c>
      <c r="AA18" s="68"/>
      <c r="AB18" s="79" t="s">
        <v>155</v>
      </c>
      <c r="AC18" s="68"/>
      <c r="AD18" s="83" t="s">
        <v>165</v>
      </c>
      <c r="AE18" s="68"/>
      <c r="AF18" s="79" t="s">
        <v>166</v>
      </c>
      <c r="AG18" s="68"/>
      <c r="AH18" s="79" t="s">
        <v>159</v>
      </c>
      <c r="AI18" s="68"/>
      <c r="AJ18" s="79" t="s">
        <v>163</v>
      </c>
      <c r="AK18" s="68"/>
      <c r="AL18" s="84" t="s">
        <v>163</v>
      </c>
      <c r="AM18" s="85"/>
      <c r="AN18" s="84" t="s">
        <v>155</v>
      </c>
      <c r="AO18" s="68"/>
      <c r="AP18" s="79" t="s">
        <v>155</v>
      </c>
      <c r="AQ18" s="68"/>
      <c r="AR18" s="79" t="s">
        <v>171</v>
      </c>
      <c r="AS18" s="68"/>
      <c r="AT18" s="79" t="s">
        <v>155</v>
      </c>
      <c r="AU18" s="68"/>
      <c r="AV18" s="79" t="s">
        <v>167</v>
      </c>
      <c r="AW18" s="68"/>
      <c r="AX18" s="79" t="s">
        <v>168</v>
      </c>
      <c r="AY18" s="68"/>
      <c r="AZ18" s="79" t="s">
        <v>158</v>
      </c>
      <c r="BA18" s="68"/>
      <c r="BB18" s="79" t="s">
        <v>156</v>
      </c>
      <c r="BC18" s="68"/>
      <c r="BD18" s="79" t="s">
        <v>166</v>
      </c>
      <c r="BE18" s="68"/>
      <c r="BF18" s="80" t="s">
        <v>167</v>
      </c>
      <c r="BG18" s="67"/>
      <c r="BH18" s="81" t="s">
        <v>183</v>
      </c>
      <c r="BJ18" s="81" t="s">
        <v>182</v>
      </c>
      <c r="BL18" s="81" t="s">
        <v>171</v>
      </c>
      <c r="BM18" s="81"/>
      <c r="BN18" s="81" t="s">
        <v>165</v>
      </c>
      <c r="BO18" s="81"/>
      <c r="BP18" s="81" t="s">
        <v>155</v>
      </c>
      <c r="BQ18" s="81"/>
      <c r="BR18" s="81" t="s">
        <v>163</v>
      </c>
      <c r="BS18" s="81"/>
      <c r="BT18" s="81" t="s">
        <v>193</v>
      </c>
      <c r="BV18" s="81" t="s">
        <v>155</v>
      </c>
      <c r="BW18" s="81"/>
      <c r="BX18" s="81" t="s">
        <v>158</v>
      </c>
      <c r="BY18" s="12"/>
      <c r="BZ18" s="81" t="s">
        <v>155</v>
      </c>
      <c r="CA18" s="81"/>
      <c r="CB18" s="81" t="s">
        <v>159</v>
      </c>
      <c r="CC18" s="81"/>
      <c r="CD18" s="81" t="s">
        <v>155</v>
      </c>
      <c r="CE18" s="81"/>
      <c r="CF18" s="83" t="s">
        <v>167</v>
      </c>
      <c r="CG18" s="81"/>
      <c r="CH18" s="81" t="s">
        <v>158</v>
      </c>
      <c r="CI18" s="81"/>
      <c r="CJ18" s="81" t="s">
        <v>165</v>
      </c>
      <c r="CK18" s="81"/>
      <c r="CL18" s="81" t="s">
        <v>157</v>
      </c>
      <c r="CM18" s="81"/>
      <c r="CN18" s="81" t="s">
        <v>155</v>
      </c>
      <c r="CO18" s="81"/>
      <c r="CP18" s="81" t="s">
        <v>163</v>
      </c>
      <c r="CQ18" s="81"/>
      <c r="CR18" s="81" t="s">
        <v>177</v>
      </c>
      <c r="CS18" s="81"/>
      <c r="CT18" s="81" t="s">
        <v>163</v>
      </c>
      <c r="CU18" s="81"/>
      <c r="CV18" s="81" t="s">
        <v>155</v>
      </c>
      <c r="CW18" s="81"/>
      <c r="CX18" s="81" t="s">
        <v>157</v>
      </c>
      <c r="CY18" s="81"/>
      <c r="CZ18" s="81" t="s">
        <v>155</v>
      </c>
      <c r="DA18" s="81"/>
      <c r="DB18" s="83" t="s">
        <v>163</v>
      </c>
      <c r="DC18" s="81"/>
      <c r="DD18" s="81"/>
      <c r="DE18" s="81"/>
      <c r="DF18" s="81"/>
      <c r="DG18" s="81"/>
      <c r="DH18" s="81"/>
      <c r="DI18" s="81"/>
      <c r="DJ18" s="81"/>
      <c r="DK18" s="81"/>
    </row>
    <row r="19" customFormat="false" ht="12.75" hidden="false" customHeight="false" outlineLevel="0" collapsed="false">
      <c r="A19" s="4" t="s">
        <v>211</v>
      </c>
      <c r="B19" s="81" t="s">
        <v>155</v>
      </c>
      <c r="C19" s="12"/>
      <c r="D19" s="81" t="s">
        <v>162</v>
      </c>
      <c r="E19" s="12"/>
      <c r="F19" s="81" t="s">
        <v>157</v>
      </c>
      <c r="G19" s="12"/>
      <c r="H19" s="81" t="s">
        <v>174</v>
      </c>
      <c r="I19" s="12"/>
      <c r="J19" s="81" t="s">
        <v>158</v>
      </c>
      <c r="K19" s="12"/>
      <c r="L19" s="81" t="s">
        <v>156</v>
      </c>
      <c r="M19" s="12"/>
      <c r="N19" s="81" t="s">
        <v>171</v>
      </c>
      <c r="O19" s="12"/>
      <c r="P19" s="81" t="s">
        <v>158</v>
      </c>
      <c r="Q19" s="12"/>
      <c r="R19" s="81" t="s">
        <v>163</v>
      </c>
      <c r="S19" s="12"/>
      <c r="T19" s="81" t="s">
        <v>157</v>
      </c>
      <c r="U19" s="12"/>
      <c r="V19" s="81" t="s">
        <v>165</v>
      </c>
      <c r="W19" s="12"/>
      <c r="X19" s="81" t="s">
        <v>158</v>
      </c>
      <c r="Y19" s="12"/>
      <c r="Z19" s="81" t="s">
        <v>167</v>
      </c>
      <c r="AA19" s="12"/>
      <c r="AB19" s="81" t="s">
        <v>166</v>
      </c>
      <c r="AC19" s="12"/>
      <c r="AD19" s="83" t="s">
        <v>155</v>
      </c>
      <c r="AE19" s="81"/>
      <c r="AF19" s="81" t="s">
        <v>155</v>
      </c>
      <c r="AG19" s="12"/>
      <c r="AH19" s="81" t="s">
        <v>155</v>
      </c>
      <c r="AI19" s="12"/>
      <c r="AJ19" s="81" t="s">
        <v>158</v>
      </c>
      <c r="AK19" s="12"/>
      <c r="AL19" s="83" t="s">
        <v>155</v>
      </c>
      <c r="AM19" s="22"/>
      <c r="AN19" s="83" t="s">
        <v>165</v>
      </c>
      <c r="AO19" s="12"/>
      <c r="AP19" s="81" t="s">
        <v>174</v>
      </c>
      <c r="AQ19" s="12"/>
      <c r="AR19" s="81" t="s">
        <v>177</v>
      </c>
      <c r="AS19" s="12"/>
      <c r="AT19" s="81" t="s">
        <v>174</v>
      </c>
      <c r="AU19" s="12"/>
      <c r="AV19" s="81" t="s">
        <v>166</v>
      </c>
      <c r="AW19" s="12"/>
      <c r="AX19" s="81" t="s">
        <v>177</v>
      </c>
      <c r="AY19" s="12"/>
      <c r="AZ19" s="81" t="s">
        <v>155</v>
      </c>
      <c r="BA19" s="12"/>
      <c r="BB19" s="81" t="s">
        <v>162</v>
      </c>
      <c r="BC19" s="12"/>
      <c r="BD19" s="81" t="s">
        <v>155</v>
      </c>
      <c r="BE19" s="12"/>
      <c r="BF19" s="71" t="s">
        <v>163</v>
      </c>
      <c r="BG19" s="67"/>
      <c r="BH19" s="81" t="s">
        <v>162</v>
      </c>
      <c r="BJ19" s="81" t="s">
        <v>158</v>
      </c>
      <c r="BL19" s="81" t="s">
        <v>162</v>
      </c>
      <c r="BM19" s="81"/>
      <c r="BN19" s="81" t="s">
        <v>163</v>
      </c>
      <c r="BO19" s="81"/>
      <c r="BP19" s="81" t="s">
        <v>165</v>
      </c>
      <c r="BQ19" s="81"/>
      <c r="BR19" s="81" t="s">
        <v>170</v>
      </c>
      <c r="BS19" s="81"/>
      <c r="BT19" s="81" t="s">
        <v>155</v>
      </c>
      <c r="BV19" s="81" t="s">
        <v>158</v>
      </c>
      <c r="BW19" s="81"/>
      <c r="BX19" s="81" t="s">
        <v>163</v>
      </c>
      <c r="BY19" s="12"/>
      <c r="BZ19" s="81" t="s">
        <v>165</v>
      </c>
      <c r="CA19" s="81"/>
      <c r="CB19" s="81" t="s">
        <v>170</v>
      </c>
      <c r="CC19" s="81"/>
      <c r="CD19" s="81" t="s">
        <v>167</v>
      </c>
      <c r="CE19" s="81"/>
      <c r="CF19" s="83" t="s">
        <v>171</v>
      </c>
      <c r="CG19" s="81"/>
      <c r="CH19" s="81" t="s">
        <v>155</v>
      </c>
      <c r="CI19" s="81"/>
      <c r="CJ19" s="81" t="s">
        <v>155</v>
      </c>
      <c r="CK19" s="81"/>
      <c r="CL19" s="81" t="s">
        <v>170</v>
      </c>
      <c r="CM19" s="81"/>
      <c r="CN19" s="81" t="s">
        <v>167</v>
      </c>
      <c r="CO19" s="81"/>
      <c r="CP19" s="81" t="s">
        <v>158</v>
      </c>
      <c r="CQ19" s="81"/>
      <c r="CR19" s="81" t="s">
        <v>155</v>
      </c>
      <c r="CS19" s="81"/>
      <c r="CT19" s="81" t="s">
        <v>158</v>
      </c>
      <c r="CU19" s="81"/>
      <c r="CV19" s="81" t="s">
        <v>193</v>
      </c>
      <c r="CW19" s="81"/>
      <c r="CX19" s="81" t="s">
        <v>162</v>
      </c>
      <c r="CY19" s="81"/>
      <c r="CZ19" s="81" t="s">
        <v>167</v>
      </c>
      <c r="DA19" s="81"/>
      <c r="DB19" s="83" t="s">
        <v>158</v>
      </c>
      <c r="DC19" s="81"/>
      <c r="DD19" s="81"/>
      <c r="DE19" s="81"/>
      <c r="DF19" s="81"/>
      <c r="DG19" s="81"/>
      <c r="DH19" s="81"/>
      <c r="DI19" s="81"/>
      <c r="DJ19" s="81"/>
      <c r="DK19" s="81"/>
    </row>
    <row r="20" customFormat="false" ht="12.75" hidden="false" customHeight="false" outlineLevel="0" collapsed="false">
      <c r="A20" s="86" t="s">
        <v>212</v>
      </c>
      <c r="B20" s="81" t="s">
        <v>168</v>
      </c>
      <c r="C20" s="87"/>
      <c r="D20" s="81" t="s">
        <v>158</v>
      </c>
      <c r="E20" s="87"/>
      <c r="F20" s="81" t="s">
        <v>159</v>
      </c>
      <c r="G20" s="87"/>
      <c r="H20" s="88" t="s">
        <v>163</v>
      </c>
      <c r="I20" s="87"/>
      <c r="J20" s="81" t="s">
        <v>155</v>
      </c>
      <c r="K20" s="87"/>
      <c r="L20" s="81" t="s">
        <v>155</v>
      </c>
      <c r="M20" s="87"/>
      <c r="N20" s="81" t="s">
        <v>156</v>
      </c>
      <c r="O20" s="87"/>
      <c r="P20" s="88" t="s">
        <v>163</v>
      </c>
      <c r="Q20" s="87"/>
      <c r="R20" s="81" t="s">
        <v>157</v>
      </c>
      <c r="S20" s="87"/>
      <c r="T20" s="81" t="s">
        <v>171</v>
      </c>
      <c r="U20" s="87"/>
      <c r="V20" s="81" t="s">
        <v>155</v>
      </c>
      <c r="W20" s="87"/>
      <c r="X20" s="81" t="s">
        <v>155</v>
      </c>
      <c r="Y20" s="87"/>
      <c r="Z20" s="88" t="s">
        <v>164</v>
      </c>
      <c r="AA20" s="87"/>
      <c r="AB20" s="81" t="s">
        <v>158</v>
      </c>
      <c r="AC20" s="87"/>
      <c r="AD20" s="83" t="s">
        <v>167</v>
      </c>
      <c r="AE20" s="87"/>
      <c r="AF20" s="81" t="s">
        <v>158</v>
      </c>
      <c r="AG20" s="87"/>
      <c r="AH20" s="81" t="s">
        <v>163</v>
      </c>
      <c r="AI20" s="87"/>
      <c r="AJ20" s="81" t="s">
        <v>177</v>
      </c>
      <c r="AK20" s="87"/>
      <c r="AL20" s="83" t="s">
        <v>198</v>
      </c>
      <c r="AM20" s="22"/>
      <c r="AN20" s="83" t="s">
        <v>174</v>
      </c>
      <c r="AO20" s="87"/>
      <c r="AP20" s="81" t="s">
        <v>165</v>
      </c>
      <c r="AQ20" s="87"/>
      <c r="AR20" s="81" t="s">
        <v>193</v>
      </c>
      <c r="AS20" s="87"/>
      <c r="AT20" s="81" t="s">
        <v>158</v>
      </c>
      <c r="AU20" s="87"/>
      <c r="AV20" s="81" t="s">
        <v>168</v>
      </c>
      <c r="AW20" s="87"/>
      <c r="AX20" s="88" t="s">
        <v>155</v>
      </c>
      <c r="AY20" s="87"/>
      <c r="AZ20" s="81" t="s">
        <v>162</v>
      </c>
      <c r="BA20" s="12"/>
      <c r="BB20" s="81" t="s">
        <v>155</v>
      </c>
      <c r="BC20" s="12"/>
      <c r="BD20" s="81" t="s">
        <v>159</v>
      </c>
      <c r="BE20" s="12"/>
      <c r="BF20" s="71" t="s">
        <v>168</v>
      </c>
      <c r="BG20" s="67"/>
      <c r="BH20" s="81" t="s">
        <v>157</v>
      </c>
      <c r="BJ20" s="81" t="s">
        <v>155</v>
      </c>
      <c r="BL20" s="81" t="s">
        <v>155</v>
      </c>
      <c r="BM20" s="81"/>
      <c r="BN20" s="81" t="s">
        <v>167</v>
      </c>
      <c r="BO20" s="81"/>
      <c r="BP20" s="81" t="s">
        <v>158</v>
      </c>
      <c r="BQ20" s="81"/>
      <c r="BR20" s="81" t="s">
        <v>165</v>
      </c>
      <c r="BS20" s="81"/>
      <c r="BT20" s="81" t="s">
        <v>158</v>
      </c>
      <c r="BV20" s="81" t="s">
        <v>163</v>
      </c>
      <c r="BW20" s="81"/>
      <c r="BX20" s="81" t="s">
        <v>165</v>
      </c>
      <c r="BY20" s="12"/>
      <c r="BZ20" s="81" t="s">
        <v>156</v>
      </c>
      <c r="CA20" s="81"/>
      <c r="CB20" s="81" t="s">
        <v>158</v>
      </c>
      <c r="CC20" s="81"/>
      <c r="CD20" s="81" t="s">
        <v>177</v>
      </c>
      <c r="CE20" s="81"/>
      <c r="CF20" s="83" t="s">
        <v>155</v>
      </c>
      <c r="CG20" s="81"/>
      <c r="CH20" s="81" t="s">
        <v>166</v>
      </c>
      <c r="CI20" s="81"/>
      <c r="CJ20" s="81" t="s">
        <v>163</v>
      </c>
      <c r="CK20" s="81"/>
      <c r="CL20" s="81" t="s">
        <v>162</v>
      </c>
      <c r="CM20" s="81"/>
      <c r="CN20" s="81" t="s">
        <v>163</v>
      </c>
      <c r="CO20" s="81"/>
      <c r="CP20" s="81" t="s">
        <v>165</v>
      </c>
      <c r="CQ20" s="81"/>
      <c r="CR20" s="81" t="s">
        <v>167</v>
      </c>
      <c r="CS20" s="81"/>
      <c r="CT20" s="81" t="s">
        <v>167</v>
      </c>
      <c r="CU20" s="81"/>
      <c r="CV20" s="81" t="s">
        <v>163</v>
      </c>
      <c r="CW20" s="81"/>
      <c r="CX20" s="81" t="s">
        <v>158</v>
      </c>
      <c r="CY20" s="81"/>
      <c r="CZ20" s="81" t="s">
        <v>163</v>
      </c>
      <c r="DA20" s="81"/>
      <c r="DB20" s="83" t="s">
        <v>165</v>
      </c>
      <c r="DC20" s="81"/>
      <c r="DD20" s="81"/>
      <c r="DE20" s="81"/>
      <c r="DF20" s="81"/>
      <c r="DG20" s="81"/>
      <c r="DH20" s="81"/>
      <c r="DI20" s="81"/>
      <c r="DJ20" s="81"/>
      <c r="DK20" s="81"/>
    </row>
    <row r="21" s="82" customFormat="true" ht="13.5" hidden="false" customHeight="false" outlineLevel="0" collapsed="false">
      <c r="A21" s="72" t="s">
        <v>213</v>
      </c>
      <c r="B21" s="73" t="s">
        <v>165</v>
      </c>
      <c r="D21" s="73" t="s">
        <v>156</v>
      </c>
      <c r="F21" s="73" t="s">
        <v>156</v>
      </c>
      <c r="H21" s="73" t="s">
        <v>167</v>
      </c>
      <c r="J21" s="73" t="s">
        <v>159</v>
      </c>
      <c r="L21" s="73" t="s">
        <v>166</v>
      </c>
      <c r="N21" s="73" t="s">
        <v>165</v>
      </c>
      <c r="P21" s="73" t="s">
        <v>177</v>
      </c>
      <c r="R21" s="73" t="s">
        <v>164</v>
      </c>
      <c r="T21" s="73" t="s">
        <v>174</v>
      </c>
      <c r="V21" s="73" t="s">
        <v>159</v>
      </c>
      <c r="X21" s="73" t="s">
        <v>163</v>
      </c>
      <c r="Z21" s="73" t="s">
        <v>165</v>
      </c>
      <c r="AB21" s="73" t="s">
        <v>168</v>
      </c>
      <c r="AD21" s="89" t="s">
        <v>163</v>
      </c>
      <c r="AE21" s="73"/>
      <c r="AF21" s="73" t="s">
        <v>168</v>
      </c>
      <c r="AH21" s="73" t="s">
        <v>165</v>
      </c>
      <c r="AJ21" s="73" t="s">
        <v>174</v>
      </c>
      <c r="AL21" s="89" t="s">
        <v>159</v>
      </c>
      <c r="AM21" s="90"/>
      <c r="AN21" s="89" t="s">
        <v>168</v>
      </c>
      <c r="AP21" s="73" t="s">
        <v>163</v>
      </c>
      <c r="AR21" s="73" t="s">
        <v>190</v>
      </c>
      <c r="AT21" s="73" t="s">
        <v>163</v>
      </c>
      <c r="AV21" s="73" t="s">
        <v>155</v>
      </c>
      <c r="AX21" s="73" t="s">
        <v>158</v>
      </c>
      <c r="AZ21" s="73" t="s">
        <v>156</v>
      </c>
      <c r="BB21" s="73" t="s">
        <v>171</v>
      </c>
      <c r="BD21" s="73" t="s">
        <v>156</v>
      </c>
      <c r="BF21" s="75" t="s">
        <v>165</v>
      </c>
      <c r="BG21" s="76"/>
      <c r="BH21" s="73" t="s">
        <v>163</v>
      </c>
      <c r="BI21" s="91"/>
      <c r="BJ21" s="73" t="s">
        <v>163</v>
      </c>
      <c r="BK21" s="91"/>
      <c r="BL21" s="73" t="s">
        <v>158</v>
      </c>
      <c r="BM21" s="73"/>
      <c r="BN21" s="73" t="s">
        <v>158</v>
      </c>
      <c r="BO21" s="73"/>
      <c r="BP21" s="73" t="s">
        <v>168</v>
      </c>
      <c r="BQ21" s="73"/>
      <c r="BR21" s="73" t="s">
        <v>168</v>
      </c>
      <c r="BS21" s="73"/>
      <c r="BT21" s="73" t="s">
        <v>165</v>
      </c>
      <c r="BU21" s="92"/>
      <c r="BV21" s="73" t="s">
        <v>165</v>
      </c>
      <c r="BW21" s="73"/>
      <c r="BX21" s="73" t="s">
        <v>192</v>
      </c>
      <c r="BZ21" s="73" t="s">
        <v>168</v>
      </c>
      <c r="CA21" s="73"/>
      <c r="CB21" s="73" t="s">
        <v>155</v>
      </c>
      <c r="CC21" s="73"/>
      <c r="CD21" s="73" t="s">
        <v>158</v>
      </c>
      <c r="CE21" s="73"/>
      <c r="CF21" s="89" t="s">
        <v>163</v>
      </c>
      <c r="CG21" s="73"/>
      <c r="CH21" s="73" t="s">
        <v>168</v>
      </c>
      <c r="CI21" s="73"/>
      <c r="CJ21" s="73" t="s">
        <v>156</v>
      </c>
      <c r="CK21" s="73"/>
      <c r="CL21" s="73" t="s">
        <v>156</v>
      </c>
      <c r="CM21" s="73"/>
      <c r="CN21" s="73" t="s">
        <v>177</v>
      </c>
      <c r="CO21" s="73"/>
      <c r="CP21" s="73" t="s">
        <v>159</v>
      </c>
      <c r="CQ21" s="73"/>
      <c r="CR21" s="73" t="s">
        <v>168</v>
      </c>
      <c r="CS21" s="73"/>
      <c r="CT21" s="73" t="s">
        <v>165</v>
      </c>
      <c r="CU21" s="73"/>
      <c r="CV21" s="73" t="s">
        <v>165</v>
      </c>
      <c r="CW21" s="73"/>
      <c r="CX21" s="73" t="s">
        <v>167</v>
      </c>
      <c r="CY21" s="73"/>
      <c r="CZ21" s="73" t="s">
        <v>165</v>
      </c>
      <c r="DA21" s="73"/>
      <c r="DB21" s="89" t="s">
        <v>155</v>
      </c>
      <c r="DC21" s="73"/>
      <c r="DD21" s="73"/>
      <c r="DE21" s="73"/>
      <c r="DF21" s="73"/>
      <c r="DG21" s="73"/>
      <c r="DH21" s="73"/>
      <c r="DI21" s="73"/>
      <c r="DJ21" s="73"/>
      <c r="DK21" s="73"/>
    </row>
    <row r="22" customFormat="false" ht="13.5" hidden="false" customHeight="false" outlineLevel="0" collapsed="false"/>
  </sheetData>
  <dataValidations count="36">
    <dataValidation allowBlank="true" operator="between" showDropDown="false" showErrorMessage="true" showInputMessage="true" sqref="BJ13:BJ21" type="list">
      <formula1>$BJ$4:$BJ$11</formula1>
      <formula2>0</formula2>
    </dataValidation>
    <dataValidation allowBlank="true" operator="between" showDropDown="false" showErrorMessage="true" showInputMessage="true" sqref="B4:DK11" type="list">
      <formula1>players</formula1>
      <formula2>0</formula2>
    </dataValidation>
    <dataValidation allowBlank="true" operator="between" showDropDown="false" showErrorMessage="true" showInputMessage="true" sqref="B13:B21" type="list">
      <formula1>$B$4:$B$11</formula1>
      <formula2>0</formula2>
    </dataValidation>
    <dataValidation allowBlank="true" operator="between" showDropDown="false" showErrorMessage="true" showInputMessage="true" sqref="D13:D21" type="list">
      <formula1>$D$4:$D$11</formula1>
      <formula2>0</formula2>
    </dataValidation>
    <dataValidation allowBlank="true" operator="between" showDropDown="false" showErrorMessage="true" showInputMessage="true" sqref="F13:F21" type="list">
      <formula1>$F$4:$F$11</formula1>
      <formula2>0</formula2>
    </dataValidation>
    <dataValidation allowBlank="true" operator="between" showDropDown="false" showErrorMessage="true" showInputMessage="true" sqref="H13:H21" type="list">
      <formula1>$H$4:$H$11</formula1>
      <formula2>0</formula2>
    </dataValidation>
    <dataValidation allowBlank="true" operator="between" showDropDown="false" showErrorMessage="true" showInputMessage="true" sqref="J13:J21" type="list">
      <formula1>$J$4:$J$11</formula1>
      <formula2>0</formula2>
    </dataValidation>
    <dataValidation allowBlank="true" operator="between" showDropDown="false" showErrorMessage="true" showInputMessage="true" sqref="L13:L21" type="list">
      <formula1>$L$4:$L$11</formula1>
      <formula2>0</formula2>
    </dataValidation>
    <dataValidation allowBlank="true" operator="between" showDropDown="false" showErrorMessage="true" showInputMessage="true" sqref="N13:N21" type="list">
      <formula1>$N$4:$N$11</formula1>
      <formula2>0</formula2>
    </dataValidation>
    <dataValidation allowBlank="true" operator="between" showDropDown="false" showErrorMessage="true" showInputMessage="true" sqref="P13:P21" type="list">
      <formula1>$P$4:$P$11</formula1>
      <formula2>0</formula2>
    </dataValidation>
    <dataValidation allowBlank="true" operator="between" showDropDown="false" showErrorMessage="true" showInputMessage="true" sqref="R13:R21" type="list">
      <formula1>$R$4:$R$11</formula1>
      <formula2>0</formula2>
    </dataValidation>
    <dataValidation allowBlank="true" operator="between" showDropDown="false" showErrorMessage="true" showInputMessage="true" sqref="T13:T21" type="list">
      <formula1>$T$4:$T$11</formula1>
      <formula2>0</formula2>
    </dataValidation>
    <dataValidation allowBlank="true" operator="between" showDropDown="false" showErrorMessage="true" showInputMessage="true" sqref="V13:V21" type="list">
      <formula1>$V$4:$V$11</formula1>
      <formula2>0</formula2>
    </dataValidation>
    <dataValidation allowBlank="true" operator="between" showDropDown="false" showErrorMessage="true" showInputMessage="true" sqref="X13:X21" type="list">
      <formula1>$X$4:$X$11</formula1>
      <formula2>0</formula2>
    </dataValidation>
    <dataValidation allowBlank="true" operator="between" showDropDown="false" showErrorMessage="true" showInputMessage="true" sqref="Z13:Z21" type="list">
      <formula1>$Z$4:$Z$11</formula1>
      <formula2>0</formula2>
    </dataValidation>
    <dataValidation allowBlank="true" operator="between" showDropDown="false" showErrorMessage="true" showInputMessage="true" sqref="AB13:AB21" type="list">
      <formula1>$AB$4:$AB$11</formula1>
      <formula2>0</formula2>
    </dataValidation>
    <dataValidation allowBlank="true" operator="between" showDropDown="false" showErrorMessage="true" showInputMessage="true" sqref="AD13:AE21" type="list">
      <formula1>$AD$4:$AD$11</formula1>
      <formula2>0</formula2>
    </dataValidation>
    <dataValidation allowBlank="true" operator="between" showDropDown="false" showErrorMessage="true" showInputMessage="true" sqref="AH13:AH21" type="list">
      <formula1>$AH$4:$AH$11</formula1>
      <formula2>0</formula2>
    </dataValidation>
    <dataValidation allowBlank="true" operator="between" showDropDown="false" showErrorMessage="true" showInputMessage="true" sqref="AJ13:AJ21" type="list">
      <formula1>$AJ$4:$AJ$11</formula1>
      <formula2>0</formula2>
    </dataValidation>
    <dataValidation allowBlank="true" operator="between" showDropDown="false" showErrorMessage="true" showInputMessage="true" sqref="AL13:AL21" type="list">
      <formula1>$AL$4:$AL$11</formula1>
      <formula2>0</formula2>
    </dataValidation>
    <dataValidation allowBlank="true" operator="between" showDropDown="false" showErrorMessage="true" showInputMessage="true" sqref="AN13:AN21" type="list">
      <formula1>$AN$4:$AN$11</formula1>
      <formula2>0</formula2>
    </dataValidation>
    <dataValidation allowBlank="true" operator="between" showDropDown="false" showErrorMessage="true" showInputMessage="true" sqref="AP13:AP21" type="list">
      <formula1>$AP$4:$AP$11</formula1>
      <formula2>0</formula2>
    </dataValidation>
    <dataValidation allowBlank="true" operator="between" showDropDown="false" showErrorMessage="true" showInputMessage="true" sqref="AR13:AR21" type="list">
      <formula1>$AR$4:$AR$11</formula1>
      <formula2>0</formula2>
    </dataValidation>
    <dataValidation allowBlank="true" operator="between" showDropDown="false" showErrorMessage="true" showInputMessage="true" sqref="AT13:AT21" type="list">
      <formula1>$AT$4:$AT$11</formula1>
      <formula2>0</formula2>
    </dataValidation>
    <dataValidation allowBlank="true" operator="between" showDropDown="false" showErrorMessage="true" showInputMessage="true" sqref="AV13:AV21" type="list">
      <formula1>$AV$4:$AV$11</formula1>
      <formula2>0</formula2>
    </dataValidation>
    <dataValidation allowBlank="true" operator="between" showDropDown="false" showErrorMessage="true" showInputMessage="true" sqref="AX13:AX21" type="list">
      <formula1>$AX$4:$AX$11</formula1>
      <formula2>0</formula2>
    </dataValidation>
    <dataValidation allowBlank="true" operator="between" showDropDown="false" showErrorMessage="true" showInputMessage="true" sqref="AZ13:AZ21" type="list">
      <formula1>$AZ$4:$AZ$11</formula1>
      <formula2>0</formula2>
    </dataValidation>
    <dataValidation allowBlank="true" operator="between" showDropDown="false" showErrorMessage="true" showInputMessage="true" sqref="BB13:BB21" type="list">
      <formula1>$BB$4:$BB$11</formula1>
      <formula2>0</formula2>
    </dataValidation>
    <dataValidation allowBlank="true" operator="between" showDropDown="false" showErrorMessage="true" showInputMessage="true" sqref="BD13:BD21" type="list">
      <formula1>$BD$4:$BD$11</formula1>
      <formula2>0</formula2>
    </dataValidation>
    <dataValidation allowBlank="true" operator="between" showDropDown="false" showErrorMessage="true" showInputMessage="true" sqref="BF13:BF21" type="list">
      <formula1>$BF$4:$BF$11</formula1>
      <formula2>0</formula2>
    </dataValidation>
    <dataValidation allowBlank="true" operator="between" showDropDown="false" showErrorMessage="true" showInputMessage="true" sqref="BH13:BH21" type="list">
      <formula1>$BH$4:$BH$11</formula1>
      <formula2>0</formula2>
    </dataValidation>
    <dataValidation allowBlank="true" operator="between" showDropDown="false" showErrorMessage="true" showInputMessage="true" sqref="BL13:BM21" type="list">
      <formula1>$BL$4:$BL$11</formula1>
      <formula2>0</formula2>
    </dataValidation>
    <dataValidation allowBlank="true" operator="between" showDropDown="false" showErrorMessage="true" showInputMessage="true" sqref="BV13:BW21 BY13" type="list">
      <formula1>$BV$4:$BV$11</formula1>
      <formula2>0</formula2>
    </dataValidation>
    <dataValidation allowBlank="true" operator="between" showDropDown="false" showErrorMessage="true" showInputMessage="true" sqref="BN13:BT21 BZ13:DK21" type="list">
      <formula1>BN$4:BN$11</formula1>
      <formula2>0</formula2>
    </dataValidation>
    <dataValidation allowBlank="true" operator="between" showDropDown="false" showErrorMessage="true" showInputMessage="true" sqref="BX13:BX21" type="list">
      <formula1>$BX$4:$BX$11</formula1>
      <formula2>0</formula2>
    </dataValidation>
    <dataValidation allowBlank="true" operator="between" showDropDown="false" showErrorMessage="true" showInputMessage="true" sqref="AF13:AF21" type="list">
      <formula1>$AF$4:$AF$11</formula1>
      <formula2>0</formula2>
    </dataValidation>
  </dataValidations>
  <printOptions headings="false" gridLines="false" gridLinesSet="true" horizontalCentered="false" verticalCentered="false"/>
  <pageMargins left="0.920138888888889" right="0.370138888888889" top="1" bottom="1" header="0.511805555555555" footer="0.511805555555555"/>
  <pageSetup paperSize="1" scale="11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K35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F25" activeCellId="0" sqref="F25"/>
    </sheetView>
  </sheetViews>
  <sheetFormatPr defaultRowHeight="12.75" zeroHeight="false" outlineLevelRow="0" outlineLevelCol="0"/>
  <cols>
    <col collapsed="false" customWidth="true" hidden="false" outlineLevel="0" max="2" min="1" style="65" width="12.29"/>
    <col collapsed="false" customWidth="true" hidden="false" outlineLevel="0" max="3" min="3" style="65" width="5.14"/>
    <col collapsed="false" customWidth="true" hidden="false" outlineLevel="0" max="4" min="4" style="65" width="9.14"/>
    <col collapsed="false" customWidth="true" hidden="false" outlineLevel="0" max="5" min="5" style="65" width="5.28"/>
    <col collapsed="false" customWidth="true" hidden="false" outlineLevel="0" max="6" min="6" style="65" width="9.14"/>
    <col collapsed="false" customWidth="true" hidden="false" outlineLevel="0" max="7" min="7" style="65" width="5.14"/>
    <col collapsed="false" customWidth="true" hidden="false" outlineLevel="0" max="8" min="8" style="65" width="9.14"/>
    <col collapsed="false" customWidth="true" hidden="false" outlineLevel="0" max="9" min="9" style="65" width="5.14"/>
    <col collapsed="false" customWidth="true" hidden="false" outlineLevel="0" max="10" min="10" style="65" width="9.14"/>
    <col collapsed="false" customWidth="true" hidden="false" outlineLevel="0" max="11" min="11" style="65" width="5.28"/>
    <col collapsed="false" customWidth="true" hidden="false" outlineLevel="0" max="12" min="12" style="65" width="9.14"/>
    <col collapsed="false" customWidth="true" hidden="false" outlineLevel="0" max="13" min="13" style="65" width="5.14"/>
    <col collapsed="false" customWidth="true" hidden="false" outlineLevel="0" max="14" min="14" style="65" width="9.14"/>
    <col collapsed="false" customWidth="true" hidden="false" outlineLevel="0" max="15" min="15" style="65" width="5.14"/>
    <col collapsed="false" customWidth="true" hidden="false" outlineLevel="0" max="16" min="16" style="65" width="9.14"/>
    <col collapsed="false" customWidth="true" hidden="false" outlineLevel="0" max="17" min="17" style="65" width="5.14"/>
    <col collapsed="false" customWidth="true" hidden="false" outlineLevel="0" max="18" min="18" style="65" width="9.14"/>
    <col collapsed="false" customWidth="true" hidden="false" outlineLevel="0" max="19" min="19" style="65" width="5.57"/>
    <col collapsed="false" customWidth="true" hidden="false" outlineLevel="0" max="20" min="20" style="65" width="9.14"/>
    <col collapsed="false" customWidth="true" hidden="false" outlineLevel="0" max="21" min="21" style="65" width="5.86"/>
    <col collapsed="false" customWidth="true" hidden="false" outlineLevel="0" max="22" min="22" style="65" width="9.14"/>
    <col collapsed="false" customWidth="true" hidden="false" outlineLevel="0" max="23" min="23" style="65" width="5.7"/>
    <col collapsed="false" customWidth="true" hidden="false" outlineLevel="0" max="24" min="24" style="65" width="9.14"/>
    <col collapsed="false" customWidth="true" hidden="false" outlineLevel="0" max="25" min="25" style="65" width="4.86"/>
    <col collapsed="false" customWidth="true" hidden="false" outlineLevel="0" max="26" min="26" style="65" width="9.14"/>
    <col collapsed="false" customWidth="true" hidden="false" outlineLevel="0" max="27" min="27" style="65" width="5.43"/>
    <col collapsed="false" customWidth="true" hidden="false" outlineLevel="0" max="28" min="28" style="65" width="9.14"/>
    <col collapsed="false" customWidth="true" hidden="false" outlineLevel="0" max="29" min="29" style="65" width="7"/>
    <col collapsed="false" customWidth="true" hidden="false" outlineLevel="0" max="30" min="30" style="65" width="8.71"/>
    <col collapsed="false" customWidth="true" hidden="false" outlineLevel="0" max="31" min="31" style="65" width="3.99"/>
    <col collapsed="false" customWidth="true" hidden="false" outlineLevel="0" max="32" min="32" style="65" width="10"/>
    <col collapsed="false" customWidth="true" hidden="false" outlineLevel="0" max="33" min="33" style="65" width="5.14"/>
    <col collapsed="false" customWidth="true" hidden="false" outlineLevel="0" max="34" min="34" style="65" width="8.71"/>
    <col collapsed="false" customWidth="true" hidden="false" outlineLevel="0" max="35" min="35" style="65" width="3.99"/>
    <col collapsed="false" customWidth="true" hidden="false" outlineLevel="0" max="36" min="36" style="65" width="9.14"/>
    <col collapsed="false" customWidth="true" hidden="false" outlineLevel="0" max="37" min="37" style="65" width="4.14"/>
    <col collapsed="false" customWidth="true" hidden="false" outlineLevel="0" max="38" min="38" style="65" width="9.14"/>
    <col collapsed="false" customWidth="true" hidden="false" outlineLevel="0" max="39" min="39" style="65" width="4.29"/>
    <col collapsed="false" customWidth="true" hidden="false" outlineLevel="0" max="40" min="40" style="65" width="9.14"/>
    <col collapsed="false" customWidth="true" hidden="false" outlineLevel="0" max="41" min="41" style="65" width="3.86"/>
    <col collapsed="false" customWidth="true" hidden="false" outlineLevel="0" max="42" min="42" style="65" width="10.71"/>
    <col collapsed="false" customWidth="true" hidden="false" outlineLevel="0" max="43" min="43" style="65" width="4.43"/>
    <col collapsed="false" customWidth="true" hidden="false" outlineLevel="0" max="44" min="44" style="65" width="10"/>
    <col collapsed="false" customWidth="true" hidden="false" outlineLevel="0" max="45" min="45" style="65" width="5.7"/>
    <col collapsed="false" customWidth="true" hidden="false" outlineLevel="0" max="46" min="46" style="65" width="9.14"/>
    <col collapsed="false" customWidth="true" hidden="false" outlineLevel="0" max="47" min="47" style="65" width="5.14"/>
    <col collapsed="false" customWidth="true" hidden="false" outlineLevel="0" max="48" min="48" style="65" width="9.14"/>
    <col collapsed="false" customWidth="true" hidden="false" outlineLevel="0" max="49" min="49" style="65" width="4.43"/>
    <col collapsed="false" customWidth="true" hidden="false" outlineLevel="0" max="50" min="50" style="65" width="11.86"/>
    <col collapsed="false" customWidth="true" hidden="false" outlineLevel="0" max="51" min="51" style="65" width="4.29"/>
    <col collapsed="false" customWidth="true" hidden="false" outlineLevel="0" max="52" min="52" style="65" width="11.99"/>
    <col collapsed="false" customWidth="true" hidden="false" outlineLevel="0" max="53" min="53" style="65" width="5.14"/>
    <col collapsed="false" customWidth="true" hidden="false" outlineLevel="0" max="54" min="54" style="65" width="10.85"/>
    <col collapsed="false" customWidth="true" hidden="false" outlineLevel="0" max="55" min="55" style="65" width="5.14"/>
    <col collapsed="false" customWidth="true" hidden="false" outlineLevel="0" max="96" min="56" style="65" width="9.14"/>
    <col collapsed="false" customWidth="true" hidden="false" outlineLevel="0" max="97" min="97" style="65" width="11.42"/>
    <col collapsed="false" customWidth="true" hidden="false" outlineLevel="0" max="1025" min="98" style="65" width="9.14"/>
  </cols>
  <sheetData>
    <row r="1" customFormat="false" ht="12.75" hidden="false" customHeight="false" outlineLevel="0" collapsed="false">
      <c r="A1" s="27" t="s">
        <v>0</v>
      </c>
      <c r="B1" s="93" t="str">
        <f aca="false">'Pick Sheet'!B1</f>
        <v>Noles </v>
      </c>
      <c r="C1" s="93"/>
      <c r="D1" s="94" t="str">
        <f aca="false">'Pick Sheet'!D1</f>
        <v>Lally's Laggers</v>
      </c>
      <c r="E1" s="94"/>
      <c r="F1" s="94" t="str">
        <f aca="false">'Pick Sheet'!F1</f>
        <v>Mickey G</v>
      </c>
      <c r="G1" s="94"/>
      <c r="H1" s="94" t="str">
        <f aca="false">'Pick Sheet'!H1</f>
        <v>Frog Tavern </v>
      </c>
      <c r="I1" s="94"/>
      <c r="J1" s="94" t="str">
        <f aca="false">'Pick Sheet'!J1</f>
        <v>Lally Dog</v>
      </c>
      <c r="K1" s="94"/>
      <c r="L1" s="94" t="str">
        <f aca="false">'Pick Sheet'!L1</f>
        <v>Read &amp; Mickey</v>
      </c>
      <c r="M1" s="94"/>
      <c r="N1" s="94" t="str">
        <f aca="false">'Pick Sheet'!N1</f>
        <v>Boladon</v>
      </c>
      <c r="O1" s="94"/>
      <c r="P1" s="94" t="str">
        <f aca="false">'Pick Sheet'!P1</f>
        <v>Final Round</v>
      </c>
      <c r="Q1" s="94"/>
      <c r="R1" s="94" t="str">
        <f aca="false">'Pick Sheet'!R1</f>
        <v>Back-N-Back</v>
      </c>
      <c r="S1" s="94"/>
      <c r="T1" s="94" t="str">
        <f aca="false">'Pick Sheet'!T1</f>
        <v>Moon Golf</v>
      </c>
      <c r="U1" s="94"/>
      <c r="V1" s="94" t="str">
        <f aca="false">'Pick Sheet'!V1</f>
        <v>Chicken Wingers</v>
      </c>
      <c r="W1" s="94"/>
      <c r="X1" s="94" t="str">
        <f aca="false">'Pick Sheet'!X1</f>
        <v>Air Bacon</v>
      </c>
      <c r="Y1" s="94"/>
      <c r="Z1" s="94" t="str">
        <f aca="false">'Pick Sheet'!Z1</f>
        <v>Nine the Hardway</v>
      </c>
      <c r="AA1" s="94"/>
      <c r="AB1" s="94" t="str">
        <f aca="false">'Pick Sheet'!AB1</f>
        <v>Liverpool FC </v>
      </c>
      <c r="AC1" s="94"/>
      <c r="AD1" s="94" t="str">
        <f aca="false">'Pick Sheet'!AD1</f>
        <v>Masters Dominators</v>
      </c>
      <c r="AE1" s="94"/>
      <c r="AF1" s="94" t="str">
        <f aca="false">'Pick Sheet'!AF1</f>
        <v>Firefighters</v>
      </c>
      <c r="AG1" s="94"/>
      <c r="AH1" s="94" t="str">
        <f aca="false">'Pick Sheet'!AH1</f>
        <v>Great Scot</v>
      </c>
      <c r="AI1" s="94"/>
      <c r="AJ1" s="94" t="str">
        <f aca="false">'Pick Sheet'!AJ1</f>
        <v>Nobody Cares </v>
      </c>
      <c r="AK1" s="94"/>
      <c r="AL1" s="94" t="str">
        <f aca="false">'Pick Sheet'!AL1</f>
        <v>Marky Mark</v>
      </c>
      <c r="AM1" s="94"/>
      <c r="AN1" s="94" t="str">
        <f aca="false">'Pick Sheet'!AN1</f>
        <v>VeeBee</v>
      </c>
      <c r="AO1" s="94"/>
      <c r="AP1" s="94" t="str">
        <f aca="false">'Pick Sheet'!AP1</f>
        <v>The Heavyweights</v>
      </c>
      <c r="AQ1" s="94"/>
      <c r="AR1" s="94" t="str">
        <f aca="false">'Pick Sheet'!AR1</f>
        <v>DB Hookers </v>
      </c>
      <c r="AS1" s="94"/>
      <c r="AT1" s="94" t="str">
        <f aca="false">'Pick Sheet'!AT1</f>
        <v>Tiagra Woods</v>
      </c>
      <c r="AU1" s="94"/>
      <c r="AV1" s="94" t="str">
        <f aca="false">'Pick Sheet'!AV1</f>
        <v>Ace's</v>
      </c>
      <c r="AW1" s="94"/>
      <c r="AX1" s="94" t="str">
        <f aca="false">'Pick Sheet'!AX1</f>
        <v>Hurricane Augusta</v>
      </c>
      <c r="AY1" s="94"/>
      <c r="AZ1" s="94" t="str">
        <f aca="false">'Pick Sheet'!AZ1</f>
        <v>Boomer Sooner </v>
      </c>
      <c r="BA1" s="94"/>
      <c r="BB1" s="94" t="str">
        <f aca="false">'Pick Sheet'!BB1</f>
        <v>Garheard</v>
      </c>
      <c r="BC1" s="94"/>
      <c r="BD1" s="94" t="str">
        <f aca="false">'Pick Sheet'!BD1</f>
        <v>CBS Can't Be Stopped</v>
      </c>
      <c r="BE1" s="94"/>
      <c r="BF1" s="94" t="str">
        <f aca="false">'Pick Sheet'!BF1</f>
        <v>Blue Nation</v>
      </c>
      <c r="BG1" s="94"/>
      <c r="BH1" s="94" t="str">
        <f aca="false">'Pick Sheet'!BH1</f>
        <v>Phillyrobb</v>
      </c>
      <c r="BI1" s="94"/>
      <c r="BJ1" s="94" t="str">
        <f aca="false">'Pick Sheet'!BJ1</f>
        <v>The Gator &amp; The Dawg</v>
      </c>
      <c r="BK1" s="94"/>
      <c r="BL1" s="94" t="str">
        <f aca="false">'Pick Sheet'!BL1</f>
        <v>Queen His Ass</v>
      </c>
      <c r="BM1" s="94"/>
      <c r="BN1" s="94" t="str">
        <f aca="false">'Pick Sheet'!BN1</f>
        <v>Chucktown Cooper</v>
      </c>
      <c r="BO1" s="94"/>
      <c r="BP1" s="94" t="str">
        <f aca="false">'Pick Sheet'!BP1</f>
        <v>It's All Abut hedge</v>
      </c>
      <c r="BQ1" s="94"/>
      <c r="BR1" s="94" t="str">
        <f aca="false">'Pick Sheet'!BR1</f>
        <v>Pirpo Wabo</v>
      </c>
      <c r="BS1" s="94"/>
      <c r="BT1" s="94" t="str">
        <f aca="false">'Pick Sheet'!BT1</f>
        <v>DABank</v>
      </c>
      <c r="BU1" s="94"/>
      <c r="BV1" s="94" t="str">
        <f aca="false">'Pick Sheet'!BV1</f>
        <v>1st Group Out</v>
      </c>
      <c r="BW1" s="94"/>
      <c r="BX1" s="94" t="str">
        <f aca="false">'Pick Sheet'!BX1</f>
        <v>SandBaggers</v>
      </c>
      <c r="BY1" s="94"/>
      <c r="BZ1" s="94" t="str">
        <f aca="false">'Pick Sheet'!BZ1</f>
        <v>Sultans of Schwing</v>
      </c>
      <c r="CA1" s="94"/>
      <c r="CB1" s="94" t="str">
        <f aca="false">'Pick Sheet'!CB1</f>
        <v>Shank &amp; Thank</v>
      </c>
      <c r="CC1" s="94"/>
      <c r="CD1" s="94" t="str">
        <f aca="false">'Pick Sheet'!CD1</f>
        <v>Team Bozak</v>
      </c>
      <c r="CE1" s="94"/>
      <c r="CF1" s="94" t="str">
        <f aca="false">'Pick Sheet'!CF1</f>
        <v>Off Course</v>
      </c>
      <c r="CG1" s="94"/>
      <c r="CH1" s="94" t="str">
        <f aca="false">'Pick Sheet'!CH1</f>
        <v>Glen Abbey</v>
      </c>
      <c r="CI1" s="94"/>
      <c r="CJ1" s="94" t="str">
        <f aca="false">'Pick Sheet'!CJ1</f>
        <v>Found the beach, again</v>
      </c>
      <c r="CK1" s="94"/>
      <c r="CL1" s="94" t="str">
        <f aca="false">'Pick Sheet'!CL1</f>
        <v>Go Big or Go Home</v>
      </c>
      <c r="CM1" s="94"/>
      <c r="CN1" s="94" t="str">
        <f aca="false">'Pick Sheet'!CN1</f>
        <v>Pristine</v>
      </c>
      <c r="CO1" s="94"/>
      <c r="CP1" s="94" t="str">
        <f aca="false">'Pick Sheet'!CP1</f>
        <v>The Connection</v>
      </c>
      <c r="CQ1" s="94"/>
      <c r="CR1" s="94" t="str">
        <f aca="false">'Pick Sheet'!CR1</f>
        <v>Seminole Wildcats</v>
      </c>
      <c r="CS1" s="94"/>
      <c r="CT1" s="94" t="str">
        <f aca="false">'Pick Sheet'!CT1</f>
        <v>Team Larson</v>
      </c>
      <c r="CU1" s="94"/>
      <c r="CV1" s="94" t="str">
        <f aca="false">'Pick Sheet'!CV1</f>
        <v>Joe's Team</v>
      </c>
      <c r="CW1" s="94"/>
      <c r="CX1" s="94" t="str">
        <f aca="false">'Pick Sheet'!CX1</f>
        <v>Cinderella Story Boys</v>
      </c>
      <c r="CY1" s="94"/>
      <c r="CZ1" s="94" t="str">
        <f aca="false">'Pick Sheet'!CZ1</f>
        <v>Jupiter Rules</v>
      </c>
      <c r="DA1" s="94"/>
      <c r="DB1" s="94" t="str">
        <f aca="false">'Pick Sheet'!DB1</f>
        <v>Yahoo Danny</v>
      </c>
      <c r="DC1" s="94"/>
      <c r="DD1" s="94" t="n">
        <f aca="false">'Pick Sheet'!DD1</f>
        <v>0</v>
      </c>
      <c r="DE1" s="94"/>
      <c r="DF1" s="94" t="n">
        <f aca="false">'Pick Sheet'!DF1</f>
        <v>0</v>
      </c>
      <c r="DG1" s="94"/>
      <c r="DH1" s="94" t="n">
        <f aca="false">'Pick Sheet'!DH1</f>
        <v>0</v>
      </c>
      <c r="DI1" s="94"/>
      <c r="DJ1" s="94" t="n">
        <f aca="false">'Pick Sheet'!DJ1</f>
        <v>0</v>
      </c>
      <c r="DK1" s="94"/>
    </row>
    <row r="2" customFormat="false" ht="12.75" hidden="false" customHeight="false" outlineLevel="0" collapsed="false">
      <c r="A2" s="95" t="s">
        <v>1</v>
      </c>
      <c r="B2" s="93" t="str">
        <f aca="false">'Pick Sheet'!B2</f>
        <v>Poe &amp; Keymont</v>
      </c>
      <c r="C2" s="93"/>
      <c r="D2" s="94" t="str">
        <f aca="false">'Pick Sheet'!D2</f>
        <v>Jay Lally</v>
      </c>
      <c r="E2" s="94"/>
      <c r="F2" s="94" t="str">
        <f aca="false">'Pick Sheet'!F2</f>
        <v>Mick Graham</v>
      </c>
      <c r="G2" s="94"/>
      <c r="H2" s="94" t="str">
        <f aca="false">'Pick Sheet'!H2</f>
        <v>Drew &amp; Mayor</v>
      </c>
      <c r="I2" s="94"/>
      <c r="J2" s="94" t="str">
        <f aca="false">'Pick Sheet'!J2</f>
        <v>Jack &amp; Jay </v>
      </c>
      <c r="K2" s="94"/>
      <c r="L2" s="94" t="str">
        <f aca="false">'Pick Sheet'!L2</f>
        <v>Jason Read &amp; Mick Graham</v>
      </c>
      <c r="M2" s="94"/>
      <c r="N2" s="94" t="str">
        <f aca="false">'Pick Sheet'!N2</f>
        <v>Chuck &amp; Jack</v>
      </c>
      <c r="O2" s="94"/>
      <c r="P2" s="94" t="str">
        <f aca="false">'Pick Sheet'!P2</f>
        <v>Christian &amp; Box</v>
      </c>
      <c r="Q2" s="94"/>
      <c r="R2" s="94" t="str">
        <f aca="false">'Pick Sheet'!R2</f>
        <v>Jeremy Black</v>
      </c>
      <c r="S2" s="94"/>
      <c r="T2" s="94" t="str">
        <f aca="false">'Pick Sheet'!T2</f>
        <v>Dan &amp; Anne Moon</v>
      </c>
      <c r="U2" s="94"/>
      <c r="V2" s="94" t="str">
        <f aca="false">'Pick Sheet'!V2</f>
        <v>Tim Monroe</v>
      </c>
      <c r="W2" s="94"/>
      <c r="X2" s="94" t="str">
        <f aca="false">'Pick Sheet'!X2</f>
        <v>Bill Bacon</v>
      </c>
      <c r="Y2" s="94"/>
      <c r="Z2" s="94" t="str">
        <f aca="false">'Pick Sheet'!Z2</f>
        <v>Robbie Bryson</v>
      </c>
      <c r="AA2" s="94"/>
      <c r="AB2" s="94" t="str">
        <f aca="false">'Pick Sheet'!AB2</f>
        <v>Robbie Bryson</v>
      </c>
      <c r="AC2" s="94"/>
      <c r="AD2" s="94" t="str">
        <f aca="false">'Pick Sheet'!AD2</f>
        <v>Don V &amp; Mike Fischer</v>
      </c>
      <c r="AE2" s="94"/>
      <c r="AF2" s="94" t="str">
        <f aca="false">'Pick Sheet'!AF2</f>
        <v>Tom Morissette</v>
      </c>
      <c r="AG2" s="94"/>
      <c r="AH2" s="94" t="str">
        <f aca="false">'Pick Sheet'!AH2</f>
        <v>Rob Roy</v>
      </c>
      <c r="AI2" s="94"/>
      <c r="AJ2" s="94" t="str">
        <f aca="false">'Pick Sheet'!AJ2</f>
        <v>Jim Flagg</v>
      </c>
      <c r="AK2" s="94"/>
      <c r="AL2" s="94" t="str">
        <f aca="false">'Pick Sheet'!AL2</f>
        <v>Mark Smith</v>
      </c>
      <c r="AM2" s="94"/>
      <c r="AN2" s="94" t="str">
        <f aca="false">'Pick Sheet'!AN2</f>
        <v>Gordon Parker &amp; Peter Barry</v>
      </c>
      <c r="AO2" s="94"/>
      <c r="AP2" s="94" t="str">
        <f aca="false">'Pick Sheet'!AP2</f>
        <v>Mike Poppell &amp; Marc Pfonnenstein</v>
      </c>
      <c r="AQ2" s="94"/>
      <c r="AR2" s="94" t="str">
        <f aca="false">'Pick Sheet'!AR2</f>
        <v>Mike Davis &amp; Robert Stephenson</v>
      </c>
      <c r="AS2" s="94"/>
      <c r="AT2" s="94" t="str">
        <f aca="false">'Pick Sheet'!AT2</f>
        <v>J. Kee, K. Kuhnel, C.Nicolan, J Ullivari</v>
      </c>
      <c r="AU2" s="94"/>
      <c r="AV2" s="94" t="str">
        <f aca="false">'Pick Sheet'!AV2</f>
        <v>Julian Martini</v>
      </c>
      <c r="AW2" s="94"/>
      <c r="AX2" s="94" t="str">
        <f aca="false">'Pick Sheet'!AX2</f>
        <v>Greg McMillan</v>
      </c>
      <c r="AY2" s="94"/>
      <c r="AZ2" s="94" t="str">
        <f aca="false">'Pick Sheet'!AZ2</f>
        <v>Greg McMilan</v>
      </c>
      <c r="BA2" s="94"/>
      <c r="BB2" s="94" t="str">
        <f aca="false">'Pick Sheet'!BB2</f>
        <v>Garth Savage</v>
      </c>
      <c r="BC2" s="94"/>
      <c r="BD2" s="94" t="str">
        <f aca="false">'Pick Sheet'!BD2</f>
        <v>Kevin &amp; Reda Rozanski</v>
      </c>
      <c r="BE2" s="94"/>
      <c r="BF2" s="94" t="str">
        <f aca="false">'Pick Sheet'!BF2</f>
        <v>Kevin &amp; Reda Rozanski</v>
      </c>
      <c r="BG2" s="94"/>
      <c r="BH2" s="94" t="str">
        <f aca="false">'Pick Sheet'!BH2</f>
        <v>Phil G &amp; Robbie B</v>
      </c>
      <c r="BI2" s="94"/>
      <c r="BJ2" s="94" t="str">
        <f aca="false">'Pick Sheet'!BJ2</f>
        <v>R Mangan &amp; M Hale</v>
      </c>
      <c r="BK2" s="94"/>
      <c r="BL2" s="94" t="str">
        <f aca="false">'Pick Sheet'!BL2</f>
        <v>R Mangan</v>
      </c>
      <c r="BM2" s="94"/>
      <c r="BN2" s="94" t="str">
        <f aca="false">'Pick Sheet'!BN2</f>
        <v>David Cooper</v>
      </c>
      <c r="BO2" s="94"/>
      <c r="BP2" s="94" t="str">
        <f aca="false">'Pick Sheet'!BP2</f>
        <v>Pirpo, Ap, Gunny, Hedge</v>
      </c>
      <c r="BQ2" s="94"/>
      <c r="BR2" s="94" t="str">
        <f aca="false">'Pick Sheet'!BR2</f>
        <v>Pirpo &amp; S. Kingston</v>
      </c>
      <c r="BS2" s="94"/>
      <c r="BT2" s="94" t="str">
        <f aca="false">'Pick Sheet'!BT2</f>
        <v>Dave Bankowski</v>
      </c>
      <c r="BU2" s="94"/>
      <c r="BV2" s="94" t="str">
        <f aca="false">'Pick Sheet'!BV2</f>
        <v>Dbanl, Bob Popp, Don E., Bob Dumey</v>
      </c>
      <c r="BW2" s="94"/>
      <c r="BX2" s="94" t="str">
        <f aca="false">'Pick Sheet'!BX2</f>
        <v>Willie Ray &amp; Glen Davis</v>
      </c>
      <c r="BY2" s="94"/>
      <c r="BZ2" s="94" t="str">
        <f aca="false">'Pick Sheet'!BZ2</f>
        <v>Joe G. Pike Perkins</v>
      </c>
      <c r="CA2" s="94"/>
      <c r="CB2" s="94" t="str">
        <f aca="false">'Pick Sheet'!CB2</f>
        <v>Davarius Jenkins</v>
      </c>
      <c r="CC2" s="94"/>
      <c r="CD2" s="94" t="str">
        <f aca="false">'Pick Sheet'!CD2</f>
        <v>Bill O </v>
      </c>
      <c r="CE2" s="94"/>
      <c r="CF2" s="94" t="str">
        <f aca="false">'Pick Sheet'!CF2</f>
        <v>JB / BP</v>
      </c>
      <c r="CG2" s="94"/>
      <c r="CH2" s="94" t="str">
        <f aca="false">'Pick Sheet'!CH2</f>
        <v>Paul Lamontagne</v>
      </c>
      <c r="CI2" s="94"/>
      <c r="CJ2" s="94" t="str">
        <f aca="false">'Pick Sheet'!CJ2</f>
        <v>Geoff &amp; Monica Stam</v>
      </c>
      <c r="CK2" s="94"/>
      <c r="CL2" s="94" t="str">
        <f aca="false">'Pick Sheet'!CL2</f>
        <v>Lance Crouch</v>
      </c>
      <c r="CM2" s="94"/>
      <c r="CN2" s="94" t="str">
        <f aca="false">'Pick Sheet'!CN2</f>
        <v>T. Guyton</v>
      </c>
      <c r="CO2" s="94"/>
      <c r="CP2" s="94" t="str">
        <f aca="false">'Pick Sheet'!CP2</f>
        <v>Mike Lacourse</v>
      </c>
      <c r="CQ2" s="94"/>
      <c r="CR2" s="94" t="str">
        <f aca="false">'Pick Sheet'!CR2</f>
        <v>Kevin &amp; Reda Rozanski</v>
      </c>
      <c r="CS2" s="94"/>
      <c r="CT2" s="94" t="str">
        <f aca="false">'Pick Sheet'!CT2</f>
        <v>James Larson</v>
      </c>
      <c r="CU2" s="94"/>
      <c r="CV2" s="94" t="str">
        <f aca="false">'Pick Sheet'!CV2</f>
        <v>Joe Breeden</v>
      </c>
      <c r="CW2" s="94"/>
      <c r="CX2" s="94" t="str">
        <f aca="false">'Pick Sheet'!CX2</f>
        <v>Zack &amp; Rob Roy</v>
      </c>
      <c r="CY2" s="94"/>
      <c r="CZ2" s="94" t="str">
        <f aca="false">'Pick Sheet'!CZ2</f>
        <v>Drew &amp; Mayor</v>
      </c>
      <c r="DA2" s="94"/>
      <c r="DB2" s="94" t="str">
        <f aca="false">'Pick Sheet'!DB2</f>
        <v>Danny Tran</v>
      </c>
      <c r="DC2" s="94"/>
      <c r="DD2" s="94" t="n">
        <f aca="false">'Pick Sheet'!DD2</f>
        <v>0</v>
      </c>
      <c r="DE2" s="94"/>
      <c r="DF2" s="94" t="n">
        <f aca="false">'Pick Sheet'!DF2</f>
        <v>0</v>
      </c>
      <c r="DG2" s="94"/>
      <c r="DH2" s="94" t="n">
        <f aca="false">'Pick Sheet'!DH2</f>
        <v>0</v>
      </c>
      <c r="DI2" s="94"/>
      <c r="DJ2" s="94" t="n">
        <f aca="false">'Pick Sheet'!DJ2</f>
        <v>0</v>
      </c>
      <c r="DK2" s="94"/>
    </row>
    <row r="3" s="97" customFormat="true" ht="12.75" hidden="false" customHeight="false" outlineLevel="0" collapsed="false">
      <c r="A3" s="96" t="s">
        <v>214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</row>
    <row r="4" customFormat="false" ht="12.75" hidden="false" customHeight="false" outlineLevel="0" collapsed="false">
      <c r="A4" s="98" t="s">
        <v>215</v>
      </c>
      <c r="B4" s="99" t="str">
        <f aca="false">'Pick Sheet'!B4</f>
        <v>McIlroy</v>
      </c>
      <c r="C4" s="99" t="n">
        <f aca="false">VLOOKUP(Scoreboard!B4,scores,5)</f>
        <v>-3</v>
      </c>
      <c r="D4" s="99" t="str">
        <f aca="false">'Pick Sheet'!D4</f>
        <v>Rose</v>
      </c>
      <c r="E4" s="99" t="n">
        <f aca="false">VLOOKUP(Scoreboard!D4,scores,5)</f>
        <v>0</v>
      </c>
      <c r="F4" s="99" t="str">
        <f aca="false">'Pick Sheet'!F4</f>
        <v>Mickelson</v>
      </c>
      <c r="G4" s="99" t="n">
        <f aca="false">VLOOKUP(Scoreboard!F4,scores,5)</f>
        <v>-2</v>
      </c>
      <c r="H4" s="99" t="str">
        <f aca="false">'Pick Sheet'!H4</f>
        <v>Watson</v>
      </c>
      <c r="I4" s="99" t="n">
        <f aca="false">VLOOKUP(Scoreboard!H4,scores,5)</f>
        <v>1</v>
      </c>
      <c r="J4" s="99" t="str">
        <f aca="false">'Pick Sheet'!J4</f>
        <v>Rose</v>
      </c>
      <c r="K4" s="99" t="n">
        <f aca="false">VLOOKUP(Scoreboard!J4,scores,5)</f>
        <v>0</v>
      </c>
      <c r="L4" s="99" t="str">
        <f aca="false">'Pick Sheet'!L4</f>
        <v>Day</v>
      </c>
      <c r="M4" s="99" t="n">
        <f aca="false">VLOOKUP(Scoreboard!L4,scores,5)</f>
        <v>3</v>
      </c>
      <c r="N4" s="99" t="str">
        <f aca="false">'Pick Sheet'!N4</f>
        <v>Rose</v>
      </c>
      <c r="O4" s="99" t="n">
        <f aca="false">VLOOKUP(Scoreboard!N4,scores,5)</f>
        <v>0</v>
      </c>
      <c r="P4" s="99" t="str">
        <f aca="false">'Pick Sheet'!P4</f>
        <v>Mickelson</v>
      </c>
      <c r="Q4" s="99" t="n">
        <f aca="false">VLOOKUP(Scoreboard!P4,scores,5)</f>
        <v>-2</v>
      </c>
      <c r="R4" s="99" t="str">
        <f aca="false">'Pick Sheet'!R4</f>
        <v>Schwartzel</v>
      </c>
      <c r="S4" s="99" t="n">
        <f aca="false">VLOOKUP(Scoreboard!R4,scores,5)</f>
        <v>0</v>
      </c>
      <c r="T4" s="99" t="str">
        <f aca="false">'Pick Sheet'!T4</f>
        <v>Grace</v>
      </c>
      <c r="U4" s="99" t="n">
        <f aca="false">VLOOKUP(Scoreboard!T4,scores,5)</f>
        <v>1</v>
      </c>
      <c r="V4" s="99" t="str">
        <f aca="false">'Pick Sheet'!V4</f>
        <v>Casey</v>
      </c>
      <c r="W4" s="99" t="n">
        <f aca="false">VLOOKUP(Scoreboard!V4,scores,5)</f>
        <v>2</v>
      </c>
      <c r="X4" s="99" t="str">
        <f aca="false">'Pick Sheet'!X4</f>
        <v>Thomas</v>
      </c>
      <c r="Y4" s="99" t="n">
        <f aca="false">VLOOKUP(Scoreboard!X4,scores,5)</f>
        <v>2</v>
      </c>
      <c r="Z4" s="99" t="str">
        <f aca="false">'Pick Sheet'!Z4</f>
        <v>Matsuyama</v>
      </c>
      <c r="AA4" s="99" t="n">
        <f aca="false">VLOOKUP(Scoreboard!Z4,scores,5)</f>
        <v>1</v>
      </c>
      <c r="AB4" s="99" t="str">
        <f aca="false">'Pick Sheet'!AB4</f>
        <v>Rose</v>
      </c>
      <c r="AC4" s="99" t="n">
        <f aca="false">VLOOKUP(Scoreboard!AB4,scores,5)</f>
        <v>0</v>
      </c>
      <c r="AD4" s="99" t="str">
        <f aca="false">'Pick Sheet'!AD4</f>
        <v>Spieth</v>
      </c>
      <c r="AE4" s="99" t="n">
        <f aca="false">VLOOKUP(Scoreboard!AD4,scores,5)</f>
        <v>-6</v>
      </c>
      <c r="AF4" s="99" t="str">
        <f aca="false">'Pick Sheet'!AF4</f>
        <v>Rahm</v>
      </c>
      <c r="AG4" s="99" t="n">
        <f aca="false">VLOOKUP(Scoreboard!AF4,scores,5)</f>
        <v>3</v>
      </c>
      <c r="AH4" s="99" t="str">
        <f aca="false">'Pick Sheet'!AH4</f>
        <v>Spieth</v>
      </c>
      <c r="AI4" s="99" t="n">
        <f aca="false">VLOOKUP(Scoreboard!AH4,scores,5)</f>
        <v>-6</v>
      </c>
      <c r="AJ4" s="99" t="str">
        <f aca="false">'Pick Sheet'!AJ4</f>
        <v>Thomas</v>
      </c>
      <c r="AK4" s="99" t="n">
        <f aca="false">VLOOKUP(Scoreboard!AJ4,scores,5)</f>
        <v>2</v>
      </c>
      <c r="AL4" s="99" t="str">
        <f aca="false">'Pick Sheet'!AL4</f>
        <v>Day</v>
      </c>
      <c r="AM4" s="99" t="n">
        <f aca="false">VLOOKUP(Scoreboard!AL4,scores,5)</f>
        <v>3</v>
      </c>
      <c r="AN4" s="99" t="str">
        <f aca="false">'Pick Sheet'!AN4</f>
        <v>Fowler</v>
      </c>
      <c r="AO4" s="99" t="n">
        <f aca="false">VLOOKUP(Scoreboard!AN4,scores,5)</f>
        <v>-2</v>
      </c>
      <c r="AP4" s="99" t="str">
        <f aca="false">'Pick Sheet'!AP4</f>
        <v>Spieth</v>
      </c>
      <c r="AQ4" s="99" t="n">
        <f aca="false">VLOOKUP(Scoreboard!AP4,scores,5)</f>
        <v>-6</v>
      </c>
      <c r="AR4" s="99" t="str">
        <f aca="false">'Pick Sheet'!AR4</f>
        <v>Rose</v>
      </c>
      <c r="AS4" s="99" t="n">
        <f aca="false">VLOOKUP(Scoreboard!AR4,scores,5)</f>
        <v>0</v>
      </c>
      <c r="AT4" s="99" t="str">
        <f aca="false">'Pick Sheet'!AT4</f>
        <v>McIlroy</v>
      </c>
      <c r="AU4" s="99" t="n">
        <f aca="false">VLOOKUP(Scoreboard!AT4,scores,5)</f>
        <v>-3</v>
      </c>
      <c r="AV4" s="99" t="str">
        <f aca="false">'Pick Sheet'!AV4</f>
        <v>Johnson D</v>
      </c>
      <c r="AW4" s="99" t="n">
        <f aca="false">VLOOKUP(Scoreboard!AV4,scores,5)</f>
        <v>1</v>
      </c>
      <c r="AX4" s="99" t="str">
        <f aca="false">'Pick Sheet'!AX4</f>
        <v>Watson</v>
      </c>
      <c r="AY4" s="99" t="n">
        <f aca="false">VLOOKUP(Scoreboard!AX4,scores,5)</f>
        <v>1</v>
      </c>
      <c r="AZ4" s="99" t="str">
        <f aca="false">'Pick Sheet'!AZ4</f>
        <v>Garcia</v>
      </c>
      <c r="BA4" s="99" t="n">
        <f aca="false">VLOOKUP(Scoreboard!AZ4,scores,5)</f>
        <v>9</v>
      </c>
      <c r="BB4" s="99" t="str">
        <f aca="false">'Pick Sheet'!BB4</f>
        <v>McIlroy</v>
      </c>
      <c r="BC4" s="99" t="n">
        <f aca="false">VLOOKUP(Scoreboard!BB4,scores,5)</f>
        <v>-3</v>
      </c>
      <c r="BD4" s="99" t="str">
        <f aca="false">'Pick Sheet'!BD4</f>
        <v>McIlroy</v>
      </c>
      <c r="BE4" s="99" t="n">
        <f aca="false">VLOOKUP(Scoreboard!BD4,scores,5)</f>
        <v>-3</v>
      </c>
      <c r="BF4" s="99" t="str">
        <f aca="false">'Pick Sheet'!BF4</f>
        <v>Woods</v>
      </c>
      <c r="BG4" s="99" t="n">
        <f aca="false">VLOOKUP(Scoreboard!BF4,scores,5)</f>
        <v>1</v>
      </c>
      <c r="BH4" s="99" t="str">
        <f aca="false">'Pick Sheet'!BH4</f>
        <v>Casey</v>
      </c>
      <c r="BI4" s="99" t="n">
        <f aca="false">VLOOKUP(Scoreboard!BH4,scores,5)</f>
        <v>2</v>
      </c>
      <c r="BJ4" s="99" t="str">
        <f aca="false">'Pick Sheet'!BJ4</f>
        <v>Rose</v>
      </c>
      <c r="BK4" s="99" t="n">
        <f aca="false">VLOOKUP(Scoreboard!BJ4,scores,5)</f>
        <v>0</v>
      </c>
      <c r="BL4" s="99" t="str">
        <f aca="false">'Pick Sheet'!BL4</f>
        <v>Kuchar</v>
      </c>
      <c r="BM4" s="99" t="n">
        <f aca="false">VLOOKUP(Scoreboard!BL4,scores,5)</f>
        <v>-4</v>
      </c>
      <c r="BN4" s="99" t="str">
        <f aca="false">'Pick Sheet'!BN4</f>
        <v>Rose</v>
      </c>
      <c r="BO4" s="99" t="n">
        <f aca="false">VLOOKUP(Scoreboard!BN4,scores,5)</f>
        <v>0</v>
      </c>
      <c r="BP4" s="99" t="str">
        <f aca="false">'Pick Sheet'!BP4</f>
        <v>Rose</v>
      </c>
      <c r="BQ4" s="99" t="n">
        <f aca="false">VLOOKUP(Scoreboard!BP4,scores,5)</f>
        <v>0</v>
      </c>
      <c r="BR4" s="99" t="str">
        <f aca="false">'Pick Sheet'!BR4</f>
        <v>Chappell</v>
      </c>
      <c r="BS4" s="99" t="n">
        <f aca="false">VLOOKUP(Scoreboard!BR4,scores,5)</f>
        <v>5</v>
      </c>
      <c r="BT4" s="99" t="str">
        <f aca="false">'Pick Sheet'!BT4</f>
        <v>Watson</v>
      </c>
      <c r="BU4" s="99" t="n">
        <f aca="false">VLOOKUP(Scoreboard!BT4,scores,5)</f>
        <v>1</v>
      </c>
      <c r="BV4" s="99" t="str">
        <f aca="false">'Pick Sheet'!BV4</f>
        <v>Thomas</v>
      </c>
      <c r="BW4" s="99" t="n">
        <f aca="false">VLOOKUP(Scoreboard!BV4,scores,5)</f>
        <v>2</v>
      </c>
      <c r="BX4" s="99" t="str">
        <f aca="false">'Pick Sheet'!BX4</f>
        <v>Moore</v>
      </c>
      <c r="BY4" s="99" t="n">
        <f aca="false">VLOOKUP(Scoreboard!BX4,scores,5)</f>
        <v>2</v>
      </c>
      <c r="BZ4" s="99" t="str">
        <f aca="false">'Pick Sheet'!BZ4</f>
        <v>Casey</v>
      </c>
      <c r="CA4" s="99" t="n">
        <f aca="false">VLOOKUP(Scoreboard!BZ4,scores,5)</f>
        <v>2</v>
      </c>
      <c r="CB4" s="99" t="str">
        <f aca="false">'Pick Sheet'!CB4</f>
        <v>Watson</v>
      </c>
      <c r="CC4" s="99" t="n">
        <f aca="false">VLOOKUP(Scoreboard!CB4,scores,5)</f>
        <v>1</v>
      </c>
      <c r="CD4" s="99" t="str">
        <f aca="false">'Pick Sheet'!CD4</f>
        <v>McIlroy</v>
      </c>
      <c r="CE4" s="99" t="n">
        <f aca="false">VLOOKUP(Scoreboard!CD4,scores,5)</f>
        <v>-3</v>
      </c>
      <c r="CF4" s="99" t="str">
        <f aca="false">'Pick Sheet'!CF4</f>
        <v>Thomas</v>
      </c>
      <c r="CG4" s="99" t="n">
        <f aca="false">VLOOKUP(Scoreboard!CF4,scores,5)</f>
        <v>2</v>
      </c>
      <c r="CH4" s="99" t="str">
        <f aca="false">'Pick Sheet'!CH4</f>
        <v>Garcia</v>
      </c>
      <c r="CI4" s="99" t="n">
        <f aca="false">VLOOKUP(Scoreboard!CH4,scores,5)</f>
        <v>9</v>
      </c>
      <c r="CJ4" s="99" t="str">
        <f aca="false">'Pick Sheet'!CJ4</f>
        <v>Rose</v>
      </c>
      <c r="CK4" s="99" t="n">
        <f aca="false">VLOOKUP(Scoreboard!CJ4,scores,5)</f>
        <v>0</v>
      </c>
      <c r="CL4" s="99" t="str">
        <f aca="false">'Pick Sheet'!CL4</f>
        <v>Kuchar</v>
      </c>
      <c r="CM4" s="99" t="n">
        <f aca="false">VLOOKUP(Scoreboard!CL4,scores,5)</f>
        <v>-4</v>
      </c>
      <c r="CN4" s="99" t="str">
        <f aca="false">'Pick Sheet'!CN4</f>
        <v>Stenson</v>
      </c>
      <c r="CO4" s="99" t="n">
        <f aca="false">VLOOKUP(Scoreboard!CN4,scores,5)</f>
        <v>-3</v>
      </c>
      <c r="CP4" s="99" t="str">
        <f aca="false">'Pick Sheet'!CP4</f>
        <v>Thomas</v>
      </c>
      <c r="CQ4" s="99" t="n">
        <f aca="false">VLOOKUP(Scoreboard!CP4,scores,5)</f>
        <v>2</v>
      </c>
      <c r="CR4" s="99" t="str">
        <f aca="false">'Pick Sheet'!CR4</f>
        <v>Mickelson</v>
      </c>
      <c r="CS4" s="99" t="n">
        <f aca="false">VLOOKUP(Scoreboard!CR4,scores,5)</f>
        <v>-2</v>
      </c>
      <c r="CT4" s="99" t="str">
        <f aca="false">'Pick Sheet'!CT4</f>
        <v>Thomas</v>
      </c>
      <c r="CU4" s="99" t="n">
        <f aca="false">VLOOKUP(Scoreboard!CT4,scores,5)</f>
        <v>2</v>
      </c>
      <c r="CV4" s="99" t="str">
        <f aca="false">'Pick Sheet'!CV4</f>
        <v>McIlroy</v>
      </c>
      <c r="CW4" s="99" t="n">
        <f aca="false">VLOOKUP(Scoreboard!CV4,scores,5)</f>
        <v>-3</v>
      </c>
      <c r="CX4" s="99" t="str">
        <f aca="false">'Pick Sheet'!CX4</f>
        <v>Pieters</v>
      </c>
      <c r="CY4" s="99" t="n">
        <f aca="false">VLOOKUP(Scoreboard!CX4,scores,5)</f>
        <v>1</v>
      </c>
      <c r="CZ4" s="99" t="str">
        <f aca="false">'Pick Sheet'!CZ4</f>
        <v>Fowler</v>
      </c>
      <c r="DA4" s="99" t="n">
        <f aca="false">VLOOKUP(Scoreboard!CZ4,scores,5)</f>
        <v>-2</v>
      </c>
      <c r="DB4" s="99" t="str">
        <f aca="false">'Pick Sheet'!DB4</f>
        <v>Mickelson</v>
      </c>
      <c r="DC4" s="99" t="n">
        <f aca="false">VLOOKUP(Scoreboard!DB4,scores,5)</f>
        <v>-2</v>
      </c>
      <c r="DD4" s="99" t="n">
        <f aca="false">'Pick Sheet'!DD4</f>
        <v>0</v>
      </c>
      <c r="DE4" s="99" t="e">
        <f aca="false">VLOOKUP(Scoreboard!DD4,scores,5)</f>
        <v>#N/A</v>
      </c>
      <c r="DF4" s="99" t="n">
        <f aca="false">'Pick Sheet'!DF4</f>
        <v>0</v>
      </c>
      <c r="DG4" s="99" t="e">
        <f aca="false">VLOOKUP(Scoreboard!DF4,scores,5)</f>
        <v>#N/A</v>
      </c>
      <c r="DH4" s="99" t="n">
        <f aca="false">'Pick Sheet'!DH4</f>
        <v>0</v>
      </c>
      <c r="DI4" s="99" t="e">
        <f aca="false">VLOOKUP(Scoreboard!DH4,scores,5)</f>
        <v>#N/A</v>
      </c>
      <c r="DJ4" s="99" t="n">
        <f aca="false">'Pick Sheet'!DJ4</f>
        <v>0</v>
      </c>
      <c r="DK4" s="99" t="e">
        <f aca="false">VLOOKUP(Scoreboard!DJ4,scores,5)</f>
        <v>#N/A</v>
      </c>
    </row>
    <row r="5" customFormat="false" ht="12.75" hidden="false" customHeight="false" outlineLevel="0" collapsed="false">
      <c r="A5" s="98" t="s">
        <v>216</v>
      </c>
      <c r="B5" s="99" t="str">
        <f aca="false">'Pick Sheet'!B5</f>
        <v>Fowler</v>
      </c>
      <c r="C5" s="99" t="n">
        <f aca="false">VLOOKUP(Scoreboard!B5,scores,5)</f>
        <v>-2</v>
      </c>
      <c r="D5" s="99" t="str">
        <f aca="false">'Pick Sheet'!D5</f>
        <v>Casey</v>
      </c>
      <c r="E5" s="99" t="n">
        <f aca="false">VLOOKUP(Scoreboard!D5,scores,5)</f>
        <v>2</v>
      </c>
      <c r="F5" s="99" t="str">
        <f aca="false">'Pick Sheet'!F5</f>
        <v>Rose</v>
      </c>
      <c r="G5" s="99" t="n">
        <f aca="false">VLOOKUP(Scoreboard!F5,scores,5)</f>
        <v>0</v>
      </c>
      <c r="H5" s="99" t="str">
        <f aca="false">'Pick Sheet'!H5</f>
        <v>Thomas</v>
      </c>
      <c r="I5" s="99" t="n">
        <f aca="false">VLOOKUP(Scoreboard!H5,scores,5)</f>
        <v>2</v>
      </c>
      <c r="J5" s="99" t="str">
        <f aca="false">'Pick Sheet'!J5</f>
        <v>McIlroy</v>
      </c>
      <c r="K5" s="99" t="n">
        <f aca="false">VLOOKUP(Scoreboard!J5,scores,5)</f>
        <v>-3</v>
      </c>
      <c r="L5" s="99" t="str">
        <f aca="false">'Pick Sheet'!L5</f>
        <v>Mickelson</v>
      </c>
      <c r="M5" s="99" t="n">
        <f aca="false">VLOOKUP(Scoreboard!L5,scores,5)</f>
        <v>-2</v>
      </c>
      <c r="N5" s="99" t="str">
        <f aca="false">'Pick Sheet'!N5</f>
        <v>Kuchar</v>
      </c>
      <c r="O5" s="99" t="n">
        <f aca="false">VLOOKUP(Scoreboard!N5,scores,5)</f>
        <v>-4</v>
      </c>
      <c r="P5" s="99" t="str">
        <f aca="false">'Pick Sheet'!P5</f>
        <v>Fleetwood</v>
      </c>
      <c r="Q5" s="99" t="n">
        <f aca="false">VLOOKUP(Scoreboard!P5,scores,5)</f>
        <v>0</v>
      </c>
      <c r="R5" s="99" t="str">
        <f aca="false">'Pick Sheet'!R5</f>
        <v>Fleetwood</v>
      </c>
      <c r="S5" s="99" t="n">
        <f aca="false">VLOOKUP(Scoreboard!R5,scores,5)</f>
        <v>0</v>
      </c>
      <c r="T5" s="99" t="str">
        <f aca="false">'Pick Sheet'!T5</f>
        <v>Rose</v>
      </c>
      <c r="U5" s="99" t="n">
        <f aca="false">VLOOKUP(Scoreboard!T5,scores,5)</f>
        <v>0</v>
      </c>
      <c r="V5" s="99" t="str">
        <f aca="false">'Pick Sheet'!V5</f>
        <v>Rose</v>
      </c>
      <c r="W5" s="99" t="n">
        <f aca="false">VLOOKUP(Scoreboard!V5,scores,5)</f>
        <v>0</v>
      </c>
      <c r="X5" s="99" t="str">
        <f aca="false">'Pick Sheet'!X5</f>
        <v>Johnson D</v>
      </c>
      <c r="Y5" s="99" t="n">
        <f aca="false">VLOOKUP(Scoreboard!X5,scores,5)</f>
        <v>1</v>
      </c>
      <c r="Z5" s="99" t="str">
        <f aca="false">'Pick Sheet'!Z5</f>
        <v>Wiesberger</v>
      </c>
      <c r="AA5" s="99" t="n">
        <f aca="false">VLOOKUP(Scoreboard!Z5,scores,5)</f>
        <v>-2</v>
      </c>
      <c r="AB5" s="99" t="str">
        <f aca="false">'Pick Sheet'!AB5</f>
        <v>Spieth</v>
      </c>
      <c r="AC5" s="99" t="n">
        <f aca="false">VLOOKUP(Scoreboard!AB5,scores,5)</f>
        <v>-6</v>
      </c>
      <c r="AD5" s="99" t="str">
        <f aca="false">'Pick Sheet'!AD5</f>
        <v>Fowler</v>
      </c>
      <c r="AE5" s="99" t="n">
        <f aca="false">VLOOKUP(Scoreboard!AD5,scores,5)</f>
        <v>-2</v>
      </c>
      <c r="AF5" s="99" t="str">
        <f aca="false">'Pick Sheet'!AF5</f>
        <v>Johnson D</v>
      </c>
      <c r="AG5" s="99" t="n">
        <f aca="false">VLOOKUP(Scoreboard!AF5,scores,5)</f>
        <v>1</v>
      </c>
      <c r="AH5" s="99" t="str">
        <f aca="false">'Pick Sheet'!AH5</f>
        <v>McIlroy</v>
      </c>
      <c r="AI5" s="99" t="n">
        <f aca="false">VLOOKUP(Scoreboard!AH5,scores,5)</f>
        <v>-3</v>
      </c>
      <c r="AJ5" s="99" t="str">
        <f aca="false">'Pick Sheet'!AJ5</f>
        <v>Mickelson</v>
      </c>
      <c r="AK5" s="99" t="n">
        <f aca="false">VLOOKUP(Scoreboard!AJ5,scores,5)</f>
        <v>-2</v>
      </c>
      <c r="AL5" s="99" t="str">
        <f aca="false">'Pick Sheet'!AL5</f>
        <v>Casey</v>
      </c>
      <c r="AM5" s="99" t="n">
        <f aca="false">VLOOKUP(Scoreboard!AL5,scores,5)</f>
        <v>2</v>
      </c>
      <c r="AN5" s="99" t="str">
        <f aca="false">'Pick Sheet'!AN5</f>
        <v>Stenson</v>
      </c>
      <c r="AO5" s="99" t="n">
        <f aca="false">VLOOKUP(Scoreboard!AN5,scores,5)</f>
        <v>-3</v>
      </c>
      <c r="AP5" s="99" t="str">
        <f aca="false">'Pick Sheet'!AP5</f>
        <v>Thomas</v>
      </c>
      <c r="AQ5" s="99" t="n">
        <f aca="false">VLOOKUP(Scoreboard!AP5,scores,5)</f>
        <v>2</v>
      </c>
      <c r="AR5" s="99" t="str">
        <f aca="false">'Pick Sheet'!AR5</f>
        <v>Noren</v>
      </c>
      <c r="AS5" s="99" t="n">
        <f aca="false">VLOOKUP(Scoreboard!AR5,scores,5)</f>
        <v>2</v>
      </c>
      <c r="AT5" s="99" t="str">
        <f aca="false">'Pick Sheet'!AT5</f>
        <v>Thomas</v>
      </c>
      <c r="AU5" s="99" t="n">
        <f aca="false">VLOOKUP(Scoreboard!AT5,scores,5)</f>
        <v>2</v>
      </c>
      <c r="AV5" s="99" t="str">
        <f aca="false">'Pick Sheet'!AV5</f>
        <v>Spieth</v>
      </c>
      <c r="AW5" s="99" t="n">
        <f aca="false">VLOOKUP(Scoreboard!AV5,scores,5)</f>
        <v>-6</v>
      </c>
      <c r="AX5" s="99" t="str">
        <f aca="false">'Pick Sheet'!AX5</f>
        <v>Rose</v>
      </c>
      <c r="AY5" s="99" t="n">
        <f aca="false">VLOOKUP(Scoreboard!AX5,scores,5)</f>
        <v>0</v>
      </c>
      <c r="AZ5" s="99" t="str">
        <f aca="false">'Pick Sheet'!AZ5</f>
        <v>Woods</v>
      </c>
      <c r="BA5" s="99" t="n">
        <f aca="false">VLOOKUP(Scoreboard!AZ5,scores,5)</f>
        <v>1</v>
      </c>
      <c r="BB5" s="99" t="str">
        <f aca="false">'Pick Sheet'!BB5</f>
        <v>Rose</v>
      </c>
      <c r="BC5" s="99" t="n">
        <f aca="false">VLOOKUP(Scoreboard!BB5,scores,5)</f>
        <v>0</v>
      </c>
      <c r="BD5" s="99" t="str">
        <f aca="false">'Pick Sheet'!BD5</f>
        <v>Rose</v>
      </c>
      <c r="BE5" s="99" t="n">
        <f aca="false">VLOOKUP(Scoreboard!BD5,scores,5)</f>
        <v>0</v>
      </c>
      <c r="BF5" s="99" t="str">
        <f aca="false">'Pick Sheet'!BF5</f>
        <v>Mickelson</v>
      </c>
      <c r="BG5" s="99" t="n">
        <f aca="false">VLOOKUP(Scoreboard!BF5,scores,5)</f>
        <v>-2</v>
      </c>
      <c r="BH5" s="99" t="str">
        <f aca="false">'Pick Sheet'!BH5</f>
        <v>Thomas</v>
      </c>
      <c r="BI5" s="99" t="n">
        <f aca="false">VLOOKUP(Scoreboard!BH5,scores,5)</f>
        <v>2</v>
      </c>
      <c r="BJ5" s="99" t="str">
        <f aca="false">'Pick Sheet'!BJ5</f>
        <v>Stenson</v>
      </c>
      <c r="BK5" s="99" t="n">
        <f aca="false">VLOOKUP(Scoreboard!BJ5,scores,5)</f>
        <v>-3</v>
      </c>
      <c r="BL5" s="99" t="str">
        <f aca="false">'Pick Sheet'!BL5</f>
        <v>Casey</v>
      </c>
      <c r="BM5" s="99" t="n">
        <f aca="false">VLOOKUP(Scoreboard!BL5,scores,5)</f>
        <v>2</v>
      </c>
      <c r="BN5" s="99" t="str">
        <f aca="false">'Pick Sheet'!BN5</f>
        <v>Fowler</v>
      </c>
      <c r="BO5" s="99" t="n">
        <f aca="false">VLOOKUP(Scoreboard!BN5,scores,5)</f>
        <v>-2</v>
      </c>
      <c r="BP5" s="99" t="str">
        <f aca="false">'Pick Sheet'!BP5</f>
        <v>Spieth</v>
      </c>
      <c r="BQ5" s="99" t="n">
        <f aca="false">VLOOKUP(Scoreboard!BP5,scores,5)</f>
        <v>-6</v>
      </c>
      <c r="BR5" s="99" t="str">
        <f aca="false">'Pick Sheet'!BR5</f>
        <v>Casey</v>
      </c>
      <c r="BS5" s="99" t="n">
        <f aca="false">VLOOKUP(Scoreboard!BR5,scores,5)</f>
        <v>2</v>
      </c>
      <c r="BT5" s="99" t="str">
        <f aca="false">'Pick Sheet'!BT5</f>
        <v>Spieth</v>
      </c>
      <c r="BU5" s="99" t="n">
        <f aca="false">VLOOKUP(Scoreboard!BT5,scores,5)</f>
        <v>-6</v>
      </c>
      <c r="BV5" s="99" t="str">
        <f aca="false">'Pick Sheet'!BV5</f>
        <v>Mickelson</v>
      </c>
      <c r="BW5" s="99" t="n">
        <f aca="false">VLOOKUP(Scoreboard!BV5,scores,5)</f>
        <v>-2</v>
      </c>
      <c r="BX5" s="99" t="str">
        <f aca="false">'Pick Sheet'!BX5</f>
        <v>Casey</v>
      </c>
      <c r="BY5" s="99" t="n">
        <f aca="false">VLOOKUP(Scoreboard!BX5,scores,5)</f>
        <v>2</v>
      </c>
      <c r="BZ5" s="99" t="str">
        <f aca="false">'Pick Sheet'!BZ5</f>
        <v>Mickelson</v>
      </c>
      <c r="CA5" s="99" t="n">
        <f aca="false">VLOOKUP(Scoreboard!BZ5,scores,5)</f>
        <v>-2</v>
      </c>
      <c r="CB5" s="99" t="str">
        <f aca="false">'Pick Sheet'!CB5</f>
        <v>Woods</v>
      </c>
      <c r="CC5" s="99" t="n">
        <f aca="false">VLOOKUP(Scoreboard!CB5,scores,5)</f>
        <v>1</v>
      </c>
      <c r="CD5" s="99" t="str">
        <f aca="false">'Pick Sheet'!CD5</f>
        <v>Rose</v>
      </c>
      <c r="CE5" s="99" t="n">
        <f aca="false">VLOOKUP(Scoreboard!CD5,scores,5)</f>
        <v>0</v>
      </c>
      <c r="CF5" s="99" t="str">
        <f aca="false">'Pick Sheet'!CF5</f>
        <v>Fowler</v>
      </c>
      <c r="CG5" s="99" t="n">
        <f aca="false">VLOOKUP(Scoreboard!CF5,scores,5)</f>
        <v>-2</v>
      </c>
      <c r="CH5" s="99" t="str">
        <f aca="false">'Pick Sheet'!CH5</f>
        <v>Johnson D</v>
      </c>
      <c r="CI5" s="99" t="n">
        <f aca="false">VLOOKUP(Scoreboard!CH5,scores,5)</f>
        <v>1</v>
      </c>
      <c r="CJ5" s="99" t="str">
        <f aca="false">'Pick Sheet'!CJ5</f>
        <v>Casey</v>
      </c>
      <c r="CK5" s="99" t="n">
        <f aca="false">VLOOKUP(Scoreboard!CJ5,scores,5)</f>
        <v>2</v>
      </c>
      <c r="CL5" s="99" t="str">
        <f aca="false">'Pick Sheet'!CL5</f>
        <v>Johnson D</v>
      </c>
      <c r="CM5" s="99" t="n">
        <f aca="false">VLOOKUP(Scoreboard!CL5,scores,5)</f>
        <v>1</v>
      </c>
      <c r="CN5" s="99" t="str">
        <f aca="false">'Pick Sheet'!CN5</f>
        <v>Woods</v>
      </c>
      <c r="CO5" s="99" t="n">
        <f aca="false">VLOOKUP(Scoreboard!CN5,scores,5)</f>
        <v>1</v>
      </c>
      <c r="CP5" s="99" t="str">
        <f aca="false">'Pick Sheet'!CP5</f>
        <v>Matsuyama</v>
      </c>
      <c r="CQ5" s="99" t="n">
        <f aca="false">VLOOKUP(Scoreboard!CP5,scores,5)</f>
        <v>1</v>
      </c>
      <c r="CR5" s="99" t="str">
        <f aca="false">'Pick Sheet'!CR5</f>
        <v>Woods</v>
      </c>
      <c r="CS5" s="99" t="n">
        <f aca="false">VLOOKUP(Scoreboard!CR5,scores,5)</f>
        <v>1</v>
      </c>
      <c r="CT5" s="99" t="str">
        <f aca="false">'Pick Sheet'!CT5</f>
        <v>Woods</v>
      </c>
      <c r="CU5" s="99" t="n">
        <f aca="false">VLOOKUP(Scoreboard!CT5,scores,5)</f>
        <v>1</v>
      </c>
      <c r="CV5" s="99" t="str">
        <f aca="false">'Pick Sheet'!CV5</f>
        <v>Mickelson</v>
      </c>
      <c r="CW5" s="99" t="n">
        <f aca="false">VLOOKUP(Scoreboard!CV5,scores,5)</f>
        <v>-2</v>
      </c>
      <c r="CX5" s="99" t="str">
        <f aca="false">'Pick Sheet'!CX5</f>
        <v>Fowler</v>
      </c>
      <c r="CY5" s="99" t="n">
        <f aca="false">VLOOKUP(Scoreboard!CX5,scores,5)</f>
        <v>-2</v>
      </c>
      <c r="CZ5" s="99" t="str">
        <f aca="false">'Pick Sheet'!CZ5</f>
        <v>Spieth</v>
      </c>
      <c r="DA5" s="99" t="n">
        <f aca="false">VLOOKUP(Scoreboard!CZ5,scores,5)</f>
        <v>-6</v>
      </c>
      <c r="DB5" s="99" t="str">
        <f aca="false">'Pick Sheet'!DB5</f>
        <v>Watson</v>
      </c>
      <c r="DC5" s="99" t="n">
        <f aca="false">VLOOKUP(Scoreboard!DB5,scores,5)</f>
        <v>1</v>
      </c>
      <c r="DD5" s="99" t="n">
        <f aca="false">'Pick Sheet'!DD5</f>
        <v>0</v>
      </c>
      <c r="DE5" s="99" t="e">
        <f aca="false">VLOOKUP(Scoreboard!DD5,scores,5)</f>
        <v>#N/A</v>
      </c>
      <c r="DF5" s="99" t="n">
        <f aca="false">'Pick Sheet'!DF5</f>
        <v>0</v>
      </c>
      <c r="DG5" s="99" t="e">
        <f aca="false">VLOOKUP(Scoreboard!DF5,scores,5)</f>
        <v>#N/A</v>
      </c>
      <c r="DH5" s="99" t="n">
        <f aca="false">'Pick Sheet'!DH5</f>
        <v>0</v>
      </c>
      <c r="DI5" s="99" t="e">
        <f aca="false">VLOOKUP(Scoreboard!DH5,scores,5)</f>
        <v>#N/A</v>
      </c>
      <c r="DJ5" s="99" t="n">
        <f aca="false">'Pick Sheet'!DJ5</f>
        <v>0</v>
      </c>
      <c r="DK5" s="99" t="e">
        <f aca="false">VLOOKUP(Scoreboard!DJ5,scores,5)</f>
        <v>#N/A</v>
      </c>
    </row>
    <row r="6" customFormat="false" ht="12.75" hidden="false" customHeight="false" outlineLevel="0" collapsed="false">
      <c r="A6" s="98" t="s">
        <v>217</v>
      </c>
      <c r="B6" s="99" t="str">
        <f aca="false">'Pick Sheet'!B6</f>
        <v>Spieth</v>
      </c>
      <c r="C6" s="99" t="n">
        <f aca="false">VLOOKUP(Scoreboard!B6,scores,5)</f>
        <v>-6</v>
      </c>
      <c r="D6" s="99" t="str">
        <f aca="false">'Pick Sheet'!D6</f>
        <v>McIlroy</v>
      </c>
      <c r="E6" s="99" t="n">
        <f aca="false">VLOOKUP(Scoreboard!D6,scores,5)</f>
        <v>-3</v>
      </c>
      <c r="F6" s="99" t="str">
        <f aca="false">'Pick Sheet'!F6</f>
        <v>Couples</v>
      </c>
      <c r="G6" s="99" t="n">
        <f aca="false">VLOOKUP(Scoreboard!F6,scores,5)</f>
        <v>0</v>
      </c>
      <c r="H6" s="99" t="str">
        <f aca="false">'Pick Sheet'!H6</f>
        <v>McIlroy</v>
      </c>
      <c r="I6" s="99" t="n">
        <f aca="false">VLOOKUP(Scoreboard!H6,scores,5)</f>
        <v>-3</v>
      </c>
      <c r="J6" s="99" t="str">
        <f aca="false">'Pick Sheet'!J6</f>
        <v>Casey</v>
      </c>
      <c r="K6" s="99" t="n">
        <f aca="false">VLOOKUP(Scoreboard!J6,scores,5)</f>
        <v>2</v>
      </c>
      <c r="L6" s="99" t="str">
        <f aca="false">'Pick Sheet'!L6</f>
        <v>Kisner</v>
      </c>
      <c r="M6" s="99" t="n">
        <f aca="false">VLOOKUP(Scoreboard!L6,scores,5)</f>
        <v>0</v>
      </c>
      <c r="N6" s="99" t="str">
        <f aca="false">'Pick Sheet'!N6</f>
        <v>Spieth</v>
      </c>
      <c r="O6" s="99" t="n">
        <f aca="false">VLOOKUP(Scoreboard!N6,scores,5)</f>
        <v>-6</v>
      </c>
      <c r="P6" s="99" t="str">
        <f aca="false">'Pick Sheet'!P6</f>
        <v>Kuchar</v>
      </c>
      <c r="Q6" s="99" t="n">
        <f aca="false">VLOOKUP(Scoreboard!P6,scores,5)</f>
        <v>-4</v>
      </c>
      <c r="R6" s="99" t="str">
        <f aca="false">'Pick Sheet'!R6</f>
        <v>Noren</v>
      </c>
      <c r="S6" s="99" t="n">
        <f aca="false">VLOOKUP(Scoreboard!R6,scores,5)</f>
        <v>2</v>
      </c>
      <c r="T6" s="99" t="str">
        <f aca="false">'Pick Sheet'!T6</f>
        <v>Mickelson</v>
      </c>
      <c r="U6" s="99" t="n">
        <f aca="false">VLOOKUP(Scoreboard!T6,scores,5)</f>
        <v>-2</v>
      </c>
      <c r="V6" s="99" t="str">
        <f aca="false">'Pick Sheet'!V6</f>
        <v>Day</v>
      </c>
      <c r="W6" s="99" t="n">
        <f aca="false">VLOOKUP(Scoreboard!V6,scores,5)</f>
        <v>3</v>
      </c>
      <c r="X6" s="99" t="str">
        <f aca="false">'Pick Sheet'!X6</f>
        <v>McIlroy</v>
      </c>
      <c r="Y6" s="99" t="n">
        <f aca="false">VLOOKUP(Scoreboard!X6,scores,5)</f>
        <v>-3</v>
      </c>
      <c r="Z6" s="99" t="str">
        <f aca="false">'Pick Sheet'!Z6</f>
        <v>Garcia</v>
      </c>
      <c r="AA6" s="99" t="n">
        <f aca="false">VLOOKUP(Scoreboard!Z6,scores,5)</f>
        <v>9</v>
      </c>
      <c r="AB6" s="99" t="str">
        <f aca="false">'Pick Sheet'!AB6</f>
        <v>Watson</v>
      </c>
      <c r="AC6" s="99" t="n">
        <f aca="false">VLOOKUP(Scoreboard!AB6,scores,5)</f>
        <v>1</v>
      </c>
      <c r="AD6" s="99" t="str">
        <f aca="false">'Pick Sheet'!AD6</f>
        <v>Thomas</v>
      </c>
      <c r="AE6" s="99" t="n">
        <f aca="false">VLOOKUP(Scoreboard!AD6,scores,5)</f>
        <v>2</v>
      </c>
      <c r="AF6" s="99" t="str">
        <f aca="false">'Pick Sheet'!AF6</f>
        <v>Mickelson</v>
      </c>
      <c r="AG6" s="99" t="n">
        <f aca="false">VLOOKUP(Scoreboard!AF6,scores,5)</f>
        <v>-2</v>
      </c>
      <c r="AH6" s="99" t="str">
        <f aca="false">'Pick Sheet'!AH6</f>
        <v>Rose</v>
      </c>
      <c r="AI6" s="99" t="n">
        <f aca="false">VLOOKUP(Scoreboard!AH6,scores,5)</f>
        <v>0</v>
      </c>
      <c r="AJ6" s="99" t="str">
        <f aca="false">'Pick Sheet'!AJ6</f>
        <v>Spieth</v>
      </c>
      <c r="AK6" s="99" t="n">
        <f aca="false">VLOOKUP(Scoreboard!AJ6,scores,5)</f>
        <v>-6</v>
      </c>
      <c r="AL6" s="99" t="str">
        <f aca="false">'Pick Sheet'!AL6</f>
        <v>Kuchar</v>
      </c>
      <c r="AM6" s="99" t="n">
        <f aca="false">VLOOKUP(Scoreboard!AL6,scores,5)</f>
        <v>-4</v>
      </c>
      <c r="AN6" s="99" t="str">
        <f aca="false">'Pick Sheet'!AN6</f>
        <v>McIlroy</v>
      </c>
      <c r="AO6" s="99" t="n">
        <f aca="false">VLOOKUP(Scoreboard!AN6,scores,5)</f>
        <v>-3</v>
      </c>
      <c r="AP6" s="99" t="str">
        <f aca="false">'Pick Sheet'!AP6</f>
        <v>Kuchar</v>
      </c>
      <c r="AQ6" s="99" t="n">
        <f aca="false">VLOOKUP(Scoreboard!AP6,scores,5)</f>
        <v>-4</v>
      </c>
      <c r="AR6" s="99" t="str">
        <f aca="false">'Pick Sheet'!AR6</f>
        <v>Fleetwood</v>
      </c>
      <c r="AS6" s="99" t="n">
        <f aca="false">VLOOKUP(Scoreboard!AR6,scores,5)</f>
        <v>0</v>
      </c>
      <c r="AT6" s="99" t="str">
        <f aca="false">'Pick Sheet'!AT6</f>
        <v>Stenson</v>
      </c>
      <c r="AU6" s="99" t="n">
        <f aca="false">VLOOKUP(Scoreboard!AT6,scores,5)</f>
        <v>-3</v>
      </c>
      <c r="AV6" s="99" t="str">
        <f aca="false">'Pick Sheet'!AV6</f>
        <v>McIlroy</v>
      </c>
      <c r="AW6" s="99" t="n">
        <f aca="false">VLOOKUP(Scoreboard!AV6,scores,5)</f>
        <v>-3</v>
      </c>
      <c r="AX6" s="99" t="str">
        <f aca="false">'Pick Sheet'!AX6</f>
        <v>Woods</v>
      </c>
      <c r="AY6" s="99" t="n">
        <f aca="false">VLOOKUP(Scoreboard!AX6,scores,5)</f>
        <v>1</v>
      </c>
      <c r="AZ6" s="99" t="str">
        <f aca="false">'Pick Sheet'!AZ6</f>
        <v>Mickelson</v>
      </c>
      <c r="BA6" s="99" t="n">
        <f aca="false">VLOOKUP(Scoreboard!AZ6,scores,5)</f>
        <v>-2</v>
      </c>
      <c r="BB6" s="99" t="str">
        <f aca="false">'Pick Sheet'!BB6</f>
        <v>Mickelson</v>
      </c>
      <c r="BC6" s="99" t="n">
        <f aca="false">VLOOKUP(Scoreboard!BB6,scores,5)</f>
        <v>-2</v>
      </c>
      <c r="BD6" s="99" t="str">
        <f aca="false">'Pick Sheet'!BD6</f>
        <v>Pieters</v>
      </c>
      <c r="BE6" s="99" t="n">
        <f aca="false">VLOOKUP(Scoreboard!BD6,scores,5)</f>
        <v>1</v>
      </c>
      <c r="BF6" s="99" t="str">
        <f aca="false">'Pick Sheet'!BF6</f>
        <v>Kuchar</v>
      </c>
      <c r="BG6" s="99" t="n">
        <f aca="false">VLOOKUP(Scoreboard!BF6,scores,5)</f>
        <v>-4</v>
      </c>
      <c r="BH6" s="99" t="str">
        <f aca="false">'Pick Sheet'!BH6</f>
        <v>Hatton</v>
      </c>
      <c r="BI6" s="99" t="n">
        <f aca="false">VLOOKUP(Scoreboard!BH6,scores,5)</f>
        <v>2</v>
      </c>
      <c r="BJ6" s="99" t="str">
        <f aca="false">'Pick Sheet'!BJ6</f>
        <v>Thomas</v>
      </c>
      <c r="BK6" s="99" t="n">
        <f aca="false">VLOOKUP(Scoreboard!BJ6,scores,5)</f>
        <v>2</v>
      </c>
      <c r="BL6" s="99" t="str">
        <f aca="false">'Pick Sheet'!BL6</f>
        <v>Johnson D</v>
      </c>
      <c r="BM6" s="99" t="n">
        <f aca="false">VLOOKUP(Scoreboard!BL6,scores,5)</f>
        <v>1</v>
      </c>
      <c r="BN6" s="99" t="str">
        <f aca="false">'Pick Sheet'!BN6</f>
        <v>Thomas</v>
      </c>
      <c r="BO6" s="99" t="n">
        <f aca="false">VLOOKUP(Scoreboard!BN6,scores,5)</f>
        <v>2</v>
      </c>
      <c r="BP6" s="99" t="str">
        <f aca="false">'Pick Sheet'!BP6</f>
        <v>Mickelson</v>
      </c>
      <c r="BQ6" s="99" t="n">
        <f aca="false">VLOOKUP(Scoreboard!BP6,scores,5)</f>
        <v>-2</v>
      </c>
      <c r="BR6" s="99" t="str">
        <f aca="false">'Pick Sheet'!BR6</f>
        <v>Spieth</v>
      </c>
      <c r="BS6" s="99" t="n">
        <f aca="false">VLOOKUP(Scoreboard!BR6,scores,5)</f>
        <v>-6</v>
      </c>
      <c r="BT6" s="99" t="str">
        <f aca="false">'Pick Sheet'!BT6</f>
        <v>Thomas</v>
      </c>
      <c r="BU6" s="99" t="n">
        <f aca="false">VLOOKUP(Scoreboard!BT6,scores,5)</f>
        <v>2</v>
      </c>
      <c r="BV6" s="99" t="str">
        <f aca="false">'Pick Sheet'!BV6</f>
        <v>Woods</v>
      </c>
      <c r="BW6" s="99" t="n">
        <f aca="false">VLOOKUP(Scoreboard!BV6,scores,5)</f>
        <v>1</v>
      </c>
      <c r="BX6" s="99" t="str">
        <f aca="false">'Pick Sheet'!BX6</f>
        <v>Pieters</v>
      </c>
      <c r="BY6" s="99" t="n">
        <f aca="false">VLOOKUP(Scoreboard!BX6,scores,5)</f>
        <v>1</v>
      </c>
      <c r="BZ6" s="99" t="str">
        <f aca="false">'Pick Sheet'!BZ6</f>
        <v>Rose</v>
      </c>
      <c r="CA6" s="99" t="n">
        <f aca="false">VLOOKUP(Scoreboard!BZ6,scores,5)</f>
        <v>0</v>
      </c>
      <c r="CB6" s="99" t="str">
        <f aca="false">'Pick Sheet'!CB6</f>
        <v>Rose</v>
      </c>
      <c r="CC6" s="99" t="n">
        <f aca="false">VLOOKUP(Scoreboard!CB6,scores,5)</f>
        <v>0</v>
      </c>
      <c r="CD6" s="99" t="str">
        <f aca="false">'Pick Sheet'!CD6</f>
        <v>Kuchar</v>
      </c>
      <c r="CE6" s="99" t="n">
        <f aca="false">VLOOKUP(Scoreboard!CD6,scores,5)</f>
        <v>-4</v>
      </c>
      <c r="CF6" s="99" t="str">
        <f aca="false">'Pick Sheet'!CF6</f>
        <v>Mickelson</v>
      </c>
      <c r="CG6" s="99" t="n">
        <f aca="false">VLOOKUP(Scoreboard!CF6,scores,5)</f>
        <v>-2</v>
      </c>
      <c r="CH6" s="99" t="str">
        <f aca="false">'Pick Sheet'!CH6</f>
        <v>Mickelson</v>
      </c>
      <c r="CI6" s="99" t="n">
        <f aca="false">VLOOKUP(Scoreboard!CH6,scores,5)</f>
        <v>-2</v>
      </c>
      <c r="CJ6" s="99" t="str">
        <f aca="false">'Pick Sheet'!CJ6</f>
        <v>Thomas</v>
      </c>
      <c r="CK6" s="99" t="n">
        <f aca="false">VLOOKUP(Scoreboard!CJ6,scores,5)</f>
        <v>2</v>
      </c>
      <c r="CL6" s="99" t="str">
        <f aca="false">'Pick Sheet'!CL6</f>
        <v>Watson</v>
      </c>
      <c r="CM6" s="99" t="n">
        <f aca="false">VLOOKUP(Scoreboard!CL6,scores,5)</f>
        <v>1</v>
      </c>
      <c r="CN6" s="99" t="str">
        <f aca="false">'Pick Sheet'!CN6</f>
        <v>Rose</v>
      </c>
      <c r="CO6" s="99" t="n">
        <f aca="false">VLOOKUP(Scoreboard!CN6,scores,5)</f>
        <v>0</v>
      </c>
      <c r="CP6" s="99" t="str">
        <f aca="false">'Pick Sheet'!CP6</f>
        <v>Woods</v>
      </c>
      <c r="CQ6" s="99" t="n">
        <f aca="false">VLOOKUP(Scoreboard!CP6,scores,5)</f>
        <v>1</v>
      </c>
      <c r="CR6" s="99" t="str">
        <f aca="false">'Pick Sheet'!CR6</f>
        <v>Rose</v>
      </c>
      <c r="CS6" s="99" t="n">
        <f aca="false">VLOOKUP(Scoreboard!CR6,scores,5)</f>
        <v>0</v>
      </c>
      <c r="CT6" s="99" t="str">
        <f aca="false">'Pick Sheet'!CT6</f>
        <v>Fowler</v>
      </c>
      <c r="CU6" s="99" t="n">
        <f aca="false">VLOOKUP(Scoreboard!CT6,scores,5)</f>
        <v>-2</v>
      </c>
      <c r="CV6" s="99" t="str">
        <f aca="false">'Pick Sheet'!CV6</f>
        <v>Johnson D</v>
      </c>
      <c r="CW6" s="99" t="n">
        <f aca="false">VLOOKUP(Scoreboard!CV6,scores,5)</f>
        <v>1</v>
      </c>
      <c r="CX6" s="99" t="str">
        <f aca="false">'Pick Sheet'!CX6</f>
        <v>Mickelson</v>
      </c>
      <c r="CY6" s="99" t="n">
        <f aca="false">VLOOKUP(Scoreboard!CX6,scores,5)</f>
        <v>-2</v>
      </c>
      <c r="CZ6" s="99" t="str">
        <f aca="false">'Pick Sheet'!CZ6</f>
        <v>Johnson D</v>
      </c>
      <c r="DA6" s="99" t="n">
        <f aca="false">VLOOKUP(Scoreboard!CZ6,scores,5)</f>
        <v>1</v>
      </c>
      <c r="DB6" s="99" t="str">
        <f aca="false">'Pick Sheet'!DB6</f>
        <v>Stenson</v>
      </c>
      <c r="DC6" s="99" t="n">
        <f aca="false">VLOOKUP(Scoreboard!DB6,scores,5)</f>
        <v>-3</v>
      </c>
      <c r="DD6" s="99" t="n">
        <f aca="false">'Pick Sheet'!DD6</f>
        <v>0</v>
      </c>
      <c r="DE6" s="99" t="e">
        <f aca="false">VLOOKUP(Scoreboard!DD6,scores,5)</f>
        <v>#N/A</v>
      </c>
      <c r="DF6" s="99" t="n">
        <f aca="false">'Pick Sheet'!DF6</f>
        <v>0</v>
      </c>
      <c r="DG6" s="99" t="e">
        <f aca="false">VLOOKUP(Scoreboard!DF6,scores,5)</f>
        <v>#N/A</v>
      </c>
      <c r="DH6" s="99" t="n">
        <f aca="false">'Pick Sheet'!DH6</f>
        <v>0</v>
      </c>
      <c r="DI6" s="99" t="e">
        <f aca="false">VLOOKUP(Scoreboard!DH6,scores,5)</f>
        <v>#N/A</v>
      </c>
      <c r="DJ6" s="99" t="n">
        <f aca="false">'Pick Sheet'!DJ6</f>
        <v>0</v>
      </c>
      <c r="DK6" s="99" t="e">
        <f aca="false">VLOOKUP(Scoreboard!DJ6,scores,5)</f>
        <v>#N/A</v>
      </c>
    </row>
    <row r="7" s="77" customFormat="true" ht="13.5" hidden="false" customHeight="false" outlineLevel="0" collapsed="false">
      <c r="A7" s="100" t="s">
        <v>218</v>
      </c>
      <c r="B7" s="101" t="str">
        <f aca="false">'Pick Sheet'!B7</f>
        <v>Fleetwood</v>
      </c>
      <c r="C7" s="99" t="n">
        <f aca="false">VLOOKUP(Scoreboard!B7,scores,5)</f>
        <v>0</v>
      </c>
      <c r="D7" s="101" t="str">
        <f aca="false">'Pick Sheet'!D7</f>
        <v>Johnson D</v>
      </c>
      <c r="E7" s="99" t="n">
        <f aca="false">VLOOKUP(Scoreboard!D7,scores,5)</f>
        <v>1</v>
      </c>
      <c r="F7" s="101" t="str">
        <f aca="false">'Pick Sheet'!F7</f>
        <v>Garcia</v>
      </c>
      <c r="G7" s="99" t="n">
        <f aca="false">VLOOKUP(Scoreboard!F7,scores,5)</f>
        <v>9</v>
      </c>
      <c r="H7" s="101" t="str">
        <f aca="false">'Pick Sheet'!H7</f>
        <v>Stenson</v>
      </c>
      <c r="I7" s="99" t="n">
        <f aca="false">VLOOKUP(Scoreboard!H7,scores,5)</f>
        <v>-3</v>
      </c>
      <c r="J7" s="101" t="str">
        <f aca="false">'Pick Sheet'!J7</f>
        <v>Day</v>
      </c>
      <c r="K7" s="101" t="n">
        <f aca="false">VLOOKUP(Scoreboard!J7,scores,5)</f>
        <v>3</v>
      </c>
      <c r="L7" s="101" t="str">
        <f aca="false">'Pick Sheet'!L7</f>
        <v>Poulter</v>
      </c>
      <c r="M7" s="99" t="n">
        <f aca="false">VLOOKUP(Scoreboard!L7,scores,5)</f>
        <v>2</v>
      </c>
      <c r="N7" s="101" t="str">
        <f aca="false">'Pick Sheet'!N7</f>
        <v>Casey</v>
      </c>
      <c r="O7" s="99" t="n">
        <f aca="false">VLOOKUP(Scoreboard!N7,scores,5)</f>
        <v>2</v>
      </c>
      <c r="P7" s="101" t="str">
        <f aca="false">'Pick Sheet'!P7</f>
        <v>Leishman</v>
      </c>
      <c r="Q7" s="99" t="n">
        <f aca="false">VLOOKUP(Scoreboard!P7,scores,5)</f>
        <v>-2</v>
      </c>
      <c r="R7" s="101" t="str">
        <f aca="false">'Pick Sheet'!R7</f>
        <v>Koepka</v>
      </c>
      <c r="S7" s="99" t="n">
        <f aca="false">VLOOKUP(Scoreboard!R7,scores,5)</f>
        <v>-72</v>
      </c>
      <c r="T7" s="101" t="str">
        <f aca="false">'Pick Sheet'!T7</f>
        <v>Casey</v>
      </c>
      <c r="U7" s="99" t="n">
        <f aca="false">VLOOKUP(Scoreboard!T7,scores,5)</f>
        <v>2</v>
      </c>
      <c r="V7" s="101" t="str">
        <f aca="false">'Pick Sheet'!V7</f>
        <v>Spieth</v>
      </c>
      <c r="W7" s="99" t="n">
        <f aca="false">VLOOKUP(Scoreboard!V7,scores,5)</f>
        <v>-6</v>
      </c>
      <c r="X7" s="101" t="str">
        <f aca="false">'Pick Sheet'!X7</f>
        <v>Casey</v>
      </c>
      <c r="Y7" s="99" t="n">
        <f aca="false">VLOOKUP(Scoreboard!X7,scores,5)</f>
        <v>2</v>
      </c>
      <c r="Z7" s="101" t="str">
        <f aca="false">'Pick Sheet'!Z7</f>
        <v>DeChambeau</v>
      </c>
      <c r="AA7" s="99" t="n">
        <f aca="false">VLOOKUP(Scoreboard!Z7,scores,5)</f>
        <v>2</v>
      </c>
      <c r="AB7" s="101" t="str">
        <f aca="false">'Pick Sheet'!AB7</f>
        <v>Johnson D</v>
      </c>
      <c r="AC7" s="99" t="n">
        <f aca="false">VLOOKUP(Scoreboard!AB7,scores,5)</f>
        <v>1</v>
      </c>
      <c r="AD7" s="101" t="str">
        <f aca="false">'Pick Sheet'!AD7</f>
        <v>Fleetwood</v>
      </c>
      <c r="AE7" s="99" t="n">
        <f aca="false">VLOOKUP(Scoreboard!AD7,scores,5)</f>
        <v>0</v>
      </c>
      <c r="AF7" s="101" t="str">
        <f aca="false">'Pick Sheet'!AF7</f>
        <v>Thomas</v>
      </c>
      <c r="AG7" s="99" t="n">
        <f aca="false">VLOOKUP(Scoreboard!AF7,scores,5)</f>
        <v>2</v>
      </c>
      <c r="AH7" s="101" t="str">
        <f aca="false">'Pick Sheet'!AH7</f>
        <v>Casey</v>
      </c>
      <c r="AI7" s="99" t="n">
        <f aca="false">VLOOKUP(Scoreboard!AH7,scores,5)</f>
        <v>2</v>
      </c>
      <c r="AJ7" s="101" t="str">
        <f aca="false">'Pick Sheet'!AJ7</f>
        <v>Fleetwood</v>
      </c>
      <c r="AK7" s="99" t="n">
        <f aca="false">VLOOKUP(Scoreboard!AJ7,scores,5)</f>
        <v>0</v>
      </c>
      <c r="AL7" s="101" t="str">
        <f aca="false">'Pick Sheet'!AL7</f>
        <v>Kizzire</v>
      </c>
      <c r="AM7" s="99" t="n">
        <f aca="false">VLOOKUP(Scoreboard!AL7,scores,5)</f>
        <v>4</v>
      </c>
      <c r="AN7" s="101" t="str">
        <f aca="false">'Pick Sheet'!AN7</f>
        <v>Rahm</v>
      </c>
      <c r="AO7" s="99" t="n">
        <f aca="false">VLOOKUP(Scoreboard!AN7,scores,5)</f>
        <v>3</v>
      </c>
      <c r="AP7" s="101" t="str">
        <f aca="false">'Pick Sheet'!AP7</f>
        <v>Stenson</v>
      </c>
      <c r="AQ7" s="99" t="n">
        <f aca="false">VLOOKUP(Scoreboard!AP7,scores,5)</f>
        <v>-3</v>
      </c>
      <c r="AR7" s="101" t="str">
        <f aca="false">'Pick Sheet'!AR7</f>
        <v>Schauffele</v>
      </c>
      <c r="AS7" s="99" t="n">
        <f aca="false">VLOOKUP(Scoreboard!AR7,scores,5)</f>
        <v>-1</v>
      </c>
      <c r="AT7" s="101" t="str">
        <f aca="false">'Pick Sheet'!AT7</f>
        <v>Oosthuizen</v>
      </c>
      <c r="AU7" s="99" t="n">
        <f aca="false">VLOOKUP(Scoreboard!AT7,scores,5)</f>
        <v>-1</v>
      </c>
      <c r="AV7" s="101" t="str">
        <f aca="false">'Pick Sheet'!AV7</f>
        <v>Woods</v>
      </c>
      <c r="AW7" s="99" t="n">
        <f aca="false">VLOOKUP(Scoreboard!AV7,scores,5)</f>
        <v>1</v>
      </c>
      <c r="AX7" s="101" t="str">
        <f aca="false">'Pick Sheet'!AX7</f>
        <v>Johnson D</v>
      </c>
      <c r="AY7" s="99" t="n">
        <f aca="false">VLOOKUP(Scoreboard!AX7,scores,5)</f>
        <v>1</v>
      </c>
      <c r="AZ7" s="101" t="str">
        <f aca="false">'Pick Sheet'!AZ7</f>
        <v>McIlroy</v>
      </c>
      <c r="BA7" s="99" t="n">
        <f aca="false">VLOOKUP(Scoreboard!AZ7,scores,5)</f>
        <v>-3</v>
      </c>
      <c r="BB7" s="101" t="str">
        <f aca="false">'Pick Sheet'!BB7</f>
        <v>Kuchar</v>
      </c>
      <c r="BC7" s="99" t="n">
        <f aca="false">VLOOKUP(Scoreboard!BB7,scores,5)</f>
        <v>-4</v>
      </c>
      <c r="BD7" s="101" t="str">
        <f aca="false">'Pick Sheet'!BD7</f>
        <v>Rahm</v>
      </c>
      <c r="BE7" s="99" t="n">
        <f aca="false">VLOOKUP(Scoreboard!BD7,scores,5)</f>
        <v>3</v>
      </c>
      <c r="BF7" s="101" t="str">
        <f aca="false">'Pick Sheet'!BF7</f>
        <v>Johnson D</v>
      </c>
      <c r="BG7" s="99" t="n">
        <f aca="false">VLOOKUP(Scoreboard!BF7,scores,5)</f>
        <v>1</v>
      </c>
      <c r="BH7" s="101" t="str">
        <f aca="false">'Pick Sheet'!BH7</f>
        <v>Mickelson</v>
      </c>
      <c r="BI7" s="99" t="n">
        <f aca="false">VLOOKUP(Scoreboard!BH7,scores,5)</f>
        <v>-2</v>
      </c>
      <c r="BJ7" s="101" t="str">
        <f aca="false">'Pick Sheet'!BJ7</f>
        <v>Watson</v>
      </c>
      <c r="BK7" s="99" t="n">
        <f aca="false">VLOOKUP(Scoreboard!BJ7,scores,5)</f>
        <v>1</v>
      </c>
      <c r="BL7" s="101" t="str">
        <f aca="false">'Pick Sheet'!BL7</f>
        <v>Watson</v>
      </c>
      <c r="BM7" s="99" t="n">
        <f aca="false">VLOOKUP(Scoreboard!BL7,scores,5)</f>
        <v>1</v>
      </c>
      <c r="BN7" s="101" t="str">
        <f aca="false">'Pick Sheet'!BN7</f>
        <v>Woods</v>
      </c>
      <c r="BO7" s="99" t="n">
        <f aca="false">VLOOKUP(Scoreboard!BN7,scores,5)</f>
        <v>1</v>
      </c>
      <c r="BP7" s="101" t="str">
        <f aca="false">'Pick Sheet'!BP7</f>
        <v>Watson</v>
      </c>
      <c r="BQ7" s="99" t="n">
        <f aca="false">VLOOKUP(Scoreboard!BP7,scores,5)</f>
        <v>1</v>
      </c>
      <c r="BR7" s="101" t="str">
        <f aca="false">'Pick Sheet'!BR7</f>
        <v>Thomas</v>
      </c>
      <c r="BS7" s="99" t="n">
        <f aca="false">VLOOKUP(Scoreboard!BR7,scores,5)</f>
        <v>2</v>
      </c>
      <c r="BT7" s="101" t="str">
        <f aca="false">'Pick Sheet'!BT7</f>
        <v>Kisner</v>
      </c>
      <c r="BU7" s="99" t="n">
        <f aca="false">VLOOKUP(Scoreboard!BT7,scores,5)</f>
        <v>0</v>
      </c>
      <c r="BV7" s="101" t="str">
        <f aca="false">'Pick Sheet'!BV7</f>
        <v>Casey</v>
      </c>
      <c r="BW7" s="99" t="n">
        <f aca="false">VLOOKUP(Scoreboard!BV7,scores,5)</f>
        <v>2</v>
      </c>
      <c r="BX7" s="101" t="str">
        <f aca="false">'Pick Sheet'!BX7</f>
        <v>Hoffman</v>
      </c>
      <c r="BY7" s="99" t="n">
        <f aca="false">VLOOKUP(Scoreboard!BX7,scores,5)</f>
        <v>-3</v>
      </c>
      <c r="BZ7" s="101" t="str">
        <f aca="false">'Pick Sheet'!BZ7</f>
        <v>Garcia</v>
      </c>
      <c r="CA7" s="99" t="n">
        <f aca="false">VLOOKUP(Scoreboard!BZ7,scores,5)</f>
        <v>9</v>
      </c>
      <c r="CB7" s="101" t="str">
        <f aca="false">'Pick Sheet'!CB7</f>
        <v>Johnson D</v>
      </c>
      <c r="CC7" s="99" t="n">
        <f aca="false">VLOOKUP(Scoreboard!CB7,scores,5)</f>
        <v>1</v>
      </c>
      <c r="CD7" s="101" t="str">
        <f aca="false">'Pick Sheet'!CD7</f>
        <v>Fowler</v>
      </c>
      <c r="CE7" s="99" t="n">
        <f aca="false">VLOOKUP(Scoreboard!CD7,scores,5)</f>
        <v>-2</v>
      </c>
      <c r="CF7" s="101" t="str">
        <f aca="false">'Pick Sheet'!CF7</f>
        <v>Woods</v>
      </c>
      <c r="CG7" s="99" t="n">
        <f aca="false">VLOOKUP(Scoreboard!CF7,scores,5)</f>
        <v>1</v>
      </c>
      <c r="CH7" s="101" t="str">
        <f aca="false">'Pick Sheet'!CH7</f>
        <v>Rahm</v>
      </c>
      <c r="CI7" s="99" t="n">
        <f aca="false">VLOOKUP(Scoreboard!CH7,scores,5)</f>
        <v>3</v>
      </c>
      <c r="CJ7" s="101" t="str">
        <f aca="false">'Pick Sheet'!CJ7</f>
        <v>Woods</v>
      </c>
      <c r="CK7" s="99" t="n">
        <f aca="false">VLOOKUP(Scoreboard!CJ7,scores,5)</f>
        <v>1</v>
      </c>
      <c r="CL7" s="101" t="str">
        <f aca="false">'Pick Sheet'!CL7</f>
        <v>Mickelson</v>
      </c>
      <c r="CM7" s="101" t="n">
        <f aca="false">VLOOKUP(Scoreboard!CL7,scores,5)</f>
        <v>-2</v>
      </c>
      <c r="CN7" s="101" t="str">
        <f aca="false">'Pick Sheet'!CN7</f>
        <v>Thomas</v>
      </c>
      <c r="CO7" s="101" t="n">
        <f aca="false">VLOOKUP(Scoreboard!CN7,scores,5)</f>
        <v>2</v>
      </c>
      <c r="CP7" s="101" t="str">
        <f aca="false">'Pick Sheet'!CP7</f>
        <v>Casey</v>
      </c>
      <c r="CQ7" s="101" t="n">
        <f aca="false">VLOOKUP(Scoreboard!CP7,scores,5)</f>
        <v>2</v>
      </c>
      <c r="CR7" s="101" t="str">
        <f aca="false">'Pick Sheet'!CR7</f>
        <v>Couples</v>
      </c>
      <c r="CS7" s="101" t="n">
        <f aca="false">VLOOKUP(Scoreboard!CR7,scores,5)</f>
        <v>0</v>
      </c>
      <c r="CT7" s="101" t="str">
        <f aca="false">'Pick Sheet'!CT7</f>
        <v>Rose</v>
      </c>
      <c r="CU7" s="101" t="n">
        <f aca="false">VLOOKUP(Scoreboard!CT7,scores,5)</f>
        <v>0</v>
      </c>
      <c r="CV7" s="101" t="str">
        <f aca="false">'Pick Sheet'!CV7</f>
        <v>Reed</v>
      </c>
      <c r="CW7" s="101" t="n">
        <f aca="false">VLOOKUP(Scoreboard!CV7,scores,5)</f>
        <v>-3</v>
      </c>
      <c r="CX7" s="101" t="str">
        <f aca="false">'Pick Sheet'!CX7</f>
        <v>Fleetwood</v>
      </c>
      <c r="CY7" s="101" t="n">
        <f aca="false">VLOOKUP(Scoreboard!CX7,scores,5)</f>
        <v>0</v>
      </c>
      <c r="CZ7" s="101" t="str">
        <f aca="false">'Pick Sheet'!CZ7</f>
        <v>Kuchar</v>
      </c>
      <c r="DA7" s="101" t="n">
        <f aca="false">VLOOKUP(Scoreboard!CZ7,scores,5)</f>
        <v>-4</v>
      </c>
      <c r="DB7" s="101" t="str">
        <f aca="false">'Pick Sheet'!DB7</f>
        <v>Poulter</v>
      </c>
      <c r="DC7" s="101" t="n">
        <f aca="false">VLOOKUP(Scoreboard!DB7,scores,5)</f>
        <v>2</v>
      </c>
      <c r="DD7" s="101" t="n">
        <f aca="false">'Pick Sheet'!DD7</f>
        <v>0</v>
      </c>
      <c r="DE7" s="101" t="e">
        <f aca="false">VLOOKUP(Scoreboard!DD7,scores,5)</f>
        <v>#N/A</v>
      </c>
      <c r="DF7" s="101" t="n">
        <f aca="false">'Pick Sheet'!DF7</f>
        <v>0</v>
      </c>
      <c r="DG7" s="101" t="e">
        <f aca="false">VLOOKUP(Scoreboard!DF7,scores,5)</f>
        <v>#N/A</v>
      </c>
      <c r="DH7" s="101" t="n">
        <f aca="false">'Pick Sheet'!DH7</f>
        <v>0</v>
      </c>
      <c r="DI7" s="101" t="e">
        <f aca="false">VLOOKUP(Scoreboard!DH7,scores,5)</f>
        <v>#N/A</v>
      </c>
      <c r="DJ7" s="101" t="n">
        <f aca="false">'Pick Sheet'!DJ7</f>
        <v>0</v>
      </c>
      <c r="DK7" s="101" t="e">
        <f aca="false">VLOOKUP(Scoreboard!DJ7,scores,5)</f>
        <v>#N/A</v>
      </c>
    </row>
    <row r="8" customFormat="false" ht="13.5" hidden="false" customHeight="false" outlineLevel="0" collapsed="false">
      <c r="A8" s="98" t="s">
        <v>219</v>
      </c>
      <c r="B8" s="56"/>
      <c r="C8" s="98" t="n">
        <f aca="false">SUM(C4:C7)</f>
        <v>-11</v>
      </c>
      <c r="D8" s="56"/>
      <c r="E8" s="98" t="n">
        <f aca="false">SUM(E4:E7)</f>
        <v>0</v>
      </c>
      <c r="F8" s="56"/>
      <c r="G8" s="98" t="n">
        <f aca="false">SUM(G4:G7)</f>
        <v>7</v>
      </c>
      <c r="H8" s="56"/>
      <c r="I8" s="98" t="n">
        <f aca="false">SUM(I4:I7)</f>
        <v>-3</v>
      </c>
      <c r="J8" s="56"/>
      <c r="K8" s="98" t="n">
        <f aca="false">SUM(K4:K7)</f>
        <v>2</v>
      </c>
      <c r="L8" s="56"/>
      <c r="M8" s="98" t="n">
        <f aca="false">SUM(M4:M7)</f>
        <v>3</v>
      </c>
      <c r="N8" s="56"/>
      <c r="O8" s="98" t="n">
        <f aca="false">SUM(O4:O7)</f>
        <v>-8</v>
      </c>
      <c r="P8" s="56"/>
      <c r="Q8" s="98" t="n">
        <f aca="false">SUM(Q4:Q7)</f>
        <v>-8</v>
      </c>
      <c r="R8" s="56"/>
      <c r="S8" s="98" t="n">
        <f aca="false">SUM(S4:S7)</f>
        <v>-70</v>
      </c>
      <c r="T8" s="56"/>
      <c r="U8" s="98" t="n">
        <f aca="false">SUM(U4:U7)</f>
        <v>1</v>
      </c>
      <c r="V8" s="56"/>
      <c r="W8" s="98" t="n">
        <f aca="false">SUM(W4:W7)</f>
        <v>-1</v>
      </c>
      <c r="X8" s="56"/>
      <c r="Y8" s="98" t="n">
        <f aca="false">SUM(Y4:Y7)</f>
        <v>2</v>
      </c>
      <c r="Z8" s="56"/>
      <c r="AA8" s="98" t="n">
        <f aca="false">SUM(AA4:AA7)</f>
        <v>10</v>
      </c>
      <c r="AB8" s="56"/>
      <c r="AC8" s="98" t="n">
        <f aca="false">SUM(AC4:AC7)</f>
        <v>-4</v>
      </c>
      <c r="AD8" s="56"/>
      <c r="AE8" s="98" t="n">
        <f aca="false">SUM(AE4:AE7)</f>
        <v>-6</v>
      </c>
      <c r="AF8" s="56"/>
      <c r="AG8" s="98" t="n">
        <f aca="false">SUM(AG4:AG7)</f>
        <v>4</v>
      </c>
      <c r="AH8" s="56"/>
      <c r="AI8" s="98" t="n">
        <f aca="false">SUM(AI4:AI7)</f>
        <v>-7</v>
      </c>
      <c r="AJ8" s="56"/>
      <c r="AK8" s="98" t="n">
        <f aca="false">SUM(AK4:AK7)</f>
        <v>-6</v>
      </c>
      <c r="AL8" s="56"/>
      <c r="AM8" s="98" t="n">
        <f aca="false">SUM(AM4:AM7)</f>
        <v>5</v>
      </c>
      <c r="AN8" s="56"/>
      <c r="AO8" s="98" t="n">
        <f aca="false">SUM(AO4:AO7)</f>
        <v>-5</v>
      </c>
      <c r="AP8" s="56"/>
      <c r="AQ8" s="98" t="n">
        <f aca="false">SUM(AQ4:AQ7)</f>
        <v>-11</v>
      </c>
      <c r="AR8" s="56"/>
      <c r="AS8" s="98" t="n">
        <f aca="false">SUM(AS4:AS7)</f>
        <v>1</v>
      </c>
      <c r="AT8" s="56"/>
      <c r="AU8" s="98" t="n">
        <f aca="false">SUM(AU4:AU7)</f>
        <v>-5</v>
      </c>
      <c r="AV8" s="56"/>
      <c r="AW8" s="98" t="n">
        <f aca="false">SUM(AW4:AW7)</f>
        <v>-7</v>
      </c>
      <c r="AX8" s="56"/>
      <c r="AY8" s="98" t="n">
        <f aca="false">SUM(AY4:AY7)</f>
        <v>3</v>
      </c>
      <c r="AZ8" s="56"/>
      <c r="BA8" s="98" t="n">
        <f aca="false">SUM(BA4:BA7)</f>
        <v>5</v>
      </c>
      <c r="BB8" s="56"/>
      <c r="BC8" s="98" t="n">
        <f aca="false">SUM(BC4:BC7)</f>
        <v>-9</v>
      </c>
      <c r="BD8" s="56"/>
      <c r="BE8" s="98" t="n">
        <f aca="false">SUM(BE4:BE7)</f>
        <v>1</v>
      </c>
      <c r="BF8" s="56"/>
      <c r="BG8" s="98" t="n">
        <f aca="false">SUM(BG4:BG7)</f>
        <v>-4</v>
      </c>
      <c r="BH8" s="56"/>
      <c r="BI8" s="98" t="n">
        <f aca="false">SUM(BI4:BI7)</f>
        <v>4</v>
      </c>
      <c r="BJ8" s="56"/>
      <c r="BK8" s="98" t="n">
        <f aca="false">SUM(BK4:BK7)</f>
        <v>0</v>
      </c>
      <c r="BL8" s="56"/>
      <c r="BM8" s="98" t="n">
        <f aca="false">SUM(BM4:BM7)</f>
        <v>0</v>
      </c>
      <c r="BN8" s="56"/>
      <c r="BO8" s="98" t="n">
        <f aca="false">SUM(BO4:BO7)</f>
        <v>1</v>
      </c>
      <c r="BP8" s="56"/>
      <c r="BQ8" s="98" t="n">
        <f aca="false">SUM(BQ4:BQ7)</f>
        <v>-7</v>
      </c>
      <c r="BR8" s="56"/>
      <c r="BS8" s="98" t="n">
        <f aca="false">SUM(BS4:BS7)</f>
        <v>3</v>
      </c>
      <c r="BT8" s="56"/>
      <c r="BU8" s="98" t="n">
        <f aca="false">SUM(BU4:BU7)</f>
        <v>-3</v>
      </c>
      <c r="BV8" s="56"/>
      <c r="BW8" s="98" t="n">
        <f aca="false">SUM(BW4:BW7)</f>
        <v>3</v>
      </c>
      <c r="BX8" s="56"/>
      <c r="BY8" s="98" t="n">
        <f aca="false">SUM(BY4:BY7)</f>
        <v>2</v>
      </c>
      <c r="BZ8" s="56"/>
      <c r="CA8" s="98" t="n">
        <f aca="false">SUM(CA4:CA7)</f>
        <v>9</v>
      </c>
      <c r="CB8" s="56"/>
      <c r="CC8" s="98" t="n">
        <f aca="false">SUM(CC4:CC7)</f>
        <v>3</v>
      </c>
      <c r="CD8" s="56"/>
      <c r="CE8" s="98" t="n">
        <f aca="false">SUM(CE4:CE7)</f>
        <v>-9</v>
      </c>
      <c r="CF8" s="56"/>
      <c r="CG8" s="98" t="n">
        <f aca="false">SUM(CG4:CG7)</f>
        <v>-1</v>
      </c>
      <c r="CH8" s="56"/>
      <c r="CI8" s="98" t="n">
        <f aca="false">SUM(CI4:CI7)</f>
        <v>11</v>
      </c>
      <c r="CJ8" s="56"/>
      <c r="CK8" s="98" t="n">
        <f aca="false">SUM(CK4:CK7)</f>
        <v>5</v>
      </c>
      <c r="CL8" s="56"/>
      <c r="CM8" s="98" t="n">
        <f aca="false">SUM(CM4:CM7)</f>
        <v>-4</v>
      </c>
      <c r="CN8" s="56"/>
      <c r="CO8" s="98" t="n">
        <f aca="false">SUM(CO4:CO7)</f>
        <v>0</v>
      </c>
      <c r="CP8" s="56"/>
      <c r="CQ8" s="98" t="n">
        <f aca="false">SUM(CQ4:CQ7)</f>
        <v>6</v>
      </c>
      <c r="CR8" s="56"/>
      <c r="CS8" s="98" t="n">
        <f aca="false">SUM(CS4:CS7)</f>
        <v>-1</v>
      </c>
      <c r="CT8" s="56"/>
      <c r="CU8" s="98" t="n">
        <f aca="false">SUM(CU4:CU7)</f>
        <v>1</v>
      </c>
      <c r="CV8" s="56"/>
      <c r="CW8" s="98" t="n">
        <f aca="false">SUM(CW4:CW7)</f>
        <v>-7</v>
      </c>
      <c r="CX8" s="56"/>
      <c r="CY8" s="98" t="n">
        <f aca="false">SUM(CY4:CY7)</f>
        <v>-3</v>
      </c>
      <c r="CZ8" s="56"/>
      <c r="DA8" s="98" t="n">
        <f aca="false">SUM(DA4:DA7)</f>
        <v>-11</v>
      </c>
      <c r="DB8" s="56"/>
      <c r="DC8" s="98" t="n">
        <f aca="false">SUM(DC4:DC7)</f>
        <v>-2</v>
      </c>
      <c r="DD8" s="56"/>
      <c r="DE8" s="98" t="e">
        <f aca="false">SUM(DE4:DE7)</f>
        <v>#N/A</v>
      </c>
      <c r="DF8" s="56"/>
      <c r="DG8" s="98" t="e">
        <f aca="false">SUM(DG4:DG7)</f>
        <v>#N/A</v>
      </c>
      <c r="DH8" s="56"/>
      <c r="DI8" s="98" t="e">
        <f aca="false">SUM(DI4:DI7)</f>
        <v>#N/A</v>
      </c>
      <c r="DJ8" s="56"/>
      <c r="DK8" s="98" t="e">
        <f aca="false">SUM(DK4:DK7)</f>
        <v>#N/A</v>
      </c>
    </row>
    <row r="9" customFormat="false" ht="12.75" hidden="false" customHeight="false" outlineLevel="0" collapsed="false">
      <c r="A9" s="98" t="s">
        <v>220</v>
      </c>
      <c r="B9" s="56"/>
      <c r="C9" s="98" t="n">
        <f aca="false">MIN(C4:C7)</f>
        <v>-6</v>
      </c>
      <c r="D9" s="56"/>
      <c r="E9" s="98" t="n">
        <f aca="false">MIN(E4:E7)</f>
        <v>-3</v>
      </c>
      <c r="F9" s="56"/>
      <c r="G9" s="98" t="n">
        <f aca="false">MIN(G4:G7)</f>
        <v>-2</v>
      </c>
      <c r="H9" s="56"/>
      <c r="I9" s="98" t="n">
        <f aca="false">MIN(I4:I7)</f>
        <v>-3</v>
      </c>
      <c r="J9" s="56"/>
      <c r="K9" s="98" t="n">
        <f aca="false">MIN(K4:K7)</f>
        <v>-3</v>
      </c>
      <c r="L9" s="56"/>
      <c r="M9" s="98" t="n">
        <f aca="false">MIN(M4:M7)</f>
        <v>-2</v>
      </c>
      <c r="N9" s="56"/>
      <c r="O9" s="98" t="n">
        <f aca="false">MIN(O4:O7)</f>
        <v>-6</v>
      </c>
      <c r="P9" s="56"/>
      <c r="Q9" s="98" t="n">
        <f aca="false">MIN(Q4:Q7)</f>
        <v>-4</v>
      </c>
      <c r="R9" s="56"/>
      <c r="S9" s="98" t="n">
        <f aca="false">MIN(S4:S7)</f>
        <v>-72</v>
      </c>
      <c r="T9" s="56"/>
      <c r="U9" s="98" t="n">
        <f aca="false">MIN(U4:U7)</f>
        <v>-2</v>
      </c>
      <c r="V9" s="56"/>
      <c r="W9" s="98" t="n">
        <f aca="false">MIN(W4:W7)</f>
        <v>-6</v>
      </c>
      <c r="X9" s="56"/>
      <c r="Y9" s="98" t="n">
        <f aca="false">MIN(Y4:Y7)</f>
        <v>-3</v>
      </c>
      <c r="Z9" s="56"/>
      <c r="AA9" s="98" t="n">
        <f aca="false">MIN(AA4:AA7)</f>
        <v>-2</v>
      </c>
      <c r="AB9" s="56"/>
      <c r="AC9" s="98" t="n">
        <f aca="false">MIN(AC4:AC7)</f>
        <v>-6</v>
      </c>
      <c r="AD9" s="56"/>
      <c r="AE9" s="98" t="n">
        <f aca="false">MIN(AE4:AE7)</f>
        <v>-6</v>
      </c>
      <c r="AF9" s="56"/>
      <c r="AG9" s="98" t="n">
        <f aca="false">MIN(AG4:AG7)</f>
        <v>-2</v>
      </c>
      <c r="AH9" s="56"/>
      <c r="AI9" s="98" t="n">
        <f aca="false">MIN(AI4:AI7)</f>
        <v>-6</v>
      </c>
      <c r="AJ9" s="56"/>
      <c r="AK9" s="98" t="n">
        <f aca="false">MIN(AK4:AK7)</f>
        <v>-6</v>
      </c>
      <c r="AL9" s="56"/>
      <c r="AM9" s="98" t="n">
        <f aca="false">MIN(AM4:AM7)</f>
        <v>-4</v>
      </c>
      <c r="AN9" s="56"/>
      <c r="AO9" s="98" t="n">
        <f aca="false">MIN(AO4:AO7)</f>
        <v>-3</v>
      </c>
      <c r="AP9" s="56"/>
      <c r="AQ9" s="98" t="n">
        <f aca="false">MIN(AQ4:AQ7)</f>
        <v>-6</v>
      </c>
      <c r="AR9" s="56"/>
      <c r="AS9" s="98" t="n">
        <f aca="false">MIN(AS4:AS7)</f>
        <v>-1</v>
      </c>
      <c r="AT9" s="56"/>
      <c r="AU9" s="98" t="n">
        <f aca="false">MIN(AU4:AU7)</f>
        <v>-3</v>
      </c>
      <c r="AV9" s="56"/>
      <c r="AW9" s="98" t="n">
        <f aca="false">MIN(AW4:AW7)</f>
        <v>-6</v>
      </c>
      <c r="AX9" s="56"/>
      <c r="AY9" s="98" t="n">
        <f aca="false">MIN(AY4:AY7)</f>
        <v>0</v>
      </c>
      <c r="AZ9" s="56"/>
      <c r="BA9" s="98" t="n">
        <f aca="false">MIN(BA4:BA7)</f>
        <v>-3</v>
      </c>
      <c r="BB9" s="56"/>
      <c r="BC9" s="98" t="n">
        <f aca="false">MIN(BC4:BC7)</f>
        <v>-4</v>
      </c>
      <c r="BD9" s="56"/>
      <c r="BE9" s="98" t="n">
        <f aca="false">MIN(BE4:BE7)</f>
        <v>-3</v>
      </c>
      <c r="BF9" s="56"/>
      <c r="BG9" s="98" t="n">
        <f aca="false">MIN(BG4:BG7)</f>
        <v>-4</v>
      </c>
      <c r="BH9" s="56"/>
      <c r="BI9" s="98" t="n">
        <f aca="false">MIN(BI4:BI7)</f>
        <v>-2</v>
      </c>
      <c r="BJ9" s="56"/>
      <c r="BK9" s="98" t="n">
        <f aca="false">MIN(BK4:BK7)</f>
        <v>-3</v>
      </c>
      <c r="BL9" s="56"/>
      <c r="BM9" s="98" t="n">
        <f aca="false">MIN(BM4:BM7)</f>
        <v>-4</v>
      </c>
      <c r="BN9" s="56"/>
      <c r="BO9" s="98" t="n">
        <f aca="false">MIN(BO4:BO7)</f>
        <v>-2</v>
      </c>
      <c r="BP9" s="56"/>
      <c r="BQ9" s="98" t="n">
        <f aca="false">MIN(BQ4:BQ7)</f>
        <v>-6</v>
      </c>
      <c r="BR9" s="56"/>
      <c r="BS9" s="98" t="n">
        <f aca="false">MIN(BS4:BS7)</f>
        <v>-6</v>
      </c>
      <c r="BT9" s="56"/>
      <c r="BU9" s="98" t="n">
        <f aca="false">MIN(BU4:BU7)</f>
        <v>-6</v>
      </c>
      <c r="BV9" s="56"/>
      <c r="BW9" s="98" t="n">
        <f aca="false">MIN(BW4:BW7)</f>
        <v>-2</v>
      </c>
      <c r="BX9" s="56"/>
      <c r="BY9" s="98" t="n">
        <f aca="false">MIN(BY4:BY7)</f>
        <v>-3</v>
      </c>
      <c r="BZ9" s="56"/>
      <c r="CA9" s="98" t="n">
        <f aca="false">MIN(CA4:CA7)</f>
        <v>-2</v>
      </c>
      <c r="CB9" s="56"/>
      <c r="CC9" s="98" t="n">
        <f aca="false">MIN(CC4:CC7)</f>
        <v>0</v>
      </c>
      <c r="CD9" s="56"/>
      <c r="CE9" s="98" t="n">
        <f aca="false">MIN(CE4:CE7)</f>
        <v>-4</v>
      </c>
      <c r="CF9" s="56"/>
      <c r="CG9" s="98" t="n">
        <f aca="false">MIN(CG4:CG7)</f>
        <v>-2</v>
      </c>
      <c r="CH9" s="56"/>
      <c r="CI9" s="98" t="n">
        <f aca="false">MIN(CI4:CI7)</f>
        <v>-2</v>
      </c>
      <c r="CJ9" s="56"/>
      <c r="CK9" s="98" t="n">
        <f aca="false">MIN(CK4:CK7)</f>
        <v>0</v>
      </c>
      <c r="CL9" s="56"/>
      <c r="CM9" s="98" t="n">
        <f aca="false">MIN(CM4:CM7)</f>
        <v>-4</v>
      </c>
      <c r="CN9" s="56"/>
      <c r="CO9" s="98" t="n">
        <f aca="false">MIN(CO4:CO7)</f>
        <v>-3</v>
      </c>
      <c r="CP9" s="56"/>
      <c r="CQ9" s="98" t="n">
        <f aca="false">MIN(CQ4:CQ7)</f>
        <v>1</v>
      </c>
      <c r="CR9" s="56"/>
      <c r="CS9" s="98" t="n">
        <f aca="false">MIN(CS4:CS7)</f>
        <v>-2</v>
      </c>
      <c r="CT9" s="56"/>
      <c r="CU9" s="98" t="n">
        <f aca="false">MIN(CU4:CU7)</f>
        <v>-2</v>
      </c>
      <c r="CV9" s="56"/>
      <c r="CW9" s="98" t="n">
        <f aca="false">MIN(CW4:CW7)</f>
        <v>-3</v>
      </c>
      <c r="CX9" s="56"/>
      <c r="CY9" s="98" t="n">
        <f aca="false">MIN(CY4:CY7)</f>
        <v>-2</v>
      </c>
      <c r="CZ9" s="56"/>
      <c r="DA9" s="98" t="n">
        <f aca="false">MIN(DA4:DA7)</f>
        <v>-6</v>
      </c>
      <c r="DB9" s="56"/>
      <c r="DC9" s="98" t="n">
        <f aca="false">MIN(DC4:DC7)</f>
        <v>-3</v>
      </c>
      <c r="DD9" s="56"/>
      <c r="DE9" s="98" t="e">
        <f aca="false">MIN(DE4:DE7)</f>
        <v>#N/A</v>
      </c>
      <c r="DF9" s="56"/>
      <c r="DG9" s="98" t="e">
        <f aca="false">MIN(DG4:DG7)</f>
        <v>#N/A</v>
      </c>
      <c r="DH9" s="56"/>
      <c r="DI9" s="98" t="e">
        <f aca="false">MIN(DI4:DI7)</f>
        <v>#N/A</v>
      </c>
      <c r="DJ9" s="56"/>
      <c r="DK9" s="98" t="e">
        <f aca="false">MIN(DK4:DK7)</f>
        <v>#N/A</v>
      </c>
    </row>
    <row r="10" customFormat="false" ht="12.75" hidden="false" customHeight="false" outlineLevel="0" collapsed="false">
      <c r="A10" s="98"/>
      <c r="B10" s="56"/>
      <c r="C10" s="98"/>
      <c r="D10" s="56"/>
      <c r="E10" s="98"/>
      <c r="F10" s="56"/>
      <c r="G10" s="98"/>
      <c r="H10" s="56"/>
      <c r="I10" s="98"/>
      <c r="J10" s="56"/>
      <c r="K10" s="98"/>
      <c r="L10" s="56"/>
      <c r="M10" s="98"/>
      <c r="N10" s="56"/>
      <c r="O10" s="98"/>
      <c r="P10" s="56"/>
      <c r="Q10" s="98"/>
      <c r="R10" s="56"/>
      <c r="S10" s="98"/>
      <c r="T10" s="56"/>
      <c r="U10" s="98"/>
      <c r="V10" s="56"/>
      <c r="W10" s="98"/>
      <c r="X10" s="56"/>
      <c r="Y10" s="98"/>
      <c r="Z10" s="56"/>
      <c r="AA10" s="98"/>
      <c r="AB10" s="56"/>
      <c r="AC10" s="98"/>
      <c r="AD10" s="56"/>
      <c r="AE10" s="98"/>
      <c r="AF10" s="56"/>
      <c r="AG10" s="98"/>
      <c r="AH10" s="56"/>
      <c r="AI10" s="98"/>
      <c r="AJ10" s="56"/>
      <c r="AK10" s="98"/>
      <c r="AL10" s="56"/>
      <c r="AM10" s="98"/>
      <c r="AN10" s="56"/>
      <c r="AO10" s="98"/>
      <c r="AP10" s="56"/>
      <c r="AQ10" s="98"/>
      <c r="AR10" s="56"/>
      <c r="AS10" s="98"/>
      <c r="AT10" s="56"/>
      <c r="AU10" s="98"/>
      <c r="AV10" s="56"/>
      <c r="AW10" s="98"/>
      <c r="AX10" s="56"/>
      <c r="AY10" s="98"/>
      <c r="AZ10" s="56"/>
      <c r="BA10" s="98"/>
      <c r="BB10" s="56"/>
      <c r="BD10" s="56"/>
      <c r="BF10" s="56"/>
      <c r="BH10" s="56"/>
      <c r="BJ10" s="56"/>
      <c r="BL10" s="56"/>
      <c r="BN10" s="56"/>
      <c r="BP10" s="56"/>
      <c r="BR10" s="56"/>
      <c r="BT10" s="56"/>
      <c r="BV10" s="56"/>
      <c r="BX10" s="56"/>
      <c r="BZ10" s="56"/>
      <c r="CB10" s="56"/>
      <c r="CD10" s="56"/>
      <c r="CF10" s="56"/>
      <c r="CH10" s="56"/>
      <c r="CJ10" s="56"/>
      <c r="CL10" s="56"/>
      <c r="CN10" s="56"/>
      <c r="CP10" s="56"/>
      <c r="CR10" s="56"/>
      <c r="CT10" s="56"/>
      <c r="CV10" s="56"/>
      <c r="CX10" s="56"/>
      <c r="CZ10" s="56"/>
      <c r="DB10" s="56"/>
      <c r="DD10" s="56"/>
      <c r="DF10" s="56"/>
      <c r="DH10" s="56"/>
      <c r="DJ10" s="56"/>
    </row>
    <row r="11" s="56" customFormat="true" ht="12.75" hidden="false" customHeight="false" outlineLevel="0" collapsed="false">
      <c r="A11" s="102" t="s">
        <v>221</v>
      </c>
      <c r="C11" s="102"/>
      <c r="E11" s="102"/>
      <c r="G11" s="102"/>
      <c r="I11" s="102"/>
      <c r="K11" s="102"/>
      <c r="M11" s="102"/>
      <c r="O11" s="102"/>
      <c r="Q11" s="102"/>
      <c r="S11" s="102"/>
      <c r="U11" s="102"/>
      <c r="W11" s="102"/>
      <c r="Y11" s="102"/>
      <c r="AA11" s="102"/>
      <c r="AC11" s="102"/>
      <c r="AE11" s="102"/>
      <c r="AG11" s="102"/>
      <c r="AI11" s="102"/>
      <c r="AK11" s="102"/>
      <c r="AM11" s="102"/>
      <c r="AO11" s="102"/>
      <c r="AQ11" s="102"/>
      <c r="AS11" s="102"/>
      <c r="AU11" s="102"/>
      <c r="AW11" s="102"/>
      <c r="AY11" s="102"/>
      <c r="BA11" s="102"/>
    </row>
    <row r="12" s="12" customFormat="true" ht="12.75" hidden="false" customHeight="false" outlineLevel="0" collapsed="false">
      <c r="A12" s="103" t="s">
        <v>215</v>
      </c>
      <c r="B12" s="99" t="str">
        <f aca="false">'Pick Sheet'!B8</f>
        <v>Rose</v>
      </c>
      <c r="C12" s="99" t="n">
        <f aca="false">VLOOKUP(Scoreboard!B12,scores,7)</f>
        <v>-2</v>
      </c>
      <c r="D12" s="99" t="str">
        <f aca="false">'Pick Sheet'!D8</f>
        <v>Noren</v>
      </c>
      <c r="E12" s="99" t="n">
        <f aca="false">VLOOKUP(Scoreboard!D12,scores,7)</f>
        <v>7</v>
      </c>
      <c r="F12" s="99" t="str">
        <f aca="false">'Pick Sheet'!F8</f>
        <v>McIlroy</v>
      </c>
      <c r="G12" s="99" t="n">
        <f aca="false">VLOOKUP(Scoreboard!F12,scores,7)</f>
        <v>-1</v>
      </c>
      <c r="H12" s="99" t="str">
        <f aca="false">'Pick Sheet'!H8</f>
        <v>Woods</v>
      </c>
      <c r="I12" s="99" t="n">
        <f aca="false">VLOOKUP(Scoreboard!H12,scores,7)</f>
        <v>3</v>
      </c>
      <c r="J12" s="99" t="str">
        <f aca="false">'Pick Sheet'!J8</f>
        <v>Watson</v>
      </c>
      <c r="K12" s="99" t="n">
        <f aca="false">VLOOKUP(Scoreboard!J12,scores,7)</f>
        <v>-3</v>
      </c>
      <c r="L12" s="99" t="str">
        <f aca="false">'Pick Sheet'!L8</f>
        <v>Rose</v>
      </c>
      <c r="M12" s="99" t="n">
        <f aca="false">VLOOKUP(Scoreboard!L12,scores,7)</f>
        <v>-2</v>
      </c>
      <c r="N12" s="99" t="str">
        <f aca="false">'Pick Sheet'!N8</f>
        <v>Thomas</v>
      </c>
      <c r="O12" s="99" t="n">
        <f aca="false">VLOOKUP(Scoreboard!N12,scores,7)</f>
        <v>-5</v>
      </c>
      <c r="P12" s="99" t="str">
        <f aca="false">'Pick Sheet'!P8</f>
        <v>Johnson D</v>
      </c>
      <c r="Q12" s="99" t="n">
        <f aca="false">VLOOKUP(Scoreboard!P12,scores,7)</f>
        <v>-4</v>
      </c>
      <c r="R12" s="99" t="str">
        <f aca="false">'Pick Sheet'!R8</f>
        <v>Matsuyama</v>
      </c>
      <c r="S12" s="99" t="n">
        <f aca="false">VLOOKUP(Scoreboard!R12,scores,7)</f>
        <v>-1</v>
      </c>
      <c r="T12" s="99" t="str">
        <f aca="false">'Pick Sheet'!T8</f>
        <v>Stenson</v>
      </c>
      <c r="U12" s="99" t="n">
        <f aca="false">VLOOKUP(Scoreboard!T12,scores,7)</f>
        <v>-2</v>
      </c>
      <c r="V12" s="99" t="str">
        <f aca="false">'Pick Sheet'!V8</f>
        <v>Woods</v>
      </c>
      <c r="W12" s="99" t="n">
        <f aca="false">VLOOKUP(Scoreboard!V12,scores,7)</f>
        <v>3</v>
      </c>
      <c r="X12" s="99" t="str">
        <f aca="false">'Pick Sheet'!X8</f>
        <v>Spieth</v>
      </c>
      <c r="Y12" s="99" t="n">
        <f aca="false">VLOOKUP(Scoreboard!X12,scores,7)</f>
        <v>2</v>
      </c>
      <c r="Z12" s="99" t="str">
        <f aca="false">'Pick Sheet'!Z8</f>
        <v>Fowler</v>
      </c>
      <c r="AA12" s="99" t="n">
        <f aca="false">VLOOKUP(Scoreboard!Z12,scores,7)</f>
        <v>0</v>
      </c>
      <c r="AB12" s="99" t="str">
        <f aca="false">'Pick Sheet'!AB8</f>
        <v>McIlroy</v>
      </c>
      <c r="AC12" s="99" t="n">
        <f aca="false">VLOOKUP(Scoreboard!AB12,scores,7)</f>
        <v>-1</v>
      </c>
      <c r="AD12" s="99" t="str">
        <f aca="false">'Pick Sheet'!AD8</f>
        <v>McIlroy</v>
      </c>
      <c r="AE12" s="99" t="n">
        <f aca="false">VLOOKUP(Scoreboard!AD12,scores,7)</f>
        <v>-1</v>
      </c>
      <c r="AF12" s="99" t="str">
        <f aca="false">'Pick Sheet'!AF8</f>
        <v>Spieth</v>
      </c>
      <c r="AG12" s="99" t="n">
        <f aca="false">VLOOKUP(Scoreboard!AF12,scores,7)</f>
        <v>2</v>
      </c>
      <c r="AH12" s="99" t="str">
        <f aca="false">'Pick Sheet'!AH8</f>
        <v>Johnson D</v>
      </c>
      <c r="AI12" s="99" t="n">
        <f aca="false">VLOOKUP(Scoreboard!AH12,scores,7)</f>
        <v>-4</v>
      </c>
      <c r="AJ12" s="99" t="str">
        <f aca="false">'Pick Sheet'!AJ8</f>
        <v>Matsuyama</v>
      </c>
      <c r="AK12" s="99" t="n">
        <f aca="false">VLOOKUP(Scoreboard!AJ12,scores,7)</f>
        <v>-1</v>
      </c>
      <c r="AL12" s="99" t="str">
        <f aca="false">'Pick Sheet'!AL8</f>
        <v>Thomas</v>
      </c>
      <c r="AM12" s="99" t="n">
        <f aca="false">VLOOKUP(Scoreboard!AL12,scores,7)</f>
        <v>-5</v>
      </c>
      <c r="AN12" s="99" t="str">
        <f aca="false">'Pick Sheet'!AN8</f>
        <v>Spieth</v>
      </c>
      <c r="AO12" s="99" t="n">
        <f aca="false">VLOOKUP(Scoreboard!AN12,scores,7)</f>
        <v>2</v>
      </c>
      <c r="AP12" s="99" t="str">
        <f aca="false">'Pick Sheet'!AP8</f>
        <v>Casey</v>
      </c>
      <c r="AQ12" s="99" t="n">
        <f aca="false">VLOOKUP(Scoreboard!AP12,scores,7)</f>
        <v>3</v>
      </c>
      <c r="AR12" s="99" t="str">
        <f aca="false">'Pick Sheet'!AR8</f>
        <v>Fowler</v>
      </c>
      <c r="AS12" s="99" t="n">
        <f aca="false">VLOOKUP(Scoreboard!AR12,scores,7)</f>
        <v>0</v>
      </c>
      <c r="AT12" s="99" t="str">
        <f aca="false">'Pick Sheet'!AT8</f>
        <v>Woods</v>
      </c>
      <c r="AU12" s="99" t="n">
        <f aca="false">VLOOKUP(Scoreboard!AT12,scores,7)</f>
        <v>3</v>
      </c>
      <c r="AV12" s="99" t="str">
        <f aca="false">'Pick Sheet'!AV8</f>
        <v>Thomas</v>
      </c>
      <c r="AW12" s="99" t="n">
        <f aca="false">VLOOKUP(Scoreboard!AV12,scores,7)</f>
        <v>-5</v>
      </c>
      <c r="AX12" s="99" t="str">
        <f aca="false">'Pick Sheet'!AX8</f>
        <v>Fleetwood</v>
      </c>
      <c r="AY12" s="99" t="n">
        <f aca="false">VLOOKUP(Scoreboard!AX12,scores,7)</f>
        <v>0</v>
      </c>
      <c r="AZ12" s="99" t="str">
        <f aca="false">'Pick Sheet'!AZ8</f>
        <v>Watson</v>
      </c>
      <c r="BA12" s="99" t="n">
        <f aca="false">VLOOKUP(Scoreboard!AZ12,scores,7)</f>
        <v>-3</v>
      </c>
      <c r="BB12" s="99" t="str">
        <f aca="false">'Pick Sheet'!BB8</f>
        <v>Spieth</v>
      </c>
      <c r="BC12" s="99" t="n">
        <f aca="false">VLOOKUP(Scoreboard!BB12,scores,7)</f>
        <v>2</v>
      </c>
      <c r="BD12" s="99" t="str">
        <f aca="false">'Pick Sheet'!BD8</f>
        <v>Garcia</v>
      </c>
      <c r="BE12" s="99" t="n">
        <f aca="false">VLOOKUP(Scoreboard!BD12,scores,7)</f>
        <v>6</v>
      </c>
      <c r="BF12" s="99" t="str">
        <f aca="false">'Pick Sheet'!BF8</f>
        <v>Spieth</v>
      </c>
      <c r="BG12" s="99" t="n">
        <f aca="false">VLOOKUP(Scoreboard!BF12,scores,7)</f>
        <v>2</v>
      </c>
      <c r="BH12" s="99" t="str">
        <f aca="false">'Pick Sheet'!BH8</f>
        <v>Noren</v>
      </c>
      <c r="BI12" s="99" t="n">
        <f aca="false">VLOOKUP(Scoreboard!BH12,scores,7)</f>
        <v>7</v>
      </c>
      <c r="BJ12" s="99" t="str">
        <f aca="false">'Pick Sheet'!BJ8</f>
        <v>Johnson D</v>
      </c>
      <c r="BK12" s="99" t="n">
        <f aca="false">VLOOKUP(Scoreboard!BJ12,scores,7)</f>
        <v>-4</v>
      </c>
      <c r="BL12" s="99" t="str">
        <f aca="false">'Pick Sheet'!BL8</f>
        <v>Rose</v>
      </c>
      <c r="BM12" s="99" t="n">
        <f aca="false">VLOOKUP(Scoreboard!BL12,scores,7)</f>
        <v>-2</v>
      </c>
      <c r="BN12" s="99" t="str">
        <f aca="false">'Pick Sheet'!BN8</f>
        <v>Spieth</v>
      </c>
      <c r="BO12" s="99" t="n">
        <f aca="false">VLOOKUP(Scoreboard!BN12,scores,7)</f>
        <v>2</v>
      </c>
      <c r="BP12" s="99" t="str">
        <f aca="false">'Pick Sheet'!BP8</f>
        <v>Woods</v>
      </c>
      <c r="BQ12" s="99" t="n">
        <f aca="false">VLOOKUP(Scoreboard!BP12,scores,7)</f>
        <v>3</v>
      </c>
      <c r="BR12" s="99" t="str">
        <f aca="false">'Pick Sheet'!BR8</f>
        <v>Woods</v>
      </c>
      <c r="BS12" s="99" t="n">
        <f aca="false">VLOOKUP(Scoreboard!BR12,scores,7)</f>
        <v>3</v>
      </c>
      <c r="BT12" s="99" t="str">
        <f aca="false">'Pick Sheet'!BT8</f>
        <v>Johnson D</v>
      </c>
      <c r="BU12" s="99" t="n">
        <f aca="false">VLOOKUP(Scoreboard!BT12,scores,7)</f>
        <v>-4</v>
      </c>
      <c r="BV12" s="99" t="str">
        <f aca="false">'Pick Sheet'!BV8</f>
        <v>Watson</v>
      </c>
      <c r="BW12" s="99" t="n">
        <f aca="false">VLOOKUP(Scoreboard!BV12,scores,7)</f>
        <v>-3</v>
      </c>
      <c r="BX12" s="99" t="str">
        <f aca="false">'Pick Sheet'!BX8</f>
        <v>Watson</v>
      </c>
      <c r="BY12" s="99" t="n">
        <f aca="false">VLOOKUP(Scoreboard!BX12,scores,7)</f>
        <v>-3</v>
      </c>
      <c r="BZ12" s="99" t="str">
        <f aca="false">'Pick Sheet'!BZ8</f>
        <v>Spieth</v>
      </c>
      <c r="CA12" s="99" t="n">
        <f aca="false">VLOOKUP(Scoreboard!BZ12,scores,7)</f>
        <v>2</v>
      </c>
      <c r="CB12" s="99" t="str">
        <f aca="false">'Pick Sheet'!CB8</f>
        <v>McIlroy</v>
      </c>
      <c r="CC12" s="99" t="n">
        <f aca="false">VLOOKUP(Scoreboard!CB12,scores,7)</f>
        <v>-1</v>
      </c>
      <c r="CD12" s="99" t="str">
        <f aca="false">'Pick Sheet'!CD8</f>
        <v>Casey</v>
      </c>
      <c r="CE12" s="99" t="n">
        <f aca="false">VLOOKUP(Scoreboard!CD12,scores,7)</f>
        <v>3</v>
      </c>
      <c r="CF12" s="99" t="str">
        <f aca="false">'Pick Sheet'!CF8</f>
        <v>Kuchar</v>
      </c>
      <c r="CG12" s="99" t="n">
        <f aca="false">VLOOKUP(Scoreboard!CF12,scores,7)</f>
        <v>3</v>
      </c>
      <c r="CH12" s="99" t="str">
        <f aca="false">'Pick Sheet'!CH8</f>
        <v>Rose</v>
      </c>
      <c r="CI12" s="99" t="n">
        <f aca="false">VLOOKUP(Scoreboard!CH12,scores,7)</f>
        <v>-2</v>
      </c>
      <c r="CJ12" s="99" t="str">
        <f aca="false">'Pick Sheet'!CJ8</f>
        <v>Spieth</v>
      </c>
      <c r="CK12" s="99" t="n">
        <f aca="false">VLOOKUP(Scoreboard!CJ12,scores,7)</f>
        <v>2</v>
      </c>
      <c r="CL12" s="99" t="str">
        <f aca="false">'Pick Sheet'!CL8</f>
        <v>Rose</v>
      </c>
      <c r="CM12" s="99" t="n">
        <f aca="false">VLOOKUP(Scoreboard!CL12,scores,7)</f>
        <v>-2</v>
      </c>
      <c r="CN12" s="99" t="str">
        <f aca="false">'Pick Sheet'!CN8</f>
        <v>McIlroy</v>
      </c>
      <c r="CO12" s="99" t="n">
        <f aca="false">VLOOKUP(Scoreboard!CN12,scores,7)</f>
        <v>-1</v>
      </c>
      <c r="CP12" s="99" t="str">
        <f aca="false">'Pick Sheet'!CP8</f>
        <v>Spieth</v>
      </c>
      <c r="CQ12" s="99" t="n">
        <f aca="false">VLOOKUP(Scoreboard!CP12,scores,7)</f>
        <v>2</v>
      </c>
      <c r="CR12" s="99" t="str">
        <f aca="false">'Pick Sheet'!CR8</f>
        <v>McIlroy</v>
      </c>
      <c r="CS12" s="99" t="n">
        <f aca="false">VLOOKUP(Scoreboard!CR12,scores,7)</f>
        <v>-1</v>
      </c>
      <c r="CT12" s="99" t="str">
        <f aca="false">'Pick Sheet'!CT8</f>
        <v>Spieth</v>
      </c>
      <c r="CU12" s="99" t="n">
        <f aca="false">VLOOKUP(Scoreboard!CT12,scores,7)</f>
        <v>2</v>
      </c>
      <c r="CV12" s="99" t="str">
        <f aca="false">'Pick Sheet'!CV8</f>
        <v>Spieth</v>
      </c>
      <c r="CW12" s="99" t="n">
        <f aca="false">VLOOKUP(Scoreboard!CV12,scores,7)</f>
        <v>2</v>
      </c>
      <c r="CX12" s="99" t="str">
        <f aca="false">'Pick Sheet'!CX8</f>
        <v>Spieth</v>
      </c>
      <c r="CY12" s="99" t="n">
        <f aca="false">VLOOKUP(Scoreboard!CX12,scores,7)</f>
        <v>2</v>
      </c>
      <c r="CZ12" s="99" t="str">
        <f aca="false">'Pick Sheet'!CZ8</f>
        <v>Woods</v>
      </c>
      <c r="DA12" s="99" t="n">
        <f aca="false">VLOOKUP(Scoreboard!CZ12,scores,7)</f>
        <v>3</v>
      </c>
      <c r="DB12" s="99" t="str">
        <f aca="false">'Pick Sheet'!DB8</f>
        <v>Spieth</v>
      </c>
      <c r="DC12" s="99" t="n">
        <f aca="false">VLOOKUP(Scoreboard!DB12,scores,7)</f>
        <v>2</v>
      </c>
      <c r="DD12" s="99" t="n">
        <f aca="false">'Pick Sheet'!DD8</f>
        <v>0</v>
      </c>
      <c r="DE12" s="99" t="e">
        <f aca="false">VLOOKUP(Scoreboard!DD12,scores,7)</f>
        <v>#N/A</v>
      </c>
      <c r="DF12" s="99" t="n">
        <f aca="false">'Pick Sheet'!DF8</f>
        <v>0</v>
      </c>
      <c r="DG12" s="99" t="e">
        <f aca="false">VLOOKUP(Scoreboard!DF12,scores,7)</f>
        <v>#N/A</v>
      </c>
      <c r="DH12" s="99" t="n">
        <f aca="false">'Pick Sheet'!DH8</f>
        <v>0</v>
      </c>
      <c r="DI12" s="99" t="e">
        <f aca="false">VLOOKUP(Scoreboard!DH12,scores,7)</f>
        <v>#N/A</v>
      </c>
      <c r="DJ12" s="99" t="n">
        <f aca="false">'Pick Sheet'!DJ8</f>
        <v>0</v>
      </c>
      <c r="DK12" s="99" t="e">
        <f aca="false">VLOOKUP(Scoreboard!DJ12,scores,7)</f>
        <v>#N/A</v>
      </c>
    </row>
    <row r="13" customFormat="false" ht="12.75" hidden="false" customHeight="false" outlineLevel="0" collapsed="false">
      <c r="A13" s="98" t="s">
        <v>216</v>
      </c>
      <c r="B13" s="99" t="str">
        <f aca="false">'Pick Sheet'!B9</f>
        <v>Thomas</v>
      </c>
      <c r="C13" s="99" t="n">
        <f aca="false">VLOOKUP(Scoreboard!B13,scores,7)</f>
        <v>-5</v>
      </c>
      <c r="D13" s="99" t="str">
        <f aca="false">'Pick Sheet'!D9</f>
        <v>Watson</v>
      </c>
      <c r="E13" s="99" t="n">
        <f aca="false">VLOOKUP(Scoreboard!D13,scores,7)</f>
        <v>-3</v>
      </c>
      <c r="F13" s="99" t="str">
        <f aca="false">'Pick Sheet'!F9</f>
        <v>Day</v>
      </c>
      <c r="G13" s="99" t="n">
        <f aca="false">VLOOKUP(Scoreboard!F13,scores,7)</f>
        <v>-1</v>
      </c>
      <c r="H13" s="99" t="str">
        <f aca="false">'Pick Sheet'!H9</f>
        <v>Rose</v>
      </c>
      <c r="I13" s="99" t="n">
        <f aca="false">VLOOKUP(Scoreboard!H13,scores,7)</f>
        <v>-2</v>
      </c>
      <c r="J13" s="99" t="str">
        <f aca="false">'Pick Sheet'!J9</f>
        <v>Cantlay</v>
      </c>
      <c r="K13" s="99" t="n">
        <f aca="false">VLOOKUP(Scoreboard!J13,scores,7)</f>
        <v>4</v>
      </c>
      <c r="L13" s="99" t="str">
        <f aca="false">'Pick Sheet'!L9</f>
        <v>McIlroy</v>
      </c>
      <c r="M13" s="99" t="n">
        <f aca="false">VLOOKUP(Scoreboard!L13,scores,7)</f>
        <v>-1</v>
      </c>
      <c r="N13" s="99" t="str">
        <f aca="false">'Pick Sheet'!N9</f>
        <v>Mickelson</v>
      </c>
      <c r="O13" s="99" t="n">
        <f aca="false">VLOOKUP(Scoreboard!N13,scores,7)</f>
        <v>7</v>
      </c>
      <c r="P13" s="99" t="str">
        <f aca="false">'Pick Sheet'!P9</f>
        <v>Thomas</v>
      </c>
      <c r="Q13" s="99" t="n">
        <f aca="false">VLOOKUP(Scoreboard!P13,scores,7)</f>
        <v>-5</v>
      </c>
      <c r="R13" s="99" t="str">
        <f aca="false">'Pick Sheet'!R9</f>
        <v>Mickelson</v>
      </c>
      <c r="S13" s="99" t="n">
        <f aca="false">VLOOKUP(Scoreboard!R13,scores,7)</f>
        <v>7</v>
      </c>
      <c r="T13" s="99" t="str">
        <f aca="false">'Pick Sheet'!T9</f>
        <v>Leishman</v>
      </c>
      <c r="U13" s="99" t="n">
        <f aca="false">VLOOKUP(Scoreboard!T13,scores,7)</f>
        <v>-5</v>
      </c>
      <c r="V13" s="99" t="str">
        <f aca="false">'Pick Sheet'!V9</f>
        <v>Kuchar</v>
      </c>
      <c r="W13" s="99" t="n">
        <f aca="false">VLOOKUP(Scoreboard!V13,scores,7)</f>
        <v>3</v>
      </c>
      <c r="X13" s="99" t="str">
        <f aca="false">'Pick Sheet'!X9</f>
        <v>Rose</v>
      </c>
      <c r="Y13" s="99" t="n">
        <f aca="false">VLOOKUP(Scoreboard!X13,scores,7)</f>
        <v>-2</v>
      </c>
      <c r="Z13" s="99" t="str">
        <f aca="false">'Pick Sheet'!Z9</f>
        <v>Rose</v>
      </c>
      <c r="AA13" s="99" t="n">
        <f aca="false">VLOOKUP(Scoreboard!Z13,scores,7)</f>
        <v>-2</v>
      </c>
      <c r="AB13" s="99" t="str">
        <f aca="false">'Pick Sheet'!AB9</f>
        <v>Rahm</v>
      </c>
      <c r="AC13" s="99" t="n">
        <f aca="false">VLOOKUP(Scoreboard!AB13,scores,7)</f>
        <v>-4</v>
      </c>
      <c r="AD13" s="99" t="str">
        <f aca="false">'Pick Sheet'!AD9</f>
        <v>Woods</v>
      </c>
      <c r="AE13" s="99" t="n">
        <f aca="false">VLOOKUP(Scoreboard!AD13,scores,7)</f>
        <v>3</v>
      </c>
      <c r="AF13" s="99" t="str">
        <f aca="false">'Pick Sheet'!AF9</f>
        <v>Rose</v>
      </c>
      <c r="AG13" s="99" t="n">
        <f aca="false">VLOOKUP(Scoreboard!AF13,scores,7)</f>
        <v>-2</v>
      </c>
      <c r="AH13" s="99" t="str">
        <f aca="false">'Pick Sheet'!AH9</f>
        <v>Day</v>
      </c>
      <c r="AI13" s="99" t="n">
        <f aca="false">VLOOKUP(Scoreboard!AH13,scores,7)</f>
        <v>-1</v>
      </c>
      <c r="AJ13" s="99" t="str">
        <f aca="false">'Pick Sheet'!AJ9</f>
        <v>Rose</v>
      </c>
      <c r="AK13" s="99" t="n">
        <f aca="false">VLOOKUP(Scoreboard!AJ13,scores,7)</f>
        <v>-2</v>
      </c>
      <c r="AL13" s="99" t="str">
        <f aca="false">'Pick Sheet'!AL9</f>
        <v>McIlroy</v>
      </c>
      <c r="AM13" s="99" t="n">
        <f aca="false">VLOOKUP(Scoreboard!AL13,scores,7)</f>
        <v>-1</v>
      </c>
      <c r="AN13" s="99" t="str">
        <f aca="false">'Pick Sheet'!AN9</f>
        <v>Garcia</v>
      </c>
      <c r="AO13" s="99" t="n">
        <f aca="false">VLOOKUP(Scoreboard!AN13,scores,7)</f>
        <v>6</v>
      </c>
      <c r="AP13" s="99" t="str">
        <f aca="false">'Pick Sheet'!AP9</f>
        <v>McIlroy</v>
      </c>
      <c r="AQ13" s="99" t="n">
        <f aca="false">VLOOKUP(Scoreboard!AP13,scores,7)</f>
        <v>-1</v>
      </c>
      <c r="AR13" s="99" t="str">
        <f aca="false">'Pick Sheet'!AR9</f>
        <v>Reed</v>
      </c>
      <c r="AS13" s="99" t="n">
        <f aca="false">VLOOKUP(Scoreboard!AR13,scores,7)</f>
        <v>-6</v>
      </c>
      <c r="AT13" s="99" t="str">
        <f aca="false">'Pick Sheet'!AT9</f>
        <v>Rose</v>
      </c>
      <c r="AU13" s="99" t="n">
        <f aca="false">VLOOKUP(Scoreboard!AT13,scores,7)</f>
        <v>-2</v>
      </c>
      <c r="AV13" s="99" t="str">
        <f aca="false">'Pick Sheet'!AV9</f>
        <v>Mickelson</v>
      </c>
      <c r="AW13" s="99" t="n">
        <f aca="false">VLOOKUP(Scoreboard!AV13,scores,7)</f>
        <v>7</v>
      </c>
      <c r="AX13" s="99" t="str">
        <f aca="false">'Pick Sheet'!AX9</f>
        <v>Thomas</v>
      </c>
      <c r="AY13" s="99" t="n">
        <f aca="false">VLOOKUP(Scoreboard!AX13,scores,7)</f>
        <v>-5</v>
      </c>
      <c r="AZ13" s="99" t="str">
        <f aca="false">'Pick Sheet'!AZ9</f>
        <v>Casey</v>
      </c>
      <c r="BA13" s="99" t="n">
        <f aca="false">VLOOKUP(Scoreboard!AZ13,scores,7)</f>
        <v>3</v>
      </c>
      <c r="BB13" s="99" t="str">
        <f aca="false">'Pick Sheet'!BB9</f>
        <v>Casey</v>
      </c>
      <c r="BC13" s="99" t="n">
        <f aca="false">VLOOKUP(Scoreboard!BB13,scores,7)</f>
        <v>3</v>
      </c>
      <c r="BD13" s="99" t="str">
        <f aca="false">'Pick Sheet'!BD9</f>
        <v>Day</v>
      </c>
      <c r="BE13" s="99" t="n">
        <f aca="false">VLOOKUP(Scoreboard!BD13,scores,7)</f>
        <v>-1</v>
      </c>
      <c r="BF13" s="99" t="str">
        <f aca="false">'Pick Sheet'!BF9</f>
        <v>Fowler</v>
      </c>
      <c r="BG13" s="99" t="n">
        <f aca="false">VLOOKUP(Scoreboard!BF13,scores,7)</f>
        <v>0</v>
      </c>
      <c r="BH13" s="99" t="str">
        <f aca="false">'Pick Sheet'!BH9</f>
        <v>Rose</v>
      </c>
      <c r="BI13" s="99" t="n">
        <f aca="false">VLOOKUP(Scoreboard!BH13,scores,7)</f>
        <v>-2</v>
      </c>
      <c r="BJ13" s="99" t="str">
        <f aca="false">'Pick Sheet'!BJ9</f>
        <v>Kisner</v>
      </c>
      <c r="BK13" s="99" t="n">
        <f aca="false">VLOOKUP(Scoreboard!BJ13,scores,7)</f>
        <v>3</v>
      </c>
      <c r="BL13" s="99" t="str">
        <f aca="false">'Pick Sheet'!BL9</f>
        <v>Thomas</v>
      </c>
      <c r="BM13" s="99" t="n">
        <f aca="false">VLOOKUP(Scoreboard!BL13,scores,7)</f>
        <v>-5</v>
      </c>
      <c r="BN13" s="99" t="str">
        <f aca="false">'Pick Sheet'!BN9</f>
        <v>Watson</v>
      </c>
      <c r="BO13" s="99" t="n">
        <f aca="false">VLOOKUP(Scoreboard!BN13,scores,7)</f>
        <v>-3</v>
      </c>
      <c r="BP13" s="99" t="str">
        <f aca="false">'Pick Sheet'!BP9</f>
        <v>Casey</v>
      </c>
      <c r="BQ13" s="99" t="n">
        <f aca="false">VLOOKUP(Scoreboard!BP13,scores,7)</f>
        <v>3</v>
      </c>
      <c r="BR13" s="99" t="str">
        <f aca="false">'Pick Sheet'!BR9</f>
        <v>Rose</v>
      </c>
      <c r="BS13" s="99" t="n">
        <f aca="false">VLOOKUP(Scoreboard!BR13,scores,7)</f>
        <v>-2</v>
      </c>
      <c r="BT13" s="99" t="str">
        <f aca="false">'Pick Sheet'!BT9</f>
        <v>McIlroy</v>
      </c>
      <c r="BU13" s="99" t="n">
        <f aca="false">VLOOKUP(Scoreboard!BT13,scores,7)</f>
        <v>-1</v>
      </c>
      <c r="BV13" s="99" t="str">
        <f aca="false">'Pick Sheet'!BV9</f>
        <v>McIlroy</v>
      </c>
      <c r="BW13" s="99" t="n">
        <f aca="false">VLOOKUP(Scoreboard!BV13,scores,7)</f>
        <v>-1</v>
      </c>
      <c r="BX13" s="99" t="str">
        <f aca="false">'Pick Sheet'!BX9</f>
        <v>Woods</v>
      </c>
      <c r="BY13" s="99" t="n">
        <f aca="false">VLOOKUP(Scoreboard!BX13,scores,7)</f>
        <v>3</v>
      </c>
      <c r="BZ13" s="99" t="str">
        <f aca="false">'Pick Sheet'!BZ9</f>
        <v>Woods</v>
      </c>
      <c r="CA13" s="99" t="n">
        <f aca="false">VLOOKUP(Scoreboard!BZ13,scores,7)</f>
        <v>3</v>
      </c>
      <c r="CB13" s="99" t="str">
        <f aca="false">'Pick Sheet'!CB9</f>
        <v>Day</v>
      </c>
      <c r="CC13" s="99" t="n">
        <f aca="false">VLOOKUP(Scoreboard!CB13,scores,7)</f>
        <v>-1</v>
      </c>
      <c r="CD13" s="99" t="str">
        <f aca="false">'Pick Sheet'!CD9</f>
        <v>Thomas</v>
      </c>
      <c r="CE13" s="99" t="n">
        <f aca="false">VLOOKUP(Scoreboard!CD13,scores,7)</f>
        <v>-5</v>
      </c>
      <c r="CF13" s="99" t="str">
        <f aca="false">'Pick Sheet'!CF9</f>
        <v>Rose</v>
      </c>
      <c r="CG13" s="99" t="n">
        <f aca="false">VLOOKUP(Scoreboard!CF13,scores,7)</f>
        <v>-2</v>
      </c>
      <c r="CH13" s="99" t="str">
        <f aca="false">'Pick Sheet'!CH9</f>
        <v>Watson</v>
      </c>
      <c r="CI13" s="99" t="n">
        <f aca="false">VLOOKUP(Scoreboard!CH13,scores,7)</f>
        <v>-3</v>
      </c>
      <c r="CJ13" s="99" t="str">
        <f aca="false">'Pick Sheet'!CJ9</f>
        <v>Mickelson</v>
      </c>
      <c r="CK13" s="99" t="n">
        <f aca="false">VLOOKUP(Scoreboard!CJ13,scores,7)</f>
        <v>7</v>
      </c>
      <c r="CL13" s="99" t="str">
        <f aca="false">'Pick Sheet'!CL9</f>
        <v>Woods</v>
      </c>
      <c r="CM13" s="99" t="n">
        <f aca="false">VLOOKUP(Scoreboard!CL13,scores,7)</f>
        <v>3</v>
      </c>
      <c r="CN13" s="99" t="str">
        <f aca="false">'Pick Sheet'!CN9</f>
        <v>Fleetwood</v>
      </c>
      <c r="CO13" s="99" t="n">
        <f aca="false">VLOOKUP(Scoreboard!CN13,scores,7)</f>
        <v>0</v>
      </c>
      <c r="CP13" s="99" t="str">
        <f aca="false">'Pick Sheet'!CP9</f>
        <v>Mickelson</v>
      </c>
      <c r="CQ13" s="99" t="n">
        <f aca="false">VLOOKUP(Scoreboard!CP13,scores,7)</f>
        <v>7</v>
      </c>
      <c r="CR13" s="99" t="str">
        <f aca="false">'Pick Sheet'!CR9</f>
        <v>Johnson D</v>
      </c>
      <c r="CS13" s="99" t="n">
        <f aca="false">VLOOKUP(Scoreboard!CR13,scores,7)</f>
        <v>-4</v>
      </c>
      <c r="CT13" s="99" t="str">
        <f aca="false">'Pick Sheet'!CT9</f>
        <v>Mickelson</v>
      </c>
      <c r="CU13" s="99" t="n">
        <f aca="false">VLOOKUP(Scoreboard!CT13,scores,7)</f>
        <v>7</v>
      </c>
      <c r="CV13" s="99" t="str">
        <f aca="false">'Pick Sheet'!CV9</f>
        <v>Woods</v>
      </c>
      <c r="CW13" s="99" t="n">
        <f aca="false">VLOOKUP(Scoreboard!CV13,scores,7)</f>
        <v>3</v>
      </c>
      <c r="CX13" s="99" t="str">
        <f aca="false">'Pick Sheet'!CX9</f>
        <v>Casey</v>
      </c>
      <c r="CY13" s="99" t="n">
        <f aca="false">VLOOKUP(Scoreboard!CX13,scores,7)</f>
        <v>3</v>
      </c>
      <c r="CZ13" s="99" t="str">
        <f aca="false">'Pick Sheet'!CZ9</f>
        <v>McIlroy</v>
      </c>
      <c r="DA13" s="99" t="n">
        <f aca="false">VLOOKUP(Scoreboard!CZ13,scores,7)</f>
        <v>-1</v>
      </c>
      <c r="DB13" s="99" t="str">
        <f aca="false">'Pick Sheet'!DB9</f>
        <v>Rose</v>
      </c>
      <c r="DC13" s="99" t="n">
        <f aca="false">VLOOKUP(Scoreboard!DB13,scores,7)</f>
        <v>-2</v>
      </c>
      <c r="DD13" s="99" t="n">
        <f aca="false">'Pick Sheet'!DD9</f>
        <v>0</v>
      </c>
      <c r="DE13" s="99" t="e">
        <f aca="false">VLOOKUP(Scoreboard!DD13,scores,7)</f>
        <v>#N/A</v>
      </c>
      <c r="DF13" s="99" t="n">
        <f aca="false">'Pick Sheet'!DF9</f>
        <v>0</v>
      </c>
      <c r="DG13" s="99" t="e">
        <f aca="false">VLOOKUP(Scoreboard!DF13,scores,7)</f>
        <v>#N/A</v>
      </c>
      <c r="DH13" s="99" t="n">
        <f aca="false">'Pick Sheet'!DH9</f>
        <v>0</v>
      </c>
      <c r="DI13" s="99" t="e">
        <f aca="false">VLOOKUP(Scoreboard!DH13,scores,7)</f>
        <v>#N/A</v>
      </c>
      <c r="DJ13" s="99" t="n">
        <f aca="false">'Pick Sheet'!DJ9</f>
        <v>0</v>
      </c>
      <c r="DK13" s="99" t="e">
        <f aca="false">VLOOKUP(Scoreboard!DJ13,scores,7)</f>
        <v>#N/A</v>
      </c>
    </row>
    <row r="14" customFormat="false" ht="12.75" hidden="false" customHeight="false" outlineLevel="0" collapsed="false">
      <c r="A14" s="98" t="s">
        <v>217</v>
      </c>
      <c r="B14" s="99" t="str">
        <f aca="false">'Pick Sheet'!B10</f>
        <v>Johnson D</v>
      </c>
      <c r="C14" s="99" t="n">
        <f aca="false">VLOOKUP(Scoreboard!B14,scores,7)</f>
        <v>-4</v>
      </c>
      <c r="D14" s="99" t="str">
        <f aca="false">'Pick Sheet'!D10</f>
        <v>Woods</v>
      </c>
      <c r="E14" s="99" t="n">
        <f aca="false">VLOOKUP(Scoreboard!D14,scores,7)</f>
        <v>3</v>
      </c>
      <c r="F14" s="99" t="str">
        <f aca="false">'Pick Sheet'!F10</f>
        <v>Woods</v>
      </c>
      <c r="G14" s="99" t="n">
        <f aca="false">VLOOKUP(Scoreboard!F14,scores,7)</f>
        <v>3</v>
      </c>
      <c r="H14" s="99" t="str">
        <f aca="false">'Pick Sheet'!H10</f>
        <v>Fowler</v>
      </c>
      <c r="I14" s="99" t="n">
        <f aca="false">VLOOKUP(Scoreboard!H14,scores,7)</f>
        <v>0</v>
      </c>
      <c r="J14" s="99" t="str">
        <f aca="false">'Pick Sheet'!J10</f>
        <v>Kuchar</v>
      </c>
      <c r="K14" s="99" t="n">
        <f aca="false">VLOOKUP(Scoreboard!J14,scores,7)</f>
        <v>3</v>
      </c>
      <c r="L14" s="99" t="str">
        <f aca="false">'Pick Sheet'!L10</f>
        <v>Rahm</v>
      </c>
      <c r="M14" s="99" t="n">
        <f aca="false">VLOOKUP(Scoreboard!L14,scores,7)</f>
        <v>-4</v>
      </c>
      <c r="N14" s="99" t="str">
        <f aca="false">'Pick Sheet'!N10</f>
        <v>Cantlay</v>
      </c>
      <c r="O14" s="99" t="n">
        <f aca="false">VLOOKUP(Scoreboard!N14,scores,7)</f>
        <v>4</v>
      </c>
      <c r="P14" s="99" t="str">
        <f aca="false">'Pick Sheet'!P10</f>
        <v>McIlroy</v>
      </c>
      <c r="Q14" s="99" t="n">
        <f aca="false">VLOOKUP(Scoreboard!P14,scores,7)</f>
        <v>-1</v>
      </c>
      <c r="R14" s="99" t="str">
        <f aca="false">'Pick Sheet'!R10</f>
        <v>Thomas</v>
      </c>
      <c r="S14" s="99" t="n">
        <f aca="false">VLOOKUP(Scoreboard!R14,scores,7)</f>
        <v>-5</v>
      </c>
      <c r="T14" s="99" t="str">
        <f aca="false">'Pick Sheet'!T10</f>
        <v>DeChambeau</v>
      </c>
      <c r="U14" s="99" t="n">
        <f aca="false">VLOOKUP(Scoreboard!T14,scores,7)</f>
        <v>2</v>
      </c>
      <c r="V14" s="99" t="str">
        <f aca="false">'Pick Sheet'!V10</f>
        <v>McIlroy</v>
      </c>
      <c r="W14" s="99" t="n">
        <f aca="false">VLOOKUP(Scoreboard!V14,scores,7)</f>
        <v>-1</v>
      </c>
      <c r="X14" s="99" t="str">
        <f aca="false">'Pick Sheet'!X10</f>
        <v>Watson</v>
      </c>
      <c r="Y14" s="99" t="n">
        <f aca="false">VLOOKUP(Scoreboard!X14,scores,7)</f>
        <v>-3</v>
      </c>
      <c r="Z14" s="99" t="str">
        <f aca="false">'Pick Sheet'!Z10</f>
        <v>Spieth</v>
      </c>
      <c r="AA14" s="99" t="n">
        <f aca="false">VLOOKUP(Scoreboard!Z14,scores,7)</f>
        <v>2</v>
      </c>
      <c r="AB14" s="99" t="str">
        <f aca="false">'Pick Sheet'!AB10</f>
        <v>Woods</v>
      </c>
      <c r="AC14" s="99" t="n">
        <f aca="false">VLOOKUP(Scoreboard!AB14,scores,7)</f>
        <v>3</v>
      </c>
      <c r="AD14" s="99" t="str">
        <f aca="false">'Pick Sheet'!AD10</f>
        <v>Watson</v>
      </c>
      <c r="AE14" s="99" t="n">
        <f aca="false">VLOOKUP(Scoreboard!AD14,scores,7)</f>
        <v>-3</v>
      </c>
      <c r="AF14" s="99" t="str">
        <f aca="false">'Pick Sheet'!AF10</f>
        <v>Watson</v>
      </c>
      <c r="AG14" s="99" t="n">
        <f aca="false">VLOOKUP(Scoreboard!AF14,scores,7)</f>
        <v>-3</v>
      </c>
      <c r="AH14" s="99" t="str">
        <f aca="false">'Pick Sheet'!AH10</f>
        <v>Thomas</v>
      </c>
      <c r="AI14" s="99" t="n">
        <f aca="false">VLOOKUP(Scoreboard!AH14,scores,7)</f>
        <v>-5</v>
      </c>
      <c r="AJ14" s="99" t="str">
        <f aca="false">'Pick Sheet'!AJ10</f>
        <v>Watson</v>
      </c>
      <c r="AK14" s="99" t="n">
        <f aca="false">VLOOKUP(Scoreboard!AJ14,scores,7)</f>
        <v>-3</v>
      </c>
      <c r="AL14" s="99" t="str">
        <f aca="false">'Pick Sheet'!AL10</f>
        <v>Johnson Z</v>
      </c>
      <c r="AM14" s="99" t="n">
        <f aca="false">VLOOKUP(Scoreboard!AL14,scores,7)</f>
        <v>2</v>
      </c>
      <c r="AN14" s="99" t="str">
        <f aca="false">'Pick Sheet'!AN10</f>
        <v>Watson</v>
      </c>
      <c r="AO14" s="99" t="n">
        <f aca="false">VLOOKUP(Scoreboard!AN14,scores,7)</f>
        <v>-3</v>
      </c>
      <c r="AP14" s="99" t="str">
        <f aca="false">'Pick Sheet'!AP10</f>
        <v>Rose</v>
      </c>
      <c r="AQ14" s="99" t="n">
        <f aca="false">VLOOKUP(Scoreboard!AP14,scores,7)</f>
        <v>-2</v>
      </c>
      <c r="AR14" s="99" t="str">
        <f aca="false">'Pick Sheet'!AR10</f>
        <v>Cabrera-Bello</v>
      </c>
      <c r="AS14" s="99" t="n">
        <f aca="false">VLOOKUP(Scoreboard!AR14,scores,7)</f>
        <v>4</v>
      </c>
      <c r="AT14" s="99" t="str">
        <f aca="false">'Pick Sheet'!AT10</f>
        <v>Watson</v>
      </c>
      <c r="AU14" s="99" t="n">
        <f aca="false">VLOOKUP(Scoreboard!AT14,scores,7)</f>
        <v>-3</v>
      </c>
      <c r="AV14" s="99" t="str">
        <f aca="false">'Pick Sheet'!AV10</f>
        <v>Fowler</v>
      </c>
      <c r="AW14" s="99" t="n">
        <f aca="false">VLOOKUP(Scoreboard!AV14,scores,7)</f>
        <v>0</v>
      </c>
      <c r="AX14" s="99" t="str">
        <f aca="false">'Pick Sheet'!AX10</f>
        <v>Mickelson</v>
      </c>
      <c r="AY14" s="99" t="n">
        <f aca="false">VLOOKUP(Scoreboard!AX14,scores,7)</f>
        <v>7</v>
      </c>
      <c r="AZ14" s="99" t="str">
        <f aca="false">'Pick Sheet'!AZ10</f>
        <v>Spieth</v>
      </c>
      <c r="BA14" s="99" t="n">
        <f aca="false">VLOOKUP(Scoreboard!AZ14,scores,7)</f>
        <v>2</v>
      </c>
      <c r="BB14" s="99" t="str">
        <f aca="false">'Pick Sheet'!BB10</f>
        <v>Johnson D</v>
      </c>
      <c r="BC14" s="99" t="n">
        <f aca="false">VLOOKUP(Scoreboard!BB14,scores,7)</f>
        <v>-4</v>
      </c>
      <c r="BD14" s="99" t="str">
        <f aca="false">'Pick Sheet'!BD10</f>
        <v>Scott</v>
      </c>
      <c r="BE14" s="99" t="n">
        <f aca="false">VLOOKUP(Scoreboard!BD14,scores,7)</f>
        <v>1</v>
      </c>
      <c r="BF14" s="99" t="str">
        <f aca="false">'Pick Sheet'!BF10</f>
        <v>Thomas</v>
      </c>
      <c r="BG14" s="99" t="n">
        <f aca="false">VLOOKUP(Scoreboard!BF14,scores,7)</f>
        <v>-5</v>
      </c>
      <c r="BH14" s="99" t="str">
        <f aca="false">'Pick Sheet'!BH10</f>
        <v>Johnson D</v>
      </c>
      <c r="BI14" s="99" t="n">
        <f aca="false">VLOOKUP(Scoreboard!BH14,scores,7)</f>
        <v>-4</v>
      </c>
      <c r="BJ14" s="99" t="str">
        <f aca="false">'Pick Sheet'!BJ10</f>
        <v>McIlroy</v>
      </c>
      <c r="BK14" s="99" t="n">
        <f aca="false">VLOOKUP(Scoreboard!BJ14,scores,7)</f>
        <v>-1</v>
      </c>
      <c r="BL14" s="99" t="str">
        <f aca="false">'Pick Sheet'!BL10</f>
        <v>Mickelson</v>
      </c>
      <c r="BM14" s="99" t="n">
        <f aca="false">VLOOKUP(Scoreboard!BL14,scores,7)</f>
        <v>7</v>
      </c>
      <c r="BN14" s="99" t="str">
        <f aca="false">'Pick Sheet'!BN10</f>
        <v>Mickelson</v>
      </c>
      <c r="BO14" s="99" t="n">
        <f aca="false">VLOOKUP(Scoreboard!BN14,scores,7)</f>
        <v>7</v>
      </c>
      <c r="BP14" s="99" t="str">
        <f aca="false">'Pick Sheet'!BP10</f>
        <v>Johnson D</v>
      </c>
      <c r="BQ14" s="99" t="n">
        <f aca="false">VLOOKUP(Scoreboard!BP14,scores,7)</f>
        <v>-4</v>
      </c>
      <c r="BR14" s="99" t="str">
        <f aca="false">'Pick Sheet'!BR10</f>
        <v>Johnson D</v>
      </c>
      <c r="BS14" s="99" t="n">
        <f aca="false">VLOOKUP(Scoreboard!BR14,scores,7)</f>
        <v>-4</v>
      </c>
      <c r="BT14" s="99" t="str">
        <f aca="false">'Pick Sheet'!BT10</f>
        <v>Reed</v>
      </c>
      <c r="BU14" s="99" t="n">
        <f aca="false">VLOOKUP(Scoreboard!BT14,scores,7)</f>
        <v>-6</v>
      </c>
      <c r="BV14" s="99" t="str">
        <f aca="false">'Pick Sheet'!BV10</f>
        <v>Spieth</v>
      </c>
      <c r="BW14" s="99" t="n">
        <f aca="false">VLOOKUP(Scoreboard!BV14,scores,7)</f>
        <v>2</v>
      </c>
      <c r="BX14" s="99" t="str">
        <f aca="false">'Pick Sheet'!BX10</f>
        <v>Thomas</v>
      </c>
      <c r="BY14" s="99" t="n">
        <f aca="false">VLOOKUP(Scoreboard!BX14,scores,7)</f>
        <v>-5</v>
      </c>
      <c r="BZ14" s="99" t="str">
        <f aca="false">'Pick Sheet'!BZ10</f>
        <v>McIlroy</v>
      </c>
      <c r="CA14" s="99" t="n">
        <f aca="false">VLOOKUP(Scoreboard!BZ14,scores,7)</f>
        <v>-1</v>
      </c>
      <c r="CB14" s="99" t="str">
        <f aca="false">'Pick Sheet'!CB10</f>
        <v>Mickelson</v>
      </c>
      <c r="CC14" s="99" t="n">
        <f aca="false">VLOOKUP(Scoreboard!CB14,scores,7)</f>
        <v>7</v>
      </c>
      <c r="CD14" s="99" t="str">
        <f aca="false">'Pick Sheet'!CD10</f>
        <v>Watson</v>
      </c>
      <c r="CE14" s="99" t="n">
        <f aca="false">VLOOKUP(Scoreboard!CD14,scores,7)</f>
        <v>-3</v>
      </c>
      <c r="CF14" s="99" t="str">
        <f aca="false">'Pick Sheet'!CF10</f>
        <v>Day</v>
      </c>
      <c r="CG14" s="99" t="n">
        <f aca="false">VLOOKUP(Scoreboard!CF14,scores,7)</f>
        <v>-1</v>
      </c>
      <c r="CH14" s="99" t="str">
        <f aca="false">'Pick Sheet'!CH10</f>
        <v>McIlroy</v>
      </c>
      <c r="CI14" s="99" t="n">
        <f aca="false">VLOOKUP(Scoreboard!CH14,scores,7)</f>
        <v>-1</v>
      </c>
      <c r="CJ14" s="99" t="str">
        <f aca="false">'Pick Sheet'!CJ10</f>
        <v>McIlroy</v>
      </c>
      <c r="CK14" s="99" t="n">
        <f aca="false">VLOOKUP(Scoreboard!CJ14,scores,7)</f>
        <v>-1</v>
      </c>
      <c r="CL14" s="99" t="str">
        <f aca="false">'Pick Sheet'!CL10</f>
        <v>McIlroy</v>
      </c>
      <c r="CM14" s="99" t="n">
        <f aca="false">VLOOKUP(Scoreboard!CL14,scores,7)</f>
        <v>-1</v>
      </c>
      <c r="CN14" s="99" t="str">
        <f aca="false">'Pick Sheet'!CN10</f>
        <v>Kuchar</v>
      </c>
      <c r="CO14" s="99" t="n">
        <f aca="false">VLOOKUP(Scoreboard!CN14,scores,7)</f>
        <v>3</v>
      </c>
      <c r="CP14" s="99" t="str">
        <f aca="false">'Pick Sheet'!CP10</f>
        <v>Watson</v>
      </c>
      <c r="CQ14" s="99" t="n">
        <f aca="false">VLOOKUP(Scoreboard!CP14,scores,7)</f>
        <v>-3</v>
      </c>
      <c r="CR14" s="99" t="str">
        <f aca="false">'Pick Sheet'!CR10</f>
        <v>Fleetwood</v>
      </c>
      <c r="CS14" s="99" t="n">
        <f aca="false">VLOOKUP(Scoreboard!CR14,scores,7)</f>
        <v>0</v>
      </c>
      <c r="CT14" s="99" t="str">
        <f aca="false">'Pick Sheet'!CT10</f>
        <v>Watson</v>
      </c>
      <c r="CU14" s="99" t="n">
        <f aca="false">VLOOKUP(Scoreboard!CT14,scores,7)</f>
        <v>-3</v>
      </c>
      <c r="CV14" s="99" t="str">
        <f aca="false">'Pick Sheet'!CV10</f>
        <v>Thomas</v>
      </c>
      <c r="CW14" s="99" t="n">
        <f aca="false">VLOOKUP(Scoreboard!CV14,scores,7)</f>
        <v>-5</v>
      </c>
      <c r="CX14" s="99" t="str">
        <f aca="false">'Pick Sheet'!CX10</f>
        <v>Noren</v>
      </c>
      <c r="CY14" s="99" t="n">
        <f aca="false">VLOOKUP(Scoreboard!CX14,scores,7)</f>
        <v>7</v>
      </c>
      <c r="CZ14" s="99" t="str">
        <f aca="false">'Pick Sheet'!CZ10</f>
        <v>Thomas</v>
      </c>
      <c r="DA14" s="99" t="n">
        <f aca="false">VLOOKUP(Scoreboard!CZ14,scores,7)</f>
        <v>-5</v>
      </c>
      <c r="DB14" s="99" t="str">
        <f aca="false">'Pick Sheet'!DB10</f>
        <v>McIlroy</v>
      </c>
      <c r="DC14" s="99" t="n">
        <f aca="false">VLOOKUP(Scoreboard!DB14,scores,7)</f>
        <v>-1</v>
      </c>
      <c r="DD14" s="99" t="n">
        <f aca="false">'Pick Sheet'!DD10</f>
        <v>0</v>
      </c>
      <c r="DE14" s="99" t="e">
        <f aca="false">VLOOKUP(Scoreboard!DD14,scores,7)</f>
        <v>#N/A</v>
      </c>
      <c r="DF14" s="99" t="n">
        <f aca="false">'Pick Sheet'!DF10</f>
        <v>0</v>
      </c>
      <c r="DG14" s="99" t="e">
        <f aca="false">VLOOKUP(Scoreboard!DF14,scores,7)</f>
        <v>#N/A</v>
      </c>
      <c r="DH14" s="99" t="n">
        <f aca="false">'Pick Sheet'!DH10</f>
        <v>0</v>
      </c>
      <c r="DI14" s="99" t="e">
        <f aca="false">VLOOKUP(Scoreboard!DH14,scores,7)</f>
        <v>#N/A</v>
      </c>
      <c r="DJ14" s="99" t="n">
        <f aca="false">'Pick Sheet'!DJ10</f>
        <v>0</v>
      </c>
      <c r="DK14" s="99" t="e">
        <f aca="false">VLOOKUP(Scoreboard!DJ14,scores,7)</f>
        <v>#N/A</v>
      </c>
    </row>
    <row r="15" s="77" customFormat="true" ht="13.5" hidden="false" customHeight="false" outlineLevel="0" collapsed="false">
      <c r="A15" s="100" t="s">
        <v>218</v>
      </c>
      <c r="B15" s="101" t="str">
        <f aca="false">'Pick Sheet'!B11</f>
        <v>Perez</v>
      </c>
      <c r="C15" s="101" t="n">
        <f aca="false">VLOOKUP(Scoreboard!B15,scores,7)</f>
        <v>7</v>
      </c>
      <c r="D15" s="101" t="str">
        <f aca="false">'Pick Sheet'!D11</f>
        <v>Spieth</v>
      </c>
      <c r="E15" s="101" t="n">
        <f aca="false">VLOOKUP(Scoreboard!D15,scores,7)</f>
        <v>2</v>
      </c>
      <c r="F15" s="101" t="str">
        <f aca="false">'Pick Sheet'!F11</f>
        <v>Leishman</v>
      </c>
      <c r="G15" s="101" t="n">
        <f aca="false">VLOOKUP(Scoreboard!F15,scores,7)</f>
        <v>-5</v>
      </c>
      <c r="H15" s="101" t="str">
        <f aca="false">'Pick Sheet'!H11</f>
        <v>Mickelson</v>
      </c>
      <c r="I15" s="101" t="n">
        <f aca="false">VLOOKUP(Scoreboard!H15,scores,7)</f>
        <v>7</v>
      </c>
      <c r="J15" s="101" t="str">
        <f aca="false">'Pick Sheet'!J11</f>
        <v>Noren</v>
      </c>
      <c r="K15" s="101" t="n">
        <f aca="false">VLOOKUP(Scoreboard!J15,scores,7)</f>
        <v>7</v>
      </c>
      <c r="L15" s="101" t="str">
        <f aca="false">'Pick Sheet'!L11</f>
        <v>Johnson D</v>
      </c>
      <c r="M15" s="101" t="n">
        <f aca="false">VLOOKUP(Scoreboard!L15,scores,7)</f>
        <v>-4</v>
      </c>
      <c r="N15" s="101" t="str">
        <f aca="false">'Pick Sheet'!N11</f>
        <v>Moore</v>
      </c>
      <c r="O15" s="101" t="n">
        <f aca="false">VLOOKUP(Scoreboard!N15,scores,7)</f>
        <v>0</v>
      </c>
      <c r="P15" s="101" t="str">
        <f aca="false">'Pick Sheet'!P11</f>
        <v>Watson</v>
      </c>
      <c r="Q15" s="101" t="n">
        <f aca="false">VLOOKUP(Scoreboard!P15,scores,7)</f>
        <v>-3</v>
      </c>
      <c r="R15" s="101" t="str">
        <f aca="false">'Pick Sheet'!R11</f>
        <v>Aphibarnrat</v>
      </c>
      <c r="S15" s="101" t="n">
        <f aca="false">VLOOKUP(Scoreboard!R15,scores,7)</f>
        <v>-2</v>
      </c>
      <c r="T15" s="101" t="str">
        <f aca="false">'Pick Sheet'!T11</f>
        <v>Kuchar</v>
      </c>
      <c r="U15" s="101" t="n">
        <f aca="false">VLOOKUP(Scoreboard!T15,scores,7)</f>
        <v>3</v>
      </c>
      <c r="V15" s="101" t="str">
        <f aca="false">'Pick Sheet'!V11</f>
        <v>Watson</v>
      </c>
      <c r="W15" s="101" t="n">
        <f aca="false">VLOOKUP(Scoreboard!V15,scores,7)</f>
        <v>-3</v>
      </c>
      <c r="X15" s="101" t="str">
        <f aca="false">'Pick Sheet'!X11</f>
        <v>Mickelson</v>
      </c>
      <c r="Y15" s="101" t="n">
        <f aca="false">VLOOKUP(Scoreboard!X15,scores,7)</f>
        <v>7</v>
      </c>
      <c r="Z15" s="101" t="str">
        <f aca="false">'Pick Sheet'!Z11</f>
        <v>Reed</v>
      </c>
      <c r="AA15" s="101" t="n">
        <f aca="false">VLOOKUP(Scoreboard!Z15,scores,7)</f>
        <v>-6</v>
      </c>
      <c r="AB15" s="101" t="str">
        <f aca="false">'Pick Sheet'!AB11</f>
        <v>Li</v>
      </c>
      <c r="AC15" s="101" t="n">
        <f aca="false">VLOOKUP(Scoreboard!AB15,scores,7)</f>
        <v>4</v>
      </c>
      <c r="AD15" s="101" t="str">
        <f aca="false">'Pick Sheet'!AD11</f>
        <v>Poulter</v>
      </c>
      <c r="AE15" s="101" t="n">
        <f aca="false">VLOOKUP(Scoreboard!AD15,scores,7)</f>
        <v>3</v>
      </c>
      <c r="AF15" s="101" t="str">
        <f aca="false">'Pick Sheet'!AF11</f>
        <v>McIlroy</v>
      </c>
      <c r="AG15" s="101" t="n">
        <f aca="false">VLOOKUP(Scoreboard!AF15,scores,7)</f>
        <v>-1</v>
      </c>
      <c r="AH15" s="101" t="str">
        <f aca="false">'Pick Sheet'!AH11</f>
        <v>Woods</v>
      </c>
      <c r="AI15" s="101" t="n">
        <f aca="false">VLOOKUP(Scoreboard!AH15,scores,7)</f>
        <v>3</v>
      </c>
      <c r="AJ15" s="101" t="str">
        <f aca="false">'Pick Sheet'!AJ11</f>
        <v>Stenson</v>
      </c>
      <c r="AK15" s="101" t="n">
        <f aca="false">VLOOKUP(Scoreboard!AJ15,scores,7)</f>
        <v>-2</v>
      </c>
      <c r="AL15" s="101" t="str">
        <f aca="false">'Pick Sheet'!AL11</f>
        <v>Schauffele</v>
      </c>
      <c r="AM15" s="101" t="n">
        <f aca="false">VLOOKUP(Scoreboard!AL15,scores,7)</f>
        <v>6</v>
      </c>
      <c r="AN15" s="101" t="str">
        <f aca="false">'Pick Sheet'!AN11</f>
        <v>Johnson D</v>
      </c>
      <c r="AO15" s="101" t="n">
        <f aca="false">VLOOKUP(Scoreboard!AN15,scores,7)</f>
        <v>-4</v>
      </c>
      <c r="AP15" s="101" t="str">
        <f aca="false">'Pick Sheet'!AP11</f>
        <v>Woods</v>
      </c>
      <c r="AQ15" s="101" t="n">
        <f aca="false">VLOOKUP(Scoreboard!AP15,scores,7)</f>
        <v>3</v>
      </c>
      <c r="AR15" s="101" t="str">
        <f aca="false">'Pick Sheet'!AR11</f>
        <v>Kuchar</v>
      </c>
      <c r="AS15" s="101" t="n">
        <f aca="false">VLOOKUP(Scoreboard!AR15,scores,7)</f>
        <v>3</v>
      </c>
      <c r="AT15" s="101" t="str">
        <f aca="false">'Pick Sheet'!AT11</f>
        <v>Kuchar</v>
      </c>
      <c r="AU15" s="101" t="n">
        <f aca="false">VLOOKUP(Scoreboard!AT15,scores,7)</f>
        <v>3</v>
      </c>
      <c r="AV15" s="101" t="str">
        <f aca="false">'Pick Sheet'!AV11</f>
        <v>Rahm</v>
      </c>
      <c r="AW15" s="101" t="n">
        <f aca="false">VLOOKUP(Scoreboard!AV15,scores,7)</f>
        <v>-4</v>
      </c>
      <c r="AX15" s="101" t="str">
        <f aca="false">'Pick Sheet'!AX11</f>
        <v>McIlroy</v>
      </c>
      <c r="AY15" s="101" t="n">
        <f aca="false">VLOOKUP(Scoreboard!AX15,scores,7)</f>
        <v>-1</v>
      </c>
      <c r="AZ15" s="101" t="str">
        <f aca="false">'Pick Sheet'!AZ11</f>
        <v>Rose</v>
      </c>
      <c r="BA15" s="101" t="n">
        <f aca="false">VLOOKUP(Scoreboard!AZ15,scores,7)</f>
        <v>-2</v>
      </c>
      <c r="BB15" s="101" t="str">
        <f aca="false">'Pick Sheet'!BB11</f>
        <v>Woods</v>
      </c>
      <c r="BC15" s="101" t="n">
        <f aca="false">VLOOKUP(Scoreboard!BB15,scores,7)</f>
        <v>3</v>
      </c>
      <c r="BD15" s="101" t="str">
        <f aca="false">'Pick Sheet'!BD11</f>
        <v>Poulter</v>
      </c>
      <c r="BE15" s="101" t="n">
        <f aca="false">VLOOKUP(Scoreboard!BD15,scores,7)</f>
        <v>3</v>
      </c>
      <c r="BF15" s="101" t="str">
        <f aca="false">'Pick Sheet'!BF11</f>
        <v>Walker</v>
      </c>
      <c r="BG15" s="101" t="n">
        <f aca="false">VLOOKUP(Scoreboard!BF15,scores,7)</f>
        <v>-1</v>
      </c>
      <c r="BH15" s="101" t="str">
        <f aca="false">'Pick Sheet'!BH11</f>
        <v>Spieth</v>
      </c>
      <c r="BI15" s="101" t="n">
        <f aca="false">VLOOKUP(Scoreboard!BH15,scores,7)</f>
        <v>2</v>
      </c>
      <c r="BJ15" s="101" t="str">
        <f aca="false">'Pick Sheet'!BJ11</f>
        <v>Spieth</v>
      </c>
      <c r="BK15" s="101" t="n">
        <f aca="false">VLOOKUP(Scoreboard!BJ15,scores,7)</f>
        <v>2</v>
      </c>
      <c r="BL15" s="101" t="str">
        <f aca="false">'Pick Sheet'!BL11</f>
        <v>McIlroy</v>
      </c>
      <c r="BM15" s="101" t="n">
        <f aca="false">VLOOKUP(Scoreboard!BL15,scores,7)</f>
        <v>-1</v>
      </c>
      <c r="BN15" s="101" t="str">
        <f aca="false">'Pick Sheet'!BN11</f>
        <v>DeChambeau</v>
      </c>
      <c r="BO15" s="101" t="n">
        <f aca="false">VLOOKUP(Scoreboard!BN15,scores,7)</f>
        <v>2</v>
      </c>
      <c r="BP15" s="101" t="str">
        <f aca="false">'Pick Sheet'!BP11</f>
        <v>McIlroy</v>
      </c>
      <c r="BQ15" s="101" t="n">
        <f aca="false">VLOOKUP(Scoreboard!BP15,scores,7)</f>
        <v>-1</v>
      </c>
      <c r="BR15" s="101" t="str">
        <f aca="false">'Pick Sheet'!BR11</f>
        <v>Matsuyama</v>
      </c>
      <c r="BS15" s="101" t="n">
        <f aca="false">VLOOKUP(Scoreboard!BR15,scores,7)</f>
        <v>-1</v>
      </c>
      <c r="BT15" s="101" t="str">
        <f aca="false">'Pick Sheet'!BT11</f>
        <v>Garcia</v>
      </c>
      <c r="BU15" s="101" t="n">
        <f aca="false">VLOOKUP(Scoreboard!BT15,scores,7)</f>
        <v>6</v>
      </c>
      <c r="BV15" s="101" t="str">
        <f aca="false">'Pick Sheet'!BV11</f>
        <v>Hoffman</v>
      </c>
      <c r="BW15" s="101" t="n">
        <f aca="false">VLOOKUP(Scoreboard!BV15,scores,7)</f>
        <v>1</v>
      </c>
      <c r="BX15" s="101" t="str">
        <f aca="false">'Pick Sheet'!BX11</f>
        <v>Spieth</v>
      </c>
      <c r="BY15" s="101" t="n">
        <f aca="false">VLOOKUP(Scoreboard!BX15,scores,7)</f>
        <v>2</v>
      </c>
      <c r="BZ15" s="101" t="str">
        <f aca="false">'Pick Sheet'!BZ11</f>
        <v>Johnson D</v>
      </c>
      <c r="CA15" s="101" t="n">
        <f aca="false">VLOOKUP(Scoreboard!BZ15,scores,7)</f>
        <v>-4</v>
      </c>
      <c r="CB15" s="101" t="str">
        <f aca="false">'Pick Sheet'!CB11</f>
        <v>Thomas</v>
      </c>
      <c r="CC15" s="101" t="n">
        <f aca="false">VLOOKUP(Scoreboard!CB15,scores,7)</f>
        <v>-5</v>
      </c>
      <c r="CD15" s="101" t="str">
        <f aca="false">'Pick Sheet'!CD11</f>
        <v>Fleetwood</v>
      </c>
      <c r="CE15" s="101" t="n">
        <f aca="false">VLOOKUP(Scoreboard!CD15,scores,7)</f>
        <v>0</v>
      </c>
      <c r="CF15" s="101" t="str">
        <f aca="false">'Pick Sheet'!CF11</f>
        <v>McIlroy</v>
      </c>
      <c r="CG15" s="101" t="n">
        <f aca="false">VLOOKUP(Scoreboard!CF15,scores,7)</f>
        <v>-1</v>
      </c>
      <c r="CH15" s="101" t="str">
        <f aca="false">'Pick Sheet'!CH11</f>
        <v>Woods</v>
      </c>
      <c r="CI15" s="101" t="n">
        <f aca="false">VLOOKUP(Scoreboard!CH15,scores,7)</f>
        <v>3</v>
      </c>
      <c r="CJ15" s="101" t="str">
        <f aca="false">'Pick Sheet'!CJ11</f>
        <v>Kuchar</v>
      </c>
      <c r="CK15" s="101" t="n">
        <f aca="false">VLOOKUP(Scoreboard!CJ15,scores,7)</f>
        <v>3</v>
      </c>
      <c r="CL15" s="101" t="str">
        <f aca="false">'Pick Sheet'!CL11</f>
        <v>Casey</v>
      </c>
      <c r="CM15" s="101" t="n">
        <f aca="false">VLOOKUP(Scoreboard!CL15,scores,7)</f>
        <v>3</v>
      </c>
      <c r="CN15" s="101" t="str">
        <f aca="false">'Pick Sheet'!CN11</f>
        <v>Fowler</v>
      </c>
      <c r="CO15" s="101" t="n">
        <f aca="false">VLOOKUP(Scoreboard!CN15,scores,7)</f>
        <v>0</v>
      </c>
      <c r="CP15" s="101" t="str">
        <f aca="false">'Pick Sheet'!CP11</f>
        <v>Day</v>
      </c>
      <c r="CQ15" s="101" t="n">
        <f aca="false">VLOOKUP(Scoreboard!CP15,scores,7)</f>
        <v>-1</v>
      </c>
      <c r="CR15" s="101" t="str">
        <f aca="false">'Pick Sheet'!CR11</f>
        <v>Fowler</v>
      </c>
      <c r="CS15" s="101" t="n">
        <f aca="false">VLOOKUP(Scoreboard!CR15,scores,7)</f>
        <v>0</v>
      </c>
      <c r="CT15" s="101" t="str">
        <f aca="false">'Pick Sheet'!CT11</f>
        <v>Noren</v>
      </c>
      <c r="CU15" s="101" t="n">
        <f aca="false">VLOOKUP(Scoreboard!CT15,scores,7)</f>
        <v>7</v>
      </c>
      <c r="CV15" s="101" t="str">
        <f aca="false">'Pick Sheet'!CV11</f>
        <v>Stenson</v>
      </c>
      <c r="CW15" s="101" t="n">
        <f aca="false">VLOOKUP(Scoreboard!CV15,scores,7)</f>
        <v>-2</v>
      </c>
      <c r="CX15" s="101" t="str">
        <f aca="false">'Pick Sheet'!CX11</f>
        <v>Watson</v>
      </c>
      <c r="CY15" s="101" t="n">
        <f aca="false">VLOOKUP(Scoreboard!CX15,scores,7)</f>
        <v>-3</v>
      </c>
      <c r="CZ15" s="101" t="str">
        <f aca="false">'Pick Sheet'!CZ11</f>
        <v>Schwartzel</v>
      </c>
      <c r="DA15" s="101" t="n">
        <f aca="false">VLOOKUP(Scoreboard!CZ15,scores,7)</f>
        <v>6</v>
      </c>
      <c r="DB15" s="101" t="str">
        <f aca="false">'Pick Sheet'!DB11</f>
        <v>Thomas</v>
      </c>
      <c r="DC15" s="101" t="n">
        <f aca="false">VLOOKUP(Scoreboard!DB15,scores,7)</f>
        <v>-5</v>
      </c>
      <c r="DD15" s="101" t="n">
        <f aca="false">'Pick Sheet'!DD11</f>
        <v>0</v>
      </c>
      <c r="DE15" s="101" t="e">
        <f aca="false">VLOOKUP(Scoreboard!DD15,scores,7)</f>
        <v>#N/A</v>
      </c>
      <c r="DF15" s="101" t="n">
        <f aca="false">'Pick Sheet'!DF11</f>
        <v>0</v>
      </c>
      <c r="DG15" s="101" t="e">
        <f aca="false">VLOOKUP(Scoreboard!DF15,scores,7)</f>
        <v>#N/A</v>
      </c>
      <c r="DH15" s="101" t="n">
        <f aca="false">'Pick Sheet'!DH11</f>
        <v>0</v>
      </c>
      <c r="DI15" s="101" t="e">
        <f aca="false">VLOOKUP(Scoreboard!DH15,scores,7)</f>
        <v>#N/A</v>
      </c>
      <c r="DJ15" s="101" t="n">
        <f aca="false">'Pick Sheet'!DJ11</f>
        <v>0</v>
      </c>
      <c r="DK15" s="101" t="e">
        <f aca="false">VLOOKUP(Scoreboard!DJ15,scores,7)</f>
        <v>#N/A</v>
      </c>
    </row>
    <row r="16" customFormat="false" ht="13.5" hidden="false" customHeight="false" outlineLevel="0" collapsed="false">
      <c r="A16" s="98" t="s">
        <v>219</v>
      </c>
      <c r="B16" s="98"/>
      <c r="C16" s="98" t="n">
        <f aca="false">SUM(C12:C15)</f>
        <v>-4</v>
      </c>
      <c r="D16" s="98"/>
      <c r="E16" s="98" t="n">
        <f aca="false">SUM(E12:E15)</f>
        <v>9</v>
      </c>
      <c r="F16" s="98"/>
      <c r="G16" s="98" t="n">
        <f aca="false">SUM(G12:G15)</f>
        <v>-4</v>
      </c>
      <c r="H16" s="98"/>
      <c r="I16" s="98" t="n">
        <f aca="false">SUM(I12:I15)</f>
        <v>8</v>
      </c>
      <c r="J16" s="98"/>
      <c r="K16" s="98" t="n">
        <f aca="false">SUM(K12:K15)</f>
        <v>11</v>
      </c>
      <c r="L16" s="98"/>
      <c r="M16" s="98" t="n">
        <f aca="false">SUM(M12:M15)</f>
        <v>-11</v>
      </c>
      <c r="N16" s="98"/>
      <c r="O16" s="98" t="n">
        <f aca="false">SUM(O12:O15)</f>
        <v>6</v>
      </c>
      <c r="P16" s="98"/>
      <c r="Q16" s="98" t="n">
        <f aca="false">SUM(Q12:Q15)</f>
        <v>-13</v>
      </c>
      <c r="R16" s="98"/>
      <c r="S16" s="98" t="n">
        <f aca="false">SUM(S12:S15)</f>
        <v>-1</v>
      </c>
      <c r="T16" s="98"/>
      <c r="U16" s="98" t="n">
        <f aca="false">SUM(U12:U15)</f>
        <v>-2</v>
      </c>
      <c r="V16" s="98"/>
      <c r="W16" s="98" t="n">
        <f aca="false">SUM(W12:W15)</f>
        <v>2</v>
      </c>
      <c r="X16" s="98"/>
      <c r="Y16" s="98" t="n">
        <f aca="false">SUM(Y12:Y15)</f>
        <v>4</v>
      </c>
      <c r="Z16" s="98"/>
      <c r="AA16" s="98" t="n">
        <f aca="false">SUM(AA12:AA15)</f>
        <v>-6</v>
      </c>
      <c r="AB16" s="98"/>
      <c r="AC16" s="98" t="n">
        <f aca="false">SUM(AC12:AC15)</f>
        <v>2</v>
      </c>
      <c r="AD16" s="98"/>
      <c r="AE16" s="98" t="n">
        <f aca="false">SUM(AE12:AE15)</f>
        <v>2</v>
      </c>
      <c r="AF16" s="98"/>
      <c r="AG16" s="98" t="n">
        <f aca="false">SUM(AG12:AG15)</f>
        <v>-4</v>
      </c>
      <c r="AH16" s="98"/>
      <c r="AI16" s="98" t="n">
        <f aca="false">SUM(AI12:AI15)</f>
        <v>-7</v>
      </c>
      <c r="AJ16" s="98"/>
      <c r="AK16" s="98" t="n">
        <f aca="false">SUM(AK12:AK15)</f>
        <v>-8</v>
      </c>
      <c r="AL16" s="98"/>
      <c r="AM16" s="98" t="n">
        <f aca="false">SUM(AM12:AM15)</f>
        <v>2</v>
      </c>
      <c r="AN16" s="98"/>
      <c r="AO16" s="98" t="n">
        <f aca="false">SUM(AO12:AO15)</f>
        <v>1</v>
      </c>
      <c r="AP16" s="98"/>
      <c r="AQ16" s="98" t="n">
        <f aca="false">SUM(AQ12:AQ15)</f>
        <v>3</v>
      </c>
      <c r="AR16" s="98"/>
      <c r="AS16" s="98" t="n">
        <f aca="false">SUM(AS12:AS15)</f>
        <v>1</v>
      </c>
      <c r="AT16" s="98"/>
      <c r="AU16" s="98" t="n">
        <f aca="false">SUM(AU12:AU15)</f>
        <v>1</v>
      </c>
      <c r="AV16" s="98"/>
      <c r="AW16" s="98" t="n">
        <f aca="false">SUM(AW12:AW15)</f>
        <v>-2</v>
      </c>
      <c r="AX16" s="98"/>
      <c r="AY16" s="98" t="n">
        <f aca="false">SUM(AY12:AY15)</f>
        <v>1</v>
      </c>
      <c r="AZ16" s="98"/>
      <c r="BA16" s="98" t="n">
        <f aca="false">SUM(BA12:BA15)</f>
        <v>0</v>
      </c>
      <c r="BB16" s="98"/>
      <c r="BC16" s="98" t="n">
        <f aca="false">SUM(BC12:BC15)</f>
        <v>4</v>
      </c>
      <c r="BD16" s="98"/>
      <c r="BE16" s="98" t="n">
        <f aca="false">SUM(BE12:BE15)</f>
        <v>9</v>
      </c>
      <c r="BF16" s="98"/>
      <c r="BG16" s="98" t="n">
        <f aca="false">SUM(BG12:BG15)</f>
        <v>-4</v>
      </c>
      <c r="BH16" s="98"/>
      <c r="BI16" s="98" t="n">
        <f aca="false">SUM(BI12:BI15)</f>
        <v>3</v>
      </c>
      <c r="BJ16" s="98"/>
      <c r="BK16" s="98" t="n">
        <f aca="false">SUM(BK12:BK15)</f>
        <v>0</v>
      </c>
      <c r="BL16" s="98"/>
      <c r="BM16" s="98" t="n">
        <f aca="false">SUM(BM12:BM15)</f>
        <v>-1</v>
      </c>
      <c r="BN16" s="98"/>
      <c r="BO16" s="98" t="n">
        <f aca="false">SUM(BO12:BO15)</f>
        <v>8</v>
      </c>
      <c r="BP16" s="98"/>
      <c r="BQ16" s="98" t="n">
        <f aca="false">SUM(BQ12:BQ15)</f>
        <v>1</v>
      </c>
      <c r="BR16" s="98"/>
      <c r="BS16" s="98" t="n">
        <f aca="false">SUM(BS12:BS15)</f>
        <v>-4</v>
      </c>
      <c r="BT16" s="98"/>
      <c r="BU16" s="98" t="n">
        <f aca="false">SUM(BU12:BU15)</f>
        <v>-5</v>
      </c>
      <c r="BV16" s="98"/>
      <c r="BW16" s="98" t="n">
        <f aca="false">SUM(BW12:BW15)</f>
        <v>-1</v>
      </c>
      <c r="BX16" s="98"/>
      <c r="BY16" s="98" t="n">
        <f aca="false">SUM(BY12:BY15)</f>
        <v>-3</v>
      </c>
      <c r="BZ16" s="98"/>
      <c r="CA16" s="98" t="n">
        <f aca="false">SUM(CA12:CA15)</f>
        <v>0</v>
      </c>
      <c r="CB16" s="98"/>
      <c r="CC16" s="98" t="n">
        <f aca="false">SUM(CC12:CC15)</f>
        <v>0</v>
      </c>
      <c r="CD16" s="98"/>
      <c r="CE16" s="98" t="n">
        <f aca="false">SUM(CE12:CE15)</f>
        <v>-5</v>
      </c>
      <c r="CF16" s="98"/>
      <c r="CG16" s="98" t="n">
        <f aca="false">SUM(CG12:CG15)</f>
        <v>-1</v>
      </c>
      <c r="CH16" s="98"/>
      <c r="CI16" s="98" t="n">
        <f aca="false">SUM(CI12:CI15)</f>
        <v>-3</v>
      </c>
      <c r="CJ16" s="98"/>
      <c r="CK16" s="98" t="n">
        <f aca="false">SUM(CK12:CK15)</f>
        <v>11</v>
      </c>
      <c r="CL16" s="98"/>
      <c r="CM16" s="98" t="n">
        <f aca="false">SUM(CM12:CM15)</f>
        <v>3</v>
      </c>
      <c r="CN16" s="98"/>
      <c r="CO16" s="98" t="n">
        <f aca="false">SUM(CO12:CO15)</f>
        <v>2</v>
      </c>
      <c r="CP16" s="98"/>
      <c r="CQ16" s="98" t="n">
        <f aca="false">SUM(CQ12:CQ15)</f>
        <v>5</v>
      </c>
      <c r="CR16" s="98"/>
      <c r="CS16" s="98" t="n">
        <f aca="false">SUM(CS12:CS15)</f>
        <v>-5</v>
      </c>
      <c r="CT16" s="98"/>
      <c r="CU16" s="98" t="n">
        <f aca="false">SUM(CU12:CU15)</f>
        <v>13</v>
      </c>
      <c r="CV16" s="98"/>
      <c r="CW16" s="98" t="n">
        <f aca="false">SUM(CW12:CW15)</f>
        <v>-2</v>
      </c>
      <c r="CX16" s="98"/>
      <c r="CY16" s="98" t="n">
        <f aca="false">SUM(CY12:CY15)</f>
        <v>9</v>
      </c>
      <c r="CZ16" s="98"/>
      <c r="DA16" s="98" t="n">
        <f aca="false">SUM(DA12:DA15)</f>
        <v>3</v>
      </c>
      <c r="DB16" s="98"/>
      <c r="DC16" s="98" t="n">
        <f aca="false">SUM(DC12:DC15)</f>
        <v>-6</v>
      </c>
      <c r="DD16" s="98"/>
      <c r="DE16" s="98" t="e">
        <f aca="false">SUM(DE12:DE15)</f>
        <v>#N/A</v>
      </c>
      <c r="DF16" s="98"/>
      <c r="DG16" s="98" t="e">
        <f aca="false">SUM(DG12:DG15)</f>
        <v>#N/A</v>
      </c>
      <c r="DH16" s="98"/>
      <c r="DI16" s="98" t="e">
        <f aca="false">SUM(DI12:DI15)</f>
        <v>#N/A</v>
      </c>
      <c r="DJ16" s="98"/>
      <c r="DK16" s="98" t="e">
        <f aca="false">SUM(DK12:DK15)</f>
        <v>#N/A</v>
      </c>
    </row>
    <row r="17" customFormat="false" ht="12.75" hidden="false" customHeight="false" outlineLevel="0" collapsed="false">
      <c r="A17" s="98" t="s">
        <v>220</v>
      </c>
      <c r="B17" s="98"/>
      <c r="C17" s="98" t="n">
        <f aca="false">MIN(C12:C15)</f>
        <v>-5</v>
      </c>
      <c r="D17" s="98"/>
      <c r="E17" s="98" t="n">
        <f aca="false">MIN(E12:E15)</f>
        <v>-3</v>
      </c>
      <c r="F17" s="98"/>
      <c r="G17" s="98" t="n">
        <f aca="false">MIN(G12:G15)</f>
        <v>-5</v>
      </c>
      <c r="H17" s="98"/>
      <c r="I17" s="98" t="n">
        <f aca="false">MIN(I12:I15)</f>
        <v>-2</v>
      </c>
      <c r="J17" s="98"/>
      <c r="K17" s="98" t="n">
        <f aca="false">MIN(K12:K15)</f>
        <v>-3</v>
      </c>
      <c r="L17" s="98"/>
      <c r="M17" s="98" t="n">
        <f aca="false">MIN(M12:M15)</f>
        <v>-4</v>
      </c>
      <c r="N17" s="98"/>
      <c r="O17" s="98" t="n">
        <f aca="false">MIN(O12:O15)</f>
        <v>-5</v>
      </c>
      <c r="P17" s="98"/>
      <c r="Q17" s="98" t="n">
        <f aca="false">MIN(Q12:Q15)</f>
        <v>-5</v>
      </c>
      <c r="R17" s="98"/>
      <c r="S17" s="98" t="n">
        <f aca="false">MIN(S12:S15)</f>
        <v>-5</v>
      </c>
      <c r="T17" s="98"/>
      <c r="U17" s="98" t="n">
        <f aca="false">MIN(U12:U15)</f>
        <v>-5</v>
      </c>
      <c r="V17" s="98"/>
      <c r="W17" s="98" t="n">
        <f aca="false">MIN(W12:W15)</f>
        <v>-3</v>
      </c>
      <c r="X17" s="98"/>
      <c r="Y17" s="98" t="n">
        <f aca="false">MIN(Y12:Y15)</f>
        <v>-3</v>
      </c>
      <c r="Z17" s="98"/>
      <c r="AA17" s="98" t="n">
        <f aca="false">MIN(AA12:AA15)</f>
        <v>-6</v>
      </c>
      <c r="AB17" s="98"/>
      <c r="AC17" s="98" t="n">
        <f aca="false">MIN(AC12:AC15)</f>
        <v>-4</v>
      </c>
      <c r="AD17" s="98"/>
      <c r="AE17" s="98" t="n">
        <f aca="false">MIN(AE12:AE15)</f>
        <v>-3</v>
      </c>
      <c r="AF17" s="98"/>
      <c r="AG17" s="98" t="n">
        <f aca="false">MIN(AG12:AG15)</f>
        <v>-3</v>
      </c>
      <c r="AH17" s="98"/>
      <c r="AI17" s="98" t="n">
        <f aca="false">MIN(AI12:AI15)</f>
        <v>-5</v>
      </c>
      <c r="AJ17" s="98"/>
      <c r="AK17" s="98" t="n">
        <f aca="false">MIN(AK12:AK15)</f>
        <v>-3</v>
      </c>
      <c r="AL17" s="98"/>
      <c r="AM17" s="98" t="n">
        <f aca="false">MIN(AM12:AM15)</f>
        <v>-5</v>
      </c>
      <c r="AN17" s="98"/>
      <c r="AO17" s="98" t="n">
        <f aca="false">MIN(AO12:AO15)</f>
        <v>-4</v>
      </c>
      <c r="AP17" s="98"/>
      <c r="AQ17" s="98" t="n">
        <f aca="false">MIN(AQ12:AQ15)</f>
        <v>-2</v>
      </c>
      <c r="AR17" s="98"/>
      <c r="AS17" s="98" t="n">
        <f aca="false">MIN(AS12:AS15)</f>
        <v>-6</v>
      </c>
      <c r="AT17" s="98"/>
      <c r="AU17" s="98" t="n">
        <f aca="false">MIN(AU12:AU15)</f>
        <v>-3</v>
      </c>
      <c r="AV17" s="98"/>
      <c r="AW17" s="98" t="n">
        <f aca="false">MIN(AW12:AW15)</f>
        <v>-5</v>
      </c>
      <c r="AX17" s="98"/>
      <c r="AY17" s="98" t="n">
        <f aca="false">MIN(AY12:AY15)</f>
        <v>-5</v>
      </c>
      <c r="AZ17" s="98"/>
      <c r="BA17" s="98" t="n">
        <f aca="false">MIN(BA12:BA15)</f>
        <v>-3</v>
      </c>
      <c r="BB17" s="98"/>
      <c r="BC17" s="98" t="n">
        <f aca="false">MIN(BC12:BC15)</f>
        <v>-4</v>
      </c>
      <c r="BD17" s="98"/>
      <c r="BE17" s="98" t="n">
        <f aca="false">MIN(BE12:BE15)</f>
        <v>-1</v>
      </c>
      <c r="BF17" s="98"/>
      <c r="BG17" s="98" t="n">
        <f aca="false">MIN(BG12:BG15)</f>
        <v>-5</v>
      </c>
      <c r="BH17" s="98"/>
      <c r="BI17" s="98" t="n">
        <f aca="false">MIN(BI12:BI15)</f>
        <v>-4</v>
      </c>
      <c r="BJ17" s="98"/>
      <c r="BK17" s="98" t="n">
        <f aca="false">MIN(BK12:BK15)</f>
        <v>-4</v>
      </c>
      <c r="BL17" s="98"/>
      <c r="BM17" s="98" t="n">
        <f aca="false">MIN(BM12:BM15)</f>
        <v>-5</v>
      </c>
      <c r="BN17" s="98"/>
      <c r="BO17" s="98" t="n">
        <f aca="false">MIN(BO12:BO15)</f>
        <v>-3</v>
      </c>
      <c r="BP17" s="98"/>
      <c r="BQ17" s="98" t="n">
        <f aca="false">MIN(BQ12:BQ15)</f>
        <v>-4</v>
      </c>
      <c r="BR17" s="98"/>
      <c r="BS17" s="98" t="n">
        <f aca="false">MIN(BS12:BS15)</f>
        <v>-4</v>
      </c>
      <c r="BT17" s="98"/>
      <c r="BU17" s="98" t="n">
        <f aca="false">MIN(BU12:BU15)</f>
        <v>-6</v>
      </c>
      <c r="BV17" s="98"/>
      <c r="BW17" s="98" t="n">
        <f aca="false">MIN(BW12:BW15)</f>
        <v>-3</v>
      </c>
      <c r="BX17" s="98"/>
      <c r="BY17" s="98" t="n">
        <f aca="false">MIN(BY12:BY15)</f>
        <v>-5</v>
      </c>
      <c r="BZ17" s="98"/>
      <c r="CA17" s="98" t="n">
        <f aca="false">MIN(CA12:CA15)</f>
        <v>-4</v>
      </c>
      <c r="CB17" s="98"/>
      <c r="CC17" s="98" t="n">
        <f aca="false">MIN(CC12:CC15)</f>
        <v>-5</v>
      </c>
      <c r="CD17" s="98"/>
      <c r="CE17" s="98" t="n">
        <f aca="false">MIN(CE12:CE15)</f>
        <v>-5</v>
      </c>
      <c r="CF17" s="98"/>
      <c r="CG17" s="98" t="n">
        <f aca="false">MIN(CG12:CG15)</f>
        <v>-2</v>
      </c>
      <c r="CH17" s="98"/>
      <c r="CI17" s="98" t="n">
        <f aca="false">MIN(CI12:CI15)</f>
        <v>-3</v>
      </c>
      <c r="CJ17" s="98"/>
      <c r="CK17" s="98" t="n">
        <f aca="false">MIN(CK12:CK15)</f>
        <v>-1</v>
      </c>
      <c r="CL17" s="98"/>
      <c r="CM17" s="98" t="n">
        <f aca="false">MIN(CM12:CM15)</f>
        <v>-2</v>
      </c>
      <c r="CN17" s="98"/>
      <c r="CO17" s="98" t="n">
        <f aca="false">MIN(CO12:CO15)</f>
        <v>-1</v>
      </c>
      <c r="CP17" s="98"/>
      <c r="CQ17" s="98" t="n">
        <f aca="false">MIN(CQ12:CQ15)</f>
        <v>-3</v>
      </c>
      <c r="CR17" s="98"/>
      <c r="CS17" s="98" t="n">
        <f aca="false">MIN(CS12:CS15)</f>
        <v>-4</v>
      </c>
      <c r="CT17" s="98"/>
      <c r="CU17" s="98" t="n">
        <f aca="false">MIN(CU12:CU15)</f>
        <v>-3</v>
      </c>
      <c r="CV17" s="98"/>
      <c r="CW17" s="98" t="n">
        <f aca="false">MIN(CW12:CW15)</f>
        <v>-5</v>
      </c>
      <c r="CX17" s="98"/>
      <c r="CY17" s="98" t="n">
        <f aca="false">MIN(CY12:CY15)</f>
        <v>-3</v>
      </c>
      <c r="CZ17" s="98"/>
      <c r="DA17" s="98" t="n">
        <f aca="false">MIN(DA12:DA15)</f>
        <v>-5</v>
      </c>
      <c r="DB17" s="98"/>
      <c r="DC17" s="98" t="n">
        <f aca="false">MIN(DC12:DC15)</f>
        <v>-5</v>
      </c>
      <c r="DD17" s="98"/>
      <c r="DE17" s="98" t="e">
        <f aca="false">MIN(DE12:DE15)</f>
        <v>#N/A</v>
      </c>
      <c r="DF17" s="98"/>
      <c r="DG17" s="98" t="e">
        <f aca="false">MIN(DG12:DG15)</f>
        <v>#N/A</v>
      </c>
      <c r="DH17" s="98"/>
      <c r="DI17" s="98" t="e">
        <f aca="false">MIN(DI12:DI15)</f>
        <v>#N/A</v>
      </c>
      <c r="DJ17" s="98"/>
      <c r="DK17" s="98" t="e">
        <f aca="false">MIN(DK12:DK15)</f>
        <v>#N/A</v>
      </c>
    </row>
    <row r="18" customFormat="false" ht="12.75" hidden="false" customHeight="false" outlineLevel="0" collapsed="false">
      <c r="A18" s="98"/>
      <c r="B18" s="98"/>
      <c r="D18" s="98"/>
      <c r="F18" s="98"/>
      <c r="H18" s="98"/>
      <c r="J18" s="98"/>
      <c r="L18" s="98"/>
      <c r="N18" s="98"/>
      <c r="P18" s="98"/>
      <c r="R18" s="98"/>
      <c r="T18" s="98"/>
      <c r="V18" s="98"/>
      <c r="X18" s="98"/>
      <c r="Z18" s="98"/>
      <c r="AB18" s="98"/>
      <c r="AD18" s="98"/>
      <c r="AF18" s="98"/>
      <c r="AH18" s="98"/>
      <c r="AJ18" s="98"/>
      <c r="AL18" s="98"/>
      <c r="AN18" s="98"/>
      <c r="AP18" s="98"/>
      <c r="AR18" s="98"/>
      <c r="AT18" s="98"/>
      <c r="AV18" s="98"/>
      <c r="AX18" s="98"/>
      <c r="AZ18" s="98"/>
      <c r="BB18" s="98"/>
      <c r="BD18" s="98"/>
      <c r="BF18" s="98"/>
      <c r="BH18" s="98"/>
      <c r="BJ18" s="98"/>
      <c r="BL18" s="98"/>
      <c r="BN18" s="98"/>
      <c r="BP18" s="98"/>
      <c r="BR18" s="98"/>
      <c r="BT18" s="98"/>
      <c r="BV18" s="98"/>
      <c r="BX18" s="98"/>
      <c r="BZ18" s="98"/>
      <c r="CB18" s="98"/>
      <c r="CD18" s="98"/>
      <c r="CF18" s="98"/>
      <c r="CH18" s="98"/>
      <c r="CJ18" s="98"/>
      <c r="CL18" s="98"/>
      <c r="CN18" s="98"/>
      <c r="CP18" s="98"/>
      <c r="CR18" s="98"/>
      <c r="CT18" s="98"/>
      <c r="CV18" s="98"/>
      <c r="CX18" s="98"/>
      <c r="CZ18" s="98"/>
      <c r="DB18" s="98"/>
      <c r="DD18" s="98"/>
      <c r="DF18" s="98"/>
      <c r="DH18" s="98"/>
      <c r="DJ18" s="98"/>
    </row>
    <row r="19" s="97" customFormat="true" ht="12.75" hidden="false" customHeight="false" outlineLevel="0" collapsed="false">
      <c r="A19" s="96" t="s">
        <v>222</v>
      </c>
      <c r="B19" s="96"/>
      <c r="D19" s="96"/>
      <c r="F19" s="96"/>
      <c r="H19" s="96"/>
      <c r="J19" s="96"/>
      <c r="L19" s="96"/>
      <c r="N19" s="96"/>
      <c r="P19" s="96"/>
      <c r="R19" s="96"/>
      <c r="T19" s="96"/>
      <c r="V19" s="96"/>
      <c r="X19" s="96"/>
      <c r="Z19" s="96"/>
      <c r="AB19" s="96"/>
      <c r="AD19" s="96"/>
      <c r="AF19" s="96"/>
      <c r="AH19" s="96"/>
      <c r="AJ19" s="96"/>
      <c r="AL19" s="96"/>
      <c r="AN19" s="96"/>
      <c r="AP19" s="96"/>
      <c r="AR19" s="96"/>
      <c r="AT19" s="96"/>
      <c r="AV19" s="96"/>
      <c r="AX19" s="96"/>
      <c r="AZ19" s="96"/>
      <c r="BB19" s="96"/>
      <c r="BD19" s="96"/>
      <c r="BF19" s="96"/>
      <c r="BH19" s="96"/>
      <c r="BJ19" s="96"/>
      <c r="BL19" s="96"/>
      <c r="BN19" s="96"/>
      <c r="BP19" s="96"/>
      <c r="BR19" s="96"/>
      <c r="BT19" s="96"/>
      <c r="BV19" s="96"/>
      <c r="BX19" s="96"/>
      <c r="BZ19" s="96"/>
      <c r="CB19" s="96"/>
      <c r="CD19" s="96"/>
      <c r="CF19" s="96"/>
      <c r="CH19" s="96"/>
      <c r="CJ19" s="96"/>
      <c r="CL19" s="96"/>
      <c r="CN19" s="96"/>
      <c r="CP19" s="96"/>
      <c r="CR19" s="96"/>
      <c r="CT19" s="96"/>
      <c r="CV19" s="96"/>
      <c r="CX19" s="96"/>
      <c r="CZ19" s="96"/>
      <c r="DB19" s="96"/>
      <c r="DD19" s="96"/>
      <c r="DF19" s="96"/>
      <c r="DH19" s="96"/>
      <c r="DJ19" s="96"/>
    </row>
    <row r="20" customFormat="false" ht="12.75" hidden="false" customHeight="false" outlineLevel="0" collapsed="false">
      <c r="A20" s="98" t="s">
        <v>215</v>
      </c>
      <c r="B20" s="99" t="str">
        <f aca="false">'Pick Sheet'!B13</f>
        <v>McIlroy</v>
      </c>
      <c r="C20" s="99" t="n">
        <f aca="false">VLOOKUP(Scoreboard!B20,scores,9)</f>
        <v>-7</v>
      </c>
      <c r="D20" s="99" t="str">
        <f aca="false">'Pick Sheet'!D13</f>
        <v>Watson</v>
      </c>
      <c r="E20" s="99" t="n">
        <f aca="false">VLOOKUP(Scoreboard!D20,scores,9)</f>
        <v>-4</v>
      </c>
      <c r="F20" s="99" t="str">
        <f aca="false">'Pick Sheet'!F13</f>
        <v>Woods</v>
      </c>
      <c r="G20" s="99" t="n">
        <f aca="false">VLOOKUP(Scoreboard!F20,scores,9)</f>
        <v>0</v>
      </c>
      <c r="H20" s="99" t="str">
        <f aca="false">'Pick Sheet'!H13</f>
        <v>Stenson</v>
      </c>
      <c r="I20" s="99" t="n">
        <f aca="false">VLOOKUP(Scoreboard!H20,scores,9)</f>
        <v>-2</v>
      </c>
      <c r="J20" s="99" t="str">
        <f aca="false">'Pick Sheet'!J13</f>
        <v>Rose</v>
      </c>
      <c r="K20" s="99" t="n">
        <f aca="false">VLOOKUP(Scoreboard!J20,scores,9)</f>
        <v>-1</v>
      </c>
      <c r="L20" s="99" t="str">
        <f aca="false">'Pick Sheet'!L13</f>
        <v>McIlroy</v>
      </c>
      <c r="M20" s="99" t="n">
        <f aca="false">VLOOKUP(Scoreboard!L20,scores,9)</f>
        <v>-7</v>
      </c>
      <c r="N20" s="99" t="str">
        <f aca="false">'Pick Sheet'!N13</f>
        <v>Rose</v>
      </c>
      <c r="O20" s="99" t="n">
        <f aca="false">VLOOKUP(Scoreboard!N20,scores,9)</f>
        <v>-1</v>
      </c>
      <c r="P20" s="99" t="str">
        <f aca="false">'Pick Sheet'!P13</f>
        <v>Fleetwood</v>
      </c>
      <c r="Q20" s="99" t="n">
        <f aca="false">VLOOKUP(Scoreboard!P20,scores,9)</f>
        <v>-6</v>
      </c>
      <c r="R20" s="99" t="str">
        <f aca="false">'Pick Sheet'!R13</f>
        <v>Thomas</v>
      </c>
      <c r="S20" s="99" t="n">
        <f aca="false">VLOOKUP(Scoreboard!R20,scores,9)</f>
        <v>-2</v>
      </c>
      <c r="T20" s="99" t="str">
        <f aca="false">'Pick Sheet'!T13</f>
        <v>Kuchar</v>
      </c>
      <c r="U20" s="99" t="n">
        <f aca="false">VLOOKUP(Scoreboard!T20,scores,9)</f>
        <v>0</v>
      </c>
      <c r="V20" s="99" t="str">
        <f aca="false">'Pick Sheet'!V13</f>
        <v>McIlroy</v>
      </c>
      <c r="W20" s="99" t="n">
        <f aca="false">VLOOKUP(Scoreboard!V20,scores,9)</f>
        <v>-7</v>
      </c>
      <c r="X20" s="99" t="str">
        <f aca="false">'Pick Sheet'!X13</f>
        <v>McIlroy</v>
      </c>
      <c r="Y20" s="99" t="n">
        <f aca="false">VLOOKUP(Scoreboard!X20,scores,9)</f>
        <v>-7</v>
      </c>
      <c r="Z20" s="99" t="str">
        <f aca="false">'Pick Sheet'!Z13</f>
        <v>Reed</v>
      </c>
      <c r="AA20" s="99" t="n">
        <f aca="false">VLOOKUP(Scoreboard!Z20,scores,9)</f>
        <v>-5</v>
      </c>
      <c r="AB20" s="99" t="str">
        <f aca="false">'Pick Sheet'!AB13</f>
        <v>Johnson D</v>
      </c>
      <c r="AC20" s="99" t="n">
        <f aca="false">VLOOKUP(Scoreboard!AB20,scores,9)</f>
        <v>-1</v>
      </c>
      <c r="AD20" s="99" t="str">
        <f aca="false">'Pick Sheet'!AD13</f>
        <v>Spieth</v>
      </c>
      <c r="AE20" s="99" t="n">
        <f aca="false">VLOOKUP(Scoreboard!AD20,scores,9)</f>
        <v>-1</v>
      </c>
      <c r="AF20" s="99" t="str">
        <f aca="false">'Pick Sheet'!AF13</f>
        <v>Rahm</v>
      </c>
      <c r="AG20" s="99" t="n">
        <f aca="false">VLOOKUP(Scoreboard!AF20,scores,9)</f>
        <v>-7</v>
      </c>
      <c r="AH20" s="99" t="str">
        <f aca="false">'Pick Sheet'!AH13</f>
        <v>Rose</v>
      </c>
      <c r="AI20" s="99" t="n">
        <f aca="false">VLOOKUP(Scoreboard!AH20,scores,9)</f>
        <v>-1</v>
      </c>
      <c r="AJ20" s="99" t="str">
        <f aca="false">'Pick Sheet'!AJ13</f>
        <v>Stenson</v>
      </c>
      <c r="AK20" s="99" t="n">
        <f aca="false">VLOOKUP(Scoreboard!AJ20,scores,9)</f>
        <v>-2</v>
      </c>
      <c r="AL20" s="99" t="str">
        <f aca="false">'Pick Sheet'!AL13</f>
        <v>Thomas</v>
      </c>
      <c r="AM20" s="99" t="n">
        <f aca="false">VLOOKUP(Scoreboard!AL20,scores,9)</f>
        <v>-2</v>
      </c>
      <c r="AN20" s="99" t="str">
        <f aca="false">'Pick Sheet'!AN13</f>
        <v>McIlroy</v>
      </c>
      <c r="AO20" s="99" t="n">
        <f aca="false">VLOOKUP(Scoreboard!AN20,scores,9)</f>
        <v>-7</v>
      </c>
      <c r="AP20" s="99" t="str">
        <f aca="false">'Pick Sheet'!AP13</f>
        <v>Spieth</v>
      </c>
      <c r="AQ20" s="99" t="n">
        <f aca="false">VLOOKUP(Scoreboard!AP20,scores,9)</f>
        <v>-1</v>
      </c>
      <c r="AR20" s="99" t="str">
        <f aca="false">'Pick Sheet'!AR13</f>
        <v>Schauffele</v>
      </c>
      <c r="AS20" s="99" t="n">
        <f aca="false">VLOOKUP(Scoreboard!AR20,scores,9)</f>
        <v>0</v>
      </c>
      <c r="AT20" s="99" t="str">
        <f aca="false">'Pick Sheet'!AT13</f>
        <v>Thomas</v>
      </c>
      <c r="AU20" s="99" t="n">
        <f aca="false">VLOOKUP(Scoreboard!AT20,scores,9)</f>
        <v>-2</v>
      </c>
      <c r="AV20" s="99" t="str">
        <f aca="false">'Pick Sheet'!AV13</f>
        <v>Rahm</v>
      </c>
      <c r="AW20" s="99" t="n">
        <f aca="false">VLOOKUP(Scoreboard!AV20,scores,9)</f>
        <v>-7</v>
      </c>
      <c r="AX20" s="99" t="str">
        <f aca="false">'Pick Sheet'!AX13</f>
        <v>McIlroy</v>
      </c>
      <c r="AY20" s="99" t="n">
        <f aca="false">VLOOKUP(Scoreboard!AX20,scores,9)</f>
        <v>-7</v>
      </c>
      <c r="AZ20" s="99" t="str">
        <f aca="false">'Pick Sheet'!AZ13</f>
        <v>Spieth</v>
      </c>
      <c r="BA20" s="99" t="n">
        <f aca="false">VLOOKUP(Scoreboard!AZ20,scores,9)</f>
        <v>-1</v>
      </c>
      <c r="BB20" s="99" t="str">
        <f aca="false">'Pick Sheet'!BB13</f>
        <v>McIlroy</v>
      </c>
      <c r="BC20" s="99" t="n">
        <f aca="false">VLOOKUP(Scoreboard!BB20,scores,9)</f>
        <v>-7</v>
      </c>
      <c r="BD20" s="99" t="str">
        <f aca="false">'Pick Sheet'!BD13</f>
        <v>McIlroy</v>
      </c>
      <c r="BE20" s="99" t="n">
        <f aca="false">VLOOKUP(Scoreboard!BD20,scores,9)</f>
        <v>-7</v>
      </c>
      <c r="BF20" s="99" t="str">
        <f aca="false">'Pick Sheet'!BF13</f>
        <v>Fowler</v>
      </c>
      <c r="BG20" s="99" t="n">
        <f aca="false">VLOOKUP(Scoreboard!BF20,scores,9)</f>
        <v>-7</v>
      </c>
      <c r="BH20" s="99" t="str">
        <f aca="false">'Pick Sheet'!BH13</f>
        <v>Johnson D</v>
      </c>
      <c r="BI20" s="99" t="n">
        <f aca="false">VLOOKUP(Scoreboard!BH20,scores,9)</f>
        <v>-1</v>
      </c>
      <c r="BJ20" s="99" t="str">
        <f aca="false">'Pick Sheet'!BJ13</f>
        <v>Rose</v>
      </c>
      <c r="BK20" s="99" t="n">
        <f aca="false">VLOOKUP(Scoreboard!BJ20,scores,9)</f>
        <v>-1</v>
      </c>
      <c r="BL20" s="99" t="str">
        <f aca="false">'Pick Sheet'!BL13</f>
        <v>Watson</v>
      </c>
      <c r="BM20" s="99" t="n">
        <f aca="false">VLOOKUP(Scoreboard!BL20,scores,9)</f>
        <v>-4</v>
      </c>
      <c r="BN20" s="99" t="str">
        <f aca="false">'Pick Sheet'!BN13</f>
        <v>Spieth</v>
      </c>
      <c r="BO20" s="99" t="n">
        <f aca="false">VLOOKUP(Scoreboard!BN20,scores,9)</f>
        <v>-1</v>
      </c>
      <c r="BP20" s="99" t="str">
        <f aca="false">'Pick Sheet'!BP13</f>
        <v>Johnson D</v>
      </c>
      <c r="BQ20" s="99" t="n">
        <f aca="false">VLOOKUP(Scoreboard!BP20,scores,9)</f>
        <v>-1</v>
      </c>
      <c r="BR20" s="99" t="str">
        <f aca="false">'Pick Sheet'!BR13</f>
        <v>Johnson D</v>
      </c>
      <c r="BS20" s="99" t="n">
        <f aca="false">VLOOKUP(Scoreboard!BR20,scores,9)</f>
        <v>-1</v>
      </c>
      <c r="BT20" s="99" t="str">
        <f aca="false">'Pick Sheet'!BT13</f>
        <v>Reed</v>
      </c>
      <c r="BU20" s="99" t="n">
        <f aca="false">VLOOKUP(Scoreboard!BT20,scores,9)</f>
        <v>-5</v>
      </c>
      <c r="BV20" s="99" t="str">
        <f aca="false">'Pick Sheet'!BV13</f>
        <v>Spieth</v>
      </c>
      <c r="BW20" s="99" t="n">
        <f aca="false">VLOOKUP(Scoreboard!BV20,scores,9)</f>
        <v>-1</v>
      </c>
      <c r="BX20" s="99" t="str">
        <f aca="false">'Pick Sheet'!BX13</f>
        <v>Moore</v>
      </c>
      <c r="BY20" s="99" t="n">
        <f aca="false">VLOOKUP(Scoreboard!BX20,scores,9)</f>
        <v>0</v>
      </c>
      <c r="BZ20" s="99" t="str">
        <f aca="false">'Pick Sheet'!BZ13</f>
        <v>McIlroy</v>
      </c>
      <c r="CA20" s="99" t="n">
        <f aca="false">VLOOKUP(Scoreboard!BZ20,scores,9)</f>
        <v>-7</v>
      </c>
      <c r="CB20" s="99" t="str">
        <f aca="false">'Pick Sheet'!CB13</f>
        <v>Woods</v>
      </c>
      <c r="CC20" s="99" t="n">
        <f aca="false">VLOOKUP(Scoreboard!CB20,scores,9)</f>
        <v>0</v>
      </c>
      <c r="CD20" s="99" t="str">
        <f aca="false">'Pick Sheet'!CD13</f>
        <v>Fleetwood</v>
      </c>
      <c r="CE20" s="99" t="n">
        <f aca="false">VLOOKUP(Scoreboard!CD20,scores,9)</f>
        <v>-6</v>
      </c>
      <c r="CF20" s="99" t="str">
        <f aca="false">'Pick Sheet'!CF13</f>
        <v>Fowler</v>
      </c>
      <c r="CG20" s="99" t="n">
        <f aca="false">VLOOKUP(Scoreboard!CF20,scores,9)</f>
        <v>-7</v>
      </c>
      <c r="CH20" s="99" t="str">
        <f aca="false">'Pick Sheet'!CH13</f>
        <v>Rahm</v>
      </c>
      <c r="CI20" s="99" t="n">
        <f aca="false">VLOOKUP(Scoreboard!CH20,scores,9)</f>
        <v>-7</v>
      </c>
      <c r="CJ20" s="99" t="str">
        <f aca="false">'Pick Sheet'!CJ13</f>
        <v>Thomas</v>
      </c>
      <c r="CK20" s="99" t="n">
        <f aca="false">VLOOKUP(Scoreboard!CJ20,scores,9)</f>
        <v>-2</v>
      </c>
      <c r="CL20" s="99" t="str">
        <f aca="false">'Pick Sheet'!CL13</f>
        <v>McIlroy</v>
      </c>
      <c r="CM20" s="99" t="n">
        <f aca="false">VLOOKUP(Scoreboard!CL20,scores,9)</f>
        <v>-7</v>
      </c>
      <c r="CN20" s="99" t="str">
        <f aca="false">'Pick Sheet'!CN13</f>
        <v>McIlroy</v>
      </c>
      <c r="CO20" s="99" t="n">
        <f aca="false">VLOOKUP(Scoreboard!CN20,scores,9)</f>
        <v>-7</v>
      </c>
      <c r="CP20" s="99" t="str">
        <f aca="false">'Pick Sheet'!CP13</f>
        <v>Spieth</v>
      </c>
      <c r="CQ20" s="99" t="n">
        <f aca="false">VLOOKUP(Scoreboard!CP20,scores,9)</f>
        <v>-1</v>
      </c>
      <c r="CR20" s="99" t="str">
        <f aca="false">'Pick Sheet'!CR13</f>
        <v>Rose</v>
      </c>
      <c r="CS20" s="99" t="n">
        <f aca="false">VLOOKUP(Scoreboard!CR20,scores,9)</f>
        <v>-1</v>
      </c>
      <c r="CT20" s="99" t="str">
        <f aca="false">'Pick Sheet'!CT13</f>
        <v>Thomas</v>
      </c>
      <c r="CU20" s="99" t="n">
        <f aca="false">VLOOKUP(Scoreboard!CT20,scores,9)</f>
        <v>-2</v>
      </c>
      <c r="CV20" s="99" t="str">
        <f aca="false">'Pick Sheet'!CV13</f>
        <v>McIlroy</v>
      </c>
      <c r="CW20" s="99" t="n">
        <f aca="false">VLOOKUP(Scoreboard!CV20,scores,9)</f>
        <v>-7</v>
      </c>
      <c r="CX20" s="99" t="str">
        <f aca="false">'Pick Sheet'!CX13</f>
        <v>Fleetwood</v>
      </c>
      <c r="CY20" s="99" t="n">
        <f aca="false">VLOOKUP(Scoreboard!CX20,scores,9)</f>
        <v>-6</v>
      </c>
      <c r="CZ20" s="99" t="str">
        <f aca="false">'Pick Sheet'!CZ13</f>
        <v>McIlroy</v>
      </c>
      <c r="DA20" s="99" t="n">
        <f aca="false">VLOOKUP(Scoreboard!CZ20,scores,9)</f>
        <v>-7</v>
      </c>
      <c r="DB20" s="99" t="str">
        <f aca="false">'Pick Sheet'!DB13</f>
        <v>Thomas</v>
      </c>
      <c r="DC20" s="99" t="n">
        <f aca="false">VLOOKUP(Scoreboard!DB20,scores,9)</f>
        <v>-2</v>
      </c>
      <c r="DD20" s="99" t="n">
        <f aca="false">'Pick Sheet'!DD13</f>
        <v>0</v>
      </c>
      <c r="DE20" s="99" t="e">
        <f aca="false">VLOOKUP(Scoreboard!DD20,scores,9)</f>
        <v>#N/A</v>
      </c>
      <c r="DF20" s="99" t="n">
        <f aca="false">'Pick Sheet'!DF13</f>
        <v>0</v>
      </c>
      <c r="DG20" s="99" t="e">
        <f aca="false">VLOOKUP(Scoreboard!DF20,scores,9)</f>
        <v>#N/A</v>
      </c>
      <c r="DH20" s="99" t="n">
        <f aca="false">'Pick Sheet'!DH13</f>
        <v>0</v>
      </c>
      <c r="DI20" s="99" t="e">
        <f aca="false">VLOOKUP(Scoreboard!DH20,scores,9)</f>
        <v>#N/A</v>
      </c>
      <c r="DJ20" s="99" t="n">
        <f aca="false">'Pick Sheet'!DJ13</f>
        <v>0</v>
      </c>
      <c r="DK20" s="99" t="e">
        <f aca="false">VLOOKUP(Scoreboard!DJ20,scores,9)</f>
        <v>#N/A</v>
      </c>
    </row>
    <row r="21" customFormat="false" ht="12.75" hidden="false" customHeight="false" outlineLevel="0" collapsed="false">
      <c r="A21" s="98" t="s">
        <v>216</v>
      </c>
      <c r="B21" s="99" t="str">
        <f aca="false">'Pick Sheet'!B14</f>
        <v>Spieth</v>
      </c>
      <c r="C21" s="99" t="n">
        <f aca="false">VLOOKUP(Scoreboard!B21,scores,9)</f>
        <v>-1</v>
      </c>
      <c r="D21" s="99" t="str">
        <f aca="false">'Pick Sheet'!D14</f>
        <v>McIlroy</v>
      </c>
      <c r="E21" s="99" t="n">
        <f aca="false">VLOOKUP(Scoreboard!D21,scores,9)</f>
        <v>-7</v>
      </c>
      <c r="F21" s="99" t="str">
        <f aca="false">'Pick Sheet'!F14</f>
        <v>Mickelson</v>
      </c>
      <c r="G21" s="99" t="n">
        <f aca="false">VLOOKUP(Scoreboard!F21,scores,9)</f>
        <v>2</v>
      </c>
      <c r="H21" s="99" t="str">
        <f aca="false">'Pick Sheet'!H14</f>
        <v>Rose</v>
      </c>
      <c r="I21" s="99" t="n">
        <f aca="false">VLOOKUP(Scoreboard!H21,scores,9)</f>
        <v>-1</v>
      </c>
      <c r="J21" s="99" t="str">
        <f aca="false">'Pick Sheet'!J14</f>
        <v>McIlroy</v>
      </c>
      <c r="K21" s="99" t="n">
        <f aca="false">VLOOKUP(Scoreboard!J21,scores,9)</f>
        <v>-7</v>
      </c>
      <c r="L21" s="99" t="str">
        <f aca="false">'Pick Sheet'!L14</f>
        <v>Johnson D</v>
      </c>
      <c r="M21" s="99" t="n">
        <f aca="false">VLOOKUP(Scoreboard!L21,scores,9)</f>
        <v>-1</v>
      </c>
      <c r="N21" s="99" t="str">
        <f aca="false">'Pick Sheet'!N14</f>
        <v>Spieth</v>
      </c>
      <c r="O21" s="99" t="n">
        <f aca="false">VLOOKUP(Scoreboard!N21,scores,9)</f>
        <v>-1</v>
      </c>
      <c r="P21" s="99" t="str">
        <f aca="false">'Pick Sheet'!P14</f>
        <v>McIlroy</v>
      </c>
      <c r="Q21" s="99" t="n">
        <f aca="false">VLOOKUP(Scoreboard!P21,scores,9)</f>
        <v>-7</v>
      </c>
      <c r="R21" s="99" t="str">
        <f aca="false">'Pick Sheet'!R14</f>
        <v>Fleetwood</v>
      </c>
      <c r="S21" s="99" t="n">
        <f aca="false">VLOOKUP(Scoreboard!R21,scores,9)</f>
        <v>-6</v>
      </c>
      <c r="T21" s="99" t="str">
        <f aca="false">'Pick Sheet'!T14</f>
        <v>Stenson</v>
      </c>
      <c r="U21" s="99" t="n">
        <f aca="false">VLOOKUP(Scoreboard!T21,scores,9)</f>
        <v>-2</v>
      </c>
      <c r="V21" s="99" t="str">
        <f aca="false">'Pick Sheet'!V14</f>
        <v>Spieth</v>
      </c>
      <c r="W21" s="99" t="n">
        <f aca="false">VLOOKUP(Scoreboard!V21,scores,9)</f>
        <v>-1</v>
      </c>
      <c r="X21" s="99" t="str">
        <f aca="false">'Pick Sheet'!X14</f>
        <v>Thomas</v>
      </c>
      <c r="Y21" s="99" t="n">
        <f aca="false">VLOOKUP(Scoreboard!X21,scores,9)</f>
        <v>-2</v>
      </c>
      <c r="Z21" s="99" t="str">
        <f aca="false">'Pick Sheet'!Z14</f>
        <v>Rose</v>
      </c>
      <c r="AA21" s="99" t="n">
        <f aca="false">VLOOKUP(Scoreboard!Z21,scores,9)</f>
        <v>-1</v>
      </c>
      <c r="AB21" s="99" t="str">
        <f aca="false">'Pick Sheet'!AB14</f>
        <v>McIlroy</v>
      </c>
      <c r="AC21" s="99" t="n">
        <f aca="false">VLOOKUP(Scoreboard!AB21,scores,9)</f>
        <v>-7</v>
      </c>
      <c r="AD21" s="99" t="str">
        <f aca="false">'Pick Sheet'!AD14</f>
        <v>McIlroy</v>
      </c>
      <c r="AE21" s="99" t="n">
        <f aca="false">VLOOKUP(Scoreboard!AD21,scores,9)</f>
        <v>-7</v>
      </c>
      <c r="AF21" s="99" t="str">
        <f aca="false">'Pick Sheet'!AF14</f>
        <v>Thomas</v>
      </c>
      <c r="AG21" s="99" t="n">
        <f aca="false">VLOOKUP(Scoreboard!AF21,scores,9)</f>
        <v>-2</v>
      </c>
      <c r="AH21" s="99" t="str">
        <f aca="false">'Pick Sheet'!AH14</f>
        <v>McIlroy</v>
      </c>
      <c r="AI21" s="99" t="n">
        <f aca="false">VLOOKUP(Scoreboard!AH21,scores,9)</f>
        <v>-7</v>
      </c>
      <c r="AJ21" s="99" t="str">
        <f aca="false">'Pick Sheet'!AJ14</f>
        <v>Watson</v>
      </c>
      <c r="AK21" s="99" t="n">
        <f aca="false">VLOOKUP(Scoreboard!AJ21,scores,9)</f>
        <v>-4</v>
      </c>
      <c r="AL21" s="99" t="str">
        <f aca="false">'Pick Sheet'!AL14</f>
        <v>McIlroy</v>
      </c>
      <c r="AM21" s="99" t="n">
        <f aca="false">VLOOKUP(Scoreboard!AL21,scores,9)</f>
        <v>-7</v>
      </c>
      <c r="AN21" s="99" t="str">
        <f aca="false">'Pick Sheet'!AN14</f>
        <v>Spieth</v>
      </c>
      <c r="AO21" s="99" t="n">
        <f aca="false">VLOOKUP(Scoreboard!AN21,scores,9)</f>
        <v>-1</v>
      </c>
      <c r="AP21" s="99" t="str">
        <f aca="false">'Pick Sheet'!AP14</f>
        <v>McIlroy</v>
      </c>
      <c r="AQ21" s="99" t="n">
        <f aca="false">VLOOKUP(Scoreboard!AP21,scores,9)</f>
        <v>-7</v>
      </c>
      <c r="AR21" s="99" t="str">
        <f aca="false">'Pick Sheet'!AR14</f>
        <v>Fleetwood</v>
      </c>
      <c r="AS21" s="99" t="n">
        <f aca="false">VLOOKUP(Scoreboard!AR21,scores,9)</f>
        <v>-6</v>
      </c>
      <c r="AT21" s="99" t="str">
        <f aca="false">'Pick Sheet'!AT14</f>
        <v>Stenson</v>
      </c>
      <c r="AU21" s="99" t="n">
        <f aca="false">VLOOKUP(Scoreboard!AT21,scores,9)</f>
        <v>-2</v>
      </c>
      <c r="AV21" s="99" t="str">
        <f aca="false">'Pick Sheet'!AV14</f>
        <v>Thomas</v>
      </c>
      <c r="AW21" s="99" t="n">
        <f aca="false">VLOOKUP(Scoreboard!AV21,scores,9)</f>
        <v>-2</v>
      </c>
      <c r="AX21" s="99" t="str">
        <f aca="false">'Pick Sheet'!AX14</f>
        <v>Thomas</v>
      </c>
      <c r="AY21" s="99" t="n">
        <f aca="false">VLOOKUP(Scoreboard!AX21,scores,9)</f>
        <v>-2</v>
      </c>
      <c r="AZ21" s="99" t="str">
        <f aca="false">'Pick Sheet'!AZ14</f>
        <v>Watson</v>
      </c>
      <c r="BA21" s="99" t="n">
        <f aca="false">VLOOKUP(Scoreboard!AZ21,scores,9)</f>
        <v>-4</v>
      </c>
      <c r="BB21" s="99" t="str">
        <f aca="false">'Pick Sheet'!BB14</f>
        <v>Rose</v>
      </c>
      <c r="BC21" s="99" t="n">
        <f aca="false">VLOOKUP(Scoreboard!BB21,scores,9)</f>
        <v>-1</v>
      </c>
      <c r="BD21" s="99" t="str">
        <f aca="false">'Pick Sheet'!BD14</f>
        <v>Rose</v>
      </c>
      <c r="BE21" s="99" t="n">
        <f aca="false">VLOOKUP(Scoreboard!BD21,scores,9)</f>
        <v>-1</v>
      </c>
      <c r="BF21" s="99" t="str">
        <f aca="false">'Pick Sheet'!BF14</f>
        <v>Thomas</v>
      </c>
      <c r="BG21" s="99" t="n">
        <f aca="false">VLOOKUP(Scoreboard!BF21,scores,9)</f>
        <v>-2</v>
      </c>
      <c r="BH21" s="99" t="str">
        <f aca="false">'Pick Sheet'!BH14</f>
        <v>Rose</v>
      </c>
      <c r="BI21" s="99" t="n">
        <f aca="false">VLOOKUP(Scoreboard!BH21,scores,9)</f>
        <v>-1</v>
      </c>
      <c r="BJ21" s="99" t="str">
        <f aca="false">'Pick Sheet'!BJ14</f>
        <v>McIlroy</v>
      </c>
      <c r="BK21" s="99" t="n">
        <f aca="false">VLOOKUP(Scoreboard!BJ21,scores,9)</f>
        <v>-7</v>
      </c>
      <c r="BL21" s="99" t="str">
        <f aca="false">'Pick Sheet'!BL14</f>
        <v>Johnson D</v>
      </c>
      <c r="BM21" s="99" t="n">
        <f aca="false">VLOOKUP(Scoreboard!BL21,scores,9)</f>
        <v>-1</v>
      </c>
      <c r="BN21" s="99" t="str">
        <f aca="false">'Pick Sheet'!BN14</f>
        <v>Thomas</v>
      </c>
      <c r="BO21" s="99" t="n">
        <f aca="false">VLOOKUP(Scoreboard!BN21,scores,9)</f>
        <v>-2</v>
      </c>
      <c r="BP21" s="99" t="str">
        <f aca="false">'Pick Sheet'!BP14</f>
        <v>Spieth</v>
      </c>
      <c r="BQ21" s="99" t="n">
        <f aca="false">VLOOKUP(Scoreboard!BP21,scores,9)</f>
        <v>-1</v>
      </c>
      <c r="BR21" s="99" t="str">
        <f aca="false">'Pick Sheet'!BR14</f>
        <v>Thomas</v>
      </c>
      <c r="BS21" s="99" t="n">
        <f aca="false">VLOOKUP(Scoreboard!BR21,scores,9)</f>
        <v>-2</v>
      </c>
      <c r="BT21" s="99" t="str">
        <f aca="false">'Pick Sheet'!BT14</f>
        <v>Spieth</v>
      </c>
      <c r="BU21" s="99" t="n">
        <f aca="false">VLOOKUP(Scoreboard!BT21,scores,9)</f>
        <v>-1</v>
      </c>
      <c r="BV21" s="99" t="str">
        <f aca="false">'Pick Sheet'!BV14</f>
        <v>McIlroy</v>
      </c>
      <c r="BW21" s="99" t="n">
        <f aca="false">VLOOKUP(Scoreboard!BV21,scores,9)</f>
        <v>-7</v>
      </c>
      <c r="BX21" s="99" t="str">
        <f aca="false">'Pick Sheet'!BX14</f>
        <v>Hoffman</v>
      </c>
      <c r="BY21" s="99" t="n">
        <f aca="false">VLOOKUP(Scoreboard!BX21,scores,9)</f>
        <v>1</v>
      </c>
      <c r="BZ21" s="99" t="str">
        <f aca="false">'Pick Sheet'!BZ14</f>
        <v>Johnson D</v>
      </c>
      <c r="CA21" s="99" t="n">
        <f aca="false">VLOOKUP(Scoreboard!BZ21,scores,9)</f>
        <v>-1</v>
      </c>
      <c r="CB21" s="99" t="str">
        <f aca="false">'Pick Sheet'!CB14</f>
        <v>Mickelson</v>
      </c>
      <c r="CC21" s="99" t="n">
        <f aca="false">VLOOKUP(Scoreboard!CB21,scores,9)</f>
        <v>2</v>
      </c>
      <c r="CD21" s="99" t="str">
        <f aca="false">'Pick Sheet'!CD14</f>
        <v>Rose</v>
      </c>
      <c r="CE21" s="99" t="n">
        <f aca="false">VLOOKUP(Scoreboard!CD21,scores,9)</f>
        <v>-1</v>
      </c>
      <c r="CF21" s="99" t="str">
        <f aca="false">'Pick Sheet'!CF14</f>
        <v>Kuchar</v>
      </c>
      <c r="CG21" s="99" t="n">
        <f aca="false">VLOOKUP(Scoreboard!CF21,scores,9)</f>
        <v>0</v>
      </c>
      <c r="CH21" s="99" t="str">
        <f aca="false">'Pick Sheet'!CH14</f>
        <v>Rose</v>
      </c>
      <c r="CI21" s="99" t="n">
        <f aca="false">VLOOKUP(Scoreboard!CH21,scores,9)</f>
        <v>-1</v>
      </c>
      <c r="CJ21" s="99" t="str">
        <f aca="false">'Pick Sheet'!CJ14</f>
        <v>McIlroy</v>
      </c>
      <c r="CK21" s="99" t="n">
        <f aca="false">VLOOKUP(Scoreboard!CJ21,scores,9)</f>
        <v>-7</v>
      </c>
      <c r="CL21" s="99" t="str">
        <f aca="false">'Pick Sheet'!CL14</f>
        <v>Woods</v>
      </c>
      <c r="CM21" s="99" t="n">
        <f aca="false">VLOOKUP(Scoreboard!CL21,scores,9)</f>
        <v>0</v>
      </c>
      <c r="CN21" s="99" t="str">
        <f aca="false">'Pick Sheet'!CN14</f>
        <v>Stenson</v>
      </c>
      <c r="CO21" s="99" t="n">
        <f aca="false">VLOOKUP(Scoreboard!CN21,scores,9)</f>
        <v>-2</v>
      </c>
      <c r="CP21" s="99" t="str">
        <f aca="false">'Pick Sheet'!CP14</f>
        <v>Watson</v>
      </c>
      <c r="CQ21" s="99" t="n">
        <f aca="false">VLOOKUP(Scoreboard!CP21,scores,9)</f>
        <v>-4</v>
      </c>
      <c r="CR21" s="99" t="str">
        <f aca="false">'Pick Sheet'!CR14</f>
        <v>Johnson D</v>
      </c>
      <c r="CS21" s="99" t="n">
        <f aca="false">VLOOKUP(Scoreboard!CR21,scores,9)</f>
        <v>-1</v>
      </c>
      <c r="CT21" s="99" t="str">
        <f aca="false">'Pick Sheet'!CT14</f>
        <v>Spieth</v>
      </c>
      <c r="CU21" s="99" t="n">
        <f aca="false">VLOOKUP(Scoreboard!CT21,scores,9)</f>
        <v>-1</v>
      </c>
      <c r="CV21" s="99" t="str">
        <f aca="false">'Pick Sheet'!CV14</f>
        <v>Spieth</v>
      </c>
      <c r="CW21" s="99" t="n">
        <f aca="false">VLOOKUP(Scoreboard!CV21,scores,9)</f>
        <v>-1</v>
      </c>
      <c r="CX21" s="99" t="str">
        <f aca="false">'Pick Sheet'!CX14</f>
        <v>Fowler</v>
      </c>
      <c r="CY21" s="99" t="n">
        <f aca="false">VLOOKUP(Scoreboard!CX21,scores,9)</f>
        <v>-7</v>
      </c>
      <c r="CZ21" s="99" t="str">
        <f aca="false">'Pick Sheet'!CZ14</f>
        <v>Johnson D</v>
      </c>
      <c r="DA21" s="99" t="n">
        <f aca="false">VLOOKUP(Scoreboard!CZ21,scores,9)</f>
        <v>-1</v>
      </c>
      <c r="DB21" s="99" t="str">
        <f aca="false">'Pick Sheet'!DB14</f>
        <v>Watson</v>
      </c>
      <c r="DC21" s="99" t="n">
        <f aca="false">VLOOKUP(Scoreboard!DB21,scores,9)</f>
        <v>-4</v>
      </c>
      <c r="DD21" s="99" t="n">
        <f aca="false">'Pick Sheet'!DD14</f>
        <v>0</v>
      </c>
      <c r="DE21" s="99" t="e">
        <f aca="false">VLOOKUP(Scoreboard!DD21,scores,9)</f>
        <v>#N/A</v>
      </c>
      <c r="DF21" s="99" t="n">
        <f aca="false">'Pick Sheet'!DF14</f>
        <v>0</v>
      </c>
      <c r="DG21" s="99" t="e">
        <f aca="false">VLOOKUP(Scoreboard!DF21,scores,9)</f>
        <v>#N/A</v>
      </c>
      <c r="DH21" s="99" t="n">
        <f aca="false">'Pick Sheet'!DH14</f>
        <v>0</v>
      </c>
      <c r="DI21" s="99" t="e">
        <f aca="false">VLOOKUP(Scoreboard!DH21,scores,9)</f>
        <v>#N/A</v>
      </c>
      <c r="DJ21" s="99" t="n">
        <f aca="false">'Pick Sheet'!DJ14</f>
        <v>0</v>
      </c>
      <c r="DK21" s="99" t="e">
        <f aca="false">VLOOKUP(Scoreboard!DJ21,scores,9)</f>
        <v>#N/A</v>
      </c>
    </row>
    <row r="22" customFormat="false" ht="12.75" hidden="false" customHeight="false" outlineLevel="0" collapsed="false">
      <c r="A22" s="98" t="s">
        <v>217</v>
      </c>
      <c r="B22" s="99" t="str">
        <f aca="false">'Pick Sheet'!B15</f>
        <v>Thomas</v>
      </c>
      <c r="C22" s="99" t="n">
        <f aca="false">VLOOKUP(Scoreboard!B22,scores,9)</f>
        <v>-2</v>
      </c>
      <c r="D22" s="99" t="str">
        <f aca="false">'Pick Sheet'!D15</f>
        <v>Johnson D</v>
      </c>
      <c r="E22" s="99" t="n">
        <f aca="false">VLOOKUP(Scoreboard!D22,scores,9)</f>
        <v>-1</v>
      </c>
      <c r="F22" s="99" t="str">
        <f aca="false">'Pick Sheet'!F15</f>
        <v>Day</v>
      </c>
      <c r="G22" s="99" t="n">
        <f aca="false">VLOOKUP(Scoreboard!F22,scores,9)</f>
        <v>-3</v>
      </c>
      <c r="H22" s="99" t="str">
        <f aca="false">'Pick Sheet'!H15</f>
        <v>Watson</v>
      </c>
      <c r="I22" s="99" t="n">
        <f aca="false">VLOOKUP(Scoreboard!H22,scores,9)</f>
        <v>-4</v>
      </c>
      <c r="J22" s="99" t="str">
        <f aca="false">'Pick Sheet'!J15</f>
        <v>Kuchar</v>
      </c>
      <c r="K22" s="99" t="n">
        <f aca="false">VLOOKUP(Scoreboard!J22,scores,9)</f>
        <v>0</v>
      </c>
      <c r="L22" s="99" t="str">
        <f aca="false">'Pick Sheet'!L15</f>
        <v>Rose</v>
      </c>
      <c r="M22" s="99" t="n">
        <f aca="false">VLOOKUP(Scoreboard!L22,scores,9)</f>
        <v>-1</v>
      </c>
      <c r="N22" s="99" t="str">
        <f aca="false">'Pick Sheet'!N15</f>
        <v>Thomas</v>
      </c>
      <c r="O22" s="99" t="n">
        <f aca="false">VLOOKUP(Scoreboard!N22,scores,9)</f>
        <v>-2</v>
      </c>
      <c r="P22" s="99" t="str">
        <f aca="false">'Pick Sheet'!P15</f>
        <v>Johnson D</v>
      </c>
      <c r="Q22" s="99" t="n">
        <f aca="false">VLOOKUP(Scoreboard!P22,scores,9)</f>
        <v>-1</v>
      </c>
      <c r="R22" s="99" t="str">
        <f aca="false">'Pick Sheet'!R15</f>
        <v>Matsuyama</v>
      </c>
      <c r="S22" s="99" t="n">
        <f aca="false">VLOOKUP(Scoreboard!R22,scores,9)</f>
        <v>0</v>
      </c>
      <c r="T22" s="99" t="str">
        <f aca="false">'Pick Sheet'!T15</f>
        <v>Leishman</v>
      </c>
      <c r="U22" s="99" t="n">
        <f aca="false">VLOOKUP(Scoreboard!T22,scores,9)</f>
        <v>1</v>
      </c>
      <c r="V22" s="99" t="str">
        <f aca="false">'Pick Sheet'!V15</f>
        <v>Rose</v>
      </c>
      <c r="W22" s="99" t="n">
        <f aca="false">VLOOKUP(Scoreboard!V22,scores,9)</f>
        <v>-1</v>
      </c>
      <c r="X22" s="99" t="str">
        <f aca="false">'Pick Sheet'!X15</f>
        <v>Watson</v>
      </c>
      <c r="Y22" s="99" t="n">
        <f aca="false">VLOOKUP(Scoreboard!X22,scores,9)</f>
        <v>-4</v>
      </c>
      <c r="Z22" s="99" t="str">
        <f aca="false">'Pick Sheet'!Z15</f>
        <v>Spieth</v>
      </c>
      <c r="AA22" s="99" t="n">
        <f aca="false">VLOOKUP(Scoreboard!Z22,scores,9)</f>
        <v>-1</v>
      </c>
      <c r="AB22" s="99" t="str">
        <f aca="false">'Pick Sheet'!AB15</f>
        <v>Watson</v>
      </c>
      <c r="AC22" s="99" t="n">
        <f aca="false">VLOOKUP(Scoreboard!AB22,scores,9)</f>
        <v>-4</v>
      </c>
      <c r="AD22" s="99" t="str">
        <f aca="false">'Pick Sheet'!AD15</f>
        <v>Fowler</v>
      </c>
      <c r="AE22" s="99" t="n">
        <f aca="false">VLOOKUP(Scoreboard!AD22,scores,9)</f>
        <v>-7</v>
      </c>
      <c r="AF22" s="99" t="str">
        <f aca="false">'Pick Sheet'!AF15</f>
        <v>Johnson D</v>
      </c>
      <c r="AG22" s="99" t="n">
        <f aca="false">VLOOKUP(Scoreboard!AF22,scores,9)</f>
        <v>-1</v>
      </c>
      <c r="AH22" s="99" t="str">
        <f aca="false">'Pick Sheet'!AH15</f>
        <v>Thomas</v>
      </c>
      <c r="AI22" s="99" t="n">
        <f aca="false">VLOOKUP(Scoreboard!AH22,scores,9)</f>
        <v>-2</v>
      </c>
      <c r="AJ22" s="99" t="str">
        <f aca="false">'Pick Sheet'!AJ15</f>
        <v>Thomas</v>
      </c>
      <c r="AK22" s="99" t="n">
        <f aca="false">VLOOKUP(Scoreboard!AJ22,scores,9)</f>
        <v>-2</v>
      </c>
      <c r="AL22" s="99" t="str">
        <f aca="false">'Pick Sheet'!AL15</f>
        <v>Johnson Z</v>
      </c>
      <c r="AM22" s="99" t="n">
        <f aca="false">VLOOKUP(Scoreboard!AL22,scores,9)</f>
        <v>2</v>
      </c>
      <c r="AN22" s="99" t="str">
        <f aca="false">'Pick Sheet'!AN15</f>
        <v>Stenson</v>
      </c>
      <c r="AO22" s="99" t="n">
        <f aca="false">VLOOKUP(Scoreboard!AN22,scores,9)</f>
        <v>-2</v>
      </c>
      <c r="AP22" s="99" t="str">
        <f aca="false">'Pick Sheet'!AP15</f>
        <v>Stenson</v>
      </c>
      <c r="AQ22" s="99" t="n">
        <f aca="false">VLOOKUP(Scoreboard!AP22,scores,9)</f>
        <v>-2</v>
      </c>
      <c r="AR22" s="99" t="str">
        <f aca="false">'Pick Sheet'!AR15</f>
        <v>Cabrera-Bello</v>
      </c>
      <c r="AS22" s="99" t="n">
        <f aca="false">VLOOKUP(Scoreboard!AR22,scores,9)</f>
        <v>2</v>
      </c>
      <c r="AT22" s="99" t="str">
        <f aca="false">'Pick Sheet'!AT15</f>
        <v>McIlroy</v>
      </c>
      <c r="AU22" s="99" t="n">
        <f aca="false">VLOOKUP(Scoreboard!AT22,scores,9)</f>
        <v>-7</v>
      </c>
      <c r="AV22" s="99" t="str">
        <f aca="false">'Pick Sheet'!AV15</f>
        <v>Fowler</v>
      </c>
      <c r="AW22" s="99" t="n">
        <f aca="false">VLOOKUP(Scoreboard!AV22,scores,9)</f>
        <v>-7</v>
      </c>
      <c r="AX22" s="99" t="str">
        <f aca="false">'Pick Sheet'!AX15</f>
        <v>Johnson D</v>
      </c>
      <c r="AY22" s="99" t="n">
        <f aca="false">VLOOKUP(Scoreboard!AX22,scores,9)</f>
        <v>-1</v>
      </c>
      <c r="AZ22" s="99" t="str">
        <f aca="false">'Pick Sheet'!AZ15</f>
        <v>Rose</v>
      </c>
      <c r="BA22" s="99" t="n">
        <f aca="false">VLOOKUP(Scoreboard!AZ22,scores,9)</f>
        <v>-1</v>
      </c>
      <c r="BB22" s="99" t="str">
        <f aca="false">'Pick Sheet'!BB15</f>
        <v>Spieth</v>
      </c>
      <c r="BC22" s="99" t="n">
        <f aca="false">VLOOKUP(Scoreboard!BB22,scores,9)</f>
        <v>-1</v>
      </c>
      <c r="BD22" s="99" t="str">
        <f aca="false">'Pick Sheet'!BD15</f>
        <v>Rahm</v>
      </c>
      <c r="BE22" s="99" t="n">
        <f aca="false">VLOOKUP(Scoreboard!BD22,scores,9)</f>
        <v>-7</v>
      </c>
      <c r="BF22" s="99" t="str">
        <f aca="false">'Pick Sheet'!BF15</f>
        <v>Johnson D</v>
      </c>
      <c r="BG22" s="99" t="n">
        <f aca="false">VLOOKUP(Scoreboard!BF22,scores,9)</f>
        <v>-1</v>
      </c>
      <c r="BH22" s="99" t="str">
        <f aca="false">'Pick Sheet'!BH15</f>
        <v>Spieth</v>
      </c>
      <c r="BI22" s="99" t="n">
        <f aca="false">VLOOKUP(Scoreboard!BH22,scores,9)</f>
        <v>-1</v>
      </c>
      <c r="BJ22" s="99" t="str">
        <f aca="false">'Pick Sheet'!BJ15</f>
        <v>Stenson</v>
      </c>
      <c r="BK22" s="99" t="n">
        <f aca="false">VLOOKUP(Scoreboard!BJ22,scores,9)</f>
        <v>-2</v>
      </c>
      <c r="BL22" s="99" t="str">
        <f aca="false">'Pick Sheet'!BL15</f>
        <v>Thomas</v>
      </c>
      <c r="BM22" s="99" t="n">
        <f aca="false">VLOOKUP(Scoreboard!BL22,scores,9)</f>
        <v>-2</v>
      </c>
      <c r="BN22" s="99" t="str">
        <f aca="false">'Pick Sheet'!BN15</f>
        <v>Fowler</v>
      </c>
      <c r="BO22" s="99" t="n">
        <f aca="false">VLOOKUP(Scoreboard!BN22,scores,9)</f>
        <v>-7</v>
      </c>
      <c r="BP22" s="99" t="str">
        <f aca="false">'Pick Sheet'!BP15</f>
        <v>McIlroy</v>
      </c>
      <c r="BQ22" s="99" t="n">
        <f aca="false">VLOOKUP(Scoreboard!BP22,scores,9)</f>
        <v>-7</v>
      </c>
      <c r="BR22" s="99" t="str">
        <f aca="false">'Pick Sheet'!BR15</f>
        <v>Spieth</v>
      </c>
      <c r="BS22" s="99" t="n">
        <f aca="false">VLOOKUP(Scoreboard!BR22,scores,9)</f>
        <v>-1</v>
      </c>
      <c r="BT22" s="99" t="str">
        <f aca="false">'Pick Sheet'!BT15</f>
        <v>Johnson D</v>
      </c>
      <c r="BU22" s="99" t="n">
        <f aca="false">VLOOKUP(Scoreboard!BT22,scores,9)</f>
        <v>-1</v>
      </c>
      <c r="BV22" s="99" t="str">
        <f aca="false">'Pick Sheet'!BV15</f>
        <v>Hoffman</v>
      </c>
      <c r="BW22" s="99" t="n">
        <f aca="false">VLOOKUP(Scoreboard!BV22,scores,9)</f>
        <v>1</v>
      </c>
      <c r="BX22" s="99" t="str">
        <f aca="false">'Pick Sheet'!BX15</f>
        <v>Thomas</v>
      </c>
      <c r="BY22" s="99" t="n">
        <f aca="false">VLOOKUP(Scoreboard!BX22,scores,9)</f>
        <v>-2</v>
      </c>
      <c r="BZ22" s="99" t="str">
        <f aca="false">'Pick Sheet'!BZ15</f>
        <v>Spieth</v>
      </c>
      <c r="CA22" s="99" t="n">
        <f aca="false">VLOOKUP(Scoreboard!BZ22,scores,9)</f>
        <v>-1</v>
      </c>
      <c r="CB22" s="99" t="str">
        <f aca="false">'Pick Sheet'!CB15</f>
        <v>Johnson D</v>
      </c>
      <c r="CC22" s="99" t="n">
        <f aca="false">VLOOKUP(Scoreboard!CB22,scores,9)</f>
        <v>-1</v>
      </c>
      <c r="CD22" s="99" t="str">
        <f aca="false">'Pick Sheet'!CD15</f>
        <v>Thomas</v>
      </c>
      <c r="CE22" s="99" t="n">
        <f aca="false">VLOOKUP(Scoreboard!CD22,scores,9)</f>
        <v>-2</v>
      </c>
      <c r="CF22" s="99" t="str">
        <f aca="false">'Pick Sheet'!CF15</f>
        <v>McIlroy</v>
      </c>
      <c r="CG22" s="99" t="n">
        <f aca="false">VLOOKUP(Scoreboard!CF22,scores,9)</f>
        <v>-7</v>
      </c>
      <c r="CH22" s="99" t="str">
        <f aca="false">'Pick Sheet'!CH15</f>
        <v>Watson</v>
      </c>
      <c r="CI22" s="99" t="n">
        <f aca="false">VLOOKUP(Scoreboard!CH22,scores,9)</f>
        <v>-4</v>
      </c>
      <c r="CJ22" s="99" t="str">
        <f aca="false">'Pick Sheet'!CJ15</f>
        <v>Rose</v>
      </c>
      <c r="CK22" s="99" t="n">
        <f aca="false">VLOOKUP(Scoreboard!CJ22,scores,9)</f>
        <v>-1</v>
      </c>
      <c r="CL22" s="99" t="str">
        <f aca="false">'Pick Sheet'!CL15</f>
        <v>Rose</v>
      </c>
      <c r="CM22" s="99" t="n">
        <f aca="false">VLOOKUP(Scoreboard!CL22,scores,9)</f>
        <v>-1</v>
      </c>
      <c r="CN22" s="99" t="str">
        <f aca="false">'Pick Sheet'!CN15</f>
        <v>Thomas</v>
      </c>
      <c r="CO22" s="99" t="n">
        <f aca="false">VLOOKUP(Scoreboard!CN22,scores,9)</f>
        <v>-2</v>
      </c>
      <c r="CP22" s="99" t="str">
        <f aca="false">'Pick Sheet'!CP15</f>
        <v>Thomas</v>
      </c>
      <c r="CQ22" s="99" t="n">
        <f aca="false">VLOOKUP(Scoreboard!CP22,scores,9)</f>
        <v>-2</v>
      </c>
      <c r="CR22" s="99" t="str">
        <f aca="false">'Pick Sheet'!CR15</f>
        <v>Fowler</v>
      </c>
      <c r="CS22" s="99" t="n">
        <f aca="false">VLOOKUP(Scoreboard!CR22,scores,9)</f>
        <v>-7</v>
      </c>
      <c r="CT22" s="99" t="str">
        <f aca="false">'Pick Sheet'!CT15</f>
        <v>Watson</v>
      </c>
      <c r="CU22" s="99" t="n">
        <f aca="false">VLOOKUP(Scoreboard!CT22,scores,9)</f>
        <v>-4</v>
      </c>
      <c r="CV22" s="99" t="str">
        <f aca="false">'Pick Sheet'!CV15</f>
        <v>Thomas</v>
      </c>
      <c r="CW22" s="99" t="n">
        <f aca="false">VLOOKUP(Scoreboard!CV22,scores,9)</f>
        <v>-2</v>
      </c>
      <c r="CX22" s="99" t="str">
        <f aca="false">'Pick Sheet'!CX15</f>
        <v>Watson</v>
      </c>
      <c r="CY22" s="99" t="n">
        <f aca="false">VLOOKUP(Scoreboard!CX22,scores,9)</f>
        <v>-4</v>
      </c>
      <c r="CZ22" s="99" t="str">
        <f aca="false">'Pick Sheet'!CZ15</f>
        <v>Thomas</v>
      </c>
      <c r="DA22" s="99" t="n">
        <f aca="false">VLOOKUP(Scoreboard!CZ22,scores,9)</f>
        <v>-2</v>
      </c>
      <c r="DB22" s="99" t="str">
        <f aca="false">'Pick Sheet'!DB15</f>
        <v>Spieth</v>
      </c>
      <c r="DC22" s="99" t="n">
        <f aca="false">VLOOKUP(Scoreboard!DB22,scores,9)</f>
        <v>-1</v>
      </c>
      <c r="DD22" s="99" t="n">
        <f aca="false">'Pick Sheet'!DD15</f>
        <v>0</v>
      </c>
      <c r="DE22" s="99" t="e">
        <f aca="false">VLOOKUP(Scoreboard!DD22,scores,9)</f>
        <v>#N/A</v>
      </c>
      <c r="DF22" s="99" t="n">
        <f aca="false">'Pick Sheet'!DF15</f>
        <v>0</v>
      </c>
      <c r="DG22" s="99" t="e">
        <f aca="false">VLOOKUP(Scoreboard!DF22,scores,9)</f>
        <v>#N/A</v>
      </c>
      <c r="DH22" s="99" t="n">
        <f aca="false">'Pick Sheet'!DH15</f>
        <v>0</v>
      </c>
      <c r="DI22" s="99" t="e">
        <f aca="false">VLOOKUP(Scoreboard!DH22,scores,9)</f>
        <v>#N/A</v>
      </c>
      <c r="DJ22" s="99" t="n">
        <f aca="false">'Pick Sheet'!DJ15</f>
        <v>0</v>
      </c>
      <c r="DK22" s="99" t="e">
        <f aca="false">VLOOKUP(Scoreboard!DJ22,scores,9)</f>
        <v>#N/A</v>
      </c>
    </row>
    <row r="23" s="77" customFormat="true" ht="13.5" hidden="false" customHeight="false" outlineLevel="0" collapsed="false">
      <c r="A23" s="100" t="s">
        <v>218</v>
      </c>
      <c r="B23" s="101" t="str">
        <f aca="false">'Pick Sheet'!B16</f>
        <v>Rose</v>
      </c>
      <c r="C23" s="101" t="n">
        <f aca="false">VLOOKUP(Scoreboard!B23,scores,9)</f>
        <v>-1</v>
      </c>
      <c r="D23" s="101" t="str">
        <f aca="false">'Pick Sheet'!D16</f>
        <v>Spieth</v>
      </c>
      <c r="E23" s="101" t="n">
        <f aca="false">VLOOKUP(Scoreboard!D23,scores,9)</f>
        <v>-1</v>
      </c>
      <c r="F23" s="101" t="str">
        <f aca="false">'Pick Sheet'!F16</f>
        <v>Rose</v>
      </c>
      <c r="G23" s="101" t="n">
        <f aca="false">VLOOKUP(Scoreboard!F23,scores,9)</f>
        <v>-1</v>
      </c>
      <c r="H23" s="101" t="str">
        <f aca="false">'Pick Sheet'!H16</f>
        <v>Thomas</v>
      </c>
      <c r="I23" s="101" t="n">
        <f aca="false">VLOOKUP(Scoreboard!H23,scores,9)</f>
        <v>-2</v>
      </c>
      <c r="J23" s="101" t="str">
        <f aca="false">'Pick Sheet'!J16</f>
        <v>Watson</v>
      </c>
      <c r="K23" s="101" t="n">
        <f aca="false">VLOOKUP(Scoreboard!J23,scores,9)</f>
        <v>-4</v>
      </c>
      <c r="L23" s="101" t="str">
        <f aca="false">'Pick Sheet'!L16</f>
        <v>Day</v>
      </c>
      <c r="M23" s="101" t="n">
        <f aca="false">VLOOKUP(Scoreboard!L23,scores,9)</f>
        <v>-3</v>
      </c>
      <c r="N23" s="101" t="str">
        <f aca="false">'Pick Sheet'!N16</f>
        <v>Kuchar</v>
      </c>
      <c r="O23" s="101" t="n">
        <f aca="false">VLOOKUP(Scoreboard!N23,scores,9)</f>
        <v>0</v>
      </c>
      <c r="P23" s="101" t="str">
        <f aca="false">'Pick Sheet'!P16</f>
        <v>Thomas</v>
      </c>
      <c r="Q23" s="101" t="n">
        <f aca="false">VLOOKUP(Scoreboard!P23,scores,9)</f>
        <v>-2</v>
      </c>
      <c r="R23" s="101" t="str">
        <f aca="false">'Pick Sheet'!R16</f>
        <v>Mickelson</v>
      </c>
      <c r="S23" s="101" t="n">
        <f aca="false">VLOOKUP(Scoreboard!R23,scores,9)</f>
        <v>2</v>
      </c>
      <c r="T23" s="101" t="str">
        <f aca="false">'Pick Sheet'!T16</f>
        <v>Mickelson</v>
      </c>
      <c r="U23" s="101" t="n">
        <f aca="false">VLOOKUP(Scoreboard!T23,scores,9)</f>
        <v>2</v>
      </c>
      <c r="V23" s="101" t="str">
        <f aca="false">'Pick Sheet'!V16</f>
        <v>Watson</v>
      </c>
      <c r="W23" s="101" t="n">
        <f aca="false">VLOOKUP(Scoreboard!V23,scores,9)</f>
        <v>-4</v>
      </c>
      <c r="X23" s="101" t="str">
        <f aca="false">'Pick Sheet'!X16</f>
        <v>Spieth</v>
      </c>
      <c r="Y23" s="101" t="n">
        <f aca="false">VLOOKUP(Scoreboard!X23,scores,9)</f>
        <v>-1</v>
      </c>
      <c r="Z23" s="101" t="str">
        <f aca="false">'Pick Sheet'!Z16</f>
        <v>Wiesberger</v>
      </c>
      <c r="AA23" s="101" t="n">
        <f aca="false">VLOOKUP(Scoreboard!Z23,scores,9)</f>
        <v>0</v>
      </c>
      <c r="AB23" s="101" t="str">
        <f aca="false">'Pick Sheet'!AB16</f>
        <v>Rahm</v>
      </c>
      <c r="AC23" s="101" t="n">
        <f aca="false">VLOOKUP(Scoreboard!AB23,scores,9)</f>
        <v>-7</v>
      </c>
      <c r="AD23" s="101" t="str">
        <f aca="false">'Pick Sheet'!AD16</f>
        <v>Thomas</v>
      </c>
      <c r="AE23" s="101" t="n">
        <f aca="false">VLOOKUP(Scoreboard!AD23,scores,9)</f>
        <v>-2</v>
      </c>
      <c r="AF23" s="101" t="str">
        <f aca="false">'Pick Sheet'!AF16</f>
        <v>Rose</v>
      </c>
      <c r="AG23" s="101" t="n">
        <f aca="false">VLOOKUP(Scoreboard!AF23,scores,9)</f>
        <v>-1</v>
      </c>
      <c r="AH23" s="101" t="str">
        <f aca="false">'Pick Sheet'!AH16</f>
        <v>Spieth</v>
      </c>
      <c r="AI23" s="101" t="n">
        <f aca="false">VLOOKUP(Scoreboard!AH23,scores,9)</f>
        <v>-1</v>
      </c>
      <c r="AJ23" s="101" t="str">
        <f aca="false">'Pick Sheet'!AJ16</f>
        <v>Spieth</v>
      </c>
      <c r="AK23" s="101" t="n">
        <f aca="false">VLOOKUP(Scoreboard!AJ23,scores,9)</f>
        <v>-1</v>
      </c>
      <c r="AL23" s="101" t="str">
        <f aca="false">'Pick Sheet'!AL16</f>
        <v>Day</v>
      </c>
      <c r="AM23" s="101" t="n">
        <f aca="false">VLOOKUP(Scoreboard!AL23,scores,9)</f>
        <v>-3</v>
      </c>
      <c r="AN23" s="101" t="str">
        <f aca="false">'Pick Sheet'!AN16</f>
        <v>Johnson D</v>
      </c>
      <c r="AO23" s="101" t="n">
        <f aca="false">VLOOKUP(Scoreboard!AN23,scores,9)</f>
        <v>-1</v>
      </c>
      <c r="AP23" s="101" t="str">
        <f aca="false">'Pick Sheet'!AP16</f>
        <v>Thomas</v>
      </c>
      <c r="AQ23" s="101" t="n">
        <f aca="false">VLOOKUP(Scoreboard!AP23,scores,9)</f>
        <v>-2</v>
      </c>
      <c r="AR23" s="101" t="str">
        <f aca="false">'Pick Sheet'!AR16</f>
        <v>Rose</v>
      </c>
      <c r="AS23" s="101" t="n">
        <f aca="false">VLOOKUP(Scoreboard!AR23,scores,9)</f>
        <v>-1</v>
      </c>
      <c r="AT23" s="101" t="str">
        <f aca="false">'Pick Sheet'!AT16</f>
        <v>Watson</v>
      </c>
      <c r="AU23" s="101" t="n">
        <f aca="false">VLOOKUP(Scoreboard!AT23,scores,9)</f>
        <v>-4</v>
      </c>
      <c r="AV23" s="101" t="str">
        <f aca="false">'Pick Sheet'!AV16</f>
        <v>Johnson D</v>
      </c>
      <c r="AW23" s="101" t="n">
        <f aca="false">VLOOKUP(Scoreboard!AV23,scores,9)</f>
        <v>-1</v>
      </c>
      <c r="AX23" s="101" t="str">
        <f aca="false">'Pick Sheet'!AX16</f>
        <v>Rose</v>
      </c>
      <c r="AY23" s="101" t="n">
        <f aca="false">VLOOKUP(Scoreboard!AX23,scores,9)</f>
        <v>-1</v>
      </c>
      <c r="AZ23" s="101" t="str">
        <f aca="false">'Pick Sheet'!AZ16</f>
        <v>Woods</v>
      </c>
      <c r="BA23" s="101" t="n">
        <f aca="false">VLOOKUP(Scoreboard!AZ23,scores,9)</f>
        <v>0</v>
      </c>
      <c r="BB23" s="101" t="str">
        <f aca="false">'Pick Sheet'!BB16</f>
        <v>Johnson D</v>
      </c>
      <c r="BC23" s="101" t="n">
        <f aca="false">VLOOKUP(Scoreboard!BB23,scores,9)</f>
        <v>-1</v>
      </c>
      <c r="BD23" s="101" t="str">
        <f aca="false">'Pick Sheet'!BD16</f>
        <v>Day</v>
      </c>
      <c r="BE23" s="101" t="n">
        <f aca="false">VLOOKUP(Scoreboard!BD23,scores,9)</f>
        <v>-3</v>
      </c>
      <c r="BF23" s="101" t="str">
        <f aca="false">'Pick Sheet'!BF16</f>
        <v>Spieth</v>
      </c>
      <c r="BG23" s="101" t="n">
        <f aca="false">VLOOKUP(Scoreboard!BF23,scores,9)</f>
        <v>-1</v>
      </c>
      <c r="BH23" s="101" t="str">
        <f aca="false">'Pick Sheet'!BH16</f>
        <v>Mickelson</v>
      </c>
      <c r="BI23" s="101" t="n">
        <f aca="false">VLOOKUP(Scoreboard!BH23,scores,9)</f>
        <v>2</v>
      </c>
      <c r="BJ23" s="101" t="str">
        <f aca="false">'Pick Sheet'!BJ16</f>
        <v>Johnson D</v>
      </c>
      <c r="BK23" s="101" t="n">
        <f aca="false">VLOOKUP(Scoreboard!BJ23,scores,9)</f>
        <v>-1</v>
      </c>
      <c r="BL23" s="101" t="str">
        <f aca="false">'Pick Sheet'!BL16</f>
        <v>McIlroy</v>
      </c>
      <c r="BM23" s="101" t="n">
        <f aca="false">VLOOKUP(Scoreboard!BL23,scores,9)</f>
        <v>-7</v>
      </c>
      <c r="BN23" s="101" t="str">
        <f aca="false">'Pick Sheet'!BN16</f>
        <v>Watson</v>
      </c>
      <c r="BO23" s="101" t="n">
        <f aca="false">VLOOKUP(Scoreboard!BN23,scores,9)</f>
        <v>-4</v>
      </c>
      <c r="BP23" s="101" t="str">
        <f aca="false">'Pick Sheet'!BP16</f>
        <v>Rose</v>
      </c>
      <c r="BQ23" s="101" t="n">
        <f aca="false">VLOOKUP(Scoreboard!BP23,scores,9)</f>
        <v>-1</v>
      </c>
      <c r="BR23" s="101" t="str">
        <f aca="false">'Pick Sheet'!BR16</f>
        <v>Woods</v>
      </c>
      <c r="BS23" s="101" t="n">
        <f aca="false">VLOOKUP(Scoreboard!BR23,scores,9)</f>
        <v>0</v>
      </c>
      <c r="BT23" s="101" t="str">
        <f aca="false">'Pick Sheet'!BT16</f>
        <v>McIlroy</v>
      </c>
      <c r="BU23" s="101" t="n">
        <f aca="false">VLOOKUP(Scoreboard!BT23,scores,9)</f>
        <v>-7</v>
      </c>
      <c r="BV23" s="101" t="str">
        <f aca="false">'Pick Sheet'!BV16</f>
        <v>Thomas</v>
      </c>
      <c r="BW23" s="101" t="n">
        <f aca="false">VLOOKUP(Scoreboard!BV23,scores,9)</f>
        <v>-2</v>
      </c>
      <c r="BX23" s="101" t="str">
        <f aca="false">'Pick Sheet'!BX16</f>
        <v>Spieth</v>
      </c>
      <c r="BY23" s="101" t="n">
        <f aca="false">VLOOKUP(Scoreboard!BX23,scores,9)</f>
        <v>-1</v>
      </c>
      <c r="BZ23" s="101" t="str">
        <f aca="false">'Pick Sheet'!BZ16</f>
        <v>Mickelson</v>
      </c>
      <c r="CA23" s="101" t="n">
        <f aca="false">VLOOKUP(Scoreboard!BZ23,scores,9)</f>
        <v>2</v>
      </c>
      <c r="CB23" s="101" t="str">
        <f aca="false">'Pick Sheet'!CB16</f>
        <v>Thomas</v>
      </c>
      <c r="CC23" s="101" t="n">
        <f aca="false">VLOOKUP(Scoreboard!CB23,scores,9)</f>
        <v>-2</v>
      </c>
      <c r="CD23" s="101" t="str">
        <f aca="false">'Pick Sheet'!CD16</f>
        <v>McIlroy</v>
      </c>
      <c r="CE23" s="101" t="n">
        <f aca="false">VLOOKUP(Scoreboard!CD23,scores,9)</f>
        <v>-7</v>
      </c>
      <c r="CF23" s="101" t="str">
        <f aca="false">'Pick Sheet'!CF16</f>
        <v>Thomas</v>
      </c>
      <c r="CG23" s="101" t="n">
        <f aca="false">VLOOKUP(Scoreboard!CF23,scores,9)</f>
        <v>-2</v>
      </c>
      <c r="CH23" s="101" t="str">
        <f aca="false">'Pick Sheet'!CH16</f>
        <v>McIlroy</v>
      </c>
      <c r="CI23" s="101" t="n">
        <f aca="false">VLOOKUP(Scoreboard!CH23,scores,9)</f>
        <v>-7</v>
      </c>
      <c r="CJ23" s="101" t="str">
        <f aca="false">'Pick Sheet'!CJ16</f>
        <v>Spieth</v>
      </c>
      <c r="CK23" s="101" t="n">
        <f aca="false">VLOOKUP(Scoreboard!CJ23,scores,9)</f>
        <v>-1</v>
      </c>
      <c r="CL23" s="101" t="str">
        <f aca="false">'Pick Sheet'!CL16</f>
        <v>Kuchar</v>
      </c>
      <c r="CM23" s="101" t="n">
        <f aca="false">VLOOKUP(Scoreboard!CL23,scores,9)</f>
        <v>0</v>
      </c>
      <c r="CN23" s="101" t="str">
        <f aca="false">'Pick Sheet'!CN16</f>
        <v>Rose</v>
      </c>
      <c r="CO23" s="101" t="n">
        <f aca="false">VLOOKUP(Scoreboard!CN23,scores,9)</f>
        <v>-1</v>
      </c>
      <c r="CP23" s="101" t="str">
        <f aca="false">'Pick Sheet'!CP16</f>
        <v>Day</v>
      </c>
      <c r="CQ23" s="101" t="n">
        <f aca="false">VLOOKUP(Scoreboard!CP23,scores,9)</f>
        <v>-3</v>
      </c>
      <c r="CR23" s="101" t="str">
        <f aca="false">'Pick Sheet'!CR16</f>
        <v>McIlroy</v>
      </c>
      <c r="CS23" s="101" t="n">
        <f aca="false">VLOOKUP(Scoreboard!CR23,scores,9)</f>
        <v>-7</v>
      </c>
      <c r="CT23" s="101" t="str">
        <f aca="false">'Pick Sheet'!CT16</f>
        <v>Fowler</v>
      </c>
      <c r="CU23" s="101" t="n">
        <f aca="false">VLOOKUP(Scoreboard!CT23,scores,9)</f>
        <v>-7</v>
      </c>
      <c r="CV23" s="101" t="str">
        <f aca="false">'Pick Sheet'!CV16</f>
        <v>Johnson D</v>
      </c>
      <c r="CW23" s="101" t="n">
        <f aca="false">VLOOKUP(Scoreboard!CV23,scores,9)</f>
        <v>-1</v>
      </c>
      <c r="CX23" s="101" t="str">
        <f aca="false">'Pick Sheet'!CX16</f>
        <v>Mickelson</v>
      </c>
      <c r="CY23" s="101" t="n">
        <f aca="false">VLOOKUP(Scoreboard!CX23,scores,9)</f>
        <v>2</v>
      </c>
      <c r="CZ23" s="101" t="str">
        <f aca="false">'Pick Sheet'!CZ16</f>
        <v>Fowler</v>
      </c>
      <c r="DA23" s="101" t="n">
        <f aca="false">VLOOKUP(Scoreboard!CZ23,scores,9)</f>
        <v>-7</v>
      </c>
      <c r="DB23" s="101" t="str">
        <f aca="false">'Pick Sheet'!DB16</f>
        <v>McIlroy</v>
      </c>
      <c r="DC23" s="101" t="n">
        <f aca="false">VLOOKUP(Scoreboard!DB23,scores,9)</f>
        <v>-7</v>
      </c>
      <c r="DD23" s="101" t="n">
        <f aca="false">'Pick Sheet'!DD16</f>
        <v>0</v>
      </c>
      <c r="DE23" s="101" t="e">
        <f aca="false">VLOOKUP(Scoreboard!DD23,scores,9)</f>
        <v>#N/A</v>
      </c>
      <c r="DF23" s="101" t="n">
        <f aca="false">'Pick Sheet'!DF16</f>
        <v>0</v>
      </c>
      <c r="DG23" s="101" t="e">
        <f aca="false">VLOOKUP(Scoreboard!DF23,scores,9)</f>
        <v>#N/A</v>
      </c>
      <c r="DH23" s="101" t="n">
        <f aca="false">'Pick Sheet'!DH16</f>
        <v>0</v>
      </c>
      <c r="DI23" s="101" t="e">
        <f aca="false">VLOOKUP(Scoreboard!DH23,scores,9)</f>
        <v>#N/A</v>
      </c>
      <c r="DJ23" s="101" t="n">
        <f aca="false">'Pick Sheet'!DJ16</f>
        <v>0</v>
      </c>
      <c r="DK23" s="101" t="e">
        <f aca="false">VLOOKUP(Scoreboard!DJ23,scores,9)</f>
        <v>#N/A</v>
      </c>
    </row>
    <row r="24" customFormat="false" ht="13.5" hidden="false" customHeight="false" outlineLevel="0" collapsed="false">
      <c r="A24" s="98" t="s">
        <v>219</v>
      </c>
      <c r="B24" s="98"/>
      <c r="C24" s="98" t="n">
        <f aca="false">SUM(C20:C23)</f>
        <v>-11</v>
      </c>
      <c r="D24" s="98"/>
      <c r="E24" s="98" t="n">
        <f aca="false">SUM(E20:E23)</f>
        <v>-13</v>
      </c>
      <c r="F24" s="98"/>
      <c r="G24" s="98" t="n">
        <f aca="false">SUM(G20:G23)</f>
        <v>-2</v>
      </c>
      <c r="H24" s="98"/>
      <c r="I24" s="98" t="n">
        <f aca="false">SUM(I20:I23)</f>
        <v>-9</v>
      </c>
      <c r="J24" s="98"/>
      <c r="K24" s="98" t="n">
        <f aca="false">SUM(K20:K23)</f>
        <v>-12</v>
      </c>
      <c r="L24" s="98"/>
      <c r="M24" s="98" t="n">
        <f aca="false">SUM(M20:M23)</f>
        <v>-12</v>
      </c>
      <c r="N24" s="98"/>
      <c r="O24" s="98" t="n">
        <f aca="false">SUM(O20:O23)</f>
        <v>-4</v>
      </c>
      <c r="P24" s="98"/>
      <c r="Q24" s="98" t="n">
        <f aca="false">SUM(Q20:Q23)</f>
        <v>-16</v>
      </c>
      <c r="R24" s="98"/>
      <c r="S24" s="98" t="n">
        <f aca="false">SUM(S20:S23)</f>
        <v>-6</v>
      </c>
      <c r="T24" s="98"/>
      <c r="U24" s="98" t="n">
        <f aca="false">SUM(U20:U23)</f>
        <v>1</v>
      </c>
      <c r="V24" s="98"/>
      <c r="W24" s="98" t="n">
        <f aca="false">SUM(W20:W23)</f>
        <v>-13</v>
      </c>
      <c r="X24" s="98"/>
      <c r="Y24" s="98" t="n">
        <f aca="false">SUM(Y20:Y23)</f>
        <v>-14</v>
      </c>
      <c r="Z24" s="98"/>
      <c r="AA24" s="98" t="n">
        <f aca="false">SUM(AA20:AA23)</f>
        <v>-7</v>
      </c>
      <c r="AB24" s="98"/>
      <c r="AC24" s="98" t="n">
        <f aca="false">SUM(AC20:AC23)</f>
        <v>-19</v>
      </c>
      <c r="AD24" s="98"/>
      <c r="AE24" s="98" t="n">
        <f aca="false">SUM(AE20:AE23)</f>
        <v>-17</v>
      </c>
      <c r="AF24" s="98"/>
      <c r="AG24" s="98" t="n">
        <f aca="false">SUM(AG20:AG23)</f>
        <v>-11</v>
      </c>
      <c r="AH24" s="98"/>
      <c r="AI24" s="98" t="n">
        <f aca="false">SUM(AI20:AI23)</f>
        <v>-11</v>
      </c>
      <c r="AJ24" s="98"/>
      <c r="AK24" s="98" t="n">
        <f aca="false">SUM(AK20:AK23)</f>
        <v>-9</v>
      </c>
      <c r="AL24" s="98"/>
      <c r="AM24" s="98" t="n">
        <f aca="false">SUM(AM20:AM23)</f>
        <v>-10</v>
      </c>
      <c r="AN24" s="98"/>
      <c r="AO24" s="98" t="n">
        <f aca="false">SUM(AO20:AO23)</f>
        <v>-11</v>
      </c>
      <c r="AP24" s="98"/>
      <c r="AQ24" s="98" t="n">
        <f aca="false">SUM(AQ20:AQ23)</f>
        <v>-12</v>
      </c>
      <c r="AR24" s="98"/>
      <c r="AS24" s="98" t="n">
        <f aca="false">SUM(AS20:AS23)</f>
        <v>-5</v>
      </c>
      <c r="AT24" s="98"/>
      <c r="AU24" s="98" t="n">
        <f aca="false">SUM(AU20:AU23)</f>
        <v>-15</v>
      </c>
      <c r="AV24" s="98"/>
      <c r="AW24" s="98" t="n">
        <f aca="false">SUM(AW20:AW23)</f>
        <v>-17</v>
      </c>
      <c r="AX24" s="98"/>
      <c r="AY24" s="98" t="n">
        <f aca="false">SUM(AY20:AY23)</f>
        <v>-11</v>
      </c>
      <c r="AZ24" s="98"/>
      <c r="BA24" s="98" t="n">
        <f aca="false">SUM(BA20:BA23)</f>
        <v>-6</v>
      </c>
      <c r="BB24" s="98"/>
      <c r="BC24" s="98" t="n">
        <f aca="false">SUM(BC20:BC23)</f>
        <v>-10</v>
      </c>
      <c r="BD24" s="98"/>
      <c r="BE24" s="98" t="n">
        <f aca="false">SUM(BE20:BE23)</f>
        <v>-18</v>
      </c>
      <c r="BF24" s="98"/>
      <c r="BG24" s="98" t="n">
        <f aca="false">SUM(BG20:BG23)</f>
        <v>-11</v>
      </c>
      <c r="BH24" s="98"/>
      <c r="BI24" s="98" t="n">
        <f aca="false">SUM(BI20:BI23)</f>
        <v>-1</v>
      </c>
      <c r="BJ24" s="98"/>
      <c r="BK24" s="98" t="n">
        <f aca="false">SUM(BK20:BK23)</f>
        <v>-11</v>
      </c>
      <c r="BL24" s="98"/>
      <c r="BM24" s="98" t="n">
        <f aca="false">SUM(BM20:BM23)</f>
        <v>-14</v>
      </c>
      <c r="BN24" s="98"/>
      <c r="BO24" s="98" t="n">
        <f aca="false">SUM(BO20:BO23)</f>
        <v>-14</v>
      </c>
      <c r="BP24" s="98"/>
      <c r="BQ24" s="98" t="n">
        <f aca="false">SUM(BQ20:BQ23)</f>
        <v>-10</v>
      </c>
      <c r="BR24" s="98"/>
      <c r="BS24" s="98" t="n">
        <f aca="false">SUM(BS20:BS23)</f>
        <v>-4</v>
      </c>
      <c r="BT24" s="98"/>
      <c r="BU24" s="98" t="n">
        <f aca="false">SUM(BU20:BU23)</f>
        <v>-14</v>
      </c>
      <c r="BV24" s="98"/>
      <c r="BW24" s="98" t="n">
        <f aca="false">SUM(BW20:BW23)</f>
        <v>-9</v>
      </c>
      <c r="BX24" s="98"/>
      <c r="BY24" s="98" t="n">
        <f aca="false">SUM(BY20:BY23)</f>
        <v>-2</v>
      </c>
      <c r="BZ24" s="98"/>
      <c r="CA24" s="98" t="n">
        <f aca="false">SUM(CA20:CA23)</f>
        <v>-7</v>
      </c>
      <c r="CB24" s="98"/>
      <c r="CC24" s="98" t="n">
        <f aca="false">SUM(CC20:CC23)</f>
        <v>-1</v>
      </c>
      <c r="CD24" s="98"/>
      <c r="CE24" s="98" t="n">
        <f aca="false">SUM(CE20:CE23)</f>
        <v>-16</v>
      </c>
      <c r="CF24" s="98"/>
      <c r="CG24" s="98" t="n">
        <f aca="false">SUM(CG20:CG23)</f>
        <v>-16</v>
      </c>
      <c r="CH24" s="98"/>
      <c r="CI24" s="98" t="n">
        <f aca="false">SUM(CI20:CI23)</f>
        <v>-19</v>
      </c>
      <c r="CJ24" s="98"/>
      <c r="CK24" s="98" t="n">
        <f aca="false">SUM(CK20:CK23)</f>
        <v>-11</v>
      </c>
      <c r="CL24" s="98"/>
      <c r="CM24" s="98" t="n">
        <f aca="false">SUM(CM20:CM23)</f>
        <v>-8</v>
      </c>
      <c r="CN24" s="98"/>
      <c r="CO24" s="98" t="n">
        <f aca="false">SUM(CO20:CO23)</f>
        <v>-12</v>
      </c>
      <c r="CP24" s="98"/>
      <c r="CQ24" s="98" t="n">
        <f aca="false">SUM(CQ20:CQ23)</f>
        <v>-10</v>
      </c>
      <c r="CR24" s="98"/>
      <c r="CS24" s="98" t="n">
        <f aca="false">SUM(CS20:CS23)</f>
        <v>-16</v>
      </c>
      <c r="CT24" s="98"/>
      <c r="CU24" s="98" t="n">
        <f aca="false">SUM(CU20:CU23)</f>
        <v>-14</v>
      </c>
      <c r="CV24" s="98"/>
      <c r="CW24" s="98" t="n">
        <f aca="false">SUM(CW20:CW23)</f>
        <v>-11</v>
      </c>
      <c r="CX24" s="98"/>
      <c r="CY24" s="98" t="n">
        <f aca="false">SUM(CY20:CY23)</f>
        <v>-15</v>
      </c>
      <c r="CZ24" s="98"/>
      <c r="DA24" s="98" t="n">
        <f aca="false">SUM(DA20:DA23)</f>
        <v>-17</v>
      </c>
      <c r="DB24" s="98"/>
      <c r="DC24" s="98" t="n">
        <f aca="false">SUM(DC20:DC23)</f>
        <v>-14</v>
      </c>
      <c r="DD24" s="98"/>
      <c r="DE24" s="98" t="e">
        <f aca="false">SUM(DE20:DE23)</f>
        <v>#N/A</v>
      </c>
      <c r="DF24" s="98"/>
      <c r="DG24" s="98" t="e">
        <f aca="false">SUM(DG20:DG23)</f>
        <v>#N/A</v>
      </c>
      <c r="DH24" s="98"/>
      <c r="DI24" s="98" t="e">
        <f aca="false">SUM(DI20:DI23)</f>
        <v>#N/A</v>
      </c>
      <c r="DJ24" s="98"/>
      <c r="DK24" s="98" t="e">
        <f aca="false">SUM(DK20:DK23)</f>
        <v>#N/A</v>
      </c>
    </row>
    <row r="25" customFormat="false" ht="12.75" hidden="false" customHeight="false" outlineLevel="0" collapsed="false">
      <c r="A25" s="98" t="s">
        <v>220</v>
      </c>
      <c r="B25" s="98"/>
      <c r="C25" s="98" t="n">
        <f aca="false">MIN(C20:C23)</f>
        <v>-7</v>
      </c>
      <c r="D25" s="98"/>
      <c r="E25" s="98" t="n">
        <f aca="false">MIN(E20:E23)</f>
        <v>-7</v>
      </c>
      <c r="F25" s="98"/>
      <c r="G25" s="98" t="n">
        <f aca="false">MIN(G20:G23)</f>
        <v>-3</v>
      </c>
      <c r="H25" s="98"/>
      <c r="I25" s="98" t="n">
        <f aca="false">MIN(I20:I23)</f>
        <v>-4</v>
      </c>
      <c r="J25" s="98"/>
      <c r="K25" s="98" t="n">
        <f aca="false">MIN(K20:K23)</f>
        <v>-7</v>
      </c>
      <c r="L25" s="98"/>
      <c r="M25" s="98" t="n">
        <f aca="false">MIN(M20:M23)</f>
        <v>-7</v>
      </c>
      <c r="N25" s="98"/>
      <c r="O25" s="98" t="n">
        <f aca="false">MIN(O20:O23)</f>
        <v>-2</v>
      </c>
      <c r="P25" s="98"/>
      <c r="Q25" s="98" t="n">
        <f aca="false">MIN(Q20:Q23)</f>
        <v>-7</v>
      </c>
      <c r="R25" s="98"/>
      <c r="S25" s="98" t="n">
        <f aca="false">MIN(S20:S23)</f>
        <v>-6</v>
      </c>
      <c r="T25" s="98"/>
      <c r="U25" s="98" t="n">
        <f aca="false">MIN(U20:U23)</f>
        <v>-2</v>
      </c>
      <c r="V25" s="98"/>
      <c r="W25" s="98" t="n">
        <f aca="false">MIN(W20:W23)</f>
        <v>-7</v>
      </c>
      <c r="X25" s="98"/>
      <c r="Y25" s="98" t="n">
        <f aca="false">MIN(Y20:Y23)</f>
        <v>-7</v>
      </c>
      <c r="Z25" s="98"/>
      <c r="AA25" s="98" t="n">
        <f aca="false">MIN(AA20:AA23)</f>
        <v>-5</v>
      </c>
      <c r="AB25" s="98"/>
      <c r="AC25" s="98" t="n">
        <f aca="false">MIN(AC20:AC23)</f>
        <v>-7</v>
      </c>
      <c r="AD25" s="98"/>
      <c r="AE25" s="98" t="n">
        <f aca="false">MIN(AE20:AE23)</f>
        <v>-7</v>
      </c>
      <c r="AF25" s="98"/>
      <c r="AG25" s="98" t="n">
        <f aca="false">MIN(AG20:AG23)</f>
        <v>-7</v>
      </c>
      <c r="AH25" s="98"/>
      <c r="AI25" s="98" t="n">
        <f aca="false">MIN(AI20:AI23)</f>
        <v>-7</v>
      </c>
      <c r="AJ25" s="98"/>
      <c r="AK25" s="98" t="n">
        <f aca="false">MIN(AK20:AK23)</f>
        <v>-4</v>
      </c>
      <c r="AL25" s="98"/>
      <c r="AM25" s="98" t="n">
        <f aca="false">MIN(AM20:AM23)</f>
        <v>-7</v>
      </c>
      <c r="AN25" s="98"/>
      <c r="AO25" s="98" t="n">
        <f aca="false">MIN(AO20:AO23)</f>
        <v>-7</v>
      </c>
      <c r="AP25" s="98"/>
      <c r="AQ25" s="98" t="n">
        <f aca="false">MIN(AQ20:AQ23)</f>
        <v>-7</v>
      </c>
      <c r="AR25" s="98"/>
      <c r="AS25" s="98" t="n">
        <f aca="false">MIN(AS20:AS23)</f>
        <v>-6</v>
      </c>
      <c r="AT25" s="98"/>
      <c r="AU25" s="98" t="n">
        <f aca="false">MIN(AU20:AU23)</f>
        <v>-7</v>
      </c>
      <c r="AV25" s="98"/>
      <c r="AW25" s="98" t="n">
        <f aca="false">MIN(AW20:AW23)</f>
        <v>-7</v>
      </c>
      <c r="AX25" s="98"/>
      <c r="AY25" s="98" t="n">
        <f aca="false">MIN(AY20:AY23)</f>
        <v>-7</v>
      </c>
      <c r="AZ25" s="98"/>
      <c r="BA25" s="98" t="n">
        <f aca="false">MIN(BA20:BA23)</f>
        <v>-4</v>
      </c>
      <c r="BB25" s="98"/>
      <c r="BC25" s="98" t="n">
        <f aca="false">MIN(BC20:BC23)</f>
        <v>-7</v>
      </c>
      <c r="BD25" s="98"/>
      <c r="BE25" s="98" t="n">
        <f aca="false">MIN(BE20:BE23)</f>
        <v>-7</v>
      </c>
      <c r="BF25" s="98"/>
      <c r="BG25" s="98" t="n">
        <f aca="false">MIN(BG20:BG23)</f>
        <v>-7</v>
      </c>
      <c r="BH25" s="98"/>
      <c r="BI25" s="98" t="n">
        <f aca="false">MIN(BI20:BI23)</f>
        <v>-1</v>
      </c>
      <c r="BJ25" s="98"/>
      <c r="BK25" s="98" t="n">
        <f aca="false">MIN(BK20:BK23)</f>
        <v>-7</v>
      </c>
      <c r="BL25" s="98"/>
      <c r="BM25" s="98" t="n">
        <f aca="false">MIN(BM20:BM23)</f>
        <v>-7</v>
      </c>
      <c r="BN25" s="98"/>
      <c r="BO25" s="98" t="n">
        <f aca="false">MIN(BO20:BO23)</f>
        <v>-7</v>
      </c>
      <c r="BP25" s="98"/>
      <c r="BQ25" s="98" t="n">
        <f aca="false">MIN(BQ20:BQ23)</f>
        <v>-7</v>
      </c>
      <c r="BR25" s="98"/>
      <c r="BS25" s="98" t="n">
        <f aca="false">BS20</f>
        <v>-1</v>
      </c>
      <c r="BT25" s="98"/>
      <c r="BU25" s="98" t="n">
        <f aca="false">MIN(BU20:BU23)</f>
        <v>-7</v>
      </c>
      <c r="BV25" s="98"/>
      <c r="BW25" s="98" t="n">
        <f aca="false">MIN(BW20:BW23)</f>
        <v>-7</v>
      </c>
      <c r="BX25" s="98"/>
      <c r="BY25" s="98" t="n">
        <f aca="false">MIN(BY20:BY23)</f>
        <v>-2</v>
      </c>
      <c r="BZ25" s="98"/>
      <c r="CA25" s="98" t="n">
        <f aca="false">MIN(CA20:CA23)</f>
        <v>-7</v>
      </c>
      <c r="CB25" s="98"/>
      <c r="CC25" s="98" t="n">
        <f aca="false">MIN(CC20:CC23)</f>
        <v>-2</v>
      </c>
      <c r="CD25" s="98"/>
      <c r="CE25" s="98" t="n">
        <f aca="false">MIN(CE20:CE23)</f>
        <v>-7</v>
      </c>
      <c r="CF25" s="98"/>
      <c r="CG25" s="98" t="n">
        <f aca="false">MIN(CG20:CG23)</f>
        <v>-7</v>
      </c>
      <c r="CH25" s="98"/>
      <c r="CI25" s="98" t="n">
        <f aca="false">MIN(CI20:CI23)</f>
        <v>-7</v>
      </c>
      <c r="CJ25" s="98"/>
      <c r="CK25" s="98" t="n">
        <f aca="false">MIN(CK20:CK23)</f>
        <v>-7</v>
      </c>
      <c r="CL25" s="98"/>
      <c r="CM25" s="98" t="n">
        <f aca="false">MIN(CM20:CM23)</f>
        <v>-7</v>
      </c>
      <c r="CN25" s="98"/>
      <c r="CO25" s="98" t="n">
        <f aca="false">MIN(CO20:CO23)</f>
        <v>-7</v>
      </c>
      <c r="CP25" s="98"/>
      <c r="CQ25" s="98" t="n">
        <f aca="false">MIN(CQ20:CQ23)</f>
        <v>-4</v>
      </c>
      <c r="CR25" s="98"/>
      <c r="CS25" s="98" t="n">
        <f aca="false">MIN(CS20:CS23)</f>
        <v>-7</v>
      </c>
      <c r="CT25" s="98"/>
      <c r="CU25" s="98" t="n">
        <f aca="false">MIN(CU20:CU23)</f>
        <v>-7</v>
      </c>
      <c r="CV25" s="98"/>
      <c r="CW25" s="98" t="n">
        <f aca="false">MIN(CW20:CW23)</f>
        <v>-7</v>
      </c>
      <c r="CX25" s="98"/>
      <c r="CY25" s="98" t="n">
        <f aca="false">MIN(CY20:CY23)</f>
        <v>-7</v>
      </c>
      <c r="CZ25" s="98"/>
      <c r="DA25" s="98" t="n">
        <f aca="false">MIN(DA20:DA23)</f>
        <v>-7</v>
      </c>
      <c r="DB25" s="98"/>
      <c r="DC25" s="98" t="n">
        <f aca="false">MIN(DC20:DC23)</f>
        <v>-7</v>
      </c>
      <c r="DD25" s="98"/>
      <c r="DE25" s="98" t="e">
        <f aca="false">MIN(DE20:DE23)</f>
        <v>#N/A</v>
      </c>
      <c r="DF25" s="98"/>
      <c r="DG25" s="98" t="e">
        <f aca="false">MIN(DG20:DG23)</f>
        <v>#N/A</v>
      </c>
      <c r="DH25" s="98"/>
      <c r="DI25" s="98" t="e">
        <f aca="false">MIN(DI20:DI23)</f>
        <v>#N/A</v>
      </c>
      <c r="DJ25" s="98"/>
      <c r="DK25" s="98" t="e">
        <f aca="false">MIN(DK20:DK23)</f>
        <v>#N/A</v>
      </c>
    </row>
    <row r="26" customFormat="false" ht="12.75" hidden="false" customHeight="false" outlineLevel="0" collapsed="false">
      <c r="A26" s="98"/>
      <c r="B26" s="98"/>
      <c r="D26" s="98"/>
      <c r="F26" s="98"/>
      <c r="H26" s="98"/>
      <c r="J26" s="98"/>
      <c r="L26" s="98"/>
      <c r="N26" s="98"/>
      <c r="P26" s="98"/>
      <c r="R26" s="98"/>
      <c r="T26" s="98"/>
      <c r="V26" s="98"/>
      <c r="X26" s="98"/>
      <c r="Z26" s="98"/>
      <c r="AB26" s="98"/>
      <c r="AD26" s="98"/>
      <c r="AF26" s="98"/>
      <c r="AH26" s="98"/>
      <c r="AJ26" s="98"/>
      <c r="AL26" s="98"/>
      <c r="AN26" s="98"/>
      <c r="AP26" s="98"/>
      <c r="AR26" s="98"/>
      <c r="AT26" s="98"/>
      <c r="AV26" s="98"/>
      <c r="AX26" s="98"/>
      <c r="AZ26" s="98"/>
      <c r="BB26" s="98"/>
      <c r="BD26" s="98"/>
      <c r="BF26" s="98"/>
      <c r="BH26" s="98"/>
      <c r="BJ26" s="98"/>
      <c r="BL26" s="98"/>
      <c r="BN26" s="98"/>
      <c r="BP26" s="98"/>
      <c r="BR26" s="98"/>
      <c r="BT26" s="98"/>
      <c r="BV26" s="98"/>
      <c r="BX26" s="98"/>
      <c r="BZ26" s="98"/>
      <c r="CB26" s="98"/>
      <c r="CD26" s="98"/>
      <c r="CF26" s="98"/>
      <c r="CH26" s="98"/>
      <c r="CJ26" s="98"/>
      <c r="CL26" s="98"/>
      <c r="CN26" s="98"/>
      <c r="CP26" s="98"/>
      <c r="CR26" s="98"/>
      <c r="CT26" s="98"/>
      <c r="CV26" s="98"/>
      <c r="CX26" s="98"/>
      <c r="CZ26" s="98"/>
      <c r="DB26" s="98"/>
      <c r="DD26" s="98"/>
      <c r="DF26" s="98"/>
      <c r="DH26" s="98"/>
      <c r="DJ26" s="98"/>
    </row>
    <row r="27" s="97" customFormat="true" ht="12.75" hidden="false" customHeight="false" outlineLevel="0" collapsed="false">
      <c r="A27" s="96" t="s">
        <v>6</v>
      </c>
      <c r="B27" s="96"/>
      <c r="D27" s="96"/>
      <c r="F27" s="96"/>
      <c r="H27" s="96"/>
      <c r="J27" s="96"/>
      <c r="L27" s="96"/>
      <c r="N27" s="96"/>
      <c r="P27" s="96"/>
      <c r="R27" s="96"/>
      <c r="T27" s="96"/>
      <c r="V27" s="96"/>
      <c r="X27" s="96"/>
      <c r="Z27" s="96"/>
      <c r="AB27" s="96"/>
      <c r="AD27" s="96"/>
      <c r="AF27" s="96"/>
      <c r="AH27" s="96"/>
      <c r="AJ27" s="96"/>
      <c r="AL27" s="96"/>
      <c r="AN27" s="96"/>
      <c r="AP27" s="96"/>
      <c r="AR27" s="96"/>
      <c r="AT27" s="96"/>
      <c r="AV27" s="96"/>
      <c r="AX27" s="96"/>
      <c r="AZ27" s="96"/>
      <c r="BB27" s="96"/>
      <c r="BD27" s="96"/>
      <c r="BF27" s="96"/>
      <c r="BH27" s="96"/>
      <c r="BJ27" s="96"/>
      <c r="BL27" s="96"/>
      <c r="BN27" s="96"/>
      <c r="BP27" s="96"/>
      <c r="BR27" s="96"/>
      <c r="BT27" s="96"/>
      <c r="BV27" s="96"/>
      <c r="BX27" s="96"/>
      <c r="BZ27" s="96"/>
      <c r="CB27" s="96"/>
      <c r="CD27" s="96"/>
      <c r="CF27" s="96"/>
      <c r="CH27" s="96"/>
      <c r="CJ27" s="96"/>
      <c r="CL27" s="96"/>
      <c r="CN27" s="96"/>
      <c r="CP27" s="96"/>
      <c r="CR27" s="96"/>
      <c r="CT27" s="96"/>
      <c r="CV27" s="96"/>
      <c r="CX27" s="96"/>
      <c r="CZ27" s="96"/>
      <c r="DB27" s="96"/>
      <c r="DD27" s="96"/>
      <c r="DF27" s="96"/>
      <c r="DH27" s="96"/>
      <c r="DJ27" s="96"/>
    </row>
    <row r="28" customFormat="false" ht="12.75" hidden="false" customHeight="false" outlineLevel="0" collapsed="false">
      <c r="A28" s="98" t="s">
        <v>215</v>
      </c>
      <c r="B28" s="99" t="str">
        <f aca="false">'Pick Sheet'!B18</f>
        <v>Thomas</v>
      </c>
      <c r="C28" s="99" t="n">
        <f aca="false">VLOOKUP(Scoreboard!B28,scores,11)</f>
        <v>-72</v>
      </c>
      <c r="D28" s="99" t="str">
        <f aca="false">'Pick Sheet'!D18</f>
        <v>McIlroy</v>
      </c>
      <c r="E28" s="99" t="n">
        <f aca="false">VLOOKUP(Scoreboard!D28,scores,11)</f>
        <v>-72</v>
      </c>
      <c r="F28" s="99" t="str">
        <f aca="false">'Pick Sheet'!F18</f>
        <v>Woods</v>
      </c>
      <c r="G28" s="99" t="n">
        <f aca="false">VLOOKUP(Scoreboard!F28,scores,11)</f>
        <v>-72</v>
      </c>
      <c r="H28" s="99" t="str">
        <f aca="false">'Pick Sheet'!H18</f>
        <v>Watson</v>
      </c>
      <c r="I28" s="99" t="n">
        <f aca="false">VLOOKUP(Scoreboard!H28,scores,11)</f>
        <v>-72</v>
      </c>
      <c r="J28" s="99" t="str">
        <f aca="false">'Pick Sheet'!J18</f>
        <v>Casey</v>
      </c>
      <c r="K28" s="99" t="n">
        <f aca="false">VLOOKUP(Scoreboard!J28,scores,11)</f>
        <v>-72</v>
      </c>
      <c r="L28" s="99" t="str">
        <f aca="false">'Pick Sheet'!L18</f>
        <v>Day</v>
      </c>
      <c r="M28" s="99" t="n">
        <f aca="false">VLOOKUP(Scoreboard!L28,scores,11)</f>
        <v>-72</v>
      </c>
      <c r="N28" s="99" t="str">
        <f aca="false">'Pick Sheet'!N18</f>
        <v>Thomas</v>
      </c>
      <c r="O28" s="99" t="n">
        <f aca="false">VLOOKUP(Scoreboard!N28,scores,11)</f>
        <v>-72</v>
      </c>
      <c r="P28" s="99" t="str">
        <f aca="false">'Pick Sheet'!P18</f>
        <v>McIlroy</v>
      </c>
      <c r="Q28" s="99" t="n">
        <f aca="false">VLOOKUP(Scoreboard!P28,scores,11)</f>
        <v>-72</v>
      </c>
      <c r="R28" s="99" t="str">
        <f aca="false">'Pick Sheet'!R18</f>
        <v>Fleetwood</v>
      </c>
      <c r="S28" s="99" t="n">
        <f aca="false">VLOOKUP(Scoreboard!R28,scores,11)</f>
        <v>-72</v>
      </c>
      <c r="T28" s="99" t="str">
        <f aca="false">'Pick Sheet'!T18</f>
        <v>Rose</v>
      </c>
      <c r="U28" s="99" t="n">
        <f aca="false">VLOOKUP(Scoreboard!T28,scores,11)</f>
        <v>-72</v>
      </c>
      <c r="V28" s="99" t="str">
        <f aca="false">'Pick Sheet'!V18</f>
        <v>Watson</v>
      </c>
      <c r="W28" s="99" t="n">
        <f aca="false">VLOOKUP(Scoreboard!V28,scores,11)</f>
        <v>-72</v>
      </c>
      <c r="X28" s="99" t="str">
        <f aca="false">'Pick Sheet'!X18</f>
        <v>Johnson D</v>
      </c>
      <c r="Y28" s="99" t="n">
        <f aca="false">VLOOKUP(Scoreboard!X28,scores,11)</f>
        <v>-72</v>
      </c>
      <c r="Z28" s="99" t="str">
        <f aca="false">'Pick Sheet'!Z18</f>
        <v>Reed</v>
      </c>
      <c r="AA28" s="99" t="n">
        <f aca="false">VLOOKUP(Scoreboard!Z28,scores,11)</f>
        <v>-72</v>
      </c>
      <c r="AB28" s="99" t="str">
        <f aca="false">'Pick Sheet'!AB18</f>
        <v>McIlroy</v>
      </c>
      <c r="AC28" s="99" t="n">
        <f aca="false">VLOOKUP(Scoreboard!AB28,scores,11)</f>
        <v>-72</v>
      </c>
      <c r="AD28" s="99" t="str">
        <f aca="false">'Pick Sheet'!AD18</f>
        <v>Spieth</v>
      </c>
      <c r="AE28" s="99" t="n">
        <f aca="false">VLOOKUP(Scoreboard!AD28,scores,11)</f>
        <v>-72</v>
      </c>
      <c r="AF28" s="99" t="str">
        <f aca="false">'Pick Sheet'!AF18</f>
        <v>Rahm</v>
      </c>
      <c r="AG28" s="99" t="n">
        <f aca="false">VLOOKUP(Scoreboard!AF28,scores,11)</f>
        <v>-72</v>
      </c>
      <c r="AH28" s="99" t="str">
        <f aca="false">'Pick Sheet'!AH18</f>
        <v>Day</v>
      </c>
      <c r="AI28" s="99" t="n">
        <f aca="false">VLOOKUP(Scoreboard!AH28,scores,11)</f>
        <v>-72</v>
      </c>
      <c r="AJ28" s="99" t="str">
        <f aca="false">'Pick Sheet'!AJ18</f>
        <v>Thomas</v>
      </c>
      <c r="AK28" s="99" t="n">
        <f aca="false">VLOOKUP(Scoreboard!AJ28,scores,11)</f>
        <v>-72</v>
      </c>
      <c r="AL28" s="99" t="str">
        <f aca="false">'Pick Sheet'!AL18</f>
        <v>Thomas</v>
      </c>
      <c r="AM28" s="99" t="n">
        <f aca="false">VLOOKUP(Scoreboard!AL28,scores,11)</f>
        <v>-72</v>
      </c>
      <c r="AN28" s="99" t="str">
        <f aca="false">'Pick Sheet'!AN18</f>
        <v>McIlroy</v>
      </c>
      <c r="AO28" s="99" t="n">
        <f aca="false">VLOOKUP(Scoreboard!AN28,scores,11)</f>
        <v>-72</v>
      </c>
      <c r="AP28" s="99" t="str">
        <f aca="false">'Pick Sheet'!AP18</f>
        <v>McIlroy</v>
      </c>
      <c r="AQ28" s="99" t="n">
        <f aca="false">VLOOKUP(Scoreboard!AP28,scores,11)</f>
        <v>-72</v>
      </c>
      <c r="AR28" s="99" t="str">
        <f aca="false">'Pick Sheet'!AR18</f>
        <v>Kuchar</v>
      </c>
      <c r="AS28" s="99" t="n">
        <f aca="false">VLOOKUP(Scoreboard!AR28,scores,11)</f>
        <v>-72</v>
      </c>
      <c r="AT28" s="99" t="str">
        <f aca="false">'Pick Sheet'!AT18</f>
        <v>McIlroy</v>
      </c>
      <c r="AU28" s="99" t="n">
        <f aca="false">VLOOKUP(Scoreboard!AT28,scores,11)</f>
        <v>-72</v>
      </c>
      <c r="AV28" s="99" t="str">
        <f aca="false">'Pick Sheet'!AV18</f>
        <v>Fowler</v>
      </c>
      <c r="AW28" s="99" t="n">
        <f aca="false">VLOOKUP(Scoreboard!AV28,scores,11)</f>
        <v>-72</v>
      </c>
      <c r="AX28" s="99" t="str">
        <f aca="false">'Pick Sheet'!AX18</f>
        <v>Johnson D</v>
      </c>
      <c r="AY28" s="99" t="n">
        <f aca="false">VLOOKUP(Scoreboard!AX28,scores,11)</f>
        <v>-72</v>
      </c>
      <c r="AZ28" s="99" t="str">
        <f aca="false">'Pick Sheet'!AZ18</f>
        <v>Watson</v>
      </c>
      <c r="BA28" s="99" t="n">
        <f aca="false">VLOOKUP(Scoreboard!AZ28,scores,11)</f>
        <v>-72</v>
      </c>
      <c r="BB28" s="99" t="str">
        <f aca="false">'Pick Sheet'!BB18</f>
        <v>Rose</v>
      </c>
      <c r="BC28" s="99" t="n">
        <f aca="false">VLOOKUP(Scoreboard!BB28,scores,11)</f>
        <v>-72</v>
      </c>
      <c r="BD28" s="99" t="str">
        <f aca="false">'Pick Sheet'!BD18</f>
        <v>Rahm</v>
      </c>
      <c r="BE28" s="99" t="n">
        <f aca="false">VLOOKUP(Scoreboard!BD28,scores,11)</f>
        <v>-72</v>
      </c>
      <c r="BF28" s="99" t="str">
        <f aca="false">'Pick Sheet'!BF18</f>
        <v>Fowler</v>
      </c>
      <c r="BG28" s="99" t="n">
        <f aca="false">VLOOKUP(Scoreboard!BF28,scores,11)</f>
        <v>-72</v>
      </c>
      <c r="BH28" s="99" t="str">
        <f aca="false">'Pick Sheet'!BH18</f>
        <v>Hatton</v>
      </c>
      <c r="BI28" s="99" t="n">
        <f aca="false">VLOOKUP(Scoreboard!BH28,scores,11)</f>
        <v>-72</v>
      </c>
      <c r="BJ28" s="99" t="str">
        <f aca="false">'Pick Sheet'!BJ18</f>
        <v>Kisner</v>
      </c>
      <c r="BK28" s="99" t="n">
        <f aca="false">VLOOKUP(Scoreboard!BJ28,scores,11)</f>
        <v>-72</v>
      </c>
      <c r="BL28" s="99" t="str">
        <f aca="false">'Pick Sheet'!BL18</f>
        <v>Kuchar</v>
      </c>
      <c r="BM28" s="99" t="n">
        <f aca="false">VLOOKUP(Scoreboard!BL28,scores,11)</f>
        <v>-72</v>
      </c>
      <c r="BN28" s="99" t="str">
        <f aca="false">'Pick Sheet'!BN18</f>
        <v>Spieth</v>
      </c>
      <c r="BO28" s="99" t="n">
        <f aca="false">VLOOKUP(Scoreboard!BN28,scores,11)</f>
        <v>-72</v>
      </c>
      <c r="BP28" s="99" t="str">
        <f aca="false">'Pick Sheet'!BP18</f>
        <v>McIlroy</v>
      </c>
      <c r="BQ28" s="99" t="n">
        <f aca="false">VLOOKUP(Scoreboard!BP28,scores,11)</f>
        <v>-72</v>
      </c>
      <c r="BR28" s="99" t="str">
        <f aca="false">'Pick Sheet'!BR18</f>
        <v>Thomas</v>
      </c>
      <c r="BS28" s="99" t="n">
        <f aca="false">VLOOKUP(Scoreboard!BR28,scores,11)</f>
        <v>-72</v>
      </c>
      <c r="BT28" s="99" t="str">
        <f aca="false">'Pick Sheet'!BT18</f>
        <v>Reed</v>
      </c>
      <c r="BU28" s="99" t="n">
        <f aca="false">VLOOKUP(Scoreboard!BT28,scores,11)</f>
        <v>-72</v>
      </c>
      <c r="BV28" s="99" t="str">
        <f aca="false">'Pick Sheet'!BV18</f>
        <v>McIlroy</v>
      </c>
      <c r="BW28" s="99" t="n">
        <f aca="false">VLOOKUP(Scoreboard!BV28,scores,11)</f>
        <v>-72</v>
      </c>
      <c r="BX28" s="99" t="str">
        <f aca="false">'Pick Sheet'!BX18</f>
        <v>Watson</v>
      </c>
      <c r="BY28" s="99" t="n">
        <f aca="false">VLOOKUP(Scoreboard!BX28,scores,11)</f>
        <v>-72</v>
      </c>
      <c r="BZ28" s="99" t="str">
        <f aca="false">'Pick Sheet'!BZ18</f>
        <v>McIlroy</v>
      </c>
      <c r="CA28" s="99" t="n">
        <f aca="false">VLOOKUP(Scoreboard!BZ28,scores,11)</f>
        <v>-72</v>
      </c>
      <c r="CB28" s="99" t="str">
        <f aca="false">'Pick Sheet'!CB18</f>
        <v>Day</v>
      </c>
      <c r="CC28" s="99" t="n">
        <f aca="false">VLOOKUP(Scoreboard!CB28,scores,11)</f>
        <v>-72</v>
      </c>
      <c r="CD28" s="99" t="str">
        <f aca="false">'Pick Sheet'!CD18</f>
        <v>McIlroy</v>
      </c>
      <c r="CE28" s="99" t="n">
        <f aca="false">VLOOKUP(Scoreboard!CD28,scores,11)</f>
        <v>-72</v>
      </c>
      <c r="CF28" s="99" t="str">
        <f aca="false">'Pick Sheet'!CF18</f>
        <v>Fowler</v>
      </c>
      <c r="CG28" s="99" t="n">
        <f aca="false">VLOOKUP(Scoreboard!CF28,scores,11)</f>
        <v>-72</v>
      </c>
      <c r="CH28" s="99" t="str">
        <f aca="false">'Pick Sheet'!CH18</f>
        <v>Watson</v>
      </c>
      <c r="CI28" s="99" t="n">
        <f aca="false">VLOOKUP(Scoreboard!CH28,scores,11)</f>
        <v>-72</v>
      </c>
      <c r="CJ28" s="99" t="str">
        <f aca="false">'Pick Sheet'!CJ18</f>
        <v>Spieth</v>
      </c>
      <c r="CK28" s="99" t="n">
        <f aca="false">VLOOKUP(Scoreboard!CJ28,scores,11)</f>
        <v>-72</v>
      </c>
      <c r="CL28" s="99" t="str">
        <f aca="false">'Pick Sheet'!CL18</f>
        <v>Mickelson</v>
      </c>
      <c r="CM28" s="99" t="n">
        <f aca="false">VLOOKUP(Scoreboard!CL28,scores,11)</f>
        <v>-72</v>
      </c>
      <c r="CN28" s="99" t="str">
        <f aca="false">'Pick Sheet'!CN18</f>
        <v>McIlroy</v>
      </c>
      <c r="CO28" s="99" t="n">
        <f aca="false">VLOOKUP(Scoreboard!CN28,scores,11)</f>
        <v>-72</v>
      </c>
      <c r="CP28" s="99" t="str">
        <f aca="false">'Pick Sheet'!CP18</f>
        <v>Thomas</v>
      </c>
      <c r="CQ28" s="99" t="n">
        <f aca="false">VLOOKUP(Scoreboard!CP28,scores,11)</f>
        <v>-72</v>
      </c>
      <c r="CR28" s="99" t="str">
        <f aca="false">'Pick Sheet'!CR18</f>
        <v>Fleetwood</v>
      </c>
      <c r="CS28" s="99" t="n">
        <f aca="false">VLOOKUP(Scoreboard!CR28,scores,11)</f>
        <v>-72</v>
      </c>
      <c r="CT28" s="99" t="str">
        <f aca="false">'Pick Sheet'!CT18</f>
        <v>Thomas</v>
      </c>
      <c r="CU28" s="99" t="n">
        <f aca="false">VLOOKUP(Scoreboard!CT28,scores,11)</f>
        <v>-72</v>
      </c>
      <c r="CV28" s="99" t="str">
        <f aca="false">'Pick Sheet'!CV18</f>
        <v>McIlroy</v>
      </c>
      <c r="CW28" s="99" t="n">
        <f aca="false">VLOOKUP(Scoreboard!CV28,scores,11)</f>
        <v>-72</v>
      </c>
      <c r="CX28" s="99" t="str">
        <f aca="false">'Pick Sheet'!CX18</f>
        <v>Mickelson</v>
      </c>
      <c r="CY28" s="99" t="n">
        <f aca="false">VLOOKUP(Scoreboard!CX28,scores,11)</f>
        <v>-72</v>
      </c>
      <c r="CZ28" s="99" t="str">
        <f aca="false">'Pick Sheet'!CZ18</f>
        <v>McIlroy</v>
      </c>
      <c r="DA28" s="99" t="n">
        <f aca="false">VLOOKUP(Scoreboard!CZ28,scores,11)</f>
        <v>-72</v>
      </c>
      <c r="DB28" s="99" t="str">
        <f aca="false">'Pick Sheet'!DB18</f>
        <v>Thomas</v>
      </c>
      <c r="DC28" s="99" t="n">
        <f aca="false">VLOOKUP(Scoreboard!DB28,scores,11)</f>
        <v>-72</v>
      </c>
      <c r="DD28" s="99" t="n">
        <f aca="false">'Pick Sheet'!DD18</f>
        <v>0</v>
      </c>
      <c r="DE28" s="99" t="e">
        <f aca="false">VLOOKUP(Scoreboard!DD28,scores,11)</f>
        <v>#N/A</v>
      </c>
      <c r="DF28" s="99" t="n">
        <f aca="false">'Pick Sheet'!DF18</f>
        <v>0</v>
      </c>
      <c r="DG28" s="99" t="e">
        <f aca="false">VLOOKUP(Scoreboard!DF28,scores,11)</f>
        <v>#N/A</v>
      </c>
      <c r="DH28" s="99" t="n">
        <f aca="false">'Pick Sheet'!DH18</f>
        <v>0</v>
      </c>
      <c r="DI28" s="99" t="e">
        <f aca="false">VLOOKUP(Scoreboard!DH28,scores,11)</f>
        <v>#N/A</v>
      </c>
      <c r="DJ28" s="99" t="n">
        <f aca="false">'Pick Sheet'!DJ18</f>
        <v>0</v>
      </c>
      <c r="DK28" s="99" t="e">
        <f aca="false">VLOOKUP(Scoreboard!DJ28,scores,11)</f>
        <v>#N/A</v>
      </c>
    </row>
    <row r="29" customFormat="false" ht="12.75" hidden="false" customHeight="false" outlineLevel="0" collapsed="false">
      <c r="A29" s="98" t="s">
        <v>216</v>
      </c>
      <c r="B29" s="99" t="str">
        <f aca="false">'Pick Sheet'!B19</f>
        <v>McIlroy</v>
      </c>
      <c r="C29" s="99" t="n">
        <f aca="false">VLOOKUP(Scoreboard!B29,scores,11)</f>
        <v>-72</v>
      </c>
      <c r="D29" s="99" t="str">
        <f aca="false">'Pick Sheet'!D19</f>
        <v>Casey</v>
      </c>
      <c r="E29" s="99" t="n">
        <f aca="false">VLOOKUP(Scoreboard!D29,scores,11)</f>
        <v>-72</v>
      </c>
      <c r="F29" s="99" t="str">
        <f aca="false">'Pick Sheet'!F19</f>
        <v>Mickelson</v>
      </c>
      <c r="G29" s="99" t="n">
        <f aca="false">VLOOKUP(Scoreboard!F29,scores,11)</f>
        <v>-72</v>
      </c>
      <c r="H29" s="99" t="str">
        <f aca="false">'Pick Sheet'!H19</f>
        <v>Stenson</v>
      </c>
      <c r="I29" s="99" t="n">
        <f aca="false">VLOOKUP(Scoreboard!H29,scores,11)</f>
        <v>-72</v>
      </c>
      <c r="J29" s="99" t="str">
        <f aca="false">'Pick Sheet'!J19</f>
        <v>Watson</v>
      </c>
      <c r="K29" s="99" t="n">
        <f aca="false">VLOOKUP(Scoreboard!J29,scores,11)</f>
        <v>-72</v>
      </c>
      <c r="L29" s="99" t="str">
        <f aca="false">'Pick Sheet'!L19</f>
        <v>Rose</v>
      </c>
      <c r="M29" s="99" t="n">
        <f aca="false">VLOOKUP(Scoreboard!L29,scores,11)</f>
        <v>-72</v>
      </c>
      <c r="N29" s="99" t="str">
        <f aca="false">'Pick Sheet'!N19</f>
        <v>Kuchar</v>
      </c>
      <c r="O29" s="99" t="n">
        <f aca="false">VLOOKUP(Scoreboard!N29,scores,11)</f>
        <v>-72</v>
      </c>
      <c r="P29" s="99" t="str">
        <f aca="false">'Pick Sheet'!P19</f>
        <v>Watson</v>
      </c>
      <c r="Q29" s="99" t="n">
        <f aca="false">VLOOKUP(Scoreboard!P29,scores,11)</f>
        <v>-72</v>
      </c>
      <c r="R29" s="99" t="str">
        <f aca="false">'Pick Sheet'!R19</f>
        <v>Thomas</v>
      </c>
      <c r="S29" s="99" t="n">
        <f aca="false">VLOOKUP(Scoreboard!R29,scores,11)</f>
        <v>-72</v>
      </c>
      <c r="T29" s="99" t="str">
        <f aca="false">'Pick Sheet'!T19</f>
        <v>Mickelson</v>
      </c>
      <c r="U29" s="99" t="n">
        <f aca="false">VLOOKUP(Scoreboard!T29,scores,11)</f>
        <v>-72</v>
      </c>
      <c r="V29" s="99" t="str">
        <f aca="false">'Pick Sheet'!V19</f>
        <v>Spieth</v>
      </c>
      <c r="W29" s="99" t="n">
        <f aca="false">VLOOKUP(Scoreboard!V29,scores,11)</f>
        <v>-72</v>
      </c>
      <c r="X29" s="99" t="str">
        <f aca="false">'Pick Sheet'!X19</f>
        <v>Watson</v>
      </c>
      <c r="Y29" s="99" t="n">
        <f aca="false">VLOOKUP(Scoreboard!X29,scores,11)</f>
        <v>-72</v>
      </c>
      <c r="Z29" s="99" t="str">
        <f aca="false">'Pick Sheet'!Z19</f>
        <v>Fowler</v>
      </c>
      <c r="AA29" s="99" t="n">
        <f aca="false">VLOOKUP(Scoreboard!Z29,scores,11)</f>
        <v>-72</v>
      </c>
      <c r="AB29" s="99" t="str">
        <f aca="false">'Pick Sheet'!AB19</f>
        <v>Rahm</v>
      </c>
      <c r="AC29" s="99" t="n">
        <f aca="false">VLOOKUP(Scoreboard!AB29,scores,11)</f>
        <v>-72</v>
      </c>
      <c r="AD29" s="99" t="str">
        <f aca="false">'Pick Sheet'!AD19</f>
        <v>McIlroy</v>
      </c>
      <c r="AE29" s="99" t="n">
        <f aca="false">VLOOKUP(Scoreboard!AD29,scores,11)</f>
        <v>-72</v>
      </c>
      <c r="AF29" s="99" t="str">
        <f aca="false">'Pick Sheet'!AF19</f>
        <v>McIlroy</v>
      </c>
      <c r="AG29" s="99" t="n">
        <f aca="false">VLOOKUP(Scoreboard!AF29,scores,11)</f>
        <v>-72</v>
      </c>
      <c r="AH29" s="99" t="str">
        <f aca="false">'Pick Sheet'!AH19</f>
        <v>McIlroy</v>
      </c>
      <c r="AI29" s="99" t="n">
        <f aca="false">VLOOKUP(Scoreboard!AH29,scores,11)</f>
        <v>-72</v>
      </c>
      <c r="AJ29" s="99" t="str">
        <f aca="false">'Pick Sheet'!AJ19</f>
        <v>Watson</v>
      </c>
      <c r="AK29" s="99" t="n">
        <f aca="false">VLOOKUP(Scoreboard!AJ29,scores,11)</f>
        <v>-72</v>
      </c>
      <c r="AL29" s="99" t="str">
        <f aca="false">'Pick Sheet'!AL19</f>
        <v>McIlroy</v>
      </c>
      <c r="AM29" s="99" t="n">
        <f aca="false">VLOOKUP(Scoreboard!AL29,scores,11)</f>
        <v>-72</v>
      </c>
      <c r="AN29" s="99" t="str">
        <f aca="false">'Pick Sheet'!AN19</f>
        <v>Spieth</v>
      </c>
      <c r="AO29" s="99" t="n">
        <f aca="false">VLOOKUP(Scoreboard!AN29,scores,11)</f>
        <v>-72</v>
      </c>
      <c r="AP29" s="99" t="str">
        <f aca="false">'Pick Sheet'!AP19</f>
        <v>Stenson</v>
      </c>
      <c r="AQ29" s="99" t="n">
        <f aca="false">VLOOKUP(Scoreboard!AP29,scores,11)</f>
        <v>-72</v>
      </c>
      <c r="AR29" s="99" t="str">
        <f aca="false">'Pick Sheet'!AR19</f>
        <v>Fleetwood</v>
      </c>
      <c r="AS29" s="99" t="n">
        <f aca="false">VLOOKUP(Scoreboard!AR29,scores,11)</f>
        <v>-72</v>
      </c>
      <c r="AT29" s="99" t="str">
        <f aca="false">'Pick Sheet'!AT19</f>
        <v>Stenson</v>
      </c>
      <c r="AU29" s="99" t="n">
        <f aca="false">VLOOKUP(Scoreboard!AT29,scores,11)</f>
        <v>-72</v>
      </c>
      <c r="AV29" s="99" t="str">
        <f aca="false">'Pick Sheet'!AV19</f>
        <v>Rahm</v>
      </c>
      <c r="AW29" s="99" t="n">
        <f aca="false">VLOOKUP(Scoreboard!AV29,scores,11)</f>
        <v>-72</v>
      </c>
      <c r="AX29" s="99" t="str">
        <f aca="false">'Pick Sheet'!AX19</f>
        <v>Fleetwood</v>
      </c>
      <c r="AY29" s="99" t="n">
        <f aca="false">VLOOKUP(Scoreboard!AX29,scores,11)</f>
        <v>-72</v>
      </c>
      <c r="AZ29" s="99" t="str">
        <f aca="false">'Pick Sheet'!AZ19</f>
        <v>McIlroy</v>
      </c>
      <c r="BA29" s="99" t="n">
        <f aca="false">VLOOKUP(Scoreboard!AZ29,scores,11)</f>
        <v>-72</v>
      </c>
      <c r="BB29" s="99" t="str">
        <f aca="false">'Pick Sheet'!BB19</f>
        <v>Casey</v>
      </c>
      <c r="BC29" s="99" t="n">
        <f aca="false">VLOOKUP(Scoreboard!BB29,scores,11)</f>
        <v>-72</v>
      </c>
      <c r="BD29" s="99" t="str">
        <f aca="false">'Pick Sheet'!BD19</f>
        <v>McIlroy</v>
      </c>
      <c r="BE29" s="99" t="n">
        <f aca="false">VLOOKUP(Scoreboard!BD29,scores,11)</f>
        <v>-72</v>
      </c>
      <c r="BF29" s="99" t="str">
        <f aca="false">'Pick Sheet'!BF19</f>
        <v>Thomas</v>
      </c>
      <c r="BG29" s="99" t="n">
        <f aca="false">VLOOKUP(Scoreboard!BF29,scores,11)</f>
        <v>-72</v>
      </c>
      <c r="BH29" s="99" t="str">
        <f aca="false">'Pick Sheet'!BH19</f>
        <v>Casey</v>
      </c>
      <c r="BI29" s="99" t="n">
        <f aca="false">VLOOKUP(Scoreboard!BH29,scores,11)</f>
        <v>-72</v>
      </c>
      <c r="BJ29" s="99" t="str">
        <f aca="false">'Pick Sheet'!BJ19</f>
        <v>Watson</v>
      </c>
      <c r="BK29" s="99" t="n">
        <f aca="false">VLOOKUP(Scoreboard!BJ29,scores,11)</f>
        <v>-72</v>
      </c>
      <c r="BL29" s="99" t="str">
        <f aca="false">'Pick Sheet'!BL19</f>
        <v>Casey</v>
      </c>
      <c r="BM29" s="99" t="n">
        <f aca="false">VLOOKUP(Scoreboard!BL29,scores,11)</f>
        <v>-72</v>
      </c>
      <c r="BN29" s="99" t="str">
        <f aca="false">'Pick Sheet'!BN19</f>
        <v>Thomas</v>
      </c>
      <c r="BO29" s="99" t="n">
        <f aca="false">VLOOKUP(Scoreboard!BN29,scores,11)</f>
        <v>-72</v>
      </c>
      <c r="BP29" s="99" t="str">
        <f aca="false">'Pick Sheet'!BP19</f>
        <v>Spieth</v>
      </c>
      <c r="BQ29" s="99" t="n">
        <f aca="false">VLOOKUP(Scoreboard!BP29,scores,11)</f>
        <v>-72</v>
      </c>
      <c r="BR29" s="99" t="str">
        <f aca="false">'Pick Sheet'!BR19</f>
        <v>Woods</v>
      </c>
      <c r="BS29" s="99" t="n">
        <f aca="false">VLOOKUP(Scoreboard!BR29,scores,11)</f>
        <v>-72</v>
      </c>
      <c r="BT29" s="99" t="str">
        <f aca="false">'Pick Sheet'!BT19</f>
        <v>McIlroy</v>
      </c>
      <c r="BU29" s="99" t="n">
        <f aca="false">VLOOKUP(Scoreboard!BT29,scores,11)</f>
        <v>-72</v>
      </c>
      <c r="BV29" s="99" t="str">
        <f aca="false">'Pick Sheet'!BV19</f>
        <v>Watson</v>
      </c>
      <c r="BW29" s="99" t="n">
        <f aca="false">VLOOKUP(Scoreboard!BV29,scores,11)</f>
        <v>-72</v>
      </c>
      <c r="BX29" s="99" t="str">
        <f aca="false">'Pick Sheet'!BX19</f>
        <v>Thomas</v>
      </c>
      <c r="BY29" s="99" t="n">
        <f aca="false">VLOOKUP(Scoreboard!BX29,scores,11)</f>
        <v>-72</v>
      </c>
      <c r="BZ29" s="99" t="str">
        <f aca="false">'Pick Sheet'!BZ19</f>
        <v>Spieth</v>
      </c>
      <c r="CA29" s="99" t="n">
        <f aca="false">VLOOKUP(Scoreboard!BZ29,scores,11)</f>
        <v>-72</v>
      </c>
      <c r="CB29" s="99" t="str">
        <f aca="false">'Pick Sheet'!CB19</f>
        <v>Woods</v>
      </c>
      <c r="CC29" s="99" t="n">
        <f aca="false">VLOOKUP(Scoreboard!CB29,scores,11)</f>
        <v>-72</v>
      </c>
      <c r="CD29" s="99" t="str">
        <f aca="false">'Pick Sheet'!CD19</f>
        <v>Fowler</v>
      </c>
      <c r="CE29" s="99" t="n">
        <f aca="false">VLOOKUP(Scoreboard!CD29,scores,11)</f>
        <v>-72</v>
      </c>
      <c r="CF29" s="99" t="str">
        <f aca="false">'Pick Sheet'!CF19</f>
        <v>Kuchar</v>
      </c>
      <c r="CG29" s="99" t="n">
        <f aca="false">VLOOKUP(Scoreboard!CF29,scores,11)</f>
        <v>-72</v>
      </c>
      <c r="CH29" s="99" t="str">
        <f aca="false">'Pick Sheet'!CH19</f>
        <v>McIlroy</v>
      </c>
      <c r="CI29" s="99" t="n">
        <f aca="false">VLOOKUP(Scoreboard!CH29,scores,11)</f>
        <v>-72</v>
      </c>
      <c r="CJ29" s="99" t="str">
        <f aca="false">'Pick Sheet'!CJ19</f>
        <v>McIlroy</v>
      </c>
      <c r="CK29" s="99" t="n">
        <f aca="false">VLOOKUP(Scoreboard!CJ29,scores,11)</f>
        <v>-72</v>
      </c>
      <c r="CL29" s="99" t="str">
        <f aca="false">'Pick Sheet'!CL19</f>
        <v>Woods</v>
      </c>
      <c r="CM29" s="99" t="n">
        <f aca="false">VLOOKUP(Scoreboard!CL29,scores,11)</f>
        <v>-72</v>
      </c>
      <c r="CN29" s="99" t="str">
        <f aca="false">'Pick Sheet'!CN19</f>
        <v>Fowler</v>
      </c>
      <c r="CO29" s="99" t="n">
        <f aca="false">VLOOKUP(Scoreboard!CN29,scores,11)</f>
        <v>-72</v>
      </c>
      <c r="CP29" s="99" t="str">
        <f aca="false">'Pick Sheet'!CP19</f>
        <v>Watson</v>
      </c>
      <c r="CQ29" s="99" t="n">
        <f aca="false">VLOOKUP(Scoreboard!CP29,scores,11)</f>
        <v>-72</v>
      </c>
      <c r="CR29" s="99" t="str">
        <f aca="false">'Pick Sheet'!CR19</f>
        <v>McIlroy</v>
      </c>
      <c r="CS29" s="99" t="n">
        <f aca="false">VLOOKUP(Scoreboard!CR29,scores,11)</f>
        <v>-72</v>
      </c>
      <c r="CT29" s="99" t="str">
        <f aca="false">'Pick Sheet'!CT19</f>
        <v>Watson</v>
      </c>
      <c r="CU29" s="99" t="n">
        <f aca="false">VLOOKUP(Scoreboard!CT29,scores,11)</f>
        <v>-72</v>
      </c>
      <c r="CV29" s="99" t="str">
        <f aca="false">'Pick Sheet'!CV19</f>
        <v>Reed</v>
      </c>
      <c r="CW29" s="99" t="n">
        <f aca="false">VLOOKUP(Scoreboard!CV29,scores,11)</f>
        <v>-72</v>
      </c>
      <c r="CX29" s="99" t="str">
        <f aca="false">'Pick Sheet'!CX19</f>
        <v>Casey</v>
      </c>
      <c r="CY29" s="99" t="n">
        <f aca="false">VLOOKUP(Scoreboard!CX29,scores,11)</f>
        <v>-72</v>
      </c>
      <c r="CZ29" s="99" t="str">
        <f aca="false">'Pick Sheet'!CZ19</f>
        <v>Fowler</v>
      </c>
      <c r="DA29" s="99" t="n">
        <f aca="false">VLOOKUP(Scoreboard!CZ29,scores,11)</f>
        <v>-72</v>
      </c>
      <c r="DB29" s="99" t="str">
        <f aca="false">'Pick Sheet'!DB19</f>
        <v>Watson</v>
      </c>
      <c r="DC29" s="99" t="n">
        <f aca="false">VLOOKUP(Scoreboard!DB29,scores,11)</f>
        <v>-72</v>
      </c>
      <c r="DD29" s="99" t="n">
        <f aca="false">'Pick Sheet'!DD19</f>
        <v>0</v>
      </c>
      <c r="DE29" s="99" t="e">
        <f aca="false">VLOOKUP(Scoreboard!DD29,scores,11)</f>
        <v>#N/A</v>
      </c>
      <c r="DF29" s="99" t="n">
        <f aca="false">'Pick Sheet'!DF19</f>
        <v>0</v>
      </c>
      <c r="DG29" s="99" t="e">
        <f aca="false">VLOOKUP(Scoreboard!DF29,scores,11)</f>
        <v>#N/A</v>
      </c>
      <c r="DH29" s="99" t="n">
        <f aca="false">'Pick Sheet'!DH19</f>
        <v>0</v>
      </c>
      <c r="DI29" s="99" t="e">
        <f aca="false">VLOOKUP(Scoreboard!DH29,scores,11)</f>
        <v>#N/A</v>
      </c>
      <c r="DJ29" s="99" t="n">
        <f aca="false">'Pick Sheet'!DJ19</f>
        <v>0</v>
      </c>
      <c r="DK29" s="99" t="e">
        <f aca="false">VLOOKUP(Scoreboard!DJ29,scores,11)</f>
        <v>#N/A</v>
      </c>
    </row>
    <row r="30" customFormat="false" ht="12.75" hidden="false" customHeight="false" outlineLevel="0" collapsed="false">
      <c r="A30" s="98" t="s">
        <v>217</v>
      </c>
      <c r="B30" s="99" t="str">
        <f aca="false">'Pick Sheet'!B20</f>
        <v>Johnson D</v>
      </c>
      <c r="C30" s="99" t="n">
        <f aca="false">VLOOKUP(Scoreboard!B30,scores,11)</f>
        <v>-72</v>
      </c>
      <c r="D30" s="99" t="str">
        <f aca="false">'Pick Sheet'!D20</f>
        <v>Watson</v>
      </c>
      <c r="E30" s="99" t="n">
        <f aca="false">VLOOKUP(Scoreboard!D30,scores,11)</f>
        <v>-72</v>
      </c>
      <c r="F30" s="99" t="str">
        <f aca="false">'Pick Sheet'!F20</f>
        <v>Day</v>
      </c>
      <c r="G30" s="99" t="n">
        <f aca="false">VLOOKUP(Scoreboard!F30,scores,11)</f>
        <v>-72</v>
      </c>
      <c r="H30" s="99" t="str">
        <f aca="false">'Pick Sheet'!H20</f>
        <v>Thomas</v>
      </c>
      <c r="I30" s="99" t="n">
        <f aca="false">VLOOKUP(Scoreboard!H30,scores,11)</f>
        <v>-72</v>
      </c>
      <c r="J30" s="99" t="str">
        <f aca="false">'Pick Sheet'!J20</f>
        <v>McIlroy</v>
      </c>
      <c r="K30" s="99" t="n">
        <f aca="false">VLOOKUP(Scoreboard!J30,scores,11)</f>
        <v>-72</v>
      </c>
      <c r="L30" s="99" t="str">
        <f aca="false">'Pick Sheet'!L20</f>
        <v>McIlroy</v>
      </c>
      <c r="M30" s="99" t="n">
        <f aca="false">VLOOKUP(Scoreboard!L30,scores,11)</f>
        <v>-72</v>
      </c>
      <c r="N30" s="99" t="str">
        <f aca="false">'Pick Sheet'!N20</f>
        <v>Rose</v>
      </c>
      <c r="O30" s="99" t="n">
        <f aca="false">VLOOKUP(Scoreboard!N30,scores,11)</f>
        <v>-72</v>
      </c>
      <c r="P30" s="99" t="str">
        <f aca="false">'Pick Sheet'!P20</f>
        <v>Thomas</v>
      </c>
      <c r="Q30" s="99" t="n">
        <f aca="false">VLOOKUP(Scoreboard!P30,scores,11)</f>
        <v>-72</v>
      </c>
      <c r="R30" s="99" t="str">
        <f aca="false">'Pick Sheet'!R20</f>
        <v>Mickelson</v>
      </c>
      <c r="S30" s="99" t="n">
        <f aca="false">VLOOKUP(Scoreboard!R30,scores,11)</f>
        <v>-72</v>
      </c>
      <c r="T30" s="99" t="str">
        <f aca="false">'Pick Sheet'!T20</f>
        <v>Kuchar</v>
      </c>
      <c r="U30" s="99" t="n">
        <f aca="false">VLOOKUP(Scoreboard!T30,scores,11)</f>
        <v>-72</v>
      </c>
      <c r="V30" s="99" t="str">
        <f aca="false">'Pick Sheet'!V20</f>
        <v>McIlroy</v>
      </c>
      <c r="W30" s="99" t="n">
        <f aca="false">VLOOKUP(Scoreboard!V30,scores,11)</f>
        <v>-72</v>
      </c>
      <c r="X30" s="99" t="str">
        <f aca="false">'Pick Sheet'!X20</f>
        <v>McIlroy</v>
      </c>
      <c r="Y30" s="99" t="n">
        <f aca="false">VLOOKUP(Scoreboard!X30,scores,11)</f>
        <v>-72</v>
      </c>
      <c r="Z30" s="99" t="str">
        <f aca="false">'Pick Sheet'!Z20</f>
        <v>Matsuyama</v>
      </c>
      <c r="AA30" s="99" t="n">
        <f aca="false">VLOOKUP(Scoreboard!Z30,scores,11)</f>
        <v>-72</v>
      </c>
      <c r="AB30" s="99" t="str">
        <f aca="false">'Pick Sheet'!AB20</f>
        <v>Watson</v>
      </c>
      <c r="AC30" s="99" t="n">
        <f aca="false">VLOOKUP(Scoreboard!AB30,scores,11)</f>
        <v>-72</v>
      </c>
      <c r="AD30" s="99" t="str">
        <f aca="false">'Pick Sheet'!AD20</f>
        <v>Fowler</v>
      </c>
      <c r="AE30" s="99" t="n">
        <f aca="false">VLOOKUP(Scoreboard!AD30,scores,11)</f>
        <v>-72</v>
      </c>
      <c r="AF30" s="99" t="str">
        <f aca="false">'Pick Sheet'!AF20</f>
        <v>Watson</v>
      </c>
      <c r="AG30" s="99" t="n">
        <f aca="false">VLOOKUP(Scoreboard!AF30,scores,11)</f>
        <v>-72</v>
      </c>
      <c r="AH30" s="99" t="str">
        <f aca="false">'Pick Sheet'!AH20</f>
        <v>Thomas</v>
      </c>
      <c r="AI30" s="99" t="n">
        <f aca="false">VLOOKUP(Scoreboard!AH30,scores,11)</f>
        <v>-72</v>
      </c>
      <c r="AJ30" s="99" t="str">
        <f aca="false">'Pick Sheet'!AJ20</f>
        <v>Fleetwood</v>
      </c>
      <c r="AK30" s="99" t="n">
        <f aca="false">VLOOKUP(Scoreboard!AJ30,scores,11)</f>
        <v>-72</v>
      </c>
      <c r="AL30" s="99" t="str">
        <f aca="false">'Pick Sheet'!AL20</f>
        <v>Johnson Z</v>
      </c>
      <c r="AM30" s="99" t="n">
        <f aca="false">VLOOKUP(Scoreboard!AL30,scores,11)</f>
        <v>-72</v>
      </c>
      <c r="AN30" s="99" t="str">
        <f aca="false">'Pick Sheet'!AN20</f>
        <v>Stenson</v>
      </c>
      <c r="AO30" s="99" t="n">
        <f aca="false">VLOOKUP(Scoreboard!AN30,scores,11)</f>
        <v>-72</v>
      </c>
      <c r="AP30" s="99" t="str">
        <f aca="false">'Pick Sheet'!AP20</f>
        <v>Spieth</v>
      </c>
      <c r="AQ30" s="99" t="n">
        <f aca="false">VLOOKUP(Scoreboard!AP30,scores,11)</f>
        <v>-72</v>
      </c>
      <c r="AR30" s="99" t="str">
        <f aca="false">'Pick Sheet'!AR20</f>
        <v>Reed</v>
      </c>
      <c r="AS30" s="99" t="n">
        <f aca="false">VLOOKUP(Scoreboard!AR30,scores,11)</f>
        <v>-72</v>
      </c>
      <c r="AT30" s="99" t="str">
        <f aca="false">'Pick Sheet'!AT20</f>
        <v>Watson</v>
      </c>
      <c r="AU30" s="99" t="n">
        <f aca="false">VLOOKUP(Scoreboard!AT30,scores,11)</f>
        <v>-72</v>
      </c>
      <c r="AV30" s="99" t="str">
        <f aca="false">'Pick Sheet'!AV20</f>
        <v>Johnson D</v>
      </c>
      <c r="AW30" s="99" t="n">
        <f aca="false">VLOOKUP(Scoreboard!AV30,scores,11)</f>
        <v>-72</v>
      </c>
      <c r="AX30" s="99" t="str">
        <f aca="false">'Pick Sheet'!AX20</f>
        <v>McIlroy</v>
      </c>
      <c r="AY30" s="99" t="n">
        <f aca="false">VLOOKUP(Scoreboard!AX30,scores,11)</f>
        <v>-72</v>
      </c>
      <c r="AZ30" s="99" t="str">
        <f aca="false">'Pick Sheet'!AZ20</f>
        <v>Casey</v>
      </c>
      <c r="BA30" s="99" t="n">
        <f aca="false">VLOOKUP(Scoreboard!AZ30,scores,11)</f>
        <v>-72</v>
      </c>
      <c r="BB30" s="99" t="str">
        <f aca="false">'Pick Sheet'!BB20</f>
        <v>McIlroy</v>
      </c>
      <c r="BC30" s="99" t="n">
        <f aca="false">VLOOKUP(Scoreboard!BB30,scores,11)</f>
        <v>-72</v>
      </c>
      <c r="BD30" s="99" t="str">
        <f aca="false">'Pick Sheet'!BD20</f>
        <v>Day</v>
      </c>
      <c r="BE30" s="99" t="n">
        <f aca="false">VLOOKUP(Scoreboard!BD30,scores,11)</f>
        <v>-72</v>
      </c>
      <c r="BF30" s="99" t="str">
        <f aca="false">'Pick Sheet'!BF20</f>
        <v>Johnson D</v>
      </c>
      <c r="BG30" s="99" t="n">
        <f aca="false">VLOOKUP(Scoreboard!BF30,scores,11)</f>
        <v>-72</v>
      </c>
      <c r="BH30" s="99" t="str">
        <f aca="false">'Pick Sheet'!BH20</f>
        <v>Mickelson</v>
      </c>
      <c r="BI30" s="99" t="n">
        <f aca="false">VLOOKUP(Scoreboard!BH30,scores,11)</f>
        <v>-72</v>
      </c>
      <c r="BJ30" s="99" t="str">
        <f aca="false">'Pick Sheet'!BJ20</f>
        <v>McIlroy</v>
      </c>
      <c r="BK30" s="99" t="n">
        <f aca="false">VLOOKUP(Scoreboard!BJ30,scores,11)</f>
        <v>-72</v>
      </c>
      <c r="BL30" s="99" t="str">
        <f aca="false">'Pick Sheet'!BL20</f>
        <v>McIlroy</v>
      </c>
      <c r="BM30" s="99" t="n">
        <f aca="false">VLOOKUP(Scoreboard!BL30,scores,11)</f>
        <v>-72</v>
      </c>
      <c r="BN30" s="99" t="str">
        <f aca="false">'Pick Sheet'!BN20</f>
        <v>Fowler</v>
      </c>
      <c r="BO30" s="99" t="n">
        <f aca="false">VLOOKUP(Scoreboard!BN30,scores,11)</f>
        <v>-72</v>
      </c>
      <c r="BP30" s="99" t="str">
        <f aca="false">'Pick Sheet'!BP20</f>
        <v>Watson</v>
      </c>
      <c r="BQ30" s="99" t="n">
        <f aca="false">VLOOKUP(Scoreboard!BP30,scores,11)</f>
        <v>-72</v>
      </c>
      <c r="BR30" s="99" t="str">
        <f aca="false">'Pick Sheet'!BR20</f>
        <v>Spieth</v>
      </c>
      <c r="BS30" s="99" t="n">
        <f aca="false">VLOOKUP(Scoreboard!BR30,scores,11)</f>
        <v>-72</v>
      </c>
      <c r="BT30" s="99" t="str">
        <f aca="false">'Pick Sheet'!BT20</f>
        <v>Watson</v>
      </c>
      <c r="BU30" s="99" t="n">
        <f aca="false">VLOOKUP(Scoreboard!BT30,scores,11)</f>
        <v>-72</v>
      </c>
      <c r="BV30" s="99" t="str">
        <f aca="false">'Pick Sheet'!BV20</f>
        <v>Thomas</v>
      </c>
      <c r="BW30" s="99" t="n">
        <f aca="false">VLOOKUP(Scoreboard!BV30,scores,11)</f>
        <v>-72</v>
      </c>
      <c r="BX30" s="99" t="str">
        <f aca="false">'Pick Sheet'!BX20</f>
        <v>Spieth</v>
      </c>
      <c r="BY30" s="99" t="n">
        <f aca="false">VLOOKUP(Scoreboard!BX30,scores,11)</f>
        <v>-72</v>
      </c>
      <c r="BZ30" s="99" t="str">
        <f aca="false">'Pick Sheet'!BZ20</f>
        <v>Rose</v>
      </c>
      <c r="CA30" s="99" t="n">
        <f aca="false">VLOOKUP(Scoreboard!BZ30,scores,11)</f>
        <v>-72</v>
      </c>
      <c r="CB30" s="99" t="str">
        <f aca="false">'Pick Sheet'!CB20</f>
        <v>Watson</v>
      </c>
      <c r="CC30" s="99" t="n">
        <f aca="false">VLOOKUP(Scoreboard!CB30,scores,11)</f>
        <v>-72</v>
      </c>
      <c r="CD30" s="99" t="str">
        <f aca="false">'Pick Sheet'!CD20</f>
        <v>Fleetwood</v>
      </c>
      <c r="CE30" s="99" t="n">
        <f aca="false">VLOOKUP(Scoreboard!CD30,scores,11)</f>
        <v>-72</v>
      </c>
      <c r="CF30" s="99" t="str">
        <f aca="false">'Pick Sheet'!CF20</f>
        <v>McIlroy</v>
      </c>
      <c r="CG30" s="99" t="n">
        <f aca="false">VLOOKUP(Scoreboard!CF30,scores,11)</f>
        <v>-72</v>
      </c>
      <c r="CH30" s="99" t="str">
        <f aca="false">'Pick Sheet'!CH20</f>
        <v>Rahm</v>
      </c>
      <c r="CI30" s="99" t="n">
        <f aca="false">VLOOKUP(Scoreboard!CH30,scores,11)</f>
        <v>-72</v>
      </c>
      <c r="CJ30" s="99" t="str">
        <f aca="false">'Pick Sheet'!CJ20</f>
        <v>Thomas</v>
      </c>
      <c r="CK30" s="99" t="n">
        <f aca="false">VLOOKUP(Scoreboard!CJ30,scores,11)</f>
        <v>-72</v>
      </c>
      <c r="CL30" s="99" t="str">
        <f aca="false">'Pick Sheet'!CL20</f>
        <v>Casey</v>
      </c>
      <c r="CM30" s="99" t="n">
        <f aca="false">VLOOKUP(Scoreboard!CL30,scores,11)</f>
        <v>-72</v>
      </c>
      <c r="CN30" s="99" t="str">
        <f aca="false">'Pick Sheet'!CN20</f>
        <v>Thomas</v>
      </c>
      <c r="CO30" s="99" t="n">
        <f aca="false">VLOOKUP(Scoreboard!CN30,scores,11)</f>
        <v>-72</v>
      </c>
      <c r="CP30" s="99" t="str">
        <f aca="false">'Pick Sheet'!CP20</f>
        <v>Spieth</v>
      </c>
      <c r="CQ30" s="99" t="n">
        <f aca="false">VLOOKUP(Scoreboard!CP30,scores,11)</f>
        <v>-72</v>
      </c>
      <c r="CR30" s="99" t="str">
        <f aca="false">'Pick Sheet'!CR20</f>
        <v>Fowler</v>
      </c>
      <c r="CS30" s="99" t="n">
        <f aca="false">VLOOKUP(Scoreboard!CR30,scores,11)</f>
        <v>-72</v>
      </c>
      <c r="CT30" s="99" t="str">
        <f aca="false">'Pick Sheet'!CT20</f>
        <v>Fowler</v>
      </c>
      <c r="CU30" s="99" t="n">
        <f aca="false">VLOOKUP(Scoreboard!CT30,scores,11)</f>
        <v>-72</v>
      </c>
      <c r="CV30" s="99" t="str">
        <f aca="false">'Pick Sheet'!CV20</f>
        <v>Thomas</v>
      </c>
      <c r="CW30" s="99" t="n">
        <f aca="false">VLOOKUP(Scoreboard!CV30,scores,11)</f>
        <v>-72</v>
      </c>
      <c r="CX30" s="99" t="str">
        <f aca="false">'Pick Sheet'!CX20</f>
        <v>Watson</v>
      </c>
      <c r="CY30" s="99" t="n">
        <f aca="false">VLOOKUP(Scoreboard!CX30,scores,11)</f>
        <v>-72</v>
      </c>
      <c r="CZ30" s="99" t="str">
        <f aca="false">'Pick Sheet'!CZ20</f>
        <v>Thomas</v>
      </c>
      <c r="DA30" s="99" t="n">
        <f aca="false">VLOOKUP(Scoreboard!CZ30,scores,11)</f>
        <v>-72</v>
      </c>
      <c r="DB30" s="99" t="str">
        <f aca="false">'Pick Sheet'!DB20</f>
        <v>Spieth</v>
      </c>
      <c r="DC30" s="99" t="n">
        <f aca="false">VLOOKUP(Scoreboard!DB30,scores,11)</f>
        <v>-72</v>
      </c>
      <c r="DD30" s="99" t="n">
        <f aca="false">'Pick Sheet'!DD20</f>
        <v>0</v>
      </c>
      <c r="DE30" s="99" t="e">
        <f aca="false">VLOOKUP(Scoreboard!DD30,scores,11)</f>
        <v>#N/A</v>
      </c>
      <c r="DF30" s="99" t="n">
        <f aca="false">'Pick Sheet'!DF20</f>
        <v>0</v>
      </c>
      <c r="DG30" s="99" t="e">
        <f aca="false">VLOOKUP(Scoreboard!DF30,scores,11)</f>
        <v>#N/A</v>
      </c>
      <c r="DH30" s="99" t="n">
        <f aca="false">'Pick Sheet'!DH20</f>
        <v>0</v>
      </c>
      <c r="DI30" s="99" t="e">
        <f aca="false">VLOOKUP(Scoreboard!DH30,scores,11)</f>
        <v>#N/A</v>
      </c>
      <c r="DJ30" s="99" t="n">
        <f aca="false">'Pick Sheet'!DJ20</f>
        <v>0</v>
      </c>
      <c r="DK30" s="99" t="e">
        <f aca="false">VLOOKUP(Scoreboard!DJ30,scores,11)</f>
        <v>#N/A</v>
      </c>
    </row>
    <row r="31" s="77" customFormat="true" ht="13.5" hidden="false" customHeight="false" outlineLevel="0" collapsed="false">
      <c r="A31" s="100" t="s">
        <v>218</v>
      </c>
      <c r="B31" s="101" t="str">
        <f aca="false">'Pick Sheet'!B21</f>
        <v>Spieth</v>
      </c>
      <c r="C31" s="101" t="n">
        <f aca="false">VLOOKUP(Scoreboard!B31,scores,11)</f>
        <v>-72</v>
      </c>
      <c r="D31" s="101" t="str">
        <f aca="false">'Pick Sheet'!D21</f>
        <v>Rose</v>
      </c>
      <c r="E31" s="101" t="n">
        <f aca="false">VLOOKUP(Scoreboard!D31,scores,11)</f>
        <v>-72</v>
      </c>
      <c r="F31" s="101" t="str">
        <f aca="false">'Pick Sheet'!F21</f>
        <v>Rose</v>
      </c>
      <c r="G31" s="101" t="n">
        <f aca="false">VLOOKUP(Scoreboard!F31,scores,11)</f>
        <v>-72</v>
      </c>
      <c r="H31" s="101" t="str">
        <f aca="false">'Pick Sheet'!H21</f>
        <v>Fowler</v>
      </c>
      <c r="I31" s="101" t="n">
        <f aca="false">VLOOKUP(Scoreboard!H31,scores,11)</f>
        <v>-72</v>
      </c>
      <c r="J31" s="101" t="str">
        <f aca="false">'Pick Sheet'!J21</f>
        <v>Day</v>
      </c>
      <c r="K31" s="101" t="n">
        <f aca="false">VLOOKUP(Scoreboard!J31,scores,11)</f>
        <v>-72</v>
      </c>
      <c r="L31" s="101" t="str">
        <f aca="false">'Pick Sheet'!L21</f>
        <v>Rahm</v>
      </c>
      <c r="M31" s="101" t="n">
        <f aca="false">VLOOKUP(Scoreboard!L31,scores,11)</f>
        <v>-72</v>
      </c>
      <c r="N31" s="101" t="str">
        <f aca="false">'Pick Sheet'!N21</f>
        <v>Spieth</v>
      </c>
      <c r="O31" s="101" t="n">
        <f aca="false">VLOOKUP(Scoreboard!N31,scores,11)</f>
        <v>-72</v>
      </c>
      <c r="P31" s="101" t="str">
        <f aca="false">'Pick Sheet'!P21</f>
        <v>Fleetwood</v>
      </c>
      <c r="Q31" s="101" t="n">
        <f aca="false">VLOOKUP(Scoreboard!P31,scores,11)</f>
        <v>-72</v>
      </c>
      <c r="R31" s="101" t="str">
        <f aca="false">'Pick Sheet'!R21</f>
        <v>Matsuyama</v>
      </c>
      <c r="S31" s="101" t="n">
        <f aca="false">VLOOKUP(Scoreboard!R31,scores,11)</f>
        <v>-72</v>
      </c>
      <c r="T31" s="101" t="str">
        <f aca="false">'Pick Sheet'!T21</f>
        <v>Stenson</v>
      </c>
      <c r="U31" s="101" t="n">
        <f aca="false">VLOOKUP(Scoreboard!T31,scores,11)</f>
        <v>-72</v>
      </c>
      <c r="V31" s="101" t="str">
        <f aca="false">'Pick Sheet'!V21</f>
        <v>Day</v>
      </c>
      <c r="W31" s="101" t="n">
        <f aca="false">VLOOKUP(Scoreboard!V31,scores,11)</f>
        <v>-72</v>
      </c>
      <c r="X31" s="101" t="str">
        <f aca="false">'Pick Sheet'!X21</f>
        <v>Thomas</v>
      </c>
      <c r="Y31" s="101" t="n">
        <f aca="false">VLOOKUP(Scoreboard!X31,scores,11)</f>
        <v>-72</v>
      </c>
      <c r="Z31" s="101" t="str">
        <f aca="false">'Pick Sheet'!Z21</f>
        <v>Spieth</v>
      </c>
      <c r="AA31" s="101" t="n">
        <f aca="false">VLOOKUP(Scoreboard!Z31,scores,11)</f>
        <v>-72</v>
      </c>
      <c r="AB31" s="101" t="str">
        <f aca="false">'Pick Sheet'!AB21</f>
        <v>Johnson D</v>
      </c>
      <c r="AC31" s="101" t="n">
        <f aca="false">VLOOKUP(Scoreboard!AB31,scores,11)</f>
        <v>-72</v>
      </c>
      <c r="AD31" s="101" t="str">
        <f aca="false">'Pick Sheet'!AD21</f>
        <v>Thomas</v>
      </c>
      <c r="AE31" s="101" t="n">
        <f aca="false">VLOOKUP(Scoreboard!AD31,scores,11)</f>
        <v>-72</v>
      </c>
      <c r="AF31" s="101" t="str">
        <f aca="false">'Pick Sheet'!AF21</f>
        <v>Johnson D</v>
      </c>
      <c r="AG31" s="101" t="n">
        <f aca="false">VLOOKUP(Scoreboard!AF31,scores,11)</f>
        <v>-72</v>
      </c>
      <c r="AH31" s="101" t="str">
        <f aca="false">'Pick Sheet'!AH21</f>
        <v>Spieth</v>
      </c>
      <c r="AI31" s="101" t="n">
        <f aca="false">VLOOKUP(Scoreboard!AH31,scores,11)</f>
        <v>-72</v>
      </c>
      <c r="AJ31" s="101" t="str">
        <f aca="false">'Pick Sheet'!AJ21</f>
        <v>Stenson</v>
      </c>
      <c r="AK31" s="101" t="n">
        <f aca="false">VLOOKUP(Scoreboard!AJ31,scores,11)</f>
        <v>-72</v>
      </c>
      <c r="AL31" s="101" t="str">
        <f aca="false">'Pick Sheet'!AL21</f>
        <v>Day</v>
      </c>
      <c r="AM31" s="101" t="n">
        <f aca="false">VLOOKUP(Scoreboard!AL31,scores,11)</f>
        <v>-72</v>
      </c>
      <c r="AN31" s="101" t="str">
        <f aca="false">'Pick Sheet'!AN21</f>
        <v>Johnson D</v>
      </c>
      <c r="AO31" s="101" t="n">
        <f aca="false">VLOOKUP(Scoreboard!AN31,scores,11)</f>
        <v>-72</v>
      </c>
      <c r="AP31" s="101" t="str">
        <f aca="false">'Pick Sheet'!AP21</f>
        <v>Thomas</v>
      </c>
      <c r="AQ31" s="101" t="n">
        <f aca="false">VLOOKUP(Scoreboard!AP31,scores,11)</f>
        <v>-72</v>
      </c>
      <c r="AR31" s="101" t="str">
        <f aca="false">'Pick Sheet'!AR21</f>
        <v>Schauffele</v>
      </c>
      <c r="AS31" s="101" t="n">
        <f aca="false">VLOOKUP(Scoreboard!AR31,scores,11)</f>
        <v>-72</v>
      </c>
      <c r="AT31" s="101" t="str">
        <f aca="false">'Pick Sheet'!AT21</f>
        <v>Thomas</v>
      </c>
      <c r="AU31" s="101" t="n">
        <f aca="false">VLOOKUP(Scoreboard!AT31,scores,11)</f>
        <v>-72</v>
      </c>
      <c r="AV31" s="101" t="str">
        <f aca="false">'Pick Sheet'!AV21</f>
        <v>McIlroy</v>
      </c>
      <c r="AW31" s="101" t="n">
        <f aca="false">VLOOKUP(Scoreboard!AV31,scores,11)</f>
        <v>-72</v>
      </c>
      <c r="AX31" s="101" t="str">
        <f aca="false">'Pick Sheet'!AX21</f>
        <v>Watson</v>
      </c>
      <c r="AY31" s="101" t="n">
        <f aca="false">VLOOKUP(Scoreboard!AX31,scores,11)</f>
        <v>-72</v>
      </c>
      <c r="AZ31" s="101" t="str">
        <f aca="false">'Pick Sheet'!AZ21</f>
        <v>Rose</v>
      </c>
      <c r="BA31" s="101" t="n">
        <f aca="false">VLOOKUP(Scoreboard!AZ31,scores,11)</f>
        <v>-72</v>
      </c>
      <c r="BB31" s="101" t="str">
        <f aca="false">'Pick Sheet'!BB21</f>
        <v>Kuchar</v>
      </c>
      <c r="BC31" s="101" t="n">
        <f aca="false">VLOOKUP(Scoreboard!BB31,scores,11)</f>
        <v>-72</v>
      </c>
      <c r="BD31" s="101" t="str">
        <f aca="false">'Pick Sheet'!BD21</f>
        <v>Rose</v>
      </c>
      <c r="BE31" s="101" t="n">
        <f aca="false">VLOOKUP(Scoreboard!BD31,scores,11)</f>
        <v>-72</v>
      </c>
      <c r="BF31" s="101" t="str">
        <f aca="false">'Pick Sheet'!BF21</f>
        <v>Spieth</v>
      </c>
      <c r="BG31" s="101" t="n">
        <f aca="false">VLOOKUP(Scoreboard!BF31,scores,11)</f>
        <v>-72</v>
      </c>
      <c r="BH31" s="101" t="str">
        <f aca="false">'Pick Sheet'!BH21</f>
        <v>Thomas</v>
      </c>
      <c r="BI31" s="101" t="n">
        <f aca="false">VLOOKUP(Scoreboard!BH31,scores,11)</f>
        <v>-72</v>
      </c>
      <c r="BJ31" s="101" t="str">
        <f aca="false">'Pick Sheet'!BJ21</f>
        <v>Thomas</v>
      </c>
      <c r="BK31" s="101" t="n">
        <f aca="false">VLOOKUP(Scoreboard!BJ31,scores,11)</f>
        <v>-72</v>
      </c>
      <c r="BL31" s="101" t="str">
        <f aca="false">'Pick Sheet'!BL21</f>
        <v>Watson</v>
      </c>
      <c r="BM31" s="101" t="n">
        <f aca="false">VLOOKUP(Scoreboard!BL31,scores,11)</f>
        <v>-72</v>
      </c>
      <c r="BN31" s="101" t="str">
        <f aca="false">'Pick Sheet'!BN21</f>
        <v>Watson</v>
      </c>
      <c r="BO31" s="101" t="n">
        <f aca="false">VLOOKUP(Scoreboard!BN31,scores,11)</f>
        <v>-72</v>
      </c>
      <c r="BP31" s="101" t="str">
        <f aca="false">'Pick Sheet'!BP21</f>
        <v>Johnson D</v>
      </c>
      <c r="BQ31" s="101" t="n">
        <f aca="false">VLOOKUP(Scoreboard!BP31,scores,11)</f>
        <v>-72</v>
      </c>
      <c r="BR31" s="101" t="str">
        <f aca="false">'Pick Sheet'!BR21</f>
        <v>Johnson D</v>
      </c>
      <c r="BS31" s="101" t="n">
        <f aca="false">VLOOKUP(Scoreboard!BR31,scores,11)</f>
        <v>-72</v>
      </c>
      <c r="BT31" s="101" t="str">
        <f aca="false">'Pick Sheet'!BT21</f>
        <v>Spieth</v>
      </c>
      <c r="BU31" s="101" t="n">
        <f aca="false">VLOOKUP(Scoreboard!BT31,scores,11)</f>
        <v>-72</v>
      </c>
      <c r="BV31" s="101" t="str">
        <f aca="false">'Pick Sheet'!BV21</f>
        <v>Spieth</v>
      </c>
      <c r="BW31" s="101" t="n">
        <f aca="false">VLOOKUP(Scoreboard!BV31,scores,11)</f>
        <v>-72</v>
      </c>
      <c r="BX31" s="101" t="str">
        <f aca="false">'Pick Sheet'!BX21</f>
        <v>Hoffman</v>
      </c>
      <c r="BY31" s="101" t="n">
        <f aca="false">VLOOKUP(Scoreboard!BX31,scores,11)</f>
        <v>-72</v>
      </c>
      <c r="BZ31" s="101" t="str">
        <f aca="false">'Pick Sheet'!BZ21</f>
        <v>Johnson D</v>
      </c>
      <c r="CA31" s="101" t="n">
        <f aca="false">VLOOKUP(Scoreboard!BZ31,scores,11)</f>
        <v>-72</v>
      </c>
      <c r="CB31" s="101" t="str">
        <f aca="false">'Pick Sheet'!CB21</f>
        <v>McIlroy</v>
      </c>
      <c r="CC31" s="101" t="n">
        <f aca="false">VLOOKUP(Scoreboard!CB31,scores,11)</f>
        <v>-72</v>
      </c>
      <c r="CD31" s="101" t="str">
        <f aca="false">'Pick Sheet'!CD21</f>
        <v>Watson</v>
      </c>
      <c r="CE31" s="101" t="n">
        <f aca="false">VLOOKUP(Scoreboard!CD31,scores,11)</f>
        <v>-72</v>
      </c>
      <c r="CF31" s="101" t="str">
        <f aca="false">'Pick Sheet'!CF21</f>
        <v>Thomas</v>
      </c>
      <c r="CG31" s="101" t="n">
        <f aca="false">VLOOKUP(Scoreboard!CF31,scores,11)</f>
        <v>-72</v>
      </c>
      <c r="CH31" s="101" t="str">
        <f aca="false">'Pick Sheet'!CH21</f>
        <v>Johnson D</v>
      </c>
      <c r="CI31" s="101" t="n">
        <f aca="false">VLOOKUP(Scoreboard!CH31,scores,11)</f>
        <v>-72</v>
      </c>
      <c r="CJ31" s="101" t="str">
        <f aca="false">'Pick Sheet'!CJ21</f>
        <v>Rose</v>
      </c>
      <c r="CK31" s="101" t="n">
        <f aca="false">VLOOKUP(Scoreboard!CJ31,scores,11)</f>
        <v>-72</v>
      </c>
      <c r="CL31" s="101" t="str">
        <f aca="false">'Pick Sheet'!CL21</f>
        <v>Rose</v>
      </c>
      <c r="CM31" s="101" t="n">
        <f aca="false">VLOOKUP(Scoreboard!CL31,scores,11)</f>
        <v>-72</v>
      </c>
      <c r="CN31" s="101" t="str">
        <f aca="false">'Pick Sheet'!CN21</f>
        <v>Fleetwood</v>
      </c>
      <c r="CO31" s="101" t="n">
        <f aca="false">VLOOKUP(Scoreboard!CN31,scores,11)</f>
        <v>-72</v>
      </c>
      <c r="CP31" s="101" t="str">
        <f aca="false">'Pick Sheet'!CP21</f>
        <v>Day</v>
      </c>
      <c r="CQ31" s="101" t="n">
        <f aca="false">VLOOKUP(Scoreboard!CP31,scores,11)</f>
        <v>-72</v>
      </c>
      <c r="CR31" s="101" t="str">
        <f aca="false">'Pick Sheet'!CR21</f>
        <v>Johnson D</v>
      </c>
      <c r="CS31" s="101" t="n">
        <f aca="false">VLOOKUP(Scoreboard!CR31,scores,11)</f>
        <v>-72</v>
      </c>
      <c r="CT31" s="101" t="str">
        <f aca="false">'Pick Sheet'!CT21</f>
        <v>Spieth</v>
      </c>
      <c r="CU31" s="101" t="n">
        <f aca="false">VLOOKUP(Scoreboard!CT31,scores,11)</f>
        <v>-72</v>
      </c>
      <c r="CV31" s="101" t="str">
        <f aca="false">'Pick Sheet'!CV21</f>
        <v>Spieth</v>
      </c>
      <c r="CW31" s="101" t="n">
        <f aca="false">VLOOKUP(Scoreboard!CV31,scores,11)</f>
        <v>-72</v>
      </c>
      <c r="CX31" s="101" t="str">
        <f aca="false">'Pick Sheet'!CX21</f>
        <v>Fowler</v>
      </c>
      <c r="CY31" s="101" t="n">
        <f aca="false">VLOOKUP(Scoreboard!CX31,scores,11)</f>
        <v>-72</v>
      </c>
      <c r="CZ31" s="101" t="str">
        <f aca="false">'Pick Sheet'!CZ21</f>
        <v>Spieth</v>
      </c>
      <c r="DA31" s="101" t="n">
        <f aca="false">VLOOKUP(Scoreboard!CZ31,scores,11)</f>
        <v>-72</v>
      </c>
      <c r="DB31" s="101" t="str">
        <f aca="false">'Pick Sheet'!DB21</f>
        <v>McIlroy</v>
      </c>
      <c r="DC31" s="101" t="n">
        <f aca="false">VLOOKUP(Scoreboard!DB31,scores,11)</f>
        <v>-72</v>
      </c>
      <c r="DD31" s="101" t="n">
        <f aca="false">'Pick Sheet'!DD21</f>
        <v>0</v>
      </c>
      <c r="DE31" s="101" t="e">
        <f aca="false">VLOOKUP(Scoreboard!DD31,scores,11)</f>
        <v>#N/A</v>
      </c>
      <c r="DF31" s="101" t="n">
        <f aca="false">'Pick Sheet'!DF21</f>
        <v>0</v>
      </c>
      <c r="DG31" s="101" t="e">
        <f aca="false">VLOOKUP(Scoreboard!DF31,scores,11)</f>
        <v>#N/A</v>
      </c>
      <c r="DH31" s="101" t="n">
        <f aca="false">'Pick Sheet'!DH21</f>
        <v>0</v>
      </c>
      <c r="DI31" s="101" t="e">
        <f aca="false">VLOOKUP(Scoreboard!DH31,scores,11)</f>
        <v>#N/A</v>
      </c>
      <c r="DJ31" s="101" t="n">
        <f aca="false">'Pick Sheet'!DJ21</f>
        <v>0</v>
      </c>
      <c r="DK31" s="101" t="e">
        <f aca="false">VLOOKUP(Scoreboard!DJ31,scores,11)</f>
        <v>#N/A</v>
      </c>
    </row>
    <row r="32" customFormat="false" ht="13.5" hidden="false" customHeight="false" outlineLevel="0" collapsed="false">
      <c r="A32" s="98" t="s">
        <v>219</v>
      </c>
      <c r="B32" s="98"/>
      <c r="C32" s="98" t="n">
        <f aca="false">SUM(C28:C31)</f>
        <v>-288</v>
      </c>
      <c r="D32" s="98"/>
      <c r="E32" s="98" t="n">
        <f aca="false">SUM(E28:E31)</f>
        <v>-288</v>
      </c>
      <c r="F32" s="98"/>
      <c r="G32" s="98" t="n">
        <f aca="false">SUM(G28:G31)</f>
        <v>-288</v>
      </c>
      <c r="H32" s="98"/>
      <c r="I32" s="98" t="n">
        <f aca="false">SUM(I28:I31)</f>
        <v>-288</v>
      </c>
      <c r="J32" s="98"/>
      <c r="K32" s="98" t="n">
        <f aca="false">SUM(K28:K31)</f>
        <v>-288</v>
      </c>
      <c r="L32" s="98"/>
      <c r="M32" s="98" t="n">
        <f aca="false">SUM(M28:M31)</f>
        <v>-288</v>
      </c>
      <c r="N32" s="98"/>
      <c r="O32" s="98" t="n">
        <f aca="false">SUM(O28:O31)</f>
        <v>-288</v>
      </c>
      <c r="P32" s="98"/>
      <c r="Q32" s="98" t="n">
        <f aca="false">SUM(Q28:Q31)</f>
        <v>-288</v>
      </c>
      <c r="R32" s="98"/>
      <c r="S32" s="98" t="n">
        <f aca="false">SUM(S28:S31)</f>
        <v>-288</v>
      </c>
      <c r="T32" s="98"/>
      <c r="U32" s="98" t="n">
        <f aca="false">SUM(U28:U31)</f>
        <v>-288</v>
      </c>
      <c r="V32" s="98"/>
      <c r="W32" s="98" t="n">
        <f aca="false">SUM(W28:W31)</f>
        <v>-288</v>
      </c>
      <c r="X32" s="98"/>
      <c r="Y32" s="98" t="n">
        <f aca="false">SUM(Y28:Y31)</f>
        <v>-288</v>
      </c>
      <c r="Z32" s="98"/>
      <c r="AA32" s="98" t="n">
        <f aca="false">SUM(AA28:AA31)</f>
        <v>-288</v>
      </c>
      <c r="AB32" s="98"/>
      <c r="AC32" s="98" t="n">
        <f aca="false">SUM(AC28:AC31)</f>
        <v>-288</v>
      </c>
      <c r="AD32" s="98"/>
      <c r="AE32" s="98" t="n">
        <f aca="false">SUM(AE28:AE31)</f>
        <v>-288</v>
      </c>
      <c r="AF32" s="98"/>
      <c r="AG32" s="98" t="n">
        <f aca="false">SUM(AG28:AG31)</f>
        <v>-288</v>
      </c>
      <c r="AH32" s="98"/>
      <c r="AI32" s="98" t="n">
        <f aca="false">SUM(AI28:AI31)</f>
        <v>-288</v>
      </c>
      <c r="AJ32" s="98"/>
      <c r="AK32" s="98" t="n">
        <f aca="false">SUM(AK28:AK31)</f>
        <v>-288</v>
      </c>
      <c r="AL32" s="98"/>
      <c r="AM32" s="98" t="n">
        <f aca="false">SUM(AM28:AM31)</f>
        <v>-288</v>
      </c>
      <c r="AN32" s="98"/>
      <c r="AO32" s="98" t="n">
        <f aca="false">SUM(AO28:AO31)</f>
        <v>-288</v>
      </c>
      <c r="AQ32" s="98" t="n">
        <f aca="false">SUM(AQ28:AQ31)</f>
        <v>-288</v>
      </c>
      <c r="AS32" s="98" t="n">
        <f aca="false">SUM(AS28:AS31)</f>
        <v>-288</v>
      </c>
      <c r="AT32" s="56"/>
      <c r="AU32" s="98" t="n">
        <f aca="false">SUM(AU28:AU31)</f>
        <v>-288</v>
      </c>
      <c r="AW32" s="98" t="n">
        <f aca="false">SUM(AW28:AW31)</f>
        <v>-288</v>
      </c>
      <c r="AY32" s="98" t="n">
        <f aca="false">SUM(AY28:AY31)</f>
        <v>-288</v>
      </c>
      <c r="BA32" s="98" t="n">
        <f aca="false">SUM(BA28:BA31)</f>
        <v>-288</v>
      </c>
      <c r="BC32" s="98" t="n">
        <f aca="false">SUM(BC28:BC31)</f>
        <v>-288</v>
      </c>
      <c r="BE32" s="98" t="n">
        <f aca="false">SUM(BE28:BE31)</f>
        <v>-288</v>
      </c>
      <c r="BG32" s="98" t="n">
        <f aca="false">SUM(BG28:BG31)</f>
        <v>-288</v>
      </c>
      <c r="BI32" s="98" t="n">
        <f aca="false">SUM(BI28:BI31)</f>
        <v>-288</v>
      </c>
      <c r="BK32" s="98" t="n">
        <f aca="false">SUM(BK28:BK31)</f>
        <v>-288</v>
      </c>
      <c r="BM32" s="98" t="n">
        <f aca="false">SUM(BM28:BM31)</f>
        <v>-288</v>
      </c>
      <c r="BO32" s="98" t="n">
        <f aca="false">SUM(BO28:BO31)</f>
        <v>-288</v>
      </c>
      <c r="BQ32" s="98" t="n">
        <f aca="false">SUM(BQ28:BQ31)</f>
        <v>-288</v>
      </c>
      <c r="BS32" s="98" t="n">
        <f aca="false">SUM(BS28:BS31)</f>
        <v>-288</v>
      </c>
      <c r="BU32" s="98" t="n">
        <f aca="false">SUM(BU28:BU31)</f>
        <v>-288</v>
      </c>
      <c r="BW32" s="98" t="n">
        <f aca="false">SUM(BW28:BW31)</f>
        <v>-288</v>
      </c>
      <c r="BY32" s="98" t="n">
        <f aca="false">SUM(BY28:BY31)</f>
        <v>-288</v>
      </c>
      <c r="CA32" s="98" t="n">
        <f aca="false">SUM(CA28:CA31)</f>
        <v>-288</v>
      </c>
      <c r="CC32" s="98" t="n">
        <f aca="false">SUM(CC28:CC31)</f>
        <v>-288</v>
      </c>
      <c r="CE32" s="98" t="n">
        <f aca="false">SUM(CE28:CE31)</f>
        <v>-288</v>
      </c>
      <c r="CG32" s="98" t="n">
        <f aca="false">SUM(CG28:CG31)</f>
        <v>-288</v>
      </c>
      <c r="CI32" s="98" t="n">
        <f aca="false">SUM(CI28:CI31)</f>
        <v>-288</v>
      </c>
      <c r="CK32" s="98" t="n">
        <f aca="false">SUM(CK28:CK31)</f>
        <v>-288</v>
      </c>
      <c r="CM32" s="98" t="n">
        <f aca="false">SUM(CM28:CM31)</f>
        <v>-288</v>
      </c>
      <c r="CO32" s="98" t="n">
        <f aca="false">SUM(CO28:CO31)</f>
        <v>-288</v>
      </c>
      <c r="CQ32" s="98" t="n">
        <f aca="false">SUM(CQ28:CQ31)</f>
        <v>-288</v>
      </c>
      <c r="CS32" s="98" t="n">
        <f aca="false">SUM(CS28:CS31)</f>
        <v>-288</v>
      </c>
      <c r="CU32" s="98" t="n">
        <f aca="false">SUM(CU28:CU31)</f>
        <v>-288</v>
      </c>
      <c r="CW32" s="98" t="n">
        <f aca="false">SUM(CW28:CW31)</f>
        <v>-288</v>
      </c>
      <c r="CY32" s="98" t="n">
        <f aca="false">SUM(CY28:CY31)</f>
        <v>-288</v>
      </c>
      <c r="DA32" s="98" t="n">
        <f aca="false">SUM(DA28:DA31)</f>
        <v>-288</v>
      </c>
      <c r="DC32" s="98" t="n">
        <f aca="false">SUM(DC28:DC31)</f>
        <v>-288</v>
      </c>
      <c r="DE32" s="98" t="e">
        <f aca="false">SUM(DE28:DE31)</f>
        <v>#N/A</v>
      </c>
      <c r="DG32" s="98" t="e">
        <f aca="false">SUM(DG28:DG31)</f>
        <v>#N/A</v>
      </c>
      <c r="DI32" s="98" t="e">
        <f aca="false">SUM(DI28:DI31)</f>
        <v>#N/A</v>
      </c>
      <c r="DK32" s="98" t="e">
        <f aca="false">SUM(DK28:DK31)</f>
        <v>#N/A</v>
      </c>
    </row>
    <row r="33" customFormat="false" ht="12.75" hidden="false" customHeight="false" outlineLevel="0" collapsed="false">
      <c r="A33" s="98" t="s">
        <v>220</v>
      </c>
      <c r="B33" s="98"/>
      <c r="C33" s="98" t="n">
        <f aca="false">MIN(C28:C31)</f>
        <v>-72</v>
      </c>
      <c r="E33" s="98" t="n">
        <f aca="false">MIN(E28:E31)</f>
        <v>-72</v>
      </c>
      <c r="F33" s="98"/>
      <c r="G33" s="98" t="n">
        <f aca="false">MIN(G28:G31)</f>
        <v>-72</v>
      </c>
      <c r="H33" s="98"/>
      <c r="I33" s="98" t="n">
        <f aca="false">MIN(I28:I31)</f>
        <v>-72</v>
      </c>
      <c r="J33" s="98"/>
      <c r="K33" s="98" t="n">
        <f aca="false">MIN(K28:K31)</f>
        <v>-72</v>
      </c>
      <c r="L33" s="98"/>
      <c r="M33" s="98" t="n">
        <f aca="false">MIN(M28:M31)</f>
        <v>-72</v>
      </c>
      <c r="O33" s="98" t="n">
        <f aca="false">MIN(O28:O31)</f>
        <v>-72</v>
      </c>
      <c r="P33" s="98"/>
      <c r="Q33" s="98" t="n">
        <f aca="false">MIN(Q28:Q31)</f>
        <v>-72</v>
      </c>
      <c r="R33" s="98"/>
      <c r="S33" s="98" t="n">
        <f aca="false">MIN(S28:S31)</f>
        <v>-72</v>
      </c>
      <c r="T33" s="98"/>
      <c r="U33" s="98" t="n">
        <f aca="false">MIN(U28:U31)</f>
        <v>-72</v>
      </c>
      <c r="V33" s="98"/>
      <c r="W33" s="98" t="n">
        <f aca="false">MIN(W28:W31)</f>
        <v>-72</v>
      </c>
      <c r="X33" s="98"/>
      <c r="Y33" s="98" t="n">
        <f aca="false">MIN(Y28:Y31)</f>
        <v>-72</v>
      </c>
      <c r="Z33" s="98"/>
      <c r="AA33" s="98" t="n">
        <f aca="false">MIN(AA28:AA31)</f>
        <v>-72</v>
      </c>
      <c r="AB33" s="98"/>
      <c r="AC33" s="98" t="n">
        <f aca="false">MIN(AC28:AC31)</f>
        <v>-72</v>
      </c>
      <c r="AD33" s="98"/>
      <c r="AE33" s="98" t="n">
        <f aca="false">MIN(AE28:AE31)</f>
        <v>-72</v>
      </c>
      <c r="AF33" s="98"/>
      <c r="AG33" s="98" t="n">
        <f aca="false">MIN(AG28:AG31)</f>
        <v>-72</v>
      </c>
      <c r="AH33" s="98"/>
      <c r="AI33" s="98" t="n">
        <f aca="false">MIN(AI28:AI31)</f>
        <v>-72</v>
      </c>
      <c r="AJ33" s="98"/>
      <c r="AK33" s="98" t="n">
        <f aca="false">MIN(AK28:AK31)</f>
        <v>-72</v>
      </c>
      <c r="AL33" s="98"/>
      <c r="AM33" s="98" t="n">
        <f aca="false">MIN(AM28:AM31)</f>
        <v>-72</v>
      </c>
      <c r="AN33" s="98"/>
      <c r="AO33" s="98" t="n">
        <f aca="false">MIN(AO28:AO31)</f>
        <v>-72</v>
      </c>
      <c r="AQ33" s="98" t="n">
        <f aca="false">MIN(AQ28:AQ31)</f>
        <v>-72</v>
      </c>
      <c r="AS33" s="98" t="n">
        <f aca="false">MIN(AS28:AS31)</f>
        <v>-72</v>
      </c>
      <c r="AU33" s="98" t="n">
        <f aca="false">MIN(AU28:AU31)</f>
        <v>-72</v>
      </c>
      <c r="AW33" s="98" t="n">
        <f aca="false">AW30</f>
        <v>-72</v>
      </c>
      <c r="AY33" s="98" t="n">
        <f aca="false">MIN(AY28:AY31)</f>
        <v>-72</v>
      </c>
      <c r="BA33" s="98" t="n">
        <f aca="false">MIN(BA28:BA31)</f>
        <v>-72</v>
      </c>
      <c r="BC33" s="98" t="n">
        <f aca="false">MIN(BC28:BC31)</f>
        <v>-72</v>
      </c>
      <c r="BE33" s="98" t="n">
        <f aca="false">MIN(BE28:BE31)</f>
        <v>-72</v>
      </c>
      <c r="BG33" s="98" t="n">
        <f aca="false">MIN(BG28:BG31)</f>
        <v>-72</v>
      </c>
      <c r="BI33" s="98" t="n">
        <f aca="false">BI28</f>
        <v>-72</v>
      </c>
      <c r="BK33" s="98" t="n">
        <f aca="false">MIN(BK28:BK31)</f>
        <v>-72</v>
      </c>
      <c r="BM33" s="98" t="n">
        <f aca="false">MIN(BM28:BM31)</f>
        <v>-72</v>
      </c>
      <c r="BO33" s="98" t="n">
        <f aca="false">MIN(BO28:BO31)</f>
        <v>-72</v>
      </c>
      <c r="BQ33" s="98" t="n">
        <f aca="false">BQ28</f>
        <v>-72</v>
      </c>
      <c r="BS33" s="98" t="n">
        <f aca="false">BS28</f>
        <v>-72</v>
      </c>
      <c r="BU33" s="98" t="n">
        <f aca="false">MIN(BU28:BU31)</f>
        <v>-72</v>
      </c>
      <c r="BW33" s="98" t="n">
        <f aca="false">MIN(BW28:BW31)</f>
        <v>-72</v>
      </c>
      <c r="BY33" s="98" t="n">
        <f aca="false">MIN(BY28:BY31)</f>
        <v>-72</v>
      </c>
      <c r="CA33" s="98" t="n">
        <f aca="false">CA29</f>
        <v>-72</v>
      </c>
      <c r="CC33" s="98" t="n">
        <f aca="false">MIN(CC28:CC31)</f>
        <v>-72</v>
      </c>
      <c r="CE33" s="98" t="n">
        <f aca="false">MIN(CE28:CE31)</f>
        <v>-72</v>
      </c>
      <c r="CG33" s="98" t="n">
        <f aca="false">MIN(CG28:CG31)</f>
        <v>-72</v>
      </c>
      <c r="CI33" s="98" t="n">
        <f aca="false">MIN(CI28:CI31)</f>
        <v>-72</v>
      </c>
      <c r="CK33" s="98" t="n">
        <f aca="false">MIN(CK28:CK31)</f>
        <v>-72</v>
      </c>
      <c r="CM33" s="98" t="n">
        <f aca="false">MIN(CM28:CM31)</f>
        <v>-72</v>
      </c>
      <c r="CO33" s="98" t="n">
        <f aca="false">MIN(CO28:CO31)</f>
        <v>-72</v>
      </c>
      <c r="CQ33" s="98" t="n">
        <f aca="false">MIN(CQ28:CQ31)</f>
        <v>-72</v>
      </c>
      <c r="CS33" s="98" t="n">
        <f aca="false">MIN(CS28:CS31)</f>
        <v>-72</v>
      </c>
      <c r="CU33" s="98" t="n">
        <f aca="false">MIN(CU28:CU31)</f>
        <v>-72</v>
      </c>
      <c r="CW33" s="98" t="n">
        <f aca="false">MIN(CW28:CW31)</f>
        <v>-72</v>
      </c>
      <c r="CY33" s="98" t="n">
        <f aca="false">MIN(CY28:CY31)</f>
        <v>-72</v>
      </c>
      <c r="DA33" s="98" t="n">
        <f aca="false">MIN(DA28:DA31)</f>
        <v>-72</v>
      </c>
      <c r="DC33" s="98" t="n">
        <f aca="false">MIN(DC28:DC31)</f>
        <v>-72</v>
      </c>
      <c r="DE33" s="98" t="e">
        <f aca="false">MIN(DE28:DE31)</f>
        <v>#N/A</v>
      </c>
      <c r="DG33" s="98" t="e">
        <f aca="false">MIN(DG28:DG31)</f>
        <v>#N/A</v>
      </c>
      <c r="DI33" s="98" t="e">
        <f aca="false">MIN(DI28:DI31)</f>
        <v>#N/A</v>
      </c>
      <c r="DK33" s="98" t="e">
        <f aca="false">MIN(DK28:DK31)</f>
        <v>#N/A</v>
      </c>
    </row>
    <row r="34" s="77" customFormat="true" ht="13.5" hidden="false" customHeight="false" outlineLevel="0" collapsed="false">
      <c r="A34" s="100"/>
      <c r="B34" s="100"/>
      <c r="D34" s="100"/>
      <c r="F34" s="100"/>
      <c r="H34" s="100"/>
      <c r="J34" s="100"/>
      <c r="L34" s="100"/>
      <c r="N34" s="100"/>
      <c r="P34" s="100"/>
      <c r="R34" s="100"/>
      <c r="T34" s="100"/>
      <c r="V34" s="100"/>
      <c r="X34" s="100"/>
      <c r="Z34" s="100"/>
      <c r="AB34" s="100"/>
      <c r="AD34" s="100"/>
      <c r="AF34" s="100"/>
      <c r="AH34" s="100"/>
      <c r="AJ34" s="100"/>
      <c r="AL34" s="100"/>
      <c r="AN34" s="100"/>
    </row>
    <row r="35" s="68" customFormat="true" ht="26.25" hidden="false" customHeight="false" outlineLevel="0" collapsed="false">
      <c r="A35" s="104" t="s">
        <v>223</v>
      </c>
      <c r="B35" s="104"/>
      <c r="C35" s="105" t="n">
        <f aca="false">C8+C16+C24+C32</f>
        <v>-314</v>
      </c>
      <c r="D35" s="105"/>
      <c r="E35" s="105" t="n">
        <f aca="false">E8+E16+E24+E32</f>
        <v>-292</v>
      </c>
      <c r="F35" s="105"/>
      <c r="G35" s="105" t="n">
        <f aca="false">G8+G16+G24+G32</f>
        <v>-287</v>
      </c>
      <c r="H35" s="105"/>
      <c r="I35" s="105" t="n">
        <f aca="false">I8+I16+I24+I32</f>
        <v>-292</v>
      </c>
      <c r="J35" s="105"/>
      <c r="K35" s="105" t="n">
        <f aca="false">K8+K16+K24+K32</f>
        <v>-287</v>
      </c>
      <c r="L35" s="105"/>
      <c r="M35" s="105" t="n">
        <f aca="false">M8+M16+M24+M32</f>
        <v>-308</v>
      </c>
      <c r="N35" s="105"/>
      <c r="O35" s="105" t="n">
        <f aca="false">O8+O16+O24+O32</f>
        <v>-294</v>
      </c>
      <c r="P35" s="105"/>
      <c r="Q35" s="105" t="n">
        <f aca="false">Q8+Q16+Q24+Q32</f>
        <v>-325</v>
      </c>
      <c r="R35" s="105"/>
      <c r="S35" s="105" t="n">
        <f aca="false">S8+S16+S24+S32</f>
        <v>-365</v>
      </c>
      <c r="T35" s="105"/>
      <c r="U35" s="105" t="n">
        <f aca="false">U8+U16+U24+U32</f>
        <v>-288</v>
      </c>
      <c r="V35" s="105"/>
      <c r="W35" s="105" t="n">
        <f aca="false">W8+W16+W24+W32</f>
        <v>-300</v>
      </c>
      <c r="X35" s="105"/>
      <c r="Y35" s="105" t="n">
        <f aca="false">Y8+Y16+Y24+Y32</f>
        <v>-296</v>
      </c>
      <c r="Z35" s="105"/>
      <c r="AA35" s="105" t="n">
        <f aca="false">AA8+AA16+AA24+AA32</f>
        <v>-291</v>
      </c>
      <c r="AB35" s="105"/>
      <c r="AC35" s="105" t="n">
        <f aca="false">AC8+AC16+AC24+AC32</f>
        <v>-309</v>
      </c>
      <c r="AD35" s="105"/>
      <c r="AE35" s="105" t="n">
        <f aca="false">AE8+AE16+AE24+AE32</f>
        <v>-309</v>
      </c>
      <c r="AF35" s="105"/>
      <c r="AG35" s="105" t="n">
        <f aca="false">AG8+AG16+AG24+AG32</f>
        <v>-299</v>
      </c>
      <c r="AH35" s="105"/>
      <c r="AI35" s="105" t="n">
        <f aca="false">AI8+AI16+AI24+AI32</f>
        <v>-313</v>
      </c>
      <c r="AJ35" s="105"/>
      <c r="AK35" s="105" t="n">
        <f aca="false">AK8+AK16+AK24+AK32</f>
        <v>-311</v>
      </c>
      <c r="AL35" s="105"/>
      <c r="AM35" s="105" t="n">
        <f aca="false">AM8+AM16+AM24+AM32</f>
        <v>-291</v>
      </c>
      <c r="AN35" s="105"/>
      <c r="AO35" s="105" t="n">
        <f aca="false">AO8+AO16+AO24+AO32</f>
        <v>-303</v>
      </c>
      <c r="AQ35" s="105" t="n">
        <f aca="false">AQ8+AQ16+AQ24+AQ32</f>
        <v>-308</v>
      </c>
      <c r="AS35" s="105" t="n">
        <f aca="false">AS8+AS16+AS24+AS32</f>
        <v>-291</v>
      </c>
      <c r="AU35" s="105" t="n">
        <f aca="false">AU8+AU16+AU24+AU32</f>
        <v>-307</v>
      </c>
      <c r="AW35" s="105" t="n">
        <f aca="false">AW8+AW16+AW24+AW32</f>
        <v>-314</v>
      </c>
      <c r="AY35" s="105" t="n">
        <f aca="false">AY8+AY16+AY24+AY32</f>
        <v>-295</v>
      </c>
      <c r="BA35" s="105" t="n">
        <f aca="false">BA8+BA16+BA24+BA32</f>
        <v>-289</v>
      </c>
      <c r="BC35" s="105" t="n">
        <f aca="false">BC8+BC16+BC24+BC32</f>
        <v>-303</v>
      </c>
      <c r="BE35" s="105" t="n">
        <f aca="false">BE8+BE16+BE24+BE32</f>
        <v>-296</v>
      </c>
      <c r="BG35" s="105" t="n">
        <f aca="false">BG8+BG16+BG24+BG32</f>
        <v>-307</v>
      </c>
      <c r="BI35" s="105" t="n">
        <f aca="false">BI8+BI16+BI24+BI32</f>
        <v>-282</v>
      </c>
      <c r="BK35" s="105" t="n">
        <f aca="false">BK8+BK16+BK24+BK32</f>
        <v>-299</v>
      </c>
      <c r="BM35" s="105" t="n">
        <f aca="false">BM8+BM16+BM24+BM32</f>
        <v>-303</v>
      </c>
      <c r="BO35" s="105" t="n">
        <f aca="false">BO8+BO16+BO24+BO32</f>
        <v>-293</v>
      </c>
      <c r="BQ35" s="105" t="n">
        <f aca="false">BQ8+BQ16+BQ24+BQ32</f>
        <v>-304</v>
      </c>
      <c r="BS35" s="105" t="n">
        <f aca="false">BS8+BS16+BS24+BS32</f>
        <v>-293</v>
      </c>
      <c r="BU35" s="105" t="n">
        <f aca="false">BU8+BU16+BU24+BU32</f>
        <v>-310</v>
      </c>
      <c r="BW35" s="105" t="n">
        <f aca="false">BW8+BW16+BW24+BW32</f>
        <v>-295</v>
      </c>
      <c r="BY35" s="105" t="n">
        <f aca="false">BY8+BY16+BY24+BY32</f>
        <v>-291</v>
      </c>
      <c r="CA35" s="105" t="n">
        <f aca="false">CA8+CA16+CA24+CA32</f>
        <v>-286</v>
      </c>
      <c r="CC35" s="105" t="n">
        <f aca="false">CC8+CC16+CC24+CC32</f>
        <v>-286</v>
      </c>
      <c r="CE35" s="105" t="n">
        <f aca="false">CE8+CE16+CE24+CE32</f>
        <v>-318</v>
      </c>
      <c r="CG35" s="105" t="n">
        <f aca="false">CG8+CG16+CG24+CG32</f>
        <v>-306</v>
      </c>
      <c r="CI35" s="105" t="n">
        <f aca="false">CI8+CI16+CI24+CI32</f>
        <v>-299</v>
      </c>
      <c r="CK35" s="105" t="n">
        <f aca="false">CK8+CK16+CK24+CK32</f>
        <v>-283</v>
      </c>
      <c r="CM35" s="105" t="n">
        <f aca="false">CM8+CM16+CM24+CM32</f>
        <v>-297</v>
      </c>
      <c r="CO35" s="105" t="n">
        <f aca="false">CO8+CO16+CO24+CO32</f>
        <v>-298</v>
      </c>
      <c r="CQ35" s="105" t="n">
        <f aca="false">CQ8+CQ16+CQ24+CQ32</f>
        <v>-287</v>
      </c>
      <c r="CS35" s="105" t="n">
        <f aca="false">CS8+CS16+CS24+CS32</f>
        <v>-310</v>
      </c>
      <c r="CU35" s="105" t="n">
        <f aca="false">CU8+CU16+CU24+CU32</f>
        <v>-288</v>
      </c>
      <c r="CW35" s="105" t="n">
        <f aca="false">CW8+CW16+CW24+CW32</f>
        <v>-308</v>
      </c>
      <c r="CY35" s="105" t="n">
        <f aca="false">CY8+CY16+CY24+CY32</f>
        <v>-297</v>
      </c>
      <c r="DA35" s="105" t="n">
        <f aca="false">DA8+DA16+DA24+DA32</f>
        <v>-313</v>
      </c>
      <c r="DC35" s="105" t="n">
        <f aca="false">DC8+DC16+DC24+DC32</f>
        <v>-310</v>
      </c>
      <c r="DE35" s="105" t="e">
        <f aca="false">DE8+DE16+DE24+DE32</f>
        <v>#N/A</v>
      </c>
      <c r="DG35" s="105" t="e">
        <f aca="false">DG8+DG16+DG24+DG32</f>
        <v>#N/A</v>
      </c>
      <c r="DI35" s="105" t="e">
        <f aca="false">DI8+DI16+DI24+DI32</f>
        <v>#N/A</v>
      </c>
      <c r="DK35" s="105" t="e">
        <f aca="false">DK8+DK16+DK24+DK32</f>
        <v>#N/A</v>
      </c>
    </row>
  </sheetData>
  <mergeCells count="11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false" showOutlineSymbols="true" defaultGridColor="true" view="normal" topLeftCell="A42" colorId="64" zoomScale="115" zoomScaleNormal="115" zoomScalePageLayoutView="100" workbookViewId="0">
      <pane xSplit="6" ySplit="0" topLeftCell="G42" activePane="topRight" state="frozen"/>
      <selection pane="topLeft" activeCell="A42" activeCellId="0" sqref="A42"/>
      <selection pane="topRight" activeCell="D72" activeCellId="0" sqref="D72"/>
    </sheetView>
  </sheetViews>
  <sheetFormatPr defaultRowHeight="12.75" zeroHeight="false" outlineLevelRow="0" outlineLevelCol="0"/>
  <cols>
    <col collapsed="false" customWidth="true" hidden="true" outlineLevel="0" max="1" min="1" style="0" width="23.71"/>
    <col collapsed="false" customWidth="true" hidden="true" outlineLevel="0" max="2" min="2" style="0" width="14.15"/>
    <col collapsed="false" customWidth="true" hidden="true" outlineLevel="0" max="3" min="3" style="0" width="22.43"/>
    <col collapsed="false" customWidth="true" hidden="false" outlineLevel="0" max="4" min="4" style="52" width="17.42"/>
    <col collapsed="false" customWidth="true" hidden="true" outlineLevel="0" max="5" min="5" style="52" width="4.71"/>
    <col collapsed="false" customWidth="true" hidden="true" outlineLevel="0" max="6" min="6" style="106" width="8.71"/>
    <col collapsed="false" customWidth="true" hidden="false" outlineLevel="0" max="7" min="7" style="52" width="6.42"/>
    <col collapsed="false" customWidth="true" hidden="false" outlineLevel="0" max="8" min="8" style="52" width="9.29"/>
    <col collapsed="false" customWidth="true" hidden="false" outlineLevel="0" max="9" min="9" style="107" width="6.42"/>
    <col collapsed="false" customWidth="true" hidden="false" outlineLevel="0" max="10" min="10" style="64" width="6.42"/>
    <col collapsed="false" customWidth="true" hidden="false" outlineLevel="0" max="12" min="11" style="52" width="6.42"/>
    <col collapsed="false" customWidth="true" hidden="false" outlineLevel="0" max="13" min="13" style="64" width="6.42"/>
    <col collapsed="false" customWidth="true" hidden="false" outlineLevel="0" max="15" min="14" style="52" width="6.42"/>
    <col collapsed="false" customWidth="true" hidden="false" outlineLevel="0" max="16" min="16" style="2" width="6.42"/>
    <col collapsed="false" customWidth="true" hidden="false" outlineLevel="0" max="17" min="17" style="0" width="7.42"/>
    <col collapsed="false" customWidth="true" hidden="false" outlineLevel="0" max="18" min="18" style="2" width="17.58"/>
    <col collapsed="false" customWidth="true" hidden="false" outlineLevel="0" max="19" min="19" style="0" width="14.15"/>
    <col collapsed="false" customWidth="true" hidden="false" outlineLevel="0" max="20" min="20" style="0" width="16.42"/>
    <col collapsed="false" customWidth="true" hidden="false" outlineLevel="0" max="25" min="21" style="0" width="12.14"/>
    <col collapsed="false" customWidth="true" hidden="false" outlineLevel="0" max="26" min="26" style="0" width="19.29"/>
    <col collapsed="false" customWidth="true" hidden="false" outlineLevel="0" max="1025" min="27" style="0" width="12.14"/>
  </cols>
  <sheetData>
    <row r="1" customFormat="false" ht="12.75" hidden="false" customHeight="false" outlineLevel="0" collapsed="false">
      <c r="A1" s="2"/>
      <c r="D1" s="108" t="n">
        <v>2017</v>
      </c>
      <c r="E1" s="109"/>
      <c r="F1" s="109"/>
      <c r="G1" s="110" t="s">
        <v>3</v>
      </c>
      <c r="H1" s="110"/>
      <c r="I1" s="110" t="s">
        <v>4</v>
      </c>
      <c r="J1" s="110"/>
      <c r="K1" s="110" t="s">
        <v>5</v>
      </c>
      <c r="L1" s="110"/>
      <c r="M1" s="110" t="s">
        <v>6</v>
      </c>
      <c r="N1" s="110"/>
      <c r="O1" s="110" t="s">
        <v>7</v>
      </c>
      <c r="P1" s="110"/>
    </row>
    <row r="2" customFormat="false" ht="25.5" hidden="false" customHeight="false" outlineLevel="0" collapsed="false">
      <c r="A2" s="111" t="s">
        <v>224</v>
      </c>
      <c r="B2" s="111" t="s">
        <v>225</v>
      </c>
      <c r="C2" s="111" t="s">
        <v>226</v>
      </c>
      <c r="D2" s="108" t="s">
        <v>227</v>
      </c>
      <c r="E2" s="112" t="s">
        <v>228</v>
      </c>
      <c r="F2" s="113" t="s">
        <v>229</v>
      </c>
      <c r="G2" s="114" t="s">
        <v>230</v>
      </c>
      <c r="H2" s="115" t="s">
        <v>231</v>
      </c>
      <c r="I2" s="116" t="s">
        <v>230</v>
      </c>
      <c r="J2" s="115" t="s">
        <v>231</v>
      </c>
      <c r="K2" s="114" t="s">
        <v>230</v>
      </c>
      <c r="L2" s="115" t="s">
        <v>231</v>
      </c>
      <c r="M2" s="114" t="s">
        <v>230</v>
      </c>
      <c r="N2" s="115" t="s">
        <v>231</v>
      </c>
      <c r="O2" s="114" t="s">
        <v>230</v>
      </c>
      <c r="P2" s="115" t="s">
        <v>231</v>
      </c>
      <c r="Q2" s="56"/>
    </row>
    <row r="3" customFormat="false" ht="12.75" hidden="false" customHeight="false" outlineLevel="0" collapsed="false">
      <c r="A3" s="37" t="s">
        <v>232</v>
      </c>
      <c r="B3" s="0" t="s">
        <v>233</v>
      </c>
      <c r="C3" s="0" t="s">
        <v>234</v>
      </c>
      <c r="D3" s="47" t="s">
        <v>203</v>
      </c>
      <c r="E3" s="117"/>
      <c r="F3" s="118"/>
      <c r="G3" s="119" t="n">
        <v>79</v>
      </c>
      <c r="H3" s="120" t="n">
        <f aca="false">G3-72</f>
        <v>7</v>
      </c>
      <c r="I3" s="121" t="n">
        <v>70</v>
      </c>
      <c r="J3" s="120" t="n">
        <f aca="false">I3-72</f>
        <v>-2</v>
      </c>
      <c r="K3" s="119" t="n">
        <v>72</v>
      </c>
      <c r="L3" s="120" t="n">
        <f aca="false">K3-72</f>
        <v>0</v>
      </c>
      <c r="M3" s="119"/>
      <c r="N3" s="120" t="n">
        <f aca="false">M3-72</f>
        <v>-72</v>
      </c>
      <c r="O3" s="119" t="n">
        <f aca="false">G3+I3+K3+M3</f>
        <v>221</v>
      </c>
      <c r="P3" s="120" t="n">
        <f aca="false">H3+J3+L3+N3</f>
        <v>-67</v>
      </c>
    </row>
    <row r="4" customFormat="false" ht="12.75" hidden="false" customHeight="false" outlineLevel="0" collapsed="false">
      <c r="A4" s="0" t="s">
        <v>235</v>
      </c>
      <c r="B4" s="0" t="s">
        <v>236</v>
      </c>
      <c r="C4" s="0" t="s">
        <v>237</v>
      </c>
      <c r="D4" s="47" t="s">
        <v>238</v>
      </c>
      <c r="E4" s="117"/>
      <c r="F4" s="118"/>
      <c r="G4" s="119" t="n">
        <v>73</v>
      </c>
      <c r="H4" s="120" t="n">
        <f aca="false">G4-72</f>
        <v>1</v>
      </c>
      <c r="I4" s="121" t="n">
        <v>74</v>
      </c>
      <c r="J4" s="120" t="n">
        <f aca="false">I4-72</f>
        <v>2</v>
      </c>
      <c r="K4" s="119" t="n">
        <v>71</v>
      </c>
      <c r="L4" s="120" t="n">
        <f aca="false">K4-72</f>
        <v>-1</v>
      </c>
      <c r="M4" s="119"/>
      <c r="N4" s="120" t="n">
        <f aca="false">M4-72</f>
        <v>-72</v>
      </c>
      <c r="O4" s="119" t="n">
        <f aca="false">G4+I4+K4+M4</f>
        <v>218</v>
      </c>
      <c r="P4" s="120" t="n">
        <f aca="false">H4+J4+L4+N4</f>
        <v>-70</v>
      </c>
    </row>
    <row r="5" customFormat="false" ht="12.75" hidden="true" customHeight="false" outlineLevel="0" collapsed="false">
      <c r="A5" s="37" t="s">
        <v>239</v>
      </c>
      <c r="B5" s="0" t="s">
        <v>236</v>
      </c>
      <c r="C5" s="0" t="n">
        <v>16</v>
      </c>
      <c r="D5" s="53" t="s">
        <v>240</v>
      </c>
      <c r="E5" s="117"/>
      <c r="F5" s="118"/>
      <c r="G5" s="119" t="n">
        <v>74</v>
      </c>
      <c r="H5" s="120" t="n">
        <f aca="false">G5-72</f>
        <v>2</v>
      </c>
      <c r="I5" s="121" t="n">
        <v>78</v>
      </c>
      <c r="J5" s="120" t="n">
        <f aca="false">I5-72</f>
        <v>6</v>
      </c>
      <c r="K5" s="122"/>
      <c r="L5" s="120" t="n">
        <f aca="false">K5-72</f>
        <v>-72</v>
      </c>
      <c r="M5" s="119"/>
      <c r="N5" s="120" t="n">
        <f aca="false">M5-72</f>
        <v>-72</v>
      </c>
      <c r="O5" s="119" t="n">
        <f aca="false">G5+I5+K5+M5</f>
        <v>152</v>
      </c>
      <c r="P5" s="120" t="n">
        <f aca="false">H5+J5+L5+N5</f>
        <v>-136</v>
      </c>
    </row>
    <row r="6" customFormat="false" ht="12.75" hidden="true" customHeight="false" outlineLevel="0" collapsed="false">
      <c r="A6" s="0" t="s">
        <v>241</v>
      </c>
      <c r="B6" s="0" t="s">
        <v>242</v>
      </c>
      <c r="C6" s="0" t="n">
        <v>1</v>
      </c>
      <c r="D6" s="47" t="s">
        <v>243</v>
      </c>
      <c r="E6" s="117"/>
      <c r="F6" s="118"/>
      <c r="G6" s="119" t="n">
        <v>76</v>
      </c>
      <c r="H6" s="120" t="n">
        <f aca="false">G6-72</f>
        <v>4</v>
      </c>
      <c r="I6" s="121" t="n">
        <v>83</v>
      </c>
      <c r="J6" s="120" t="n">
        <f aca="false">I6-72</f>
        <v>11</v>
      </c>
      <c r="K6" s="122"/>
      <c r="L6" s="120" t="n">
        <f aca="false">K6-72</f>
        <v>-72</v>
      </c>
      <c r="M6" s="119"/>
      <c r="N6" s="120" t="n">
        <f aca="false">M6-72</f>
        <v>-72</v>
      </c>
      <c r="O6" s="119" t="n">
        <f aca="false">G6+I6+K6+M6</f>
        <v>159</v>
      </c>
      <c r="P6" s="120" t="n">
        <f aca="false">H6+J6+L6+N6</f>
        <v>-129</v>
      </c>
    </row>
    <row r="7" customFormat="false" ht="12.75" hidden="false" customHeight="false" outlineLevel="0" collapsed="false">
      <c r="A7" s="0" t="s">
        <v>244</v>
      </c>
      <c r="B7" s="0" t="s">
        <v>245</v>
      </c>
      <c r="C7" s="0" t="s">
        <v>246</v>
      </c>
      <c r="D7" s="47" t="s">
        <v>199</v>
      </c>
      <c r="E7" s="117"/>
      <c r="F7" s="118"/>
      <c r="G7" s="119" t="n">
        <v>69</v>
      </c>
      <c r="H7" s="120" t="n">
        <f aca="false">G7-72</f>
        <v>-3</v>
      </c>
      <c r="I7" s="121" t="n">
        <v>76</v>
      </c>
      <c r="J7" s="120" t="n">
        <f aca="false">I7-72</f>
        <v>4</v>
      </c>
      <c r="K7" s="119" t="n">
        <v>74</v>
      </c>
      <c r="L7" s="120" t="n">
        <f aca="false">K7-72</f>
        <v>2</v>
      </c>
      <c r="M7" s="119"/>
      <c r="N7" s="120" t="n">
        <f aca="false">M7-72</f>
        <v>-72</v>
      </c>
      <c r="O7" s="119" t="n">
        <f aca="false">G7+I7+K7+M7</f>
        <v>219</v>
      </c>
      <c r="P7" s="120" t="n">
        <f aca="false">H7+J7+L7+N7</f>
        <v>-69</v>
      </c>
    </row>
    <row r="8" customFormat="false" ht="12.75" hidden="true" customHeight="false" outlineLevel="0" collapsed="false">
      <c r="A8" s="0" t="s">
        <v>247</v>
      </c>
      <c r="B8" s="0" t="s">
        <v>236</v>
      </c>
      <c r="C8" s="0" t="s">
        <v>237</v>
      </c>
      <c r="D8" s="47" t="s">
        <v>196</v>
      </c>
      <c r="E8" s="117"/>
      <c r="F8" s="118"/>
      <c r="G8" s="119" t="n">
        <v>75</v>
      </c>
      <c r="H8" s="120" t="n">
        <f aca="false">G8-72</f>
        <v>3</v>
      </c>
      <c r="I8" s="121" t="n">
        <v>76</v>
      </c>
      <c r="J8" s="120" t="n">
        <f aca="false">I8-72</f>
        <v>4</v>
      </c>
      <c r="K8" s="122"/>
      <c r="L8" s="120" t="n">
        <f aca="false">K8-72</f>
        <v>-72</v>
      </c>
      <c r="M8" s="119"/>
      <c r="N8" s="120" t="n">
        <f aca="false">M8-72</f>
        <v>-72</v>
      </c>
      <c r="O8" s="119" t="n">
        <f aca="false">G8+I8+K8+M8</f>
        <v>151</v>
      </c>
      <c r="P8" s="120" t="n">
        <f aca="false">H8+J8+L8+N8</f>
        <v>-137</v>
      </c>
    </row>
    <row r="9" customFormat="false" ht="12.75" hidden="false" customHeight="false" outlineLevel="0" collapsed="false">
      <c r="A9" s="0" t="s">
        <v>248</v>
      </c>
      <c r="B9" s="0" t="s">
        <v>249</v>
      </c>
      <c r="C9" s="0" t="s">
        <v>250</v>
      </c>
      <c r="D9" s="47" t="s">
        <v>162</v>
      </c>
      <c r="E9" s="117"/>
      <c r="F9" s="118"/>
      <c r="G9" s="119" t="n">
        <v>74</v>
      </c>
      <c r="H9" s="120" t="n">
        <f aca="false">G9-72</f>
        <v>2</v>
      </c>
      <c r="I9" s="121" t="n">
        <v>75</v>
      </c>
      <c r="J9" s="120" t="n">
        <f aca="false">I9-72</f>
        <v>3</v>
      </c>
      <c r="K9" s="119" t="n">
        <v>69</v>
      </c>
      <c r="L9" s="120" t="n">
        <f aca="false">K9-72</f>
        <v>-3</v>
      </c>
      <c r="M9" s="119"/>
      <c r="N9" s="120" t="n">
        <f aca="false">M9-72</f>
        <v>-72</v>
      </c>
      <c r="O9" s="119" t="n">
        <f aca="false">G9+I9+K9+M9</f>
        <v>218</v>
      </c>
      <c r="P9" s="120" t="n">
        <f aca="false">H9+J9+L9+N9</f>
        <v>-70</v>
      </c>
    </row>
    <row r="10" customFormat="false" ht="12.75" hidden="true" customHeight="false" outlineLevel="0" collapsed="false">
      <c r="A10" s="0" t="s">
        <v>251</v>
      </c>
      <c r="B10" s="0" t="s">
        <v>236</v>
      </c>
      <c r="C10" s="0" t="s">
        <v>250</v>
      </c>
      <c r="D10" s="47" t="s">
        <v>172</v>
      </c>
      <c r="E10" s="117"/>
      <c r="F10" s="118"/>
      <c r="G10" s="119" t="n">
        <v>77</v>
      </c>
      <c r="H10" s="120" t="n">
        <f aca="false">G10-72</f>
        <v>5</v>
      </c>
      <c r="I10" s="121" t="n">
        <v>75</v>
      </c>
      <c r="J10" s="120" t="n">
        <f aca="false">I10-72</f>
        <v>3</v>
      </c>
      <c r="K10" s="119"/>
      <c r="L10" s="120" t="n">
        <f aca="false">K10-72</f>
        <v>-72</v>
      </c>
      <c r="M10" s="119"/>
      <c r="N10" s="120" t="n">
        <f aca="false">M10-72</f>
        <v>-72</v>
      </c>
      <c r="O10" s="119" t="n">
        <f aca="false">G10+I10+K10+M10</f>
        <v>152</v>
      </c>
      <c r="P10" s="120" t="n">
        <f aca="false">H10+J10+L10+N10</f>
        <v>-136</v>
      </c>
    </row>
    <row r="11" customFormat="false" ht="12.75" hidden="true" customHeight="false" outlineLevel="0" collapsed="false">
      <c r="A11" s="0" t="s">
        <v>252</v>
      </c>
      <c r="B11" s="0" t="s">
        <v>236</v>
      </c>
      <c r="C11" s="0" t="n">
        <v>16</v>
      </c>
      <c r="D11" s="53" t="s">
        <v>253</v>
      </c>
      <c r="E11" s="117"/>
      <c r="F11" s="118"/>
      <c r="G11" s="119" t="n">
        <v>74</v>
      </c>
      <c r="H11" s="120" t="n">
        <f aca="false">G11-72</f>
        <v>2</v>
      </c>
      <c r="I11" s="121" t="n">
        <v>80</v>
      </c>
      <c r="J11" s="120" t="n">
        <f aca="false">I11-72</f>
        <v>8</v>
      </c>
      <c r="K11" s="122"/>
      <c r="L11" s="120" t="n">
        <f aca="false">K11-72</f>
        <v>-72</v>
      </c>
      <c r="M11" s="119"/>
      <c r="N11" s="120" t="n">
        <f aca="false">M11-72</f>
        <v>-72</v>
      </c>
      <c r="O11" s="119" t="n">
        <f aca="false">G11+I11+K11+M11</f>
        <v>154</v>
      </c>
      <c r="P11" s="120" t="n">
        <f aca="false">H11+J11+L11+N11</f>
        <v>-134</v>
      </c>
    </row>
    <row r="12" customFormat="false" ht="12.75" hidden="false" customHeight="false" outlineLevel="0" collapsed="false">
      <c r="A12" s="0" t="s">
        <v>254</v>
      </c>
      <c r="B12" s="0" t="s">
        <v>236</v>
      </c>
      <c r="C12" s="0" t="n">
        <v>1</v>
      </c>
      <c r="D12" s="47" t="s">
        <v>181</v>
      </c>
      <c r="E12" s="117"/>
      <c r="F12" s="118"/>
      <c r="G12" s="119" t="n">
        <v>72</v>
      </c>
      <c r="H12" s="120" t="n">
        <f aca="false">G12-72</f>
        <v>0</v>
      </c>
      <c r="I12" s="121" t="n">
        <v>74</v>
      </c>
      <c r="J12" s="120" t="n">
        <f aca="false">I12-72</f>
        <v>2</v>
      </c>
      <c r="K12" s="119" t="n">
        <v>73</v>
      </c>
      <c r="L12" s="120" t="n">
        <f aca="false">K12-72</f>
        <v>1</v>
      </c>
      <c r="M12" s="119"/>
      <c r="N12" s="120" t="n">
        <f aca="false">M12-72</f>
        <v>-72</v>
      </c>
      <c r="O12" s="119" t="n">
        <f aca="false">G12+I12+K12+M12</f>
        <v>219</v>
      </c>
      <c r="P12" s="120" t="n">
        <f aca="false">H12+J12+L12+N12</f>
        <v>-69</v>
      </c>
    </row>
    <row r="13" customFormat="false" ht="12.75" hidden="false" customHeight="false" outlineLevel="0" collapsed="false">
      <c r="A13" s="0" t="s">
        <v>255</v>
      </c>
      <c r="B13" s="0" t="s">
        <v>256</v>
      </c>
      <c r="C13" s="0" t="s">
        <v>257</v>
      </c>
      <c r="D13" s="47" t="s">
        <v>159</v>
      </c>
      <c r="E13" s="117"/>
      <c r="F13" s="118"/>
      <c r="G13" s="119" t="n">
        <v>75</v>
      </c>
      <c r="H13" s="120" t="n">
        <f aca="false">G13-72</f>
        <v>3</v>
      </c>
      <c r="I13" s="121" t="n">
        <v>71</v>
      </c>
      <c r="J13" s="120" t="n">
        <f aca="false">I13-72</f>
        <v>-1</v>
      </c>
      <c r="K13" s="119" t="n">
        <v>69</v>
      </c>
      <c r="L13" s="120" t="n">
        <f aca="false">K13-72</f>
        <v>-3</v>
      </c>
      <c r="M13" s="119"/>
      <c r="N13" s="120" t="n">
        <f aca="false">M13-72</f>
        <v>-72</v>
      </c>
      <c r="O13" s="119" t="n">
        <f aca="false">G13+I13+K13+M13</f>
        <v>215</v>
      </c>
      <c r="P13" s="120" t="n">
        <f aca="false">H13+J13+L13+N13</f>
        <v>-73</v>
      </c>
    </row>
    <row r="14" customFormat="false" ht="12.75" hidden="false" customHeight="false" outlineLevel="0" collapsed="false">
      <c r="A14" s="0" t="s">
        <v>258</v>
      </c>
      <c r="B14" s="0" t="s">
        <v>236</v>
      </c>
      <c r="C14" s="0" t="n">
        <v>16</v>
      </c>
      <c r="D14" s="47" t="s">
        <v>188</v>
      </c>
      <c r="E14" s="117"/>
      <c r="F14" s="118"/>
      <c r="G14" s="119" t="n">
        <v>74</v>
      </c>
      <c r="H14" s="120" t="n">
        <f aca="false">G14-72</f>
        <v>2</v>
      </c>
      <c r="I14" s="121" t="n">
        <v>74</v>
      </c>
      <c r="J14" s="120" t="n">
        <f aca="false">I14-72</f>
        <v>2</v>
      </c>
      <c r="K14" s="119" t="n">
        <v>72</v>
      </c>
      <c r="L14" s="120" t="n">
        <f aca="false">K14-72</f>
        <v>0</v>
      </c>
      <c r="M14" s="119"/>
      <c r="N14" s="120" t="n">
        <f aca="false">M14-72</f>
        <v>-72</v>
      </c>
      <c r="O14" s="119" t="n">
        <f aca="false">G14+I14+K14+M14</f>
        <v>220</v>
      </c>
      <c r="P14" s="120" t="n">
        <f aca="false">H14+J14+L14+N14</f>
        <v>-68</v>
      </c>
    </row>
    <row r="15" customFormat="false" ht="12.75" hidden="true" customHeight="false" outlineLevel="0" collapsed="false">
      <c r="A15" s="0" t="s">
        <v>259</v>
      </c>
      <c r="B15" s="0" t="s">
        <v>236</v>
      </c>
      <c r="C15" s="0" t="s">
        <v>260</v>
      </c>
      <c r="D15" s="47" t="s">
        <v>261</v>
      </c>
      <c r="E15" s="117"/>
      <c r="F15" s="118"/>
      <c r="G15" s="119" t="n">
        <v>73</v>
      </c>
      <c r="H15" s="120" t="n">
        <f aca="false">G15-72</f>
        <v>1</v>
      </c>
      <c r="I15" s="121" t="n">
        <v>77</v>
      </c>
      <c r="J15" s="120" t="n">
        <f aca="false">I15-72</f>
        <v>5</v>
      </c>
      <c r="K15" s="119"/>
      <c r="L15" s="120" t="n">
        <f aca="false">K15-72</f>
        <v>-72</v>
      </c>
      <c r="M15" s="119"/>
      <c r="N15" s="120" t="n">
        <f aca="false">M15-72</f>
        <v>-72</v>
      </c>
      <c r="O15" s="119" t="n">
        <f aca="false">G15+I15+K15+M15</f>
        <v>150</v>
      </c>
      <c r="P15" s="120" t="n">
        <f aca="false">H15+J15+L15+N15</f>
        <v>-138</v>
      </c>
      <c r="R15" s="53"/>
    </row>
    <row r="16" customFormat="false" ht="12.75" hidden="true" customHeight="false" outlineLevel="0" collapsed="false">
      <c r="A16" s="0" t="s">
        <v>262</v>
      </c>
      <c r="B16" s="0" t="s">
        <v>249</v>
      </c>
      <c r="C16" s="0" t="n">
        <v>8</v>
      </c>
      <c r="D16" s="53" t="s">
        <v>263</v>
      </c>
      <c r="E16" s="117"/>
      <c r="F16" s="118"/>
      <c r="G16" s="119" t="n">
        <v>86</v>
      </c>
      <c r="H16" s="120" t="n">
        <f aca="false">G16-72</f>
        <v>14</v>
      </c>
      <c r="I16" s="121" t="n">
        <v>80</v>
      </c>
      <c r="J16" s="120" t="n">
        <f aca="false">I16-72</f>
        <v>8</v>
      </c>
      <c r="K16" s="119"/>
      <c r="L16" s="120" t="n">
        <f aca="false">K16-72</f>
        <v>-72</v>
      </c>
      <c r="M16" s="119"/>
      <c r="N16" s="120" t="n">
        <f aca="false">M16-72</f>
        <v>-72</v>
      </c>
      <c r="O16" s="119" t="n">
        <f aca="false">G16+I16+K16+M16</f>
        <v>166</v>
      </c>
      <c r="P16" s="120" t="n">
        <f aca="false">H16+J16+L16+N16</f>
        <v>-122</v>
      </c>
      <c r="R16" s="37"/>
    </row>
    <row r="17" customFormat="false" ht="12.75" hidden="false" customHeight="false" outlineLevel="0" collapsed="false">
      <c r="A17" s="0" t="s">
        <v>264</v>
      </c>
      <c r="B17" s="0" t="s">
        <v>236</v>
      </c>
      <c r="C17" s="0" t="s">
        <v>265</v>
      </c>
      <c r="D17" s="53" t="s">
        <v>266</v>
      </c>
      <c r="E17" s="117"/>
      <c r="F17" s="118"/>
      <c r="G17" s="119" t="n">
        <v>68</v>
      </c>
      <c r="H17" s="120" t="n">
        <f aca="false">G17-72</f>
        <v>-4</v>
      </c>
      <c r="I17" s="121" t="n">
        <v>74</v>
      </c>
      <c r="J17" s="120" t="n">
        <f aca="false">I17-72</f>
        <v>2</v>
      </c>
      <c r="K17" s="122" t="n">
        <v>73</v>
      </c>
      <c r="L17" s="120" t="n">
        <f aca="false">K17-72</f>
        <v>1</v>
      </c>
      <c r="M17" s="119"/>
      <c r="N17" s="120" t="n">
        <f aca="false">M17-72</f>
        <v>-72</v>
      </c>
      <c r="O17" s="119" t="n">
        <f aca="false">G17+I17+K17+M17</f>
        <v>215</v>
      </c>
      <c r="P17" s="120" t="n">
        <f aca="false">H17+J17+L17+N17</f>
        <v>-73</v>
      </c>
    </row>
    <row r="18" customFormat="false" ht="12.75" hidden="true" customHeight="false" outlineLevel="0" collapsed="false">
      <c r="A18" s="0" t="s">
        <v>267</v>
      </c>
      <c r="B18" s="0" t="s">
        <v>249</v>
      </c>
      <c r="C18" s="0" t="s">
        <v>234</v>
      </c>
      <c r="D18" s="47" t="s">
        <v>268</v>
      </c>
      <c r="E18" s="117"/>
      <c r="F18" s="118"/>
      <c r="G18" s="119" t="n">
        <v>78</v>
      </c>
      <c r="H18" s="120" t="n">
        <f aca="false">G18-72</f>
        <v>6</v>
      </c>
      <c r="I18" s="121" t="n">
        <v>74</v>
      </c>
      <c r="J18" s="120" t="n">
        <f aca="false">I18-72</f>
        <v>2</v>
      </c>
      <c r="K18" s="119"/>
      <c r="L18" s="120" t="n">
        <f aca="false">K18-72</f>
        <v>-72</v>
      </c>
      <c r="M18" s="119"/>
      <c r="N18" s="120" t="n">
        <f aca="false">M18-72</f>
        <v>-72</v>
      </c>
      <c r="O18" s="119" t="n">
        <f aca="false">G18+I18+K18+M18</f>
        <v>152</v>
      </c>
      <c r="P18" s="120" t="n">
        <f aca="false">H18+J18+L18+N18</f>
        <v>-136</v>
      </c>
    </row>
    <row r="19" customFormat="false" ht="12.75" hidden="false" customHeight="false" outlineLevel="0" collapsed="false">
      <c r="A19" s="0" t="s">
        <v>269</v>
      </c>
      <c r="B19" s="0" t="s">
        <v>249</v>
      </c>
      <c r="C19" s="0" t="s">
        <v>234</v>
      </c>
      <c r="D19" s="47" t="s">
        <v>270</v>
      </c>
      <c r="E19" s="117"/>
      <c r="F19" s="118"/>
      <c r="G19" s="119" t="n">
        <v>75</v>
      </c>
      <c r="H19" s="120" t="n">
        <f aca="false">G19-72</f>
        <v>3</v>
      </c>
      <c r="I19" s="121" t="n">
        <v>74</v>
      </c>
      <c r="J19" s="120" t="n">
        <f aca="false">I19-72</f>
        <v>2</v>
      </c>
      <c r="K19" s="122" t="n">
        <v>67</v>
      </c>
      <c r="L19" s="120" t="n">
        <f aca="false">K19-72</f>
        <v>-5</v>
      </c>
      <c r="M19" s="119"/>
      <c r="N19" s="120" t="n">
        <f aca="false">M19-72</f>
        <v>-72</v>
      </c>
      <c r="O19" s="119" t="n">
        <f aca="false">G19+I19+K19+M19</f>
        <v>216</v>
      </c>
      <c r="P19" s="120" t="n">
        <f aca="false">H19+J19+L19+N19</f>
        <v>-72</v>
      </c>
    </row>
    <row r="20" customFormat="false" ht="12.75" hidden="false" customHeight="false" outlineLevel="0" collapsed="false">
      <c r="A20" s="0" t="s">
        <v>271</v>
      </c>
      <c r="B20" s="0" t="s">
        <v>249</v>
      </c>
      <c r="C20" s="0" t="s">
        <v>272</v>
      </c>
      <c r="D20" s="47" t="s">
        <v>177</v>
      </c>
      <c r="E20" s="117"/>
      <c r="F20" s="118"/>
      <c r="G20" s="119" t="n">
        <v>72</v>
      </c>
      <c r="H20" s="120" t="n">
        <f aca="false">G20-72</f>
        <v>0</v>
      </c>
      <c r="I20" s="121" t="n">
        <v>72</v>
      </c>
      <c r="J20" s="120" t="n">
        <f aca="false">I20-72</f>
        <v>0</v>
      </c>
      <c r="K20" s="122" t="n">
        <v>66</v>
      </c>
      <c r="L20" s="120" t="n">
        <f aca="false">K20-72</f>
        <v>-6</v>
      </c>
      <c r="M20" s="119"/>
      <c r="N20" s="120" t="n">
        <f aca="false">M20-72</f>
        <v>-72</v>
      </c>
      <c r="O20" s="119" t="n">
        <f aca="false">G20+I20+K20+M20</f>
        <v>210</v>
      </c>
      <c r="P20" s="120" t="n">
        <f aca="false">H20+J20+L20+N20</f>
        <v>-78</v>
      </c>
    </row>
    <row r="21" customFormat="false" ht="12.75" hidden="false" customHeight="false" outlineLevel="0" collapsed="false">
      <c r="A21" s="0" t="s">
        <v>273</v>
      </c>
      <c r="B21" s="0" t="s">
        <v>236</v>
      </c>
      <c r="C21" s="0" t="s">
        <v>274</v>
      </c>
      <c r="D21" s="47" t="s">
        <v>167</v>
      </c>
      <c r="E21" s="117"/>
      <c r="F21" s="118"/>
      <c r="G21" s="119" t="n">
        <v>70</v>
      </c>
      <c r="H21" s="120" t="n">
        <f aca="false">G21-72</f>
        <v>-2</v>
      </c>
      <c r="I21" s="121" t="n">
        <v>72</v>
      </c>
      <c r="J21" s="120" t="n">
        <f aca="false">I21-72</f>
        <v>0</v>
      </c>
      <c r="K21" s="119" t="n">
        <v>65</v>
      </c>
      <c r="L21" s="120" t="n">
        <f aca="false">K21-72</f>
        <v>-7</v>
      </c>
      <c r="M21" s="119"/>
      <c r="N21" s="120" t="n">
        <f aca="false">M21-72</f>
        <v>-72</v>
      </c>
      <c r="O21" s="119" t="n">
        <f aca="false">G21+I21+K21+M21</f>
        <v>207</v>
      </c>
      <c r="P21" s="120" t="n">
        <f aca="false">H21+J21+L21+N21</f>
        <v>-81</v>
      </c>
    </row>
    <row r="22" customFormat="false" ht="12.75" hidden="true" customHeight="false" outlineLevel="0" collapsed="false">
      <c r="A22" s="0" t="s">
        <v>275</v>
      </c>
      <c r="B22" s="0" t="s">
        <v>276</v>
      </c>
      <c r="C22" s="0" t="n">
        <v>19</v>
      </c>
      <c r="D22" s="53" t="s">
        <v>277</v>
      </c>
      <c r="E22" s="117"/>
      <c r="F22" s="118"/>
      <c r="G22" s="119" t="n">
        <v>77</v>
      </c>
      <c r="H22" s="120" t="n">
        <f aca="false">G22-72</f>
        <v>5</v>
      </c>
      <c r="I22" s="121" t="n">
        <v>74</v>
      </c>
      <c r="J22" s="120" t="n">
        <f aca="false">I22-72</f>
        <v>2</v>
      </c>
      <c r="K22" s="119"/>
      <c r="L22" s="120" t="n">
        <f aca="false">K22-72</f>
        <v>-72</v>
      </c>
      <c r="M22" s="119"/>
      <c r="N22" s="120" t="n">
        <f aca="false">M22-72</f>
        <v>-72</v>
      </c>
      <c r="O22" s="119" t="n">
        <f aca="false">G22+I22+K22+M22</f>
        <v>151</v>
      </c>
      <c r="P22" s="120" t="n">
        <f aca="false">H22+J22+L22+N22</f>
        <v>-137</v>
      </c>
    </row>
    <row r="23" customFormat="false" ht="12.75" hidden="true" customHeight="false" outlineLevel="0" collapsed="false">
      <c r="A23" s="0" t="s">
        <v>278</v>
      </c>
      <c r="B23" s="0" t="s">
        <v>245</v>
      </c>
      <c r="C23" s="0" t="s">
        <v>279</v>
      </c>
      <c r="D23" s="47" t="s">
        <v>169</v>
      </c>
      <c r="E23" s="117"/>
      <c r="F23" s="118"/>
      <c r="G23" s="119" t="n">
        <v>81</v>
      </c>
      <c r="H23" s="120" t="n">
        <f aca="false">G23-72</f>
        <v>9</v>
      </c>
      <c r="I23" s="121" t="n">
        <v>78</v>
      </c>
      <c r="J23" s="120" t="n">
        <f aca="false">I23-72</f>
        <v>6</v>
      </c>
      <c r="K23" s="122"/>
      <c r="L23" s="120" t="n">
        <f aca="false">K23-72</f>
        <v>-72</v>
      </c>
      <c r="M23" s="119"/>
      <c r="N23" s="120" t="n">
        <f aca="false">M23-72</f>
        <v>-72</v>
      </c>
      <c r="O23" s="119" t="n">
        <f aca="false">G23+I23+K23+M23</f>
        <v>159</v>
      </c>
      <c r="P23" s="120" t="n">
        <f aca="false">H23+J23+L23+N23</f>
        <v>-129</v>
      </c>
    </row>
    <row r="24" customFormat="false" ht="12.75" hidden="false" customHeight="false" outlineLevel="0" collapsed="false">
      <c r="A24" s="0" t="s">
        <v>280</v>
      </c>
      <c r="B24" s="0" t="s">
        <v>236</v>
      </c>
      <c r="C24" s="0" t="s">
        <v>281</v>
      </c>
      <c r="D24" s="53" t="s">
        <v>282</v>
      </c>
      <c r="E24" s="117"/>
      <c r="F24" s="118"/>
      <c r="G24" s="119" t="n">
        <v>72</v>
      </c>
      <c r="H24" s="120" t="n">
        <f aca="false">G24-72</f>
        <v>0</v>
      </c>
      <c r="I24" s="121" t="n">
        <v>76</v>
      </c>
      <c r="J24" s="120" t="n">
        <f aca="false">I24-72</f>
        <v>4</v>
      </c>
      <c r="K24" s="119" t="n">
        <v>74</v>
      </c>
      <c r="L24" s="120" t="n">
        <f aca="false">K24-72</f>
        <v>2</v>
      </c>
      <c r="M24" s="119"/>
      <c r="N24" s="120" t="n">
        <f aca="false">M24-72</f>
        <v>-72</v>
      </c>
      <c r="O24" s="119" t="n">
        <f aca="false">G24+I24+K24+M24</f>
        <v>222</v>
      </c>
      <c r="P24" s="120" t="n">
        <f aca="false">H24+J24+L24+N24</f>
        <v>-66</v>
      </c>
    </row>
    <row r="25" customFormat="false" ht="12.75" hidden="false" customHeight="false" outlineLevel="0" collapsed="false">
      <c r="A25" s="0" t="s">
        <v>283</v>
      </c>
      <c r="B25" s="0" t="s">
        <v>276</v>
      </c>
      <c r="C25" s="0" t="s">
        <v>234</v>
      </c>
      <c r="D25" s="47" t="s">
        <v>161</v>
      </c>
      <c r="E25" s="117"/>
      <c r="F25" s="118"/>
      <c r="G25" s="119" t="n">
        <v>73</v>
      </c>
      <c r="H25" s="120" t="n">
        <f aca="false">G25-72</f>
        <v>1</v>
      </c>
      <c r="I25" s="121" t="n">
        <v>73</v>
      </c>
      <c r="J25" s="120" t="n">
        <f aca="false">I25-72</f>
        <v>1</v>
      </c>
      <c r="K25" s="119" t="n">
        <v>74</v>
      </c>
      <c r="L25" s="120" t="n">
        <f aca="false">K25-72</f>
        <v>2</v>
      </c>
      <c r="M25" s="119"/>
      <c r="N25" s="120" t="n">
        <f aca="false">M25-72</f>
        <v>-72</v>
      </c>
      <c r="O25" s="119" t="n">
        <f aca="false">G25+I25+K25+M25</f>
        <v>220</v>
      </c>
      <c r="P25" s="120" t="n">
        <f aca="false">H25+J25+L25+N25</f>
        <v>-68</v>
      </c>
    </row>
    <row r="26" customFormat="false" ht="12.75" hidden="false" customHeight="false" outlineLevel="0" collapsed="false">
      <c r="A26" s="0" t="s">
        <v>284</v>
      </c>
      <c r="B26" s="0" t="s">
        <v>285</v>
      </c>
      <c r="C26" s="0" t="s">
        <v>286</v>
      </c>
      <c r="D26" s="47" t="s">
        <v>287</v>
      </c>
      <c r="E26" s="117"/>
      <c r="F26" s="118"/>
      <c r="G26" s="119" t="n">
        <v>69</v>
      </c>
      <c r="H26" s="120" t="n">
        <f aca="false">G26-72</f>
        <v>-3</v>
      </c>
      <c r="I26" s="121" t="n">
        <v>75</v>
      </c>
      <c r="J26" s="120" t="n">
        <f aca="false">I26-72</f>
        <v>3</v>
      </c>
      <c r="K26" s="119" t="n">
        <v>72</v>
      </c>
      <c r="L26" s="120" t="n">
        <f aca="false">K26-72</f>
        <v>0</v>
      </c>
      <c r="M26" s="119"/>
      <c r="N26" s="120" t="n">
        <f aca="false">M26-72</f>
        <v>-72</v>
      </c>
      <c r="O26" s="119" t="n">
        <f aca="false">G26+I26+K26+M26</f>
        <v>216</v>
      </c>
      <c r="P26" s="120" t="n">
        <f aca="false">H26+J26+L26+N26</f>
        <v>-72</v>
      </c>
    </row>
    <row r="27" customFormat="false" ht="12.75" hidden="false" customHeight="false" outlineLevel="0" collapsed="false">
      <c r="A27" s="0" t="s">
        <v>288</v>
      </c>
      <c r="B27" s="0" t="s">
        <v>236</v>
      </c>
      <c r="C27" s="0" t="s">
        <v>289</v>
      </c>
      <c r="D27" s="47" t="s">
        <v>290</v>
      </c>
      <c r="E27" s="117"/>
      <c r="F27" s="118"/>
      <c r="G27" s="119" t="n">
        <v>73</v>
      </c>
      <c r="H27" s="120" t="n">
        <f aca="false">G27-72</f>
        <v>1</v>
      </c>
      <c r="I27" s="121" t="n">
        <v>74</v>
      </c>
      <c r="J27" s="120" t="n">
        <f aca="false">I27-72</f>
        <v>2</v>
      </c>
      <c r="K27" s="119" t="n">
        <v>76</v>
      </c>
      <c r="L27" s="120" t="n">
        <f aca="false">K27-72</f>
        <v>4</v>
      </c>
      <c r="M27" s="119"/>
      <c r="N27" s="120" t="n">
        <f aca="false">M27-72</f>
        <v>-72</v>
      </c>
      <c r="O27" s="119" t="n">
        <f aca="false">G27+I27+K27+M27</f>
        <v>223</v>
      </c>
      <c r="P27" s="120" t="n">
        <f aca="false">H27+J27+L27+N27</f>
        <v>-65</v>
      </c>
    </row>
    <row r="28" customFormat="false" ht="12.75" hidden="false" customHeight="false" outlineLevel="0" collapsed="false">
      <c r="A28" s="0" t="s">
        <v>291</v>
      </c>
      <c r="B28" s="0" t="s">
        <v>249</v>
      </c>
      <c r="C28" s="0" t="s">
        <v>234</v>
      </c>
      <c r="D28" s="47" t="s">
        <v>183</v>
      </c>
      <c r="E28" s="117"/>
      <c r="F28" s="118"/>
      <c r="G28" s="119" t="n">
        <v>74</v>
      </c>
      <c r="H28" s="120" t="n">
        <f aca="false">G28-72</f>
        <v>2</v>
      </c>
      <c r="I28" s="121" t="n">
        <v>75</v>
      </c>
      <c r="J28" s="120" t="n">
        <f aca="false">I28-72</f>
        <v>3</v>
      </c>
      <c r="K28" s="119" t="n">
        <v>73</v>
      </c>
      <c r="L28" s="120" t="n">
        <f aca="false">K28-72</f>
        <v>1</v>
      </c>
      <c r="M28" s="119"/>
      <c r="N28" s="120" t="n">
        <f aca="false">M28-72</f>
        <v>-72</v>
      </c>
      <c r="O28" s="119" t="n">
        <f aca="false">G28+I28+K28+M28</f>
        <v>222</v>
      </c>
      <c r="P28" s="120" t="n">
        <f aca="false">H28+J28+L28+N28</f>
        <v>-66</v>
      </c>
    </row>
    <row r="29" customFormat="false" ht="12.75" hidden="false" customHeight="false" outlineLevel="0" collapsed="false">
      <c r="A29" s="0" t="s">
        <v>292</v>
      </c>
      <c r="B29" s="0" t="s">
        <v>236</v>
      </c>
      <c r="C29" s="0" t="s">
        <v>293</v>
      </c>
      <c r="D29" s="47" t="s">
        <v>294</v>
      </c>
      <c r="E29" s="117"/>
      <c r="F29" s="118"/>
      <c r="G29" s="119" t="n">
        <v>73</v>
      </c>
      <c r="H29" s="120" t="n">
        <f aca="false">G29-72</f>
        <v>1</v>
      </c>
      <c r="I29" s="121" t="n">
        <v>72</v>
      </c>
      <c r="J29" s="120" t="n">
        <f aca="false">I29-72</f>
        <v>0</v>
      </c>
      <c r="K29" s="122" t="n">
        <v>71</v>
      </c>
      <c r="L29" s="120" t="n">
        <f aca="false">K29-72</f>
        <v>-1</v>
      </c>
      <c r="M29" s="119"/>
      <c r="N29" s="120" t="n">
        <f aca="false">M29-72</f>
        <v>-72</v>
      </c>
      <c r="O29" s="119" t="n">
        <f aca="false">G29+I29+K29+M29</f>
        <v>216</v>
      </c>
      <c r="P29" s="120" t="n">
        <f aca="false">H29+J29+L29+N29</f>
        <v>-72</v>
      </c>
    </row>
    <row r="30" customFormat="false" ht="12.75" hidden="false" customHeight="false" outlineLevel="0" collapsed="false">
      <c r="A30" s="0" t="s">
        <v>295</v>
      </c>
      <c r="B30" s="0" t="s">
        <v>236</v>
      </c>
      <c r="C30" s="0" t="s">
        <v>265</v>
      </c>
      <c r="D30" s="47" t="s">
        <v>192</v>
      </c>
      <c r="E30" s="117"/>
      <c r="F30" s="118"/>
      <c r="G30" s="119" t="n">
        <v>69</v>
      </c>
      <c r="H30" s="120" t="n">
        <f aca="false">G30-72</f>
        <v>-3</v>
      </c>
      <c r="I30" s="121" t="n">
        <v>73</v>
      </c>
      <c r="J30" s="120" t="n">
        <f aca="false">I30-72</f>
        <v>1</v>
      </c>
      <c r="K30" s="119" t="n">
        <v>73</v>
      </c>
      <c r="L30" s="120" t="n">
        <f aca="false">K30-72</f>
        <v>1</v>
      </c>
      <c r="M30" s="119"/>
      <c r="N30" s="120" t="n">
        <f aca="false">M30-72</f>
        <v>-72</v>
      </c>
      <c r="O30" s="119" t="n">
        <f aca="false">G30+I30+K30+M30</f>
        <v>215</v>
      </c>
      <c r="P30" s="120" t="n">
        <f aca="false">H30+J30+L30+N30</f>
        <v>-73</v>
      </c>
    </row>
    <row r="31" customFormat="false" ht="12.75" hidden="true" customHeight="false" outlineLevel="0" collapsed="false">
      <c r="A31" s="0" t="s">
        <v>296</v>
      </c>
      <c r="B31" s="0" t="s">
        <v>236</v>
      </c>
      <c r="C31" s="0" t="n">
        <v>16</v>
      </c>
      <c r="D31" s="47" t="s">
        <v>297</v>
      </c>
      <c r="E31" s="117"/>
      <c r="F31" s="118"/>
      <c r="G31" s="119" t="n">
        <v>76</v>
      </c>
      <c r="H31" s="120" t="n">
        <f aca="false">G31-72</f>
        <v>4</v>
      </c>
      <c r="I31" s="121" t="n">
        <v>79</v>
      </c>
      <c r="J31" s="120" t="n">
        <f aca="false">I31-72</f>
        <v>7</v>
      </c>
      <c r="K31" s="119"/>
      <c r="L31" s="120" t="n">
        <f aca="false">K31-72</f>
        <v>-72</v>
      </c>
      <c r="M31" s="119"/>
      <c r="N31" s="120" t="n">
        <f aca="false">M31-72</f>
        <v>-72</v>
      </c>
      <c r="O31" s="119" t="n">
        <f aca="false">G31+I31+K31+M31</f>
        <v>155</v>
      </c>
      <c r="P31" s="120" t="n">
        <f aca="false">H31+J31+L31+N31</f>
        <v>-133</v>
      </c>
    </row>
    <row r="32" customFormat="false" ht="12.75" hidden="true" customHeight="false" outlineLevel="0" collapsed="false">
      <c r="A32" s="0" t="s">
        <v>298</v>
      </c>
      <c r="B32" s="0" t="s">
        <v>299</v>
      </c>
      <c r="C32" s="0" t="n">
        <v>18</v>
      </c>
      <c r="D32" s="47" t="s">
        <v>300</v>
      </c>
      <c r="E32" s="117"/>
      <c r="F32" s="118"/>
      <c r="G32" s="119" t="n">
        <v>76</v>
      </c>
      <c r="H32" s="120" t="n">
        <f aca="false">G32-72</f>
        <v>4</v>
      </c>
      <c r="I32" s="121" t="n">
        <v>77</v>
      </c>
      <c r="J32" s="120" t="n">
        <f aca="false">I32-72</f>
        <v>5</v>
      </c>
      <c r="K32" s="119"/>
      <c r="L32" s="120" t="n">
        <f aca="false">K32-72</f>
        <v>-72</v>
      </c>
      <c r="M32" s="119"/>
      <c r="N32" s="120" t="n">
        <f aca="false">M32-72</f>
        <v>-72</v>
      </c>
      <c r="O32" s="119" t="n">
        <f aca="false">G32+I32+K32+M32</f>
        <v>153</v>
      </c>
      <c r="P32" s="120" t="n">
        <f aca="false">H32+J32+L32+N32</f>
        <v>-135</v>
      </c>
    </row>
    <row r="33" customFormat="false" ht="12.75" hidden="true" customHeight="false" outlineLevel="0" collapsed="false">
      <c r="A33" s="0" t="s">
        <v>301</v>
      </c>
      <c r="B33" s="0" t="s">
        <v>276</v>
      </c>
      <c r="C33" s="0" t="n">
        <v>1</v>
      </c>
      <c r="D33" s="47" t="s">
        <v>302</v>
      </c>
      <c r="E33" s="117"/>
      <c r="F33" s="118"/>
      <c r="G33" s="123" t="n">
        <v>78</v>
      </c>
      <c r="H33" s="120" t="n">
        <f aca="false">G33-72</f>
        <v>6</v>
      </c>
      <c r="I33" s="124" t="n">
        <v>75</v>
      </c>
      <c r="J33" s="120" t="n">
        <f aca="false">I33-72</f>
        <v>3</v>
      </c>
      <c r="K33" s="122"/>
      <c r="L33" s="120" t="n">
        <f aca="false">K33-72</f>
        <v>-72</v>
      </c>
      <c r="M33" s="119"/>
      <c r="N33" s="120" t="n">
        <f aca="false">M33-72</f>
        <v>-72</v>
      </c>
      <c r="O33" s="119" t="n">
        <f aca="false">G33+I33+K33+M33</f>
        <v>153</v>
      </c>
      <c r="P33" s="120" t="n">
        <f aca="false">H33+J33+L33+N33</f>
        <v>-135</v>
      </c>
    </row>
    <row r="34" customFormat="false" ht="12.75" hidden="false" customHeight="false" outlineLevel="0" collapsed="false">
      <c r="A34" s="0" t="s">
        <v>303</v>
      </c>
      <c r="B34" s="0" t="s">
        <v>236</v>
      </c>
      <c r="C34" s="0" t="s">
        <v>304</v>
      </c>
      <c r="D34" s="53" t="s">
        <v>168</v>
      </c>
      <c r="E34" s="117"/>
      <c r="F34" s="118"/>
      <c r="G34" s="123" t="n">
        <v>73</v>
      </c>
      <c r="H34" s="120" t="n">
        <f aca="false">G34-72</f>
        <v>1</v>
      </c>
      <c r="I34" s="124" t="n">
        <v>68</v>
      </c>
      <c r="J34" s="120" t="n">
        <f aca="false">I34-72</f>
        <v>-4</v>
      </c>
      <c r="K34" s="122" t="n">
        <v>71</v>
      </c>
      <c r="L34" s="120" t="n">
        <f aca="false">K34-72</f>
        <v>-1</v>
      </c>
      <c r="M34" s="119"/>
      <c r="N34" s="120" t="n">
        <f aca="false">M34-72</f>
        <v>-72</v>
      </c>
      <c r="O34" s="119" t="n">
        <f aca="false">G34+I34+K34+M34</f>
        <v>212</v>
      </c>
      <c r="P34" s="120" t="n">
        <f aca="false">H34+J34+L34+N34</f>
        <v>-76</v>
      </c>
    </row>
    <row r="35" customFormat="false" ht="12.75" hidden="false" customHeight="false" outlineLevel="0" collapsed="false">
      <c r="A35" s="0" t="s">
        <v>305</v>
      </c>
      <c r="B35" s="0" t="s">
        <v>236</v>
      </c>
      <c r="C35" s="0" t="s">
        <v>306</v>
      </c>
      <c r="D35" s="53" t="s">
        <v>198</v>
      </c>
      <c r="E35" s="117"/>
      <c r="F35" s="118"/>
      <c r="G35" s="123" t="n">
        <v>70</v>
      </c>
      <c r="H35" s="120" t="n">
        <f aca="false">G35-72</f>
        <v>-2</v>
      </c>
      <c r="I35" s="124" t="n">
        <v>74</v>
      </c>
      <c r="J35" s="120" t="n">
        <f aca="false">I35-72</f>
        <v>2</v>
      </c>
      <c r="K35" s="122" t="n">
        <v>74</v>
      </c>
      <c r="L35" s="120" t="n">
        <f aca="false">K35-72</f>
        <v>2</v>
      </c>
      <c r="M35" s="119"/>
      <c r="N35" s="120" t="n">
        <f aca="false">M35-72</f>
        <v>-72</v>
      </c>
      <c r="O35" s="119" t="n">
        <f aca="false">G35+I35+K35+M35</f>
        <v>218</v>
      </c>
      <c r="P35" s="120" t="n">
        <f aca="false">H35+J35+L35+N35</f>
        <v>-70</v>
      </c>
    </row>
    <row r="36" customFormat="false" ht="12.75" hidden="false" customHeight="false" outlineLevel="0" collapsed="false">
      <c r="A36" s="0" t="s">
        <v>307</v>
      </c>
      <c r="B36" s="0" t="s">
        <v>308</v>
      </c>
      <c r="C36" s="0" t="n">
        <v>2</v>
      </c>
      <c r="D36" s="47" t="s">
        <v>309</v>
      </c>
      <c r="E36" s="117"/>
      <c r="F36" s="118"/>
      <c r="G36" s="123" t="n">
        <v>74</v>
      </c>
      <c r="H36" s="120" t="n">
        <f aca="false">G36-72</f>
        <v>2</v>
      </c>
      <c r="I36" s="124" t="n">
        <v>73</v>
      </c>
      <c r="J36" s="120" t="n">
        <f aca="false">I36-72</f>
        <v>1</v>
      </c>
      <c r="K36" s="122" t="n">
        <v>74</v>
      </c>
      <c r="L36" s="120" t="n">
        <f aca="false">K36-72</f>
        <v>2</v>
      </c>
      <c r="M36" s="119"/>
      <c r="N36" s="120" t="n">
        <f aca="false">M36-72</f>
        <v>-72</v>
      </c>
      <c r="O36" s="119" t="n">
        <f aca="false">G36+I36+K36+M36</f>
        <v>221</v>
      </c>
      <c r="P36" s="120" t="n">
        <f aca="false">H36+J36+L36+N36</f>
        <v>-67</v>
      </c>
    </row>
    <row r="37" customFormat="false" ht="12.75" hidden="false" customHeight="false" outlineLevel="0" collapsed="false">
      <c r="A37" s="0" t="s">
        <v>310</v>
      </c>
      <c r="B37" s="0" t="s">
        <v>311</v>
      </c>
      <c r="C37" s="0" t="s">
        <v>312</v>
      </c>
      <c r="D37" s="47" t="s">
        <v>313</v>
      </c>
      <c r="E37" s="117"/>
      <c r="F37" s="118"/>
      <c r="G37" s="125" t="n">
        <v>75</v>
      </c>
      <c r="H37" s="120" t="n">
        <f aca="false">G37-72</f>
        <v>3</v>
      </c>
      <c r="I37" s="126" t="n">
        <v>73</v>
      </c>
      <c r="J37" s="120" t="n">
        <f aca="false">I37-72</f>
        <v>1</v>
      </c>
      <c r="K37" s="125" t="n">
        <v>68</v>
      </c>
      <c r="L37" s="120" t="n">
        <f aca="false">K37-72</f>
        <v>-4</v>
      </c>
      <c r="M37" s="119"/>
      <c r="N37" s="120" t="n">
        <f aca="false">M37-72</f>
        <v>-72</v>
      </c>
      <c r="O37" s="119" t="n">
        <f aca="false">G37+I37+K37+M37</f>
        <v>216</v>
      </c>
      <c r="P37" s="120" t="n">
        <f aca="false">H37+J37+L37+N37</f>
        <v>-72</v>
      </c>
    </row>
    <row r="38" customFormat="false" ht="12.75" hidden="false" customHeight="false" outlineLevel="0" collapsed="false">
      <c r="A38" s="0" t="s">
        <v>314</v>
      </c>
      <c r="B38" s="0" t="s">
        <v>236</v>
      </c>
      <c r="C38" s="0" t="s">
        <v>237</v>
      </c>
      <c r="D38" s="47" t="s">
        <v>182</v>
      </c>
      <c r="E38" s="117"/>
      <c r="F38" s="118"/>
      <c r="G38" s="123" t="n">
        <v>72</v>
      </c>
      <c r="H38" s="120" t="n">
        <f aca="false">G38-72</f>
        <v>0</v>
      </c>
      <c r="I38" s="126" t="n">
        <v>75</v>
      </c>
      <c r="J38" s="120" t="n">
        <f aca="false">I38-72</f>
        <v>3</v>
      </c>
      <c r="K38" s="122" t="n">
        <v>69</v>
      </c>
      <c r="L38" s="120" t="n">
        <f aca="false">K38-72</f>
        <v>-3</v>
      </c>
      <c r="M38" s="119"/>
      <c r="N38" s="120" t="n">
        <f aca="false">M38-72</f>
        <v>-72</v>
      </c>
      <c r="O38" s="119" t="n">
        <f aca="false">G38+I38+K38+M38</f>
        <v>216</v>
      </c>
      <c r="P38" s="120" t="n">
        <f aca="false">H38+J38+L38+N38</f>
        <v>-72</v>
      </c>
    </row>
    <row r="39" customFormat="false" ht="12.75" hidden="true" customHeight="false" outlineLevel="0" collapsed="false">
      <c r="A39" s="0" t="s">
        <v>315</v>
      </c>
      <c r="B39" s="0" t="s">
        <v>236</v>
      </c>
      <c r="C39" s="0" t="n">
        <v>16</v>
      </c>
      <c r="D39" s="53" t="s">
        <v>189</v>
      </c>
      <c r="E39" s="117"/>
      <c r="F39" s="118"/>
      <c r="G39" s="123" t="n">
        <v>76</v>
      </c>
      <c r="H39" s="120" t="n">
        <f aca="false">G39-72</f>
        <v>4</v>
      </c>
      <c r="I39" s="126" t="n">
        <v>76</v>
      </c>
      <c r="J39" s="120" t="n">
        <f aca="false">I39-72</f>
        <v>4</v>
      </c>
      <c r="K39" s="119"/>
      <c r="L39" s="120" t="n">
        <f aca="false">K39-72</f>
        <v>-72</v>
      </c>
      <c r="M39" s="119"/>
      <c r="N39" s="120" t="n">
        <f aca="false">M39-72</f>
        <v>-72</v>
      </c>
      <c r="O39" s="119" t="n">
        <f aca="false">G39+I39+K39+M39</f>
        <v>152</v>
      </c>
      <c r="P39" s="120" t="n">
        <f aca="false">H39+J39+L39+N39</f>
        <v>-136</v>
      </c>
    </row>
    <row r="40" customFormat="false" ht="12.75" hidden="false" customHeight="false" outlineLevel="0" collapsed="false">
      <c r="A40" s="0" t="s">
        <v>316</v>
      </c>
      <c r="B40" s="0" t="s">
        <v>299</v>
      </c>
      <c r="C40" s="0" t="n">
        <v>19</v>
      </c>
      <c r="D40" s="53" t="s">
        <v>317</v>
      </c>
      <c r="E40" s="117"/>
      <c r="F40" s="118"/>
      <c r="G40" s="123" t="n">
        <v>71</v>
      </c>
      <c r="H40" s="120" t="n">
        <f aca="false">G40-72</f>
        <v>-1</v>
      </c>
      <c r="I40" s="126" t="n">
        <v>74</v>
      </c>
      <c r="J40" s="120" t="n">
        <f aca="false">I40-72</f>
        <v>2</v>
      </c>
      <c r="K40" s="122" t="n">
        <v>71</v>
      </c>
      <c r="L40" s="120" t="n">
        <f aca="false">K40-72</f>
        <v>-1</v>
      </c>
      <c r="M40" s="119"/>
      <c r="N40" s="120" t="n">
        <f aca="false">M40-72</f>
        <v>-72</v>
      </c>
      <c r="O40" s="119" t="n">
        <f aca="false">G40+I40+K40+M40</f>
        <v>216</v>
      </c>
      <c r="P40" s="120" t="n">
        <f aca="false">H40+J40+L40+N40</f>
        <v>-72</v>
      </c>
    </row>
    <row r="41" customFormat="false" ht="12.75" hidden="true" customHeight="false" outlineLevel="0" collapsed="false">
      <c r="A41" s="0" t="s">
        <v>318</v>
      </c>
      <c r="B41" s="0" t="s">
        <v>236</v>
      </c>
      <c r="C41" s="0" t="s">
        <v>319</v>
      </c>
      <c r="D41" s="47" t="s">
        <v>187</v>
      </c>
      <c r="E41" s="117"/>
      <c r="F41" s="118"/>
      <c r="G41" s="123"/>
      <c r="H41" s="120" t="n">
        <f aca="false">G41-72</f>
        <v>-72</v>
      </c>
      <c r="I41" s="126"/>
      <c r="J41" s="120" t="n">
        <f aca="false">I41-72</f>
        <v>-72</v>
      </c>
      <c r="K41" s="123"/>
      <c r="L41" s="120" t="n">
        <f aca="false">K41-72</f>
        <v>-72</v>
      </c>
      <c r="M41" s="119"/>
      <c r="N41" s="120" t="n">
        <f aca="false">M41-72</f>
        <v>-72</v>
      </c>
      <c r="O41" s="119" t="n">
        <f aca="false">G41+I41+K41+M41</f>
        <v>0</v>
      </c>
      <c r="P41" s="120" t="n">
        <f aca="false">H41+J41+L41+N41</f>
        <v>-288</v>
      </c>
    </row>
    <row r="42" customFormat="false" ht="12.75" hidden="false" customHeight="false" outlineLevel="0" collapsed="false">
      <c r="A42" s="0" t="s">
        <v>320</v>
      </c>
      <c r="B42" s="0" t="s">
        <v>236</v>
      </c>
      <c r="C42" s="0" t="s">
        <v>321</v>
      </c>
      <c r="D42" s="47" t="s">
        <v>171</v>
      </c>
      <c r="E42" s="117"/>
      <c r="F42" s="118"/>
      <c r="G42" s="123" t="n">
        <v>68</v>
      </c>
      <c r="H42" s="120" t="n">
        <f aca="false">G42-72</f>
        <v>-4</v>
      </c>
      <c r="I42" s="126" t="n">
        <v>75</v>
      </c>
      <c r="J42" s="120" t="n">
        <f aca="false">I42-72</f>
        <v>3</v>
      </c>
      <c r="K42" s="123" t="n">
        <v>72</v>
      </c>
      <c r="L42" s="120" t="n">
        <f aca="false">K42-72</f>
        <v>0</v>
      </c>
      <c r="M42" s="119"/>
      <c r="N42" s="120" t="n">
        <f aca="false">M42-72</f>
        <v>-72</v>
      </c>
      <c r="O42" s="119" t="n">
        <f aca="false">G42+I42+K42+M42</f>
        <v>215</v>
      </c>
      <c r="P42" s="120" t="n">
        <f aca="false">H42+J42+L42+N42</f>
        <v>-73</v>
      </c>
    </row>
    <row r="43" customFormat="false" ht="12.75" hidden="false" customHeight="false" outlineLevel="0" collapsed="false">
      <c r="A43" s="0" t="s">
        <v>322</v>
      </c>
      <c r="B43" s="0" t="s">
        <v>308</v>
      </c>
      <c r="C43" s="0" t="n">
        <v>1</v>
      </c>
      <c r="D43" s="47" t="s">
        <v>323</v>
      </c>
      <c r="E43" s="117"/>
      <c r="F43" s="118"/>
      <c r="G43" s="123" t="n">
        <v>74</v>
      </c>
      <c r="H43" s="120" t="n">
        <f aca="false">G43-72</f>
        <v>2</v>
      </c>
      <c r="I43" s="126" t="n">
        <v>74</v>
      </c>
      <c r="J43" s="120" t="n">
        <f aca="false">I43-72</f>
        <v>2</v>
      </c>
      <c r="K43" s="122" t="n">
        <v>71</v>
      </c>
      <c r="L43" s="120" t="n">
        <f aca="false">K43-72</f>
        <v>-1</v>
      </c>
      <c r="M43" s="119"/>
      <c r="N43" s="120" t="n">
        <f aca="false">M43-72</f>
        <v>-72</v>
      </c>
      <c r="O43" s="119" t="n">
        <f aca="false">G43+I43+K43+M43</f>
        <v>219</v>
      </c>
      <c r="P43" s="120" t="n">
        <f aca="false">H43+J43+L43+N43</f>
        <v>-69</v>
      </c>
    </row>
    <row r="44" customFormat="false" ht="12.75" hidden="false" customHeight="false" outlineLevel="0" collapsed="false">
      <c r="A44" s="0" t="s">
        <v>324</v>
      </c>
      <c r="B44" s="0" t="s">
        <v>256</v>
      </c>
      <c r="C44" s="0" t="s">
        <v>237</v>
      </c>
      <c r="D44" s="47" t="s">
        <v>186</v>
      </c>
      <c r="E44" s="117"/>
      <c r="F44" s="118"/>
      <c r="G44" s="123" t="n">
        <v>70</v>
      </c>
      <c r="H44" s="120" t="n">
        <f aca="false">G44-72</f>
        <v>-2</v>
      </c>
      <c r="I44" s="126" t="n">
        <v>67</v>
      </c>
      <c r="J44" s="120" t="n">
        <f aca="false">I44-72</f>
        <v>-5</v>
      </c>
      <c r="K44" s="119" t="n">
        <v>73</v>
      </c>
      <c r="L44" s="120" t="n">
        <f aca="false">K44-72</f>
        <v>1</v>
      </c>
      <c r="M44" s="119"/>
      <c r="N44" s="120" t="n">
        <f aca="false">M44-72</f>
        <v>-72</v>
      </c>
      <c r="O44" s="119" t="n">
        <f aca="false">G44+I44+K44+M44</f>
        <v>210</v>
      </c>
      <c r="P44" s="120" t="n">
        <f aca="false">H44+J44+L44+N44</f>
        <v>-78</v>
      </c>
    </row>
    <row r="45" customFormat="false" ht="12.75" hidden="false" customHeight="false" outlineLevel="0" collapsed="false">
      <c r="A45" s="0" t="s">
        <v>325</v>
      </c>
      <c r="B45" s="0" t="s">
        <v>326</v>
      </c>
      <c r="C45" s="0" t="s">
        <v>327</v>
      </c>
      <c r="D45" s="53" t="s">
        <v>204</v>
      </c>
      <c r="E45" s="117"/>
      <c r="F45" s="118"/>
      <c r="G45" s="123" t="n">
        <v>69</v>
      </c>
      <c r="H45" s="120" t="n">
        <f aca="false">G45-72</f>
        <v>-3</v>
      </c>
      <c r="I45" s="126" t="n">
        <v>76</v>
      </c>
      <c r="J45" s="120" t="n">
        <f aca="false">I45-72</f>
        <v>4</v>
      </c>
      <c r="K45" s="119" t="n">
        <v>72</v>
      </c>
      <c r="L45" s="120" t="n">
        <f aca="false">K45-72</f>
        <v>0</v>
      </c>
      <c r="M45" s="119"/>
      <c r="N45" s="120" t="n">
        <f aca="false">M45-72</f>
        <v>-72</v>
      </c>
      <c r="O45" s="119" t="n">
        <f aca="false">G45+I45+K45+M45</f>
        <v>217</v>
      </c>
      <c r="P45" s="120" t="n">
        <f aca="false">H45+J45+L45+N45</f>
        <v>-71</v>
      </c>
    </row>
    <row r="46" customFormat="false" ht="12.75" hidden="true" customHeight="false" outlineLevel="0" collapsed="false">
      <c r="A46" s="0" t="s">
        <v>328</v>
      </c>
      <c r="B46" s="0" t="s">
        <v>326</v>
      </c>
      <c r="C46" s="0" t="n">
        <v>9</v>
      </c>
      <c r="D46" s="53" t="s">
        <v>329</v>
      </c>
      <c r="E46" s="117"/>
      <c r="F46" s="118"/>
      <c r="G46" s="123" t="n">
        <v>79</v>
      </c>
      <c r="H46" s="120" t="n">
        <f aca="false">G46-72</f>
        <v>7</v>
      </c>
      <c r="I46" s="126" t="n">
        <v>80</v>
      </c>
      <c r="J46" s="120" t="n">
        <f aca="false">I46-72</f>
        <v>8</v>
      </c>
      <c r="K46" s="122"/>
      <c r="L46" s="120" t="n">
        <f aca="false">K46-72</f>
        <v>-72</v>
      </c>
      <c r="M46" s="119"/>
      <c r="N46" s="120" t="n">
        <f aca="false">M46-72</f>
        <v>-72</v>
      </c>
      <c r="O46" s="119" t="n">
        <f aca="false">G46+I46+K46+M46</f>
        <v>159</v>
      </c>
      <c r="P46" s="120" t="n">
        <f aca="false">H46+J46+L46+N46</f>
        <v>-129</v>
      </c>
    </row>
    <row r="47" customFormat="false" ht="12.75" hidden="true" customHeight="false" outlineLevel="0" collapsed="false">
      <c r="A47" s="0" t="s">
        <v>330</v>
      </c>
      <c r="B47" s="0" t="s">
        <v>331</v>
      </c>
      <c r="C47" s="0" t="n">
        <v>1</v>
      </c>
      <c r="D47" s="47" t="s">
        <v>332</v>
      </c>
      <c r="E47" s="117"/>
      <c r="F47" s="118"/>
      <c r="G47" s="123" t="n">
        <v>74</v>
      </c>
      <c r="H47" s="120" t="n">
        <f aca="false">G47-72</f>
        <v>2</v>
      </c>
      <c r="I47" s="126" t="n">
        <v>76</v>
      </c>
      <c r="J47" s="120" t="n">
        <f aca="false">I47-72</f>
        <v>4</v>
      </c>
      <c r="K47" s="123"/>
      <c r="L47" s="120" t="n">
        <f aca="false">K47-72</f>
        <v>-72</v>
      </c>
      <c r="M47" s="119"/>
      <c r="N47" s="120" t="n">
        <f aca="false">M47-72</f>
        <v>-72</v>
      </c>
      <c r="O47" s="119" t="n">
        <f aca="false">G47+I47+K47+M47</f>
        <v>150</v>
      </c>
      <c r="P47" s="120" t="n">
        <f aca="false">H47+J47+L47+N47</f>
        <v>-138</v>
      </c>
    </row>
    <row r="48" customFormat="false" ht="12.75" hidden="false" customHeight="false" outlineLevel="0" collapsed="false">
      <c r="A48" s="0" t="s">
        <v>333</v>
      </c>
      <c r="B48" s="0" t="s">
        <v>299</v>
      </c>
      <c r="C48" s="0" t="s">
        <v>334</v>
      </c>
      <c r="D48" s="47" t="s">
        <v>164</v>
      </c>
      <c r="E48" s="117"/>
      <c r="F48" s="118"/>
      <c r="G48" s="123" t="n">
        <v>73</v>
      </c>
      <c r="H48" s="120" t="n">
        <f aca="false">G48-72</f>
        <v>1</v>
      </c>
      <c r="I48" s="126" t="n">
        <v>71</v>
      </c>
      <c r="J48" s="120" t="n">
        <f aca="false">I48-72</f>
        <v>-1</v>
      </c>
      <c r="K48" s="122" t="n">
        <v>72</v>
      </c>
      <c r="L48" s="120" t="n">
        <f aca="false">K48-72</f>
        <v>0</v>
      </c>
      <c r="M48" s="119"/>
      <c r="N48" s="120" t="n">
        <f aca="false">M48-72</f>
        <v>-72</v>
      </c>
      <c r="O48" s="119" t="n">
        <f aca="false">G48+I48+K48+M48</f>
        <v>216</v>
      </c>
      <c r="P48" s="120" t="n">
        <f aca="false">H48+J48+L48+N48</f>
        <v>-72</v>
      </c>
    </row>
    <row r="49" customFormat="false" ht="12.75" hidden="false" customHeight="false" outlineLevel="0" collapsed="false">
      <c r="A49" s="0" t="s">
        <v>335</v>
      </c>
      <c r="B49" s="0" t="s">
        <v>336</v>
      </c>
      <c r="C49" s="0" t="s">
        <v>337</v>
      </c>
      <c r="D49" s="47" t="s">
        <v>155</v>
      </c>
      <c r="E49" s="117"/>
      <c r="F49" s="118"/>
      <c r="G49" s="123" t="n">
        <v>69</v>
      </c>
      <c r="H49" s="120" t="n">
        <f aca="false">G49-72</f>
        <v>-3</v>
      </c>
      <c r="I49" s="126" t="n">
        <v>71</v>
      </c>
      <c r="J49" s="120" t="n">
        <f aca="false">I49-72</f>
        <v>-1</v>
      </c>
      <c r="K49" s="123" t="n">
        <v>65</v>
      </c>
      <c r="L49" s="120" t="n">
        <f aca="false">K49-72</f>
        <v>-7</v>
      </c>
      <c r="M49" s="119"/>
      <c r="N49" s="120" t="n">
        <f aca="false">M49-72</f>
        <v>-72</v>
      </c>
      <c r="O49" s="119" t="n">
        <f aca="false">G49+I49+K49+M49</f>
        <v>205</v>
      </c>
      <c r="P49" s="120" t="n">
        <f aca="false">H49+J49+L49+N49</f>
        <v>-83</v>
      </c>
    </row>
    <row r="50" customFormat="false" ht="12.75" hidden="false" customHeight="false" outlineLevel="0" collapsed="false">
      <c r="A50" s="0" t="s">
        <v>338</v>
      </c>
      <c r="B50" s="0" t="s">
        <v>236</v>
      </c>
      <c r="C50" s="0" t="s">
        <v>339</v>
      </c>
      <c r="D50" s="47" t="s">
        <v>157</v>
      </c>
      <c r="E50" s="117"/>
      <c r="F50" s="118"/>
      <c r="G50" s="123" t="n">
        <v>70</v>
      </c>
      <c r="H50" s="120" t="n">
        <f aca="false">G50-72</f>
        <v>-2</v>
      </c>
      <c r="I50" s="126" t="n">
        <v>79</v>
      </c>
      <c r="J50" s="120" t="n">
        <f aca="false">I50-72</f>
        <v>7</v>
      </c>
      <c r="K50" s="122" t="n">
        <v>74</v>
      </c>
      <c r="L50" s="120" t="n">
        <f aca="false">K50-72</f>
        <v>2</v>
      </c>
      <c r="M50" s="119"/>
      <c r="N50" s="120" t="n">
        <f aca="false">M50-72</f>
        <v>-72</v>
      </c>
      <c r="O50" s="119" t="n">
        <f aca="false">G50+I50+K50+M50</f>
        <v>223</v>
      </c>
      <c r="P50" s="120" t="n">
        <f aca="false">H50+J50+L50+N50</f>
        <v>-65</v>
      </c>
    </row>
    <row r="51" customFormat="false" ht="12.75" hidden="true" customHeight="false" outlineLevel="0" collapsed="false">
      <c r="A51" s="0" t="s">
        <v>340</v>
      </c>
      <c r="B51" s="0" t="s">
        <v>299</v>
      </c>
      <c r="C51" s="0" t="n">
        <v>18</v>
      </c>
      <c r="D51" s="53" t="s">
        <v>341</v>
      </c>
      <c r="E51" s="117"/>
      <c r="F51" s="118"/>
      <c r="G51" s="123" t="n">
        <v>77</v>
      </c>
      <c r="H51" s="120" t="n">
        <f aca="false">G51-72</f>
        <v>5</v>
      </c>
      <c r="I51" s="126" t="n">
        <v>77</v>
      </c>
      <c r="J51" s="120" t="n">
        <f aca="false">I51-72</f>
        <v>5</v>
      </c>
      <c r="K51" s="119"/>
      <c r="L51" s="120" t="n">
        <f aca="false">K51-72</f>
        <v>-72</v>
      </c>
      <c r="M51" s="119"/>
      <c r="N51" s="120" t="n">
        <f aca="false">M51-72</f>
        <v>-72</v>
      </c>
      <c r="O51" s="119" t="n">
        <f aca="false">G51+I51+K51+M51</f>
        <v>154</v>
      </c>
      <c r="P51" s="120" t="n">
        <f aca="false">H51+J51+L51+N51</f>
        <v>-134</v>
      </c>
    </row>
    <row r="52" customFormat="false" ht="12.75" hidden="true" customHeight="false" outlineLevel="0" collapsed="false">
      <c r="A52" s="0" t="s">
        <v>342</v>
      </c>
      <c r="B52" s="0" t="s">
        <v>236</v>
      </c>
      <c r="C52" s="0" t="n">
        <v>1</v>
      </c>
      <c r="D52" s="47" t="s">
        <v>343</v>
      </c>
      <c r="E52" s="117"/>
      <c r="F52" s="118"/>
      <c r="G52" s="123" t="n">
        <v>76</v>
      </c>
      <c r="H52" s="120" t="n">
        <f aca="false">G52-72</f>
        <v>4</v>
      </c>
      <c r="I52" s="126" t="n">
        <v>80</v>
      </c>
      <c r="J52" s="120" t="n">
        <f aca="false">I52-72</f>
        <v>8</v>
      </c>
      <c r="K52" s="123"/>
      <c r="L52" s="120" t="n">
        <f aca="false">K52-72</f>
        <v>-72</v>
      </c>
      <c r="M52" s="119"/>
      <c r="N52" s="120" t="n">
        <f aca="false">M52-72</f>
        <v>-72</v>
      </c>
      <c r="O52" s="119" t="n">
        <f aca="false">G52+I52+K52+M52</f>
        <v>156</v>
      </c>
      <c r="P52" s="120" t="n">
        <f aca="false">H52+J52+L52+N52</f>
        <v>-132</v>
      </c>
    </row>
    <row r="53" customFormat="false" ht="12.75" hidden="false" customHeight="false" outlineLevel="0" collapsed="false">
      <c r="A53" s="0" t="s">
        <v>344</v>
      </c>
      <c r="B53" s="0" t="s">
        <v>345</v>
      </c>
      <c r="C53" s="0" t="s">
        <v>346</v>
      </c>
      <c r="D53" s="47" t="s">
        <v>347</v>
      </c>
      <c r="E53" s="117"/>
      <c r="F53" s="118"/>
      <c r="G53" s="123" t="n">
        <v>72</v>
      </c>
      <c r="H53" s="120" t="n">
        <f aca="false">G53-72</f>
        <v>0</v>
      </c>
      <c r="I53" s="126" t="n">
        <v>74</v>
      </c>
      <c r="J53" s="120" t="n">
        <f aca="false">I53-72</f>
        <v>2</v>
      </c>
      <c r="K53" s="123" t="n">
        <v>70</v>
      </c>
      <c r="L53" s="120" t="n">
        <f aca="false">K53-72</f>
        <v>-2</v>
      </c>
      <c r="M53" s="119"/>
      <c r="N53" s="120" t="n">
        <f aca="false">M53-72</f>
        <v>-72</v>
      </c>
      <c r="O53" s="119" t="n">
        <f aca="false">G53+I53+K53+M53</f>
        <v>216</v>
      </c>
      <c r="P53" s="120" t="n">
        <f aca="false">H53+J53+L53+N53</f>
        <v>-72</v>
      </c>
    </row>
    <row r="54" customFormat="false" ht="12.75" hidden="false" customHeight="false" outlineLevel="0" collapsed="false">
      <c r="A54" s="0" t="s">
        <v>348</v>
      </c>
      <c r="B54" s="0" t="s">
        <v>236</v>
      </c>
      <c r="C54" s="0" t="n">
        <v>12</v>
      </c>
      <c r="D54" s="47" t="s">
        <v>173</v>
      </c>
      <c r="E54" s="117"/>
      <c r="F54" s="118"/>
      <c r="G54" s="123" t="n">
        <v>74</v>
      </c>
      <c r="H54" s="120" t="n">
        <f aca="false">G54-72</f>
        <v>2</v>
      </c>
      <c r="I54" s="126" t="n">
        <v>72</v>
      </c>
      <c r="J54" s="120" t="n">
        <f aca="false">I54-72</f>
        <v>0</v>
      </c>
      <c r="K54" s="119" t="n">
        <v>72</v>
      </c>
      <c r="L54" s="120" t="n">
        <f aca="false">K54-72</f>
        <v>0</v>
      </c>
      <c r="M54" s="119"/>
      <c r="N54" s="120" t="n">
        <f aca="false">M54-72</f>
        <v>-72</v>
      </c>
      <c r="O54" s="119" t="n">
        <f aca="false">G54+I54+K54+M54</f>
        <v>218</v>
      </c>
      <c r="P54" s="120" t="n">
        <f aca="false">H54+J54+L54+N54</f>
        <v>-70</v>
      </c>
    </row>
    <row r="55" customFormat="false" ht="12.75" hidden="true" customHeight="false" outlineLevel="0" collapsed="false">
      <c r="A55" s="0" t="s">
        <v>349</v>
      </c>
      <c r="B55" s="0" t="s">
        <v>350</v>
      </c>
      <c r="C55" s="0" t="n">
        <v>10</v>
      </c>
      <c r="D55" s="53" t="s">
        <v>351</v>
      </c>
      <c r="E55" s="117"/>
      <c r="F55" s="118"/>
      <c r="G55" s="123" t="n">
        <v>76</v>
      </c>
      <c r="H55" s="120" t="n">
        <f aca="false">G55-72</f>
        <v>4</v>
      </c>
      <c r="I55" s="126" t="n">
        <v>77</v>
      </c>
      <c r="J55" s="120" t="n">
        <f aca="false">I55-72</f>
        <v>5</v>
      </c>
      <c r="K55" s="123"/>
      <c r="L55" s="120" t="n">
        <f aca="false">K55-72</f>
        <v>-72</v>
      </c>
      <c r="M55" s="119"/>
      <c r="N55" s="120" t="n">
        <f aca="false">M55-72</f>
        <v>-72</v>
      </c>
      <c r="O55" s="119" t="n">
        <f aca="false">G55+I55+K55+M55</f>
        <v>153</v>
      </c>
      <c r="P55" s="120" t="n">
        <f aca="false">H55+J55+L55+N55</f>
        <v>-135</v>
      </c>
    </row>
    <row r="56" customFormat="false" ht="12.75" hidden="true" customHeight="false" outlineLevel="0" collapsed="false">
      <c r="A56" s="0" t="s">
        <v>352</v>
      </c>
      <c r="B56" s="0" t="s">
        <v>353</v>
      </c>
      <c r="C56" s="0" t="s">
        <v>234</v>
      </c>
      <c r="D56" s="47" t="s">
        <v>179</v>
      </c>
      <c r="E56" s="117"/>
      <c r="F56" s="118"/>
      <c r="G56" s="123" t="n">
        <v>74</v>
      </c>
      <c r="H56" s="120" t="n">
        <f aca="false">G56-72</f>
        <v>2</v>
      </c>
      <c r="I56" s="126" t="n">
        <v>79</v>
      </c>
      <c r="J56" s="120" t="n">
        <f aca="false">I56-72</f>
        <v>7</v>
      </c>
      <c r="K56" s="119"/>
      <c r="L56" s="120" t="n">
        <f aca="false">K56-72</f>
        <v>-72</v>
      </c>
      <c r="M56" s="119"/>
      <c r="N56" s="120" t="n">
        <f aca="false">M56-72</f>
        <v>-72</v>
      </c>
      <c r="O56" s="119" t="n">
        <f aca="false">G56+I56+K56+M56</f>
        <v>153</v>
      </c>
      <c r="P56" s="120" t="n">
        <f aca="false">H56+J56+L56+N56</f>
        <v>-135</v>
      </c>
    </row>
    <row r="57" customFormat="false" ht="12.75" hidden="true" customHeight="false" outlineLevel="0" collapsed="false">
      <c r="A57" s="0" t="s">
        <v>354</v>
      </c>
      <c r="B57" s="0" t="s">
        <v>236</v>
      </c>
      <c r="C57" s="0" t="n">
        <v>1</v>
      </c>
      <c r="D57" s="53" t="s">
        <v>355</v>
      </c>
      <c r="E57" s="117"/>
      <c r="F57" s="118"/>
      <c r="G57" s="123" t="n">
        <v>78</v>
      </c>
      <c r="H57" s="120" t="n">
        <f aca="false">G57-72</f>
        <v>6</v>
      </c>
      <c r="I57" s="126" t="n">
        <v>81</v>
      </c>
      <c r="J57" s="120" t="n">
        <f aca="false">I57-72</f>
        <v>9</v>
      </c>
      <c r="K57" s="119"/>
      <c r="L57" s="120" t="n">
        <f aca="false">K57-72</f>
        <v>-72</v>
      </c>
      <c r="M57" s="119"/>
      <c r="N57" s="120" t="n">
        <f aca="false">M57-72</f>
        <v>-72</v>
      </c>
      <c r="O57" s="119" t="n">
        <f aca="false">G57+I57+K57+M57</f>
        <v>159</v>
      </c>
      <c r="P57" s="120" t="n">
        <f aca="false">H57+J57+L57+N57</f>
        <v>-129</v>
      </c>
    </row>
    <row r="58" customFormat="false" ht="12.75" hidden="true" customHeight="false" outlineLevel="0" collapsed="false">
      <c r="A58" s="0" t="s">
        <v>356</v>
      </c>
      <c r="B58" s="0" t="s">
        <v>245</v>
      </c>
      <c r="C58" s="0" t="n">
        <v>1</v>
      </c>
      <c r="D58" s="53" t="s">
        <v>357</v>
      </c>
      <c r="E58" s="117"/>
      <c r="F58" s="118"/>
      <c r="G58" s="123" t="n">
        <v>74</v>
      </c>
      <c r="H58" s="120" t="n">
        <f aca="false">G58-72</f>
        <v>2</v>
      </c>
      <c r="I58" s="126" t="n">
        <v>76</v>
      </c>
      <c r="J58" s="120" t="n">
        <f aca="false">I58-72</f>
        <v>4</v>
      </c>
      <c r="K58" s="122"/>
      <c r="L58" s="120" t="n">
        <f aca="false">K58-72</f>
        <v>-72</v>
      </c>
      <c r="M58" s="119"/>
      <c r="N58" s="120" t="n">
        <f aca="false">M58-72</f>
        <v>-72</v>
      </c>
      <c r="O58" s="119" t="n">
        <f aca="false">G58+I58+K58+M58</f>
        <v>150</v>
      </c>
      <c r="P58" s="120" t="n">
        <f aca="false">H58+J58+L58+N58</f>
        <v>-138</v>
      </c>
    </row>
    <row r="59" customFormat="false" ht="12.75" hidden="false" customHeight="false" outlineLevel="0" collapsed="false">
      <c r="A59" s="0" t="s">
        <v>358</v>
      </c>
      <c r="B59" s="0" t="s">
        <v>276</v>
      </c>
      <c r="C59" s="0" t="s">
        <v>346</v>
      </c>
      <c r="D59" s="47" t="s">
        <v>191</v>
      </c>
      <c r="E59" s="117"/>
      <c r="F59" s="118"/>
      <c r="G59" s="123" t="n">
        <v>71</v>
      </c>
      <c r="H59" s="120" t="n">
        <f aca="false">G59-72</f>
        <v>-1</v>
      </c>
      <c r="I59" s="126" t="n">
        <v>71</v>
      </c>
      <c r="J59" s="120" t="n">
        <f aca="false">I59-72</f>
        <v>-1</v>
      </c>
      <c r="K59" s="122" t="n">
        <v>71</v>
      </c>
      <c r="L59" s="120" t="n">
        <f aca="false">K59-72</f>
        <v>-1</v>
      </c>
      <c r="M59" s="119"/>
      <c r="N59" s="120" t="n">
        <f aca="false">M59-72</f>
        <v>-72</v>
      </c>
      <c r="O59" s="119" t="n">
        <f aca="false">G59+I59+K59+M59</f>
        <v>213</v>
      </c>
      <c r="P59" s="120" t="n">
        <f aca="false">H59+J59+L59+N59</f>
        <v>-75</v>
      </c>
    </row>
    <row r="60" customFormat="false" ht="12.75" hidden="true" customHeight="false" outlineLevel="0" collapsed="false">
      <c r="A60" s="0" t="s">
        <v>359</v>
      </c>
      <c r="B60" s="0" t="s">
        <v>236</v>
      </c>
      <c r="C60" s="0" t="n">
        <v>11</v>
      </c>
      <c r="D60" s="53" t="s">
        <v>360</v>
      </c>
      <c r="E60" s="117"/>
      <c r="F60" s="118"/>
      <c r="G60" s="123" t="n">
        <v>81</v>
      </c>
      <c r="H60" s="120" t="n">
        <f aca="false">G60-72</f>
        <v>9</v>
      </c>
      <c r="I60" s="126" t="n">
        <v>79</v>
      </c>
      <c r="J60" s="120" t="n">
        <f aca="false">I60-72</f>
        <v>7</v>
      </c>
      <c r="K60" s="122"/>
      <c r="L60" s="120" t="n">
        <f aca="false">K60-72</f>
        <v>-72</v>
      </c>
      <c r="M60" s="119"/>
      <c r="N60" s="120" t="n">
        <f aca="false">M60-72</f>
        <v>-72</v>
      </c>
      <c r="O60" s="119" t="n">
        <f aca="false">G60+I60+K60+M60</f>
        <v>160</v>
      </c>
      <c r="P60" s="120" t="n">
        <f aca="false">H60+J60+L60+N60</f>
        <v>-128</v>
      </c>
    </row>
    <row r="61" customFormat="false" ht="12.75" hidden="true" customHeight="false" outlineLevel="0" collapsed="false">
      <c r="A61" s="0" t="s">
        <v>361</v>
      </c>
      <c r="B61" s="0" t="s">
        <v>236</v>
      </c>
      <c r="C61" s="0" t="s">
        <v>237</v>
      </c>
      <c r="D61" s="47" t="s">
        <v>202</v>
      </c>
      <c r="E61" s="117"/>
      <c r="F61" s="118"/>
      <c r="G61" s="123" t="n">
        <v>73</v>
      </c>
      <c r="H61" s="120" t="n">
        <f aca="false">G61-72</f>
        <v>1</v>
      </c>
      <c r="I61" s="126" t="n">
        <v>79</v>
      </c>
      <c r="J61" s="120" t="n">
        <f aca="false">I61-72</f>
        <v>7</v>
      </c>
      <c r="K61" s="122"/>
      <c r="L61" s="120" t="n">
        <f aca="false">K61-72</f>
        <v>-72</v>
      </c>
      <c r="M61" s="119"/>
      <c r="N61" s="120" t="n">
        <f aca="false">M61-72</f>
        <v>-72</v>
      </c>
      <c r="O61" s="119" t="n">
        <f aca="false">G61+I61+K61+M61</f>
        <v>152</v>
      </c>
      <c r="P61" s="120" t="n">
        <f aca="false">H61+J61+L61+N61</f>
        <v>-136</v>
      </c>
    </row>
    <row r="62" customFormat="false" ht="12.75" hidden="true" customHeight="false" outlineLevel="0" collapsed="false">
      <c r="A62" s="0" t="s">
        <v>362</v>
      </c>
      <c r="B62" s="0" t="s">
        <v>363</v>
      </c>
      <c r="C62" s="0" t="s">
        <v>364</v>
      </c>
      <c r="D62" s="47" t="s">
        <v>175</v>
      </c>
      <c r="E62" s="117"/>
      <c r="F62" s="118"/>
      <c r="G62" s="123" t="n">
        <v>73</v>
      </c>
      <c r="H62" s="120" t="n">
        <f aca="false">G62-72</f>
        <v>1</v>
      </c>
      <c r="I62" s="126" t="n">
        <v>78</v>
      </c>
      <c r="J62" s="120" t="n">
        <f aca="false">I62-72</f>
        <v>6</v>
      </c>
      <c r="K62" s="122"/>
      <c r="L62" s="120" t="n">
        <f aca="false">K62-72</f>
        <v>-72</v>
      </c>
      <c r="M62" s="119"/>
      <c r="N62" s="120" t="n">
        <f aca="false">M62-72</f>
        <v>-72</v>
      </c>
      <c r="O62" s="119" t="n">
        <f aca="false">G62+I62+K62+M62</f>
        <v>151</v>
      </c>
      <c r="P62" s="120" t="n">
        <f aca="false">H62+J62+L62+N62</f>
        <v>-137</v>
      </c>
    </row>
    <row r="63" customFormat="false" ht="12.75" hidden="true" customHeight="false" outlineLevel="0" collapsed="false">
      <c r="A63" s="0" t="s">
        <v>365</v>
      </c>
      <c r="B63" s="0" t="s">
        <v>236</v>
      </c>
      <c r="C63" s="0" t="n">
        <v>16</v>
      </c>
      <c r="D63" s="53" t="s">
        <v>366</v>
      </c>
      <c r="E63" s="117"/>
      <c r="F63" s="118"/>
      <c r="G63" s="123" t="n">
        <v>73</v>
      </c>
      <c r="H63" s="120" t="n">
        <f aca="false">G63-72</f>
        <v>1</v>
      </c>
      <c r="I63" s="126" t="n">
        <v>78</v>
      </c>
      <c r="J63" s="120" t="n">
        <f aca="false">I63-72</f>
        <v>6</v>
      </c>
      <c r="K63" s="123"/>
      <c r="L63" s="120" t="n">
        <f aca="false">K63-72</f>
        <v>-72</v>
      </c>
      <c r="M63" s="119"/>
      <c r="N63" s="120" t="n">
        <f aca="false">M63-72</f>
        <v>-72</v>
      </c>
      <c r="O63" s="119" t="n">
        <f aca="false">G63+I63+K63+M63</f>
        <v>151</v>
      </c>
      <c r="P63" s="120" t="n">
        <f aca="false">H63+J63+L63+N63</f>
        <v>-137</v>
      </c>
    </row>
    <row r="64" customFormat="false" ht="12.75" hidden="false" customHeight="false" outlineLevel="0" collapsed="false">
      <c r="A64" s="0" t="s">
        <v>367</v>
      </c>
      <c r="B64" s="0" t="s">
        <v>249</v>
      </c>
      <c r="C64" s="0" t="n">
        <v>16</v>
      </c>
      <c r="D64" s="53" t="s">
        <v>185</v>
      </c>
      <c r="E64" s="117"/>
      <c r="F64" s="118"/>
      <c r="G64" s="123" t="n">
        <v>74</v>
      </c>
      <c r="H64" s="120" t="n">
        <f aca="false">G64-72</f>
        <v>2</v>
      </c>
      <c r="I64" s="126" t="n">
        <v>75</v>
      </c>
      <c r="J64" s="120" t="n">
        <f aca="false">I64-72</f>
        <v>3</v>
      </c>
      <c r="K64" s="123" t="n">
        <v>74</v>
      </c>
      <c r="L64" s="120" t="n">
        <f aca="false">K64-72</f>
        <v>2</v>
      </c>
      <c r="M64" s="119"/>
      <c r="N64" s="120" t="n">
        <f aca="false">M64-72</f>
        <v>-72</v>
      </c>
      <c r="O64" s="119" t="n">
        <f aca="false">G64+I64+K64+M64</f>
        <v>223</v>
      </c>
      <c r="P64" s="120" t="n">
        <f aca="false">H64+J64+L64+N64</f>
        <v>-65</v>
      </c>
    </row>
    <row r="65" customFormat="false" ht="12.75" hidden="false" customHeight="false" outlineLevel="0" collapsed="false">
      <c r="A65" s="0" t="s">
        <v>368</v>
      </c>
      <c r="B65" s="0" t="s">
        <v>245</v>
      </c>
      <c r="C65" s="0" t="s">
        <v>237</v>
      </c>
      <c r="D65" s="47" t="s">
        <v>166</v>
      </c>
      <c r="E65" s="117"/>
      <c r="F65" s="118"/>
      <c r="G65" s="123" t="n">
        <v>75</v>
      </c>
      <c r="H65" s="120" t="n">
        <f aca="false">G65-72</f>
        <v>3</v>
      </c>
      <c r="I65" s="126" t="n">
        <v>68</v>
      </c>
      <c r="J65" s="120" t="n">
        <f aca="false">I65-72</f>
        <v>-4</v>
      </c>
      <c r="K65" s="122" t="n">
        <v>65</v>
      </c>
      <c r="L65" s="120" t="n">
        <f aca="false">K65-72</f>
        <v>-7</v>
      </c>
      <c r="M65" s="119"/>
      <c r="N65" s="120" t="n">
        <f aca="false">M65-72</f>
        <v>-72</v>
      </c>
      <c r="O65" s="119" t="n">
        <f aca="false">G65+I65+K65+M65</f>
        <v>208</v>
      </c>
      <c r="P65" s="120" t="n">
        <f aca="false">H65+J65+L65+N65</f>
        <v>-80</v>
      </c>
    </row>
    <row r="66" customFormat="false" ht="12.75" hidden="false" customHeight="false" outlineLevel="0" collapsed="false">
      <c r="A66" s="0" t="s">
        <v>369</v>
      </c>
      <c r="B66" s="0" t="s">
        <v>236</v>
      </c>
      <c r="C66" s="0" t="n">
        <v>19</v>
      </c>
      <c r="D66" s="47" t="s">
        <v>370</v>
      </c>
      <c r="E66" s="117"/>
      <c r="F66" s="118"/>
      <c r="G66" s="123" t="n">
        <v>76</v>
      </c>
      <c r="H66" s="120" t="n">
        <f aca="false">G66-72</f>
        <v>4</v>
      </c>
      <c r="I66" s="126" t="n">
        <v>71</v>
      </c>
      <c r="J66" s="120" t="n">
        <f aca="false">I66-72</f>
        <v>-1</v>
      </c>
      <c r="K66" s="119" t="n">
        <v>75</v>
      </c>
      <c r="L66" s="120" t="n">
        <f aca="false">K66-72</f>
        <v>3</v>
      </c>
      <c r="M66" s="119"/>
      <c r="N66" s="120" t="n">
        <f aca="false">M66-72</f>
        <v>-72</v>
      </c>
      <c r="O66" s="119" t="n">
        <f aca="false">G66+I66+K66+M66</f>
        <v>222</v>
      </c>
      <c r="P66" s="120" t="n">
        <f aca="false">H66+J66+L66+N66</f>
        <v>-66</v>
      </c>
    </row>
    <row r="67" customFormat="false" ht="12.75" hidden="true" customHeight="false" outlineLevel="0" collapsed="false">
      <c r="A67" s="0" t="s">
        <v>371</v>
      </c>
      <c r="B67" s="0" t="s">
        <v>236</v>
      </c>
      <c r="C67" s="0" t="s">
        <v>372</v>
      </c>
      <c r="D67" s="53" t="s">
        <v>373</v>
      </c>
      <c r="E67" s="117"/>
      <c r="F67" s="118"/>
      <c r="G67" s="123" t="n">
        <v>76</v>
      </c>
      <c r="H67" s="120" t="n">
        <f aca="false">G67-72</f>
        <v>4</v>
      </c>
      <c r="I67" s="126" t="n">
        <v>77</v>
      </c>
      <c r="J67" s="120" t="n">
        <f aca="false">I67-72</f>
        <v>5</v>
      </c>
      <c r="K67" s="122"/>
      <c r="L67" s="120" t="n">
        <f aca="false">K67-72</f>
        <v>-72</v>
      </c>
      <c r="M67" s="119"/>
      <c r="N67" s="120" t="n">
        <f aca="false">M67-72</f>
        <v>-72</v>
      </c>
      <c r="O67" s="119" t="n">
        <f aca="false">G67+I67+K67+M67</f>
        <v>153</v>
      </c>
      <c r="P67" s="120" t="n">
        <f aca="false">H67+J67+L67+N67</f>
        <v>-135</v>
      </c>
    </row>
    <row r="68" customFormat="false" ht="12.75" hidden="false" customHeight="false" outlineLevel="0" collapsed="false">
      <c r="A68" s="0" t="s">
        <v>374</v>
      </c>
      <c r="B68" s="0" t="s">
        <v>236</v>
      </c>
      <c r="C68" s="0" t="s">
        <v>375</v>
      </c>
      <c r="D68" s="47" t="s">
        <v>193</v>
      </c>
      <c r="E68" s="117"/>
      <c r="F68" s="118"/>
      <c r="G68" s="123" t="n">
        <v>69</v>
      </c>
      <c r="H68" s="120" t="n">
        <f aca="false">G68-72</f>
        <v>-3</v>
      </c>
      <c r="I68" s="126" t="n">
        <v>66</v>
      </c>
      <c r="J68" s="120" t="n">
        <f aca="false">I68-72</f>
        <v>-6</v>
      </c>
      <c r="K68" s="123" t="n">
        <v>67</v>
      </c>
      <c r="L68" s="120" t="n">
        <f aca="false">K68-72</f>
        <v>-5</v>
      </c>
      <c r="M68" s="119"/>
      <c r="N68" s="120" t="n">
        <f aca="false">M68-72</f>
        <v>-72</v>
      </c>
      <c r="O68" s="119" t="n">
        <f aca="false">G68+I68+K68+M68</f>
        <v>202</v>
      </c>
      <c r="P68" s="120" t="n">
        <f aca="false">H68+J68+L68+N68</f>
        <v>-86</v>
      </c>
    </row>
    <row r="69" customFormat="false" ht="12.75" hidden="false" customHeight="false" outlineLevel="0" collapsed="false">
      <c r="A69" s="0" t="s">
        <v>376</v>
      </c>
      <c r="B69" s="0" t="s">
        <v>249</v>
      </c>
      <c r="C69" s="0" t="s">
        <v>377</v>
      </c>
      <c r="D69" s="47" t="s">
        <v>156</v>
      </c>
      <c r="E69" s="117"/>
      <c r="F69" s="118"/>
      <c r="G69" s="123" t="n">
        <v>72</v>
      </c>
      <c r="H69" s="120" t="n">
        <f aca="false">G69-72</f>
        <v>0</v>
      </c>
      <c r="I69" s="126" t="n">
        <v>70</v>
      </c>
      <c r="J69" s="120" t="n">
        <f aca="false">I69-72</f>
        <v>-2</v>
      </c>
      <c r="K69" s="119" t="n">
        <v>71</v>
      </c>
      <c r="L69" s="120" t="n">
        <f aca="false">K69-72</f>
        <v>-1</v>
      </c>
      <c r="M69" s="119"/>
      <c r="N69" s="120" t="n">
        <f aca="false">M69-72</f>
        <v>-72</v>
      </c>
      <c r="O69" s="119" t="n">
        <f aca="false">G69+I69+K69+M69</f>
        <v>213</v>
      </c>
      <c r="P69" s="120" t="n">
        <f aca="false">H69+J69+L69+N69</f>
        <v>-75</v>
      </c>
    </row>
    <row r="70" customFormat="false" ht="12.75" hidden="false" customHeight="false" outlineLevel="0" collapsed="false">
      <c r="A70" s="0" t="s">
        <v>378</v>
      </c>
      <c r="B70" s="0" t="s">
        <v>236</v>
      </c>
      <c r="C70" s="0" t="s">
        <v>237</v>
      </c>
      <c r="D70" s="53" t="s">
        <v>190</v>
      </c>
      <c r="E70" s="117"/>
      <c r="F70" s="118"/>
      <c r="G70" s="123" t="n">
        <v>71</v>
      </c>
      <c r="H70" s="120" t="n">
        <f aca="false">G70-72</f>
        <v>-1</v>
      </c>
      <c r="I70" s="126" t="n">
        <v>78</v>
      </c>
      <c r="J70" s="120" t="n">
        <f aca="false">I70-72</f>
        <v>6</v>
      </c>
      <c r="K70" s="122" t="n">
        <v>72</v>
      </c>
      <c r="L70" s="120" t="n">
        <f aca="false">K70-72</f>
        <v>0</v>
      </c>
      <c r="M70" s="119"/>
      <c r="N70" s="120" t="n">
        <f aca="false">M70-72</f>
        <v>-72</v>
      </c>
      <c r="O70" s="119" t="n">
        <f aca="false">G70+I70+K70+M70</f>
        <v>221</v>
      </c>
      <c r="P70" s="120" t="n">
        <f aca="false">H70+J70+L70+N70</f>
        <v>-67</v>
      </c>
    </row>
    <row r="71" customFormat="false" ht="12.75" hidden="true" customHeight="false" outlineLevel="0" collapsed="false">
      <c r="A71" s="0" t="s">
        <v>379</v>
      </c>
      <c r="B71" s="0" t="s">
        <v>276</v>
      </c>
      <c r="C71" s="0" t="s">
        <v>380</v>
      </c>
      <c r="D71" s="47" t="s">
        <v>160</v>
      </c>
      <c r="E71" s="117"/>
      <c r="F71" s="118"/>
      <c r="G71" s="123" t="n">
        <v>72</v>
      </c>
      <c r="H71" s="120" t="n">
        <f aca="false">G71-72</f>
        <v>0</v>
      </c>
      <c r="I71" s="126" t="n">
        <v>78</v>
      </c>
      <c r="J71" s="120" t="n">
        <f aca="false">I71-72</f>
        <v>6</v>
      </c>
      <c r="K71" s="119"/>
      <c r="L71" s="120" t="n">
        <f aca="false">K71-72</f>
        <v>-72</v>
      </c>
      <c r="M71" s="119"/>
      <c r="N71" s="120" t="n">
        <f aca="false">M71-72</f>
        <v>-72</v>
      </c>
      <c r="O71" s="119" t="n">
        <f aca="false">G71+I71+K71+M71</f>
        <v>150</v>
      </c>
      <c r="P71" s="120" t="n">
        <f aca="false">H71+J71+L71+N71</f>
        <v>-138</v>
      </c>
    </row>
    <row r="72" customFormat="false" ht="12.75" hidden="false" customHeight="false" outlineLevel="0" collapsed="false">
      <c r="A72" s="0" t="s">
        <v>381</v>
      </c>
      <c r="B72" s="0" t="s">
        <v>256</v>
      </c>
      <c r="C72" s="0" t="s">
        <v>380</v>
      </c>
      <c r="D72" s="47" t="s">
        <v>200</v>
      </c>
      <c r="E72" s="117"/>
      <c r="F72" s="118"/>
      <c r="G72" s="123" t="n">
        <v>75</v>
      </c>
      <c r="H72" s="120" t="n">
        <f aca="false">G72-72</f>
        <v>3</v>
      </c>
      <c r="I72" s="126" t="n">
        <v>73</v>
      </c>
      <c r="J72" s="120" t="n">
        <f aca="false">I72-72</f>
        <v>1</v>
      </c>
      <c r="K72" s="119" t="n">
        <v>70</v>
      </c>
      <c r="L72" s="120" t="n">
        <f aca="false">K72-72</f>
        <v>-2</v>
      </c>
      <c r="M72" s="119"/>
      <c r="N72" s="120" t="n">
        <f aca="false">M72-72</f>
        <v>-72</v>
      </c>
      <c r="O72" s="119" t="n">
        <f aca="false">G72+I72+K72+M72</f>
        <v>218</v>
      </c>
      <c r="P72" s="120" t="n">
        <f aca="false">H72+J72+L72+N72</f>
        <v>-70</v>
      </c>
    </row>
    <row r="73" customFormat="false" ht="12.75" hidden="true" customHeight="false" outlineLevel="0" collapsed="false">
      <c r="A73" s="0" t="s">
        <v>382</v>
      </c>
      <c r="B73" s="0" t="s">
        <v>383</v>
      </c>
      <c r="D73" s="53" t="s">
        <v>384</v>
      </c>
      <c r="E73" s="117"/>
      <c r="F73" s="118"/>
      <c r="G73" s="123" t="n">
        <v>77</v>
      </c>
      <c r="H73" s="120" t="n">
        <f aca="false">G73-72</f>
        <v>5</v>
      </c>
      <c r="I73" s="126" t="n">
        <v>74</v>
      </c>
      <c r="J73" s="120" t="n">
        <f aca="false">I73-72</f>
        <v>2</v>
      </c>
      <c r="K73" s="123"/>
      <c r="L73" s="120" t="n">
        <f aca="false">K73-72</f>
        <v>-72</v>
      </c>
      <c r="M73" s="119"/>
      <c r="N73" s="120" t="n">
        <f aca="false">M73-72</f>
        <v>-72</v>
      </c>
      <c r="O73" s="119" t="n">
        <f aca="false">G73+I73+K73+M73</f>
        <v>151</v>
      </c>
      <c r="P73" s="120" t="n">
        <f aca="false">H73+J73+L73+N73</f>
        <v>-137</v>
      </c>
    </row>
    <row r="74" customFormat="false" ht="12.75" hidden="false" customHeight="false" outlineLevel="0" collapsed="false">
      <c r="A74" s="0" t="s">
        <v>385</v>
      </c>
      <c r="B74" s="0" t="s">
        <v>236</v>
      </c>
      <c r="C74" s="0" t="s">
        <v>265</v>
      </c>
      <c r="D74" s="47" t="s">
        <v>386</v>
      </c>
      <c r="E74" s="117"/>
      <c r="F74" s="118"/>
      <c r="G74" s="123" t="n">
        <v>76</v>
      </c>
      <c r="H74" s="120" t="n">
        <f aca="false">G74-72</f>
        <v>4</v>
      </c>
      <c r="I74" s="126" t="n">
        <v>73</v>
      </c>
      <c r="J74" s="120" t="n">
        <f aca="false">I74-72</f>
        <v>1</v>
      </c>
      <c r="K74" s="122" t="n">
        <v>70</v>
      </c>
      <c r="L74" s="120" t="n">
        <f aca="false">K74-72</f>
        <v>-2</v>
      </c>
      <c r="M74" s="119"/>
      <c r="N74" s="120" t="n">
        <f aca="false">M74-72</f>
        <v>-72</v>
      </c>
      <c r="O74" s="119" t="n">
        <f aca="false">G74+I74+K74+M74</f>
        <v>219</v>
      </c>
      <c r="P74" s="120" t="n">
        <f aca="false">H74+J74+L74+N74</f>
        <v>-69</v>
      </c>
    </row>
    <row r="75" customFormat="false" ht="12.75" hidden="false" customHeight="false" outlineLevel="0" collapsed="false">
      <c r="A75" s="0" t="s">
        <v>387</v>
      </c>
      <c r="B75" s="0" t="s">
        <v>388</v>
      </c>
      <c r="C75" s="0" t="n">
        <v>1</v>
      </c>
      <c r="D75" s="47" t="s">
        <v>389</v>
      </c>
      <c r="E75" s="117"/>
      <c r="F75" s="118"/>
      <c r="G75" s="123" t="n">
        <v>71</v>
      </c>
      <c r="H75" s="120" t="n">
        <f aca="false">G75-72</f>
        <v>-1</v>
      </c>
      <c r="I75" s="126" t="n">
        <v>74</v>
      </c>
      <c r="J75" s="120" t="n">
        <f aca="false">I75-72</f>
        <v>2</v>
      </c>
      <c r="K75" s="122" t="n">
        <v>79</v>
      </c>
      <c r="L75" s="120" t="n">
        <f aca="false">K75-72</f>
        <v>7</v>
      </c>
      <c r="M75" s="119"/>
      <c r="N75" s="120" t="n">
        <f aca="false">M75-72</f>
        <v>-72</v>
      </c>
      <c r="O75" s="119" t="n">
        <f aca="false">G75+I75+K75+M75</f>
        <v>224</v>
      </c>
      <c r="P75" s="120" t="n">
        <f aca="false">H75+J75+L75+N75</f>
        <v>-64</v>
      </c>
    </row>
    <row r="76" customFormat="false" ht="12.75" hidden="false" customHeight="false" outlineLevel="0" collapsed="false">
      <c r="A76" s="0" t="s">
        <v>390</v>
      </c>
      <c r="B76" s="0" t="s">
        <v>256</v>
      </c>
      <c r="C76" s="0" t="n">
        <v>19</v>
      </c>
      <c r="D76" s="47" t="s">
        <v>391</v>
      </c>
      <c r="E76" s="117"/>
      <c r="F76" s="118"/>
      <c r="G76" s="123" t="n">
        <v>71</v>
      </c>
      <c r="H76" s="120" t="n">
        <f aca="false">G76-72</f>
        <v>-1</v>
      </c>
      <c r="I76" s="126" t="n">
        <v>72</v>
      </c>
      <c r="J76" s="120" t="n">
        <f aca="false">I76-72</f>
        <v>0</v>
      </c>
      <c r="K76" s="119" t="n">
        <v>70</v>
      </c>
      <c r="L76" s="120" t="n">
        <f aca="false">K76-72</f>
        <v>-2</v>
      </c>
      <c r="M76" s="119"/>
      <c r="N76" s="120" t="n">
        <f aca="false">M76-72</f>
        <v>-72</v>
      </c>
      <c r="O76" s="119" t="n">
        <f aca="false">G76+I76+K76+M76</f>
        <v>213</v>
      </c>
      <c r="P76" s="120" t="n">
        <f aca="false">H76+J76+L76+N76</f>
        <v>-75</v>
      </c>
    </row>
    <row r="77" customFormat="false" ht="14.25" hidden="false" customHeight="true" outlineLevel="0" collapsed="false">
      <c r="A77" s="0" t="s">
        <v>392</v>
      </c>
      <c r="B77" s="0" t="s">
        <v>236</v>
      </c>
      <c r="C77" s="0" t="s">
        <v>393</v>
      </c>
      <c r="D77" s="47" t="s">
        <v>165</v>
      </c>
      <c r="E77" s="117"/>
      <c r="F77" s="118"/>
      <c r="G77" s="123" t="n">
        <v>66</v>
      </c>
      <c r="H77" s="120" t="n">
        <f aca="false">G77-72</f>
        <v>-6</v>
      </c>
      <c r="I77" s="126" t="n">
        <v>74</v>
      </c>
      <c r="J77" s="120" t="n">
        <f aca="false">I77-72</f>
        <v>2</v>
      </c>
      <c r="K77" s="123" t="n">
        <v>71</v>
      </c>
      <c r="L77" s="120" t="n">
        <f aca="false">K77-72</f>
        <v>-1</v>
      </c>
      <c r="M77" s="119"/>
      <c r="N77" s="120" t="n">
        <f aca="false">M77-72</f>
        <v>-72</v>
      </c>
      <c r="O77" s="119" t="n">
        <f aca="false">G77+I77+K77+M77</f>
        <v>211</v>
      </c>
      <c r="P77" s="120" t="n">
        <f aca="false">H77+J77+L77+N77</f>
        <v>-77</v>
      </c>
    </row>
    <row r="78" customFormat="false" ht="12.75" hidden="false" customHeight="false" outlineLevel="0" collapsed="false">
      <c r="A78" s="0" t="s">
        <v>394</v>
      </c>
      <c r="B78" s="0" t="s">
        <v>236</v>
      </c>
      <c r="C78" s="0" t="s">
        <v>237</v>
      </c>
      <c r="D78" s="47" t="s">
        <v>395</v>
      </c>
      <c r="E78" s="117"/>
      <c r="F78" s="118"/>
      <c r="G78" s="123" t="n">
        <v>72</v>
      </c>
      <c r="H78" s="120" t="n">
        <f aca="false">G78-72</f>
        <v>0</v>
      </c>
      <c r="I78" s="126" t="n">
        <v>74</v>
      </c>
      <c r="J78" s="120" t="n">
        <f aca="false">I78-72</f>
        <v>2</v>
      </c>
      <c r="K78" s="123" t="n">
        <v>75</v>
      </c>
      <c r="L78" s="120" t="n">
        <f aca="false">K78-72</f>
        <v>3</v>
      </c>
      <c r="M78" s="119"/>
      <c r="N78" s="120" t="n">
        <f aca="false">M78-72</f>
        <v>-72</v>
      </c>
      <c r="O78" s="119" t="n">
        <f aca="false">G78+I78+K78+M78</f>
        <v>221</v>
      </c>
      <c r="P78" s="120" t="n">
        <f aca="false">H78+J78+L78+N78</f>
        <v>-67</v>
      </c>
    </row>
    <row r="79" customFormat="false" ht="12.75" hidden="true" customHeight="false" outlineLevel="0" collapsed="false">
      <c r="A79" s="0" t="s">
        <v>396</v>
      </c>
      <c r="B79" s="0" t="s">
        <v>236</v>
      </c>
      <c r="C79" s="0" t="s">
        <v>397</v>
      </c>
      <c r="D79" s="47" t="s">
        <v>398</v>
      </c>
      <c r="E79" s="117"/>
      <c r="F79" s="118"/>
      <c r="G79" s="123" t="n">
        <v>76</v>
      </c>
      <c r="H79" s="120" t="n">
        <f aca="false">G79-72</f>
        <v>4</v>
      </c>
      <c r="I79" s="126" t="n">
        <v>75</v>
      </c>
      <c r="J79" s="120" t="n">
        <f aca="false">I79-72</f>
        <v>3</v>
      </c>
      <c r="K79" s="122"/>
      <c r="L79" s="120" t="n">
        <f aca="false">K79-72</f>
        <v>-72</v>
      </c>
      <c r="M79" s="119"/>
      <c r="N79" s="120" t="n">
        <f aca="false">M79-72</f>
        <v>-72</v>
      </c>
      <c r="O79" s="119" t="n">
        <f aca="false">G79+I79+K79+M79</f>
        <v>151</v>
      </c>
      <c r="P79" s="120" t="n">
        <f aca="false">H79+J79+L79+N79</f>
        <v>-137</v>
      </c>
    </row>
    <row r="80" customFormat="false" ht="12.75" hidden="false" customHeight="false" outlineLevel="0" collapsed="false">
      <c r="A80" s="0" t="s">
        <v>399</v>
      </c>
      <c r="B80" s="0" t="s">
        <v>353</v>
      </c>
      <c r="C80" s="0" t="s">
        <v>400</v>
      </c>
      <c r="D80" s="47" t="s">
        <v>174</v>
      </c>
      <c r="E80" s="117"/>
      <c r="F80" s="118"/>
      <c r="G80" s="123" t="n">
        <v>69</v>
      </c>
      <c r="H80" s="120" t="n">
        <f aca="false">G80-72</f>
        <v>-3</v>
      </c>
      <c r="I80" s="126" t="n">
        <v>70</v>
      </c>
      <c r="J80" s="120" t="n">
        <f aca="false">I80-72</f>
        <v>-2</v>
      </c>
      <c r="K80" s="123" t="n">
        <v>70</v>
      </c>
      <c r="L80" s="120" t="n">
        <f aca="false">K80-72</f>
        <v>-2</v>
      </c>
      <c r="M80" s="119"/>
      <c r="N80" s="120" t="n">
        <f aca="false">M80-72</f>
        <v>-72</v>
      </c>
      <c r="O80" s="119" t="n">
        <f aca="false">G80+I80+K80+M80</f>
        <v>209</v>
      </c>
      <c r="P80" s="120" t="n">
        <f aca="false">H80+J80+L80+N80</f>
        <v>-79</v>
      </c>
    </row>
    <row r="81" customFormat="false" ht="12.75" hidden="false" customHeight="false" outlineLevel="0" collapsed="false">
      <c r="A81" s="0" t="s">
        <v>401</v>
      </c>
      <c r="B81" s="0" t="s">
        <v>236</v>
      </c>
      <c r="C81" s="0" t="s">
        <v>260</v>
      </c>
      <c r="D81" s="47" t="s">
        <v>163</v>
      </c>
      <c r="E81" s="117"/>
      <c r="F81" s="118"/>
      <c r="G81" s="123" t="n">
        <v>74</v>
      </c>
      <c r="H81" s="120" t="n">
        <f aca="false">G81-72</f>
        <v>2</v>
      </c>
      <c r="I81" s="126" t="n">
        <v>67</v>
      </c>
      <c r="J81" s="120" t="n">
        <f aca="false">I81-72</f>
        <v>-5</v>
      </c>
      <c r="K81" s="123" t="n">
        <v>70</v>
      </c>
      <c r="L81" s="120" t="n">
        <f aca="false">K81-72</f>
        <v>-2</v>
      </c>
      <c r="M81" s="119"/>
      <c r="N81" s="120" t="n">
        <f aca="false">M81-72</f>
        <v>-72</v>
      </c>
      <c r="O81" s="119" t="n">
        <f aca="false">G81+I81+K81+M81</f>
        <v>211</v>
      </c>
      <c r="P81" s="120" t="n">
        <f aca="false">H81+J81+L81+N81</f>
        <v>-77</v>
      </c>
    </row>
    <row r="82" customFormat="false" ht="12.75" hidden="false" customHeight="false" outlineLevel="0" collapsed="false">
      <c r="A82" s="0" t="s">
        <v>402</v>
      </c>
      <c r="B82" s="0" t="s">
        <v>403</v>
      </c>
      <c r="C82" s="0" t="s">
        <v>404</v>
      </c>
      <c r="D82" s="47" t="s">
        <v>405</v>
      </c>
      <c r="E82" s="117"/>
      <c r="F82" s="118"/>
      <c r="G82" s="123" t="n">
        <v>77</v>
      </c>
      <c r="H82" s="120" t="n">
        <f aca="false">G82-72</f>
        <v>5</v>
      </c>
      <c r="I82" s="126" t="n">
        <v>69</v>
      </c>
      <c r="J82" s="120" t="n">
        <f aca="false">I82-72</f>
        <v>-3</v>
      </c>
      <c r="K82" s="123" t="n">
        <v>72</v>
      </c>
      <c r="L82" s="120" t="n">
        <f aca="false">K82-72</f>
        <v>0</v>
      </c>
      <c r="M82" s="119"/>
      <c r="N82" s="120" t="n">
        <f aca="false">M82-72</f>
        <v>-72</v>
      </c>
      <c r="O82" s="119" t="n">
        <f aca="false">G82+I82+K82+M82</f>
        <v>218</v>
      </c>
      <c r="P82" s="120" t="n">
        <f aca="false">H82+J82+L82+N82</f>
        <v>-70</v>
      </c>
    </row>
    <row r="83" customFormat="false" ht="12.75" hidden="false" customHeight="false" outlineLevel="0" collapsed="false">
      <c r="A83" s="0" t="s">
        <v>406</v>
      </c>
      <c r="B83" s="0" t="s">
        <v>236</v>
      </c>
      <c r="C83" s="0" t="n">
        <v>4</v>
      </c>
      <c r="D83" s="47" t="s">
        <v>205</v>
      </c>
      <c r="E83" s="117"/>
      <c r="F83" s="118"/>
      <c r="G83" s="123" t="n">
        <v>73</v>
      </c>
      <c r="H83" s="120" t="n">
        <f aca="false">G83-72</f>
        <v>1</v>
      </c>
      <c r="I83" s="126" t="n">
        <v>71</v>
      </c>
      <c r="J83" s="120" t="n">
        <f aca="false">I83-72</f>
        <v>-1</v>
      </c>
      <c r="K83" s="123" t="n">
        <v>71</v>
      </c>
      <c r="L83" s="120" t="n">
        <f aca="false">K83-72</f>
        <v>-1</v>
      </c>
      <c r="M83" s="119"/>
      <c r="N83" s="120" t="n">
        <f aca="false">M83-72</f>
        <v>-72</v>
      </c>
      <c r="O83" s="119" t="n">
        <f aca="false">G83+I83+K83+M83</f>
        <v>215</v>
      </c>
      <c r="P83" s="120" t="n">
        <f aca="false">H83+J83+L83+N83</f>
        <v>-73</v>
      </c>
    </row>
    <row r="84" customFormat="false" ht="12.75" hidden="false" customHeight="false" outlineLevel="0" collapsed="false">
      <c r="A84" s="0" t="s">
        <v>407</v>
      </c>
      <c r="B84" s="0" t="s">
        <v>236</v>
      </c>
      <c r="C84" s="0" t="s">
        <v>408</v>
      </c>
      <c r="D84" s="47" t="s">
        <v>158</v>
      </c>
      <c r="E84" s="117"/>
      <c r="F84" s="118"/>
      <c r="G84" s="123" t="n">
        <v>73</v>
      </c>
      <c r="H84" s="120" t="n">
        <f aca="false">G84-72</f>
        <v>1</v>
      </c>
      <c r="I84" s="126" t="n">
        <v>69</v>
      </c>
      <c r="J84" s="120" t="n">
        <f aca="false">I84-72</f>
        <v>-3</v>
      </c>
      <c r="K84" s="122" t="n">
        <v>68</v>
      </c>
      <c r="L84" s="120" t="n">
        <f aca="false">K84-72</f>
        <v>-4</v>
      </c>
      <c r="M84" s="119"/>
      <c r="N84" s="120" t="n">
        <f aca="false">M84-72</f>
        <v>-72</v>
      </c>
      <c r="O84" s="119" t="n">
        <f aca="false">G84+I84+K84+M84</f>
        <v>210</v>
      </c>
      <c r="P84" s="120" t="n">
        <f aca="false">H84+J84+L84+N84</f>
        <v>-78</v>
      </c>
    </row>
    <row r="85" customFormat="false" ht="12.75" hidden="true" customHeight="false" outlineLevel="0" collapsed="false">
      <c r="A85" s="0" t="s">
        <v>409</v>
      </c>
      <c r="B85" s="0" t="s">
        <v>285</v>
      </c>
      <c r="C85" s="0" t="n">
        <v>1</v>
      </c>
      <c r="D85" s="47" t="s">
        <v>410</v>
      </c>
      <c r="E85" s="117"/>
      <c r="F85" s="118"/>
      <c r="G85" s="123" t="n">
        <v>76</v>
      </c>
      <c r="H85" s="120" t="n">
        <f aca="false">G85-72</f>
        <v>4</v>
      </c>
      <c r="I85" s="126" t="n">
        <v>79</v>
      </c>
      <c r="J85" s="120" t="n">
        <f aca="false">I85-72</f>
        <v>7</v>
      </c>
      <c r="K85" s="122"/>
      <c r="L85" s="120" t="n">
        <f aca="false">K85-72</f>
        <v>-72</v>
      </c>
      <c r="M85" s="119"/>
      <c r="N85" s="120" t="n">
        <f aca="false">M85-72</f>
        <v>-72</v>
      </c>
      <c r="O85" s="119" t="n">
        <f aca="false">G85+I85+K85+M85</f>
        <v>155</v>
      </c>
      <c r="P85" s="120" t="n">
        <f aca="false">H85+J85+L85+N85</f>
        <v>-133</v>
      </c>
    </row>
    <row r="86" customFormat="false" ht="12.75" hidden="false" customHeight="false" outlineLevel="0" collapsed="false">
      <c r="A86" s="0" t="s">
        <v>411</v>
      </c>
      <c r="B86" s="0" t="s">
        <v>412</v>
      </c>
      <c r="C86" s="0" t="n">
        <v>18</v>
      </c>
      <c r="D86" s="47" t="s">
        <v>178</v>
      </c>
      <c r="E86" s="117"/>
      <c r="F86" s="118"/>
      <c r="G86" s="123" t="n">
        <v>70</v>
      </c>
      <c r="H86" s="120" t="n">
        <f aca="false">G86-72</f>
        <v>-2</v>
      </c>
      <c r="I86" s="126" t="n">
        <v>73</v>
      </c>
      <c r="J86" s="120" t="n">
        <f aca="false">I86-72</f>
        <v>1</v>
      </c>
      <c r="K86" s="123" t="n">
        <v>72</v>
      </c>
      <c r="L86" s="120" t="n">
        <f aca="false">K86-72</f>
        <v>0</v>
      </c>
      <c r="M86" s="119"/>
      <c r="N86" s="120" t="n">
        <f aca="false">M86-72</f>
        <v>-72</v>
      </c>
      <c r="O86" s="119" t="n">
        <f aca="false">G86+I86+K86+M86</f>
        <v>215</v>
      </c>
      <c r="P86" s="120" t="n">
        <f aca="false">H86+J86+L86+N86</f>
        <v>-73</v>
      </c>
    </row>
    <row r="87" customFormat="false" ht="12.75" hidden="true" customHeight="false" outlineLevel="0" collapsed="false">
      <c r="A87" s="0" t="s">
        <v>413</v>
      </c>
      <c r="B87" s="0" t="s">
        <v>249</v>
      </c>
      <c r="C87" s="0" t="n">
        <v>1</v>
      </c>
      <c r="D87" s="47" t="s">
        <v>414</v>
      </c>
      <c r="E87" s="117"/>
      <c r="F87" s="118"/>
      <c r="G87" s="123" t="n">
        <v>75</v>
      </c>
      <c r="H87" s="120" t="n">
        <f aca="false">G87-72</f>
        <v>3</v>
      </c>
      <c r="I87" s="126" t="n">
        <v>76</v>
      </c>
      <c r="J87" s="120" t="n">
        <f aca="false">I87-72</f>
        <v>4</v>
      </c>
      <c r="K87" s="122"/>
      <c r="L87" s="120" t="n">
        <f aca="false">K87-72</f>
        <v>-72</v>
      </c>
      <c r="M87" s="119"/>
      <c r="N87" s="120" t="n">
        <f aca="false">M87-72</f>
        <v>-72</v>
      </c>
      <c r="O87" s="119" t="n">
        <f aca="false">G87+I87+K87+M87</f>
        <v>151</v>
      </c>
      <c r="P87" s="120" t="n">
        <f aca="false">H87+J87+L87+N87</f>
        <v>-137</v>
      </c>
    </row>
    <row r="88" customFormat="false" ht="12.75" hidden="true" customHeight="false" outlineLevel="0" collapsed="false">
      <c r="A88" s="0" t="s">
        <v>415</v>
      </c>
      <c r="B88" s="0" t="s">
        <v>236</v>
      </c>
      <c r="C88" s="0" t="s">
        <v>416</v>
      </c>
      <c r="D88" s="47" t="s">
        <v>417</v>
      </c>
      <c r="E88" s="117"/>
      <c r="F88" s="118"/>
      <c r="G88" s="123" t="n">
        <v>78</v>
      </c>
      <c r="H88" s="120" t="n">
        <f aca="false">G88-72</f>
        <v>6</v>
      </c>
      <c r="I88" s="126" t="n">
        <v>76</v>
      </c>
      <c r="J88" s="120" t="n">
        <f aca="false">I88-72</f>
        <v>4</v>
      </c>
      <c r="K88" s="123"/>
      <c r="L88" s="120" t="n">
        <f aca="false">K88-72</f>
        <v>-72</v>
      </c>
      <c r="M88" s="119"/>
      <c r="N88" s="120" t="n">
        <f aca="false">M88-72</f>
        <v>-72</v>
      </c>
      <c r="O88" s="119" t="n">
        <f aca="false">G88+I88+K88+M88</f>
        <v>154</v>
      </c>
      <c r="P88" s="120" t="n">
        <f aca="false">H88+J88+L88+N88</f>
        <v>-134</v>
      </c>
    </row>
    <row r="89" customFormat="false" ht="12.75" hidden="false" customHeight="false" outlineLevel="0" collapsed="false">
      <c r="A89" s="0" t="s">
        <v>418</v>
      </c>
      <c r="B89" s="0" t="s">
        <v>236</v>
      </c>
      <c r="C89" s="0" t="n">
        <v>1</v>
      </c>
      <c r="D89" s="47" t="s">
        <v>170</v>
      </c>
      <c r="E89" s="117"/>
      <c r="F89" s="118"/>
      <c r="G89" s="123" t="n">
        <v>73</v>
      </c>
      <c r="H89" s="120" t="n">
        <f aca="false">G89-72</f>
        <v>1</v>
      </c>
      <c r="I89" s="126" t="n">
        <v>75</v>
      </c>
      <c r="J89" s="120" t="n">
        <f aca="false">I89-72</f>
        <v>3</v>
      </c>
      <c r="K89" s="122" t="n">
        <v>72</v>
      </c>
      <c r="L89" s="120" t="n">
        <f aca="false">K89-72</f>
        <v>0</v>
      </c>
      <c r="M89" s="119"/>
      <c r="N89" s="120" t="n">
        <f aca="false">M89-72</f>
        <v>-72</v>
      </c>
      <c r="O89" s="119" t="n">
        <f aca="false">G89+I89+K89+M89</f>
        <v>220</v>
      </c>
      <c r="P89" s="120" t="n">
        <f aca="false">H89+J89+L89+N89</f>
        <v>-68</v>
      </c>
    </row>
    <row r="90" customFormat="false" ht="12.75" hidden="true" customHeight="false" outlineLevel="0" collapsed="false">
      <c r="A90" s="0" t="s">
        <v>419</v>
      </c>
      <c r="B90" s="0" t="s">
        <v>420</v>
      </c>
      <c r="C90" s="0" t="n">
        <v>1</v>
      </c>
      <c r="D90" s="47" t="s">
        <v>421</v>
      </c>
      <c r="E90" s="117"/>
      <c r="F90" s="118"/>
      <c r="G90" s="123" t="n">
        <v>79</v>
      </c>
      <c r="H90" s="120" t="n">
        <f aca="false">G90-72</f>
        <v>7</v>
      </c>
      <c r="I90" s="126" t="n">
        <v>76</v>
      </c>
      <c r="J90" s="120" t="n">
        <f aca="false">I90-72</f>
        <v>4</v>
      </c>
      <c r="K90" s="122"/>
      <c r="L90" s="120" t="n">
        <f aca="false">K90-72</f>
        <v>-72</v>
      </c>
      <c r="M90" s="127"/>
      <c r="N90" s="120" t="n">
        <f aca="false">M90-72</f>
        <v>-72</v>
      </c>
      <c r="O90" s="119" t="n">
        <f aca="false">G90+I90+K90+M90</f>
        <v>155</v>
      </c>
      <c r="P90" s="120" t="n">
        <f aca="false">H90+J90+L90+N90</f>
        <v>-133</v>
      </c>
    </row>
  </sheetData>
  <autoFilter ref="A2:P90"/>
  <mergeCells count="5">
    <mergeCell ref="G1:H1"/>
    <mergeCell ref="I1:J1"/>
    <mergeCell ref="K1:L1"/>
    <mergeCell ref="M1:N1"/>
    <mergeCell ref="O1:P1"/>
  </mergeCells>
  <printOptions headings="false" gridLines="false" gridLinesSet="true" horizontalCentered="false" verticalCentered="false"/>
  <pageMargins left="0.75" right="0.75" top="1" bottom="0.69027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3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15" activeCellId="0" sqref="G15"/>
    </sheetView>
  </sheetViews>
  <sheetFormatPr defaultRowHeight="12.7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20.86"/>
    <col collapsed="false" customWidth="true" hidden="true" outlineLevel="0" max="3" min="3" style="1" width="8.86"/>
    <col collapsed="false" customWidth="true" hidden="false" outlineLevel="0" max="4" min="4" style="0" width="9.14"/>
    <col collapsed="false" customWidth="true" hidden="false" outlineLevel="0" max="6" min="5" style="0" width="13.86"/>
    <col collapsed="false" customWidth="true" hidden="false" outlineLevel="0" max="7" min="7" style="0" width="15.15"/>
    <col collapsed="false" customWidth="true" hidden="false" outlineLevel="0" max="8" min="8" style="0" width="10.58"/>
    <col collapsed="false" customWidth="true" hidden="false" outlineLevel="0" max="9" min="9" style="0" width="5.86"/>
    <col collapsed="false" customWidth="true" hidden="false" outlineLevel="0" max="1025" min="10" style="0" width="8.56"/>
  </cols>
  <sheetData>
    <row r="1" customFormat="false" ht="12.75" hidden="false" customHeight="false" outlineLevel="0" collapsed="false">
      <c r="A1" s="57" t="s">
        <v>422</v>
      </c>
      <c r="B1" s="57" t="s">
        <v>423</v>
      </c>
      <c r="C1" s="128" t="s">
        <v>2</v>
      </c>
      <c r="D1" s="47"/>
      <c r="F1" s="129"/>
      <c r="G1" s="129"/>
    </row>
    <row r="2" customFormat="false" ht="12.75" hidden="false" customHeight="false" outlineLevel="0" collapsed="false">
      <c r="A2" s="11" t="s">
        <v>424</v>
      </c>
      <c r="B2" s="11" t="s">
        <v>158</v>
      </c>
      <c r="C2" s="58" t="n">
        <v>10</v>
      </c>
      <c r="D2" s="47"/>
      <c r="E2" s="130"/>
      <c r="F2" s="131" t="s">
        <v>423</v>
      </c>
      <c r="G2" s="132" t="s">
        <v>425</v>
      </c>
    </row>
    <row r="3" customFormat="false" ht="12.75" hidden="false" customHeight="false" outlineLevel="0" collapsed="false">
      <c r="A3" s="11" t="s">
        <v>424</v>
      </c>
      <c r="B3" s="81" t="s">
        <v>426</v>
      </c>
      <c r="C3" s="58" t="n">
        <v>10</v>
      </c>
      <c r="D3" s="53"/>
      <c r="E3" s="130"/>
      <c r="F3" s="133" t="s">
        <v>238</v>
      </c>
      <c r="G3" s="134" t="n">
        <v>1</v>
      </c>
    </row>
    <row r="4" customFormat="false" ht="12.75" hidden="false" customHeight="false" outlineLevel="0" collapsed="false">
      <c r="A4" s="11" t="s">
        <v>424</v>
      </c>
      <c r="B4" s="81" t="s">
        <v>170</v>
      </c>
      <c r="C4" s="58" t="n">
        <v>10</v>
      </c>
      <c r="D4" s="53"/>
      <c r="E4" s="130"/>
      <c r="F4" s="135" t="s">
        <v>199</v>
      </c>
      <c r="G4" s="136" t="n">
        <v>1</v>
      </c>
    </row>
    <row r="5" customFormat="false" ht="12.75" hidden="false" customHeight="false" outlineLevel="0" collapsed="false">
      <c r="A5" s="11" t="s">
        <v>424</v>
      </c>
      <c r="B5" s="81" t="s">
        <v>155</v>
      </c>
      <c r="C5" s="58" t="n">
        <v>10</v>
      </c>
      <c r="D5" s="53"/>
      <c r="E5" s="130"/>
      <c r="F5" s="135" t="s">
        <v>162</v>
      </c>
      <c r="G5" s="136" t="n">
        <v>9</v>
      </c>
    </row>
    <row r="6" customFormat="false" ht="12.75" hidden="false" customHeight="false" outlineLevel="0" collapsed="false">
      <c r="A6" s="11" t="s">
        <v>424</v>
      </c>
      <c r="B6" s="81" t="s">
        <v>166</v>
      </c>
      <c r="C6" s="58" t="n">
        <v>10</v>
      </c>
      <c r="D6" s="53"/>
      <c r="E6" s="130"/>
      <c r="F6" s="135" t="s">
        <v>159</v>
      </c>
      <c r="G6" s="136" t="n">
        <v>1</v>
      </c>
    </row>
    <row r="7" customFormat="false" ht="12.75" hidden="false" customHeight="false" outlineLevel="0" collapsed="false">
      <c r="A7" s="11" t="s">
        <v>424</v>
      </c>
      <c r="B7" s="81" t="s">
        <v>157</v>
      </c>
      <c r="C7" s="58" t="n">
        <v>10</v>
      </c>
      <c r="D7" s="47"/>
      <c r="E7" s="130"/>
      <c r="F7" s="135" t="s">
        <v>188</v>
      </c>
      <c r="G7" s="136" t="n">
        <v>1</v>
      </c>
    </row>
    <row r="8" customFormat="false" ht="12.75" hidden="false" customHeight="false" outlineLevel="0" collapsed="false">
      <c r="A8" s="11" t="s">
        <v>427</v>
      </c>
      <c r="B8" s="81" t="s">
        <v>426</v>
      </c>
      <c r="C8" s="58" t="n">
        <v>10</v>
      </c>
      <c r="D8" s="47"/>
      <c r="E8" s="130"/>
      <c r="F8" s="135" t="s">
        <v>167</v>
      </c>
      <c r="G8" s="136" t="n">
        <v>6</v>
      </c>
    </row>
    <row r="9" customFormat="false" ht="12.75" hidden="false" customHeight="false" outlineLevel="0" collapsed="false">
      <c r="A9" s="11" t="s">
        <v>428</v>
      </c>
      <c r="B9" s="81" t="s">
        <v>156</v>
      </c>
      <c r="C9" s="58" t="n">
        <v>10</v>
      </c>
      <c r="D9" s="47"/>
      <c r="E9" s="130"/>
      <c r="F9" s="135" t="s">
        <v>169</v>
      </c>
      <c r="G9" s="136" t="n">
        <v>1</v>
      </c>
    </row>
    <row r="10" customFormat="false" ht="12.75" hidden="false" customHeight="false" outlineLevel="0" collapsed="false">
      <c r="A10" s="11" t="s">
        <v>428</v>
      </c>
      <c r="B10" s="81" t="s">
        <v>162</v>
      </c>
      <c r="C10" s="58" t="n">
        <v>10</v>
      </c>
      <c r="D10" s="47"/>
      <c r="E10" s="130"/>
      <c r="F10" s="135" t="s">
        <v>426</v>
      </c>
      <c r="G10" s="136" t="n">
        <v>10</v>
      </c>
    </row>
    <row r="11" customFormat="false" ht="12.75" hidden="false" customHeight="false" outlineLevel="0" collapsed="false">
      <c r="A11" s="11" t="s">
        <v>429</v>
      </c>
      <c r="B11" s="81" t="s">
        <v>163</v>
      </c>
      <c r="C11" s="58" t="n">
        <v>10</v>
      </c>
      <c r="D11" s="47"/>
      <c r="E11" s="130"/>
      <c r="F11" s="135" t="s">
        <v>182</v>
      </c>
      <c r="G11" s="136" t="n">
        <v>1</v>
      </c>
    </row>
    <row r="12" customFormat="false" ht="12.75" hidden="false" customHeight="false" outlineLevel="0" collapsed="false">
      <c r="A12" s="11" t="s">
        <v>430</v>
      </c>
      <c r="B12" s="81" t="s">
        <v>167</v>
      </c>
      <c r="C12" s="58" t="n">
        <v>10</v>
      </c>
      <c r="D12" s="47"/>
      <c r="E12" s="130"/>
      <c r="F12" s="135" t="s">
        <v>171</v>
      </c>
      <c r="G12" s="136" t="n">
        <v>4</v>
      </c>
    </row>
    <row r="13" customFormat="false" ht="12.75" hidden="false" customHeight="false" outlineLevel="0" collapsed="false">
      <c r="A13" s="11" t="s">
        <v>430</v>
      </c>
      <c r="B13" s="81" t="s">
        <v>426</v>
      </c>
      <c r="C13" s="58" t="n">
        <v>10</v>
      </c>
      <c r="D13" s="47"/>
      <c r="E13" s="130"/>
      <c r="F13" s="135" t="s">
        <v>186</v>
      </c>
      <c r="G13" s="136" t="n">
        <v>1</v>
      </c>
    </row>
    <row r="14" customFormat="false" ht="12.75" hidden="false" customHeight="false" outlineLevel="0" collapsed="false">
      <c r="A14" s="11" t="s">
        <v>430</v>
      </c>
      <c r="B14" s="81" t="s">
        <v>164</v>
      </c>
      <c r="C14" s="58" t="n">
        <v>10</v>
      </c>
      <c r="D14" s="47"/>
      <c r="E14" s="130"/>
      <c r="F14" s="135" t="s">
        <v>164</v>
      </c>
      <c r="G14" s="136" t="n">
        <v>2</v>
      </c>
    </row>
    <row r="15" customFormat="false" ht="12.75" hidden="false" customHeight="false" outlineLevel="0" collapsed="false">
      <c r="A15" s="11" t="s">
        <v>430</v>
      </c>
      <c r="B15" s="81" t="s">
        <v>166</v>
      </c>
      <c r="C15" s="58" t="n">
        <v>10</v>
      </c>
      <c r="D15" s="53"/>
      <c r="E15" s="130"/>
      <c r="F15" s="135" t="s">
        <v>155</v>
      </c>
      <c r="G15" s="136" t="n">
        <v>12</v>
      </c>
    </row>
    <row r="16" customFormat="false" ht="12.75" hidden="false" customHeight="false" outlineLevel="0" collapsed="false">
      <c r="A16" s="11" t="s">
        <v>107</v>
      </c>
      <c r="B16" s="81" t="s">
        <v>156</v>
      </c>
      <c r="C16" s="58" t="n">
        <v>10</v>
      </c>
      <c r="D16" s="53"/>
      <c r="E16" s="130"/>
      <c r="F16" s="135" t="s">
        <v>157</v>
      </c>
      <c r="G16" s="136" t="n">
        <v>8</v>
      </c>
    </row>
    <row r="17" customFormat="false" ht="12.75" hidden="false" customHeight="false" outlineLevel="0" collapsed="false">
      <c r="A17" s="11" t="s">
        <v>107</v>
      </c>
      <c r="B17" s="81" t="s">
        <v>185</v>
      </c>
      <c r="C17" s="58" t="n">
        <v>10</v>
      </c>
      <c r="D17" s="53"/>
      <c r="E17" s="130"/>
      <c r="F17" s="135" t="s">
        <v>173</v>
      </c>
      <c r="G17" s="136" t="n">
        <v>1</v>
      </c>
    </row>
    <row r="18" customFormat="false" ht="12.75" hidden="false" customHeight="false" outlineLevel="0" collapsed="false">
      <c r="A18" s="11" t="s">
        <v>431</v>
      </c>
      <c r="B18" s="81" t="s">
        <v>156</v>
      </c>
      <c r="C18" s="58" t="n">
        <v>10</v>
      </c>
      <c r="D18" s="53"/>
      <c r="E18" s="130"/>
      <c r="F18" s="135" t="s">
        <v>179</v>
      </c>
      <c r="G18" s="136" t="n">
        <v>2</v>
      </c>
    </row>
    <row r="19" customFormat="false" ht="12.75" hidden="false" customHeight="false" outlineLevel="0" collapsed="false">
      <c r="A19" s="11" t="s">
        <v>431</v>
      </c>
      <c r="B19" s="81" t="s">
        <v>162</v>
      </c>
      <c r="C19" s="58" t="n">
        <v>10</v>
      </c>
      <c r="D19" s="53"/>
      <c r="E19" s="130"/>
      <c r="F19" s="135" t="s">
        <v>175</v>
      </c>
      <c r="G19" s="136" t="n">
        <v>1</v>
      </c>
    </row>
    <row r="20" customFormat="false" ht="12.75" hidden="false" customHeight="false" outlineLevel="0" collapsed="false">
      <c r="A20" s="11" t="s">
        <v>431</v>
      </c>
      <c r="B20" s="81" t="s">
        <v>173</v>
      </c>
      <c r="C20" s="58" t="n">
        <v>10</v>
      </c>
      <c r="D20" s="53"/>
      <c r="E20" s="130"/>
      <c r="F20" s="135" t="s">
        <v>185</v>
      </c>
      <c r="G20" s="136" t="n">
        <v>2</v>
      </c>
    </row>
    <row r="21" customFormat="false" ht="12.75" hidden="false" customHeight="false" outlineLevel="0" collapsed="false">
      <c r="A21" s="11" t="s">
        <v>431</v>
      </c>
      <c r="B21" s="81" t="s">
        <v>179</v>
      </c>
      <c r="C21" s="58" t="n">
        <v>10</v>
      </c>
      <c r="D21" s="53"/>
      <c r="E21" s="130"/>
      <c r="F21" s="135" t="s">
        <v>166</v>
      </c>
      <c r="G21" s="136" t="n">
        <v>4</v>
      </c>
    </row>
    <row r="22" customFormat="false" ht="12.75" hidden="false" customHeight="false" outlineLevel="0" collapsed="false">
      <c r="A22" s="11" t="s">
        <v>432</v>
      </c>
      <c r="B22" s="81" t="s">
        <v>158</v>
      </c>
      <c r="C22" s="58" t="n">
        <v>10</v>
      </c>
      <c r="D22" s="47"/>
      <c r="E22" s="130"/>
      <c r="F22" s="135" t="s">
        <v>193</v>
      </c>
      <c r="G22" s="136" t="n">
        <v>3</v>
      </c>
    </row>
    <row r="23" customFormat="false" ht="12.75" hidden="false" customHeight="false" outlineLevel="0" collapsed="false">
      <c r="A23" s="11" t="s">
        <v>432</v>
      </c>
      <c r="B23" s="81" t="s">
        <v>174</v>
      </c>
      <c r="C23" s="58" t="n">
        <v>10</v>
      </c>
      <c r="D23" s="53"/>
      <c r="E23" s="130"/>
      <c r="F23" s="135" t="s">
        <v>156</v>
      </c>
      <c r="G23" s="136" t="n">
        <v>14</v>
      </c>
    </row>
    <row r="24" customFormat="false" ht="12.75" hidden="false" customHeight="false" outlineLevel="0" collapsed="false">
      <c r="A24" s="11" t="s">
        <v>432</v>
      </c>
      <c r="B24" s="81" t="s">
        <v>164</v>
      </c>
      <c r="C24" s="58" t="n">
        <v>10</v>
      </c>
      <c r="D24" s="53"/>
      <c r="E24" s="130"/>
      <c r="F24" s="135" t="s">
        <v>200</v>
      </c>
      <c r="G24" s="136" t="n">
        <v>1</v>
      </c>
    </row>
    <row r="25" customFormat="false" ht="12.75" hidden="false" customHeight="false" outlineLevel="0" collapsed="false">
      <c r="A25" s="11" t="s">
        <v>432</v>
      </c>
      <c r="B25" s="81" t="s">
        <v>157</v>
      </c>
      <c r="C25" s="58" t="n">
        <v>10</v>
      </c>
      <c r="D25" s="53"/>
      <c r="E25" s="130"/>
      <c r="F25" s="135" t="s">
        <v>165</v>
      </c>
      <c r="G25" s="136" t="n">
        <v>8</v>
      </c>
    </row>
    <row r="26" customFormat="false" ht="12.75" hidden="false" customHeight="false" outlineLevel="0" collapsed="false">
      <c r="A26" s="11" t="s">
        <v>432</v>
      </c>
      <c r="B26" s="81" t="s">
        <v>426</v>
      </c>
      <c r="C26" s="58" t="n">
        <v>10</v>
      </c>
      <c r="D26" s="53"/>
      <c r="E26" s="130"/>
      <c r="F26" s="135" t="s">
        <v>174</v>
      </c>
      <c r="G26" s="136" t="n">
        <v>5</v>
      </c>
    </row>
    <row r="27" customFormat="false" ht="12.75" hidden="false" customHeight="false" outlineLevel="0" collapsed="false">
      <c r="A27" s="11" t="s">
        <v>433</v>
      </c>
      <c r="B27" s="81" t="s">
        <v>157</v>
      </c>
      <c r="C27" s="58" t="n">
        <v>10</v>
      </c>
      <c r="D27" s="53"/>
      <c r="E27" s="130"/>
      <c r="F27" s="135" t="s">
        <v>163</v>
      </c>
      <c r="G27" s="136" t="n">
        <v>11</v>
      </c>
      <c r="H27" s="52"/>
      <c r="I27" s="52"/>
    </row>
    <row r="28" customFormat="false" ht="12.75" hidden="false" customHeight="false" outlineLevel="0" collapsed="false">
      <c r="A28" s="11" t="s">
        <v>433</v>
      </c>
      <c r="B28" s="81" t="s">
        <v>155</v>
      </c>
      <c r="C28" s="58" t="n">
        <v>10</v>
      </c>
      <c r="D28" s="53"/>
      <c r="E28" s="130"/>
      <c r="F28" s="135" t="s">
        <v>158</v>
      </c>
      <c r="G28" s="136" t="n">
        <v>11</v>
      </c>
      <c r="H28" s="52"/>
      <c r="I28" s="52"/>
    </row>
    <row r="29" customFormat="false" ht="12.75" hidden="false" customHeight="false" outlineLevel="0" collapsed="false">
      <c r="A29" s="11" t="s">
        <v>433</v>
      </c>
      <c r="B29" s="81" t="s">
        <v>163</v>
      </c>
      <c r="C29" s="58" t="n">
        <v>10</v>
      </c>
      <c r="D29" s="53"/>
      <c r="E29" s="130"/>
      <c r="F29" s="135" t="s">
        <v>170</v>
      </c>
      <c r="G29" s="137" t="n">
        <v>10</v>
      </c>
      <c r="H29" s="52"/>
      <c r="I29" s="52"/>
    </row>
    <row r="30" customFormat="false" ht="12.75" hidden="false" customHeight="false" outlineLevel="0" collapsed="false">
      <c r="A30" s="11" t="s">
        <v>433</v>
      </c>
      <c r="B30" s="81" t="s">
        <v>156</v>
      </c>
      <c r="C30" s="58" t="n">
        <v>10</v>
      </c>
      <c r="D30" s="53"/>
      <c r="F30" s="138" t="s">
        <v>434</v>
      </c>
      <c r="G30" s="139" t="n">
        <v>131</v>
      </c>
    </row>
    <row r="31" customFormat="false" ht="12.75" hidden="false" customHeight="false" outlineLevel="0" collapsed="false">
      <c r="A31" s="11" t="s">
        <v>433</v>
      </c>
      <c r="B31" s="81" t="s">
        <v>170</v>
      </c>
      <c r="C31" s="58" t="n">
        <v>10</v>
      </c>
      <c r="D31" s="53"/>
    </row>
    <row r="32" customFormat="false" ht="12.75" hidden="false" customHeight="false" outlineLevel="0" collapsed="false">
      <c r="A32" s="11" t="s">
        <v>435</v>
      </c>
      <c r="B32" s="81" t="s">
        <v>426</v>
      </c>
      <c r="C32" s="58" t="n">
        <v>10</v>
      </c>
      <c r="D32" s="47"/>
    </row>
    <row r="33" customFormat="false" ht="12.75" hidden="false" customHeight="false" outlineLevel="0" collapsed="false">
      <c r="A33" s="11" t="s">
        <v>435</v>
      </c>
      <c r="B33" s="81" t="s">
        <v>156</v>
      </c>
      <c r="C33" s="58" t="n">
        <v>10</v>
      </c>
      <c r="D33" s="47"/>
    </row>
    <row r="34" customFormat="false" ht="12.75" hidden="false" customHeight="false" outlineLevel="0" collapsed="false">
      <c r="A34" s="11" t="s">
        <v>435</v>
      </c>
      <c r="B34" s="81" t="s">
        <v>157</v>
      </c>
      <c r="C34" s="58" t="n">
        <v>10</v>
      </c>
      <c r="D34" s="47"/>
    </row>
    <row r="35" customFormat="false" ht="12.75" hidden="false" customHeight="false" outlineLevel="0" collapsed="false">
      <c r="A35" s="11" t="s">
        <v>435</v>
      </c>
      <c r="B35" s="81" t="s">
        <v>155</v>
      </c>
      <c r="C35" s="58" t="n">
        <v>10</v>
      </c>
      <c r="D35" s="47"/>
    </row>
    <row r="36" customFormat="false" ht="12.75" hidden="false" customHeight="false" outlineLevel="0" collapsed="false">
      <c r="A36" s="11" t="s">
        <v>435</v>
      </c>
      <c r="B36" s="81" t="s">
        <v>166</v>
      </c>
      <c r="C36" s="58" t="n">
        <v>10</v>
      </c>
      <c r="D36" s="47"/>
    </row>
    <row r="37" customFormat="false" ht="12.75" hidden="false" customHeight="false" outlineLevel="0" collapsed="false">
      <c r="A37" s="11" t="s">
        <v>436</v>
      </c>
      <c r="B37" s="81" t="s">
        <v>167</v>
      </c>
      <c r="C37" s="58" t="n">
        <v>10</v>
      </c>
      <c r="D37" s="47"/>
    </row>
    <row r="38" customFormat="false" ht="12.75" hidden="false" customHeight="false" outlineLevel="0" collapsed="false">
      <c r="A38" s="11" t="s">
        <v>437</v>
      </c>
      <c r="B38" s="81" t="s">
        <v>165</v>
      </c>
      <c r="C38" s="58" t="n">
        <v>10</v>
      </c>
      <c r="D38" s="47"/>
    </row>
    <row r="39" customFormat="false" ht="12.75" hidden="false" customHeight="false" outlineLevel="0" collapsed="false">
      <c r="A39" s="11" t="s">
        <v>437</v>
      </c>
      <c r="B39" s="11" t="s">
        <v>155</v>
      </c>
      <c r="C39" s="58" t="n">
        <v>10</v>
      </c>
      <c r="D39" s="47"/>
    </row>
    <row r="40" customFormat="false" ht="12.75" hidden="false" customHeight="false" outlineLevel="0" collapsed="false">
      <c r="A40" s="11" t="s">
        <v>437</v>
      </c>
      <c r="B40" s="81" t="s">
        <v>156</v>
      </c>
      <c r="C40" s="58" t="n">
        <v>10</v>
      </c>
      <c r="D40" s="47"/>
    </row>
    <row r="41" customFormat="false" ht="12.75" hidden="false" customHeight="false" outlineLevel="0" collapsed="false">
      <c r="A41" s="11" t="s">
        <v>437</v>
      </c>
      <c r="B41" s="81" t="s">
        <v>185</v>
      </c>
      <c r="C41" s="58" t="n">
        <v>10</v>
      </c>
      <c r="D41" s="47"/>
    </row>
    <row r="42" customFormat="false" ht="12.75" hidden="false" customHeight="false" outlineLevel="0" collapsed="false">
      <c r="A42" s="11" t="s">
        <v>438</v>
      </c>
      <c r="B42" s="81" t="s">
        <v>175</v>
      </c>
      <c r="C42" s="58" t="n">
        <v>10</v>
      </c>
      <c r="D42" s="47"/>
    </row>
    <row r="43" customFormat="false" ht="12.75" hidden="false" customHeight="false" outlineLevel="0" collapsed="false">
      <c r="A43" s="11" t="s">
        <v>438</v>
      </c>
      <c r="B43" s="81" t="s">
        <v>162</v>
      </c>
      <c r="C43" s="58" t="n">
        <v>10</v>
      </c>
      <c r="D43" s="47"/>
    </row>
    <row r="44" customFormat="false" ht="12.75" hidden="false" customHeight="false" outlineLevel="0" collapsed="false">
      <c r="A44" s="11" t="s">
        <v>438</v>
      </c>
      <c r="B44" s="81" t="s">
        <v>155</v>
      </c>
      <c r="C44" s="58" t="n">
        <v>10</v>
      </c>
      <c r="D44" s="47"/>
    </row>
    <row r="45" customFormat="false" ht="12.75" hidden="false" customHeight="false" outlineLevel="0" collapsed="false">
      <c r="A45" s="11" t="s">
        <v>438</v>
      </c>
      <c r="B45" s="81" t="s">
        <v>167</v>
      </c>
      <c r="C45" s="58" t="n">
        <v>10</v>
      </c>
      <c r="D45" s="47"/>
    </row>
    <row r="46" customFormat="false" ht="12.75" hidden="false" customHeight="false" outlineLevel="0" collapsed="false">
      <c r="A46" s="11" t="s">
        <v>439</v>
      </c>
      <c r="B46" s="81" t="s">
        <v>157</v>
      </c>
      <c r="C46" s="58" t="n">
        <v>10</v>
      </c>
      <c r="D46" s="47"/>
    </row>
    <row r="47" customFormat="false" ht="12.75" hidden="false" customHeight="false" outlineLevel="0" collapsed="false">
      <c r="A47" s="11" t="s">
        <v>439</v>
      </c>
      <c r="B47" s="81" t="s">
        <v>171</v>
      </c>
      <c r="C47" s="58" t="n">
        <v>10</v>
      </c>
      <c r="D47" s="47"/>
    </row>
    <row r="48" customFormat="false" ht="12.75" hidden="false" customHeight="false" outlineLevel="0" collapsed="false">
      <c r="A48" s="11" t="s">
        <v>439</v>
      </c>
      <c r="B48" s="81" t="s">
        <v>162</v>
      </c>
      <c r="C48" s="58" t="n">
        <v>10</v>
      </c>
      <c r="D48" s="47"/>
    </row>
    <row r="49" customFormat="false" ht="12.75" hidden="false" customHeight="false" outlineLevel="0" collapsed="false">
      <c r="A49" s="11" t="s">
        <v>439</v>
      </c>
      <c r="B49" s="81" t="s">
        <v>193</v>
      </c>
      <c r="C49" s="58" t="n">
        <v>10</v>
      </c>
      <c r="D49" s="47"/>
    </row>
    <row r="50" customFormat="false" ht="12.75" hidden="false" customHeight="false" outlineLevel="0" collapsed="false">
      <c r="A50" s="11" t="s">
        <v>108</v>
      </c>
      <c r="B50" s="81" t="s">
        <v>170</v>
      </c>
      <c r="C50" s="58" t="n">
        <v>10</v>
      </c>
      <c r="D50" s="47"/>
    </row>
    <row r="51" customFormat="false" ht="12.75" hidden="false" customHeight="false" outlineLevel="0" collapsed="false">
      <c r="A51" s="11" t="s">
        <v>108</v>
      </c>
      <c r="B51" s="81" t="s">
        <v>156</v>
      </c>
      <c r="C51" s="58" t="n">
        <v>10</v>
      </c>
      <c r="D51" s="47"/>
    </row>
    <row r="52" customFormat="false" ht="12.75" hidden="false" customHeight="false" outlineLevel="0" collapsed="false">
      <c r="A52" s="11" t="s">
        <v>108</v>
      </c>
      <c r="B52" s="81" t="s">
        <v>163</v>
      </c>
      <c r="C52" s="58" t="n">
        <v>10</v>
      </c>
      <c r="D52" s="47"/>
    </row>
    <row r="53" customFormat="false" ht="12.75" hidden="false" customHeight="false" outlineLevel="0" collapsed="false">
      <c r="A53" s="11" t="s">
        <v>108</v>
      </c>
      <c r="B53" s="81" t="s">
        <v>157</v>
      </c>
      <c r="C53" s="58" t="n">
        <v>10</v>
      </c>
      <c r="D53" s="47"/>
    </row>
    <row r="54" customFormat="false" ht="12.75" hidden="false" customHeight="false" outlineLevel="0" collapsed="false">
      <c r="A54" s="11" t="s">
        <v>440</v>
      </c>
      <c r="B54" s="81" t="s">
        <v>156</v>
      </c>
      <c r="C54" s="58" t="n">
        <v>10</v>
      </c>
      <c r="D54" s="47"/>
    </row>
    <row r="55" customFormat="false" ht="12.75" hidden="false" customHeight="false" outlineLevel="0" collapsed="false">
      <c r="A55" s="11" t="s">
        <v>440</v>
      </c>
      <c r="B55" s="81" t="s">
        <v>158</v>
      </c>
      <c r="C55" s="58" t="n">
        <v>10</v>
      </c>
      <c r="D55" s="47"/>
    </row>
    <row r="56" customFormat="false" ht="12.75" hidden="false" customHeight="false" outlineLevel="0" collapsed="false">
      <c r="A56" s="11" t="s">
        <v>440</v>
      </c>
      <c r="B56" s="81" t="s">
        <v>169</v>
      </c>
      <c r="C56" s="58" t="n">
        <v>10</v>
      </c>
      <c r="D56" s="47"/>
    </row>
    <row r="57" customFormat="false" ht="12.75" hidden="false" customHeight="false" outlineLevel="0" collapsed="false">
      <c r="A57" s="11" t="s">
        <v>440</v>
      </c>
      <c r="B57" s="81" t="s">
        <v>155</v>
      </c>
      <c r="C57" s="58" t="n">
        <v>10</v>
      </c>
      <c r="D57" s="47"/>
    </row>
    <row r="58" customFormat="false" ht="12.75" hidden="false" customHeight="false" outlineLevel="0" collapsed="false">
      <c r="A58" s="11" t="s">
        <v>441</v>
      </c>
      <c r="B58" s="81" t="s">
        <v>165</v>
      </c>
      <c r="C58" s="58" t="n">
        <v>10</v>
      </c>
      <c r="D58" s="47"/>
    </row>
    <row r="59" customFormat="false" ht="12.75" hidden="false" customHeight="false" outlineLevel="0" collapsed="false">
      <c r="A59" s="11" t="s">
        <v>441</v>
      </c>
      <c r="B59" s="81" t="s">
        <v>170</v>
      </c>
      <c r="C59" s="58" t="n">
        <v>10</v>
      </c>
      <c r="D59" s="47"/>
    </row>
    <row r="60" customFormat="false" ht="12.75" hidden="false" customHeight="false" outlineLevel="0" collapsed="false">
      <c r="A60" s="11" t="s">
        <v>441</v>
      </c>
      <c r="B60" s="81" t="s">
        <v>426</v>
      </c>
      <c r="C60" s="58" t="n">
        <v>10</v>
      </c>
      <c r="D60" s="47"/>
    </row>
    <row r="61" customFormat="false" ht="12.75" hidden="false" customHeight="false" outlineLevel="0" collapsed="false">
      <c r="A61" s="11" t="s">
        <v>441</v>
      </c>
      <c r="B61" s="81" t="s">
        <v>156</v>
      </c>
      <c r="C61" s="58" t="n">
        <v>10</v>
      </c>
      <c r="D61" s="47"/>
    </row>
    <row r="62" customFormat="false" ht="12.75" hidden="false" customHeight="false" outlineLevel="0" collapsed="false">
      <c r="A62" s="11" t="s">
        <v>121</v>
      </c>
      <c r="B62" s="81" t="s">
        <v>163</v>
      </c>
      <c r="C62" s="58" t="n">
        <v>10</v>
      </c>
      <c r="D62" s="47"/>
    </row>
    <row r="63" customFormat="false" ht="12.75" hidden="false" customHeight="false" outlineLevel="0" collapsed="false">
      <c r="A63" s="11" t="s">
        <v>121</v>
      </c>
      <c r="B63" s="81" t="s">
        <v>158</v>
      </c>
      <c r="C63" s="58" t="n">
        <v>10</v>
      </c>
      <c r="D63" s="47"/>
    </row>
    <row r="64" customFormat="false" ht="12.75" hidden="false" customHeight="false" outlineLevel="0" collapsed="false">
      <c r="A64" s="11" t="s">
        <v>442</v>
      </c>
      <c r="B64" s="81" t="s">
        <v>170</v>
      </c>
      <c r="C64" s="58" t="n">
        <v>10</v>
      </c>
      <c r="D64" s="47"/>
    </row>
    <row r="65" customFormat="false" ht="12.75" hidden="false" customHeight="false" outlineLevel="0" collapsed="false">
      <c r="A65" s="11" t="s">
        <v>442</v>
      </c>
      <c r="B65" s="81" t="s">
        <v>174</v>
      </c>
      <c r="C65" s="58" t="n">
        <v>10</v>
      </c>
      <c r="D65" s="47"/>
    </row>
    <row r="66" customFormat="false" ht="12.75" hidden="false" customHeight="false" outlineLevel="0" collapsed="false">
      <c r="A66" s="11" t="s">
        <v>442</v>
      </c>
      <c r="B66" s="81" t="s">
        <v>171</v>
      </c>
      <c r="C66" s="58" t="n">
        <v>10</v>
      </c>
      <c r="D66" s="47"/>
    </row>
    <row r="67" customFormat="false" ht="12.75" hidden="false" customHeight="false" outlineLevel="0" collapsed="false">
      <c r="A67" s="11" t="s">
        <v>442</v>
      </c>
      <c r="B67" s="81" t="s">
        <v>163</v>
      </c>
      <c r="C67" s="58" t="n">
        <v>10</v>
      </c>
      <c r="D67" s="47"/>
    </row>
    <row r="68" customFormat="false" ht="12.75" hidden="false" customHeight="false" outlineLevel="0" collapsed="false">
      <c r="A68" s="11" t="s">
        <v>130</v>
      </c>
      <c r="B68" s="81" t="s">
        <v>156</v>
      </c>
      <c r="C68" s="58" t="n">
        <v>10</v>
      </c>
      <c r="D68" s="47"/>
    </row>
    <row r="69" customFormat="false" ht="12.75" hidden="false" customHeight="false" outlineLevel="0" collapsed="false">
      <c r="A69" s="11" t="s">
        <v>130</v>
      </c>
      <c r="B69" s="81" t="s">
        <v>155</v>
      </c>
      <c r="C69" s="58" t="n">
        <v>10</v>
      </c>
      <c r="D69" s="47"/>
    </row>
    <row r="70" customFormat="false" ht="12.75" hidden="false" customHeight="false" outlineLevel="0" collapsed="false">
      <c r="A70" s="11" t="s">
        <v>443</v>
      </c>
      <c r="B70" s="11" t="s">
        <v>156</v>
      </c>
      <c r="C70" s="58" t="n">
        <v>10</v>
      </c>
      <c r="D70" s="53"/>
      <c r="E70" s="1"/>
    </row>
    <row r="71" customFormat="false" ht="12.75" hidden="false" customHeight="false" outlineLevel="0" collapsed="false">
      <c r="A71" s="11" t="s">
        <v>443</v>
      </c>
      <c r="B71" s="81" t="s">
        <v>162</v>
      </c>
      <c r="C71" s="58" t="n">
        <v>10</v>
      </c>
      <c r="D71" s="53"/>
    </row>
    <row r="72" customFormat="false" ht="12.75" hidden="false" customHeight="false" outlineLevel="0" collapsed="false">
      <c r="A72" s="11" t="s">
        <v>443</v>
      </c>
      <c r="B72" s="81" t="s">
        <v>155</v>
      </c>
      <c r="C72" s="58" t="n">
        <v>10</v>
      </c>
      <c r="D72" s="53"/>
    </row>
    <row r="73" customFormat="false" ht="12.75" hidden="false" customHeight="false" outlineLevel="0" collapsed="false">
      <c r="A73" s="11" t="s">
        <v>443</v>
      </c>
      <c r="B73" s="81" t="s">
        <v>170</v>
      </c>
      <c r="C73" s="58" t="n">
        <v>10</v>
      </c>
      <c r="D73" s="47"/>
    </row>
    <row r="74" customFormat="false" ht="12.75" hidden="false" customHeight="false" outlineLevel="0" collapsed="false">
      <c r="A74" s="11" t="s">
        <v>444</v>
      </c>
      <c r="B74" s="81" t="s">
        <v>158</v>
      </c>
      <c r="C74" s="58" t="n">
        <v>10</v>
      </c>
      <c r="D74" s="47"/>
      <c r="E74" s="1"/>
    </row>
    <row r="75" customFormat="false" ht="12.75" hidden="false" customHeight="false" outlineLevel="0" collapsed="false">
      <c r="A75" s="11" t="s">
        <v>444</v>
      </c>
      <c r="B75" s="140" t="s">
        <v>165</v>
      </c>
      <c r="C75" s="58" t="n">
        <v>10</v>
      </c>
      <c r="D75" s="53"/>
    </row>
    <row r="76" customFormat="false" ht="12.75" hidden="false" customHeight="false" outlineLevel="0" collapsed="false">
      <c r="A76" s="11" t="s">
        <v>444</v>
      </c>
      <c r="B76" s="140" t="s">
        <v>426</v>
      </c>
      <c r="C76" s="58" t="n">
        <v>10</v>
      </c>
      <c r="D76" s="53"/>
    </row>
    <row r="77" customFormat="false" ht="12.75" hidden="false" customHeight="false" outlineLevel="0" collapsed="false">
      <c r="A77" s="11" t="s">
        <v>444</v>
      </c>
      <c r="B77" s="140" t="s">
        <v>163</v>
      </c>
      <c r="C77" s="58" t="n">
        <v>10</v>
      </c>
      <c r="D77" s="47"/>
    </row>
    <row r="78" customFormat="false" ht="12.75" hidden="false" customHeight="false" outlineLevel="0" collapsed="false">
      <c r="A78" s="53" t="s">
        <v>445</v>
      </c>
      <c r="B78" s="140" t="s">
        <v>162</v>
      </c>
      <c r="C78" s="58" t="n">
        <v>10</v>
      </c>
      <c r="D78" s="47"/>
    </row>
    <row r="79" customFormat="false" ht="12.75" hidden="false" customHeight="false" outlineLevel="0" collapsed="false">
      <c r="A79" s="53" t="s">
        <v>445</v>
      </c>
      <c r="B79" s="140" t="s">
        <v>171</v>
      </c>
      <c r="C79" s="58" t="n">
        <v>10</v>
      </c>
      <c r="D79" s="47"/>
    </row>
    <row r="80" customFormat="false" ht="12.75" hidden="false" customHeight="false" outlineLevel="0" collapsed="false">
      <c r="A80" s="53" t="s">
        <v>446</v>
      </c>
      <c r="B80" s="140" t="s">
        <v>170</v>
      </c>
      <c r="C80" s="58" t="n">
        <v>10</v>
      </c>
      <c r="D80" s="47"/>
    </row>
    <row r="81" customFormat="false" ht="12.75" hidden="false" customHeight="false" outlineLevel="0" collapsed="false">
      <c r="A81" s="53" t="s">
        <v>446</v>
      </c>
      <c r="B81" s="140" t="s">
        <v>167</v>
      </c>
      <c r="C81" s="58" t="n">
        <v>10</v>
      </c>
      <c r="D81" s="53"/>
    </row>
    <row r="82" customFormat="false" ht="12.75" hidden="false" customHeight="false" outlineLevel="0" collapsed="false">
      <c r="A82" s="53" t="s">
        <v>446</v>
      </c>
      <c r="B82" s="140" t="s">
        <v>200</v>
      </c>
      <c r="C82" s="58" t="n">
        <v>10</v>
      </c>
      <c r="D82" s="53"/>
    </row>
    <row r="83" customFormat="false" ht="12.75" hidden="false" customHeight="false" outlineLevel="0" collapsed="false">
      <c r="A83" s="53" t="s">
        <v>446</v>
      </c>
      <c r="B83" s="140" t="s">
        <v>199</v>
      </c>
      <c r="C83" s="58" t="n">
        <v>10</v>
      </c>
      <c r="D83" s="53"/>
    </row>
    <row r="84" customFormat="false" ht="12.75" hidden="false" customHeight="false" outlineLevel="0" collapsed="false">
      <c r="A84" s="53" t="s">
        <v>447</v>
      </c>
      <c r="B84" s="140" t="s">
        <v>170</v>
      </c>
      <c r="C84" s="58" t="n">
        <v>10</v>
      </c>
      <c r="D84" s="53"/>
    </row>
    <row r="85" customFormat="false" ht="12.75" hidden="false" customHeight="false" outlineLevel="0" collapsed="false">
      <c r="A85" s="53" t="s">
        <v>447</v>
      </c>
      <c r="B85" s="140" t="s">
        <v>165</v>
      </c>
      <c r="C85" s="58" t="n">
        <v>10</v>
      </c>
      <c r="D85" s="53"/>
    </row>
    <row r="86" customFormat="false" ht="12.75" hidden="false" customHeight="false" outlineLevel="0" collapsed="false">
      <c r="A86" s="53" t="s">
        <v>447</v>
      </c>
      <c r="B86" s="140" t="s">
        <v>155</v>
      </c>
      <c r="C86" s="58" t="n">
        <v>10</v>
      </c>
      <c r="D86" s="53"/>
    </row>
    <row r="87" customFormat="false" ht="12.75" hidden="false" customHeight="false" outlineLevel="0" collapsed="false">
      <c r="A87" s="53" t="s">
        <v>447</v>
      </c>
      <c r="B87" s="140" t="s">
        <v>158</v>
      </c>
      <c r="C87" s="58" t="n">
        <v>10</v>
      </c>
      <c r="D87" s="53"/>
    </row>
    <row r="88" customFormat="false" ht="12.75" hidden="false" customHeight="false" outlineLevel="0" collapsed="false">
      <c r="A88" s="53" t="s">
        <v>448</v>
      </c>
      <c r="B88" s="140" t="s">
        <v>186</v>
      </c>
      <c r="C88" s="58" t="n">
        <v>10</v>
      </c>
      <c r="D88" s="53"/>
    </row>
    <row r="89" customFormat="false" ht="12.75" hidden="false" customHeight="false" outlineLevel="0" collapsed="false">
      <c r="A89" s="53" t="s">
        <v>448</v>
      </c>
      <c r="B89" s="140" t="s">
        <v>238</v>
      </c>
      <c r="C89" s="58" t="n">
        <v>10</v>
      </c>
      <c r="D89" s="53"/>
    </row>
    <row r="90" customFormat="false" ht="12.75" hidden="false" customHeight="false" outlineLevel="0" collapsed="false">
      <c r="A90" s="53" t="s">
        <v>448</v>
      </c>
      <c r="B90" s="140" t="s">
        <v>166</v>
      </c>
      <c r="C90" s="58" t="n">
        <v>10</v>
      </c>
      <c r="D90" s="53"/>
    </row>
    <row r="91" customFormat="false" ht="12.75" hidden="false" customHeight="false" outlineLevel="0" collapsed="false">
      <c r="A91" s="53" t="s">
        <v>448</v>
      </c>
      <c r="B91" s="140" t="s">
        <v>174</v>
      </c>
      <c r="C91" s="58" t="n">
        <v>10</v>
      </c>
      <c r="D91" s="53"/>
    </row>
    <row r="92" customFormat="false" ht="12.75" hidden="false" customHeight="false" outlineLevel="0" collapsed="false">
      <c r="A92" s="53" t="s">
        <v>448</v>
      </c>
      <c r="B92" s="140" t="s">
        <v>163</v>
      </c>
      <c r="C92" s="58" t="n">
        <v>10</v>
      </c>
      <c r="D92" s="53"/>
    </row>
    <row r="93" customFormat="false" ht="12.75" hidden="false" customHeight="false" outlineLevel="0" collapsed="false">
      <c r="A93" s="53" t="s">
        <v>448</v>
      </c>
      <c r="B93" s="140" t="s">
        <v>165</v>
      </c>
      <c r="C93" s="58" t="n">
        <v>10</v>
      </c>
      <c r="D93" s="53"/>
    </row>
    <row r="94" customFormat="false" ht="12.75" hidden="false" customHeight="false" outlineLevel="0" collapsed="false">
      <c r="A94" s="53" t="s">
        <v>448</v>
      </c>
      <c r="B94" s="140" t="s">
        <v>426</v>
      </c>
      <c r="C94" s="58" t="n">
        <v>10</v>
      </c>
      <c r="D94" s="53"/>
    </row>
    <row r="95" customFormat="false" ht="12.75" hidden="false" customHeight="false" outlineLevel="0" collapsed="false">
      <c r="A95" s="53" t="s">
        <v>448</v>
      </c>
      <c r="B95" s="140" t="s">
        <v>156</v>
      </c>
      <c r="C95" s="58" t="n">
        <v>10</v>
      </c>
      <c r="D95" s="53"/>
    </row>
    <row r="96" customFormat="false" ht="12.75" hidden="false" customHeight="false" outlineLevel="0" collapsed="false">
      <c r="A96" s="53" t="s">
        <v>448</v>
      </c>
      <c r="B96" s="140" t="s">
        <v>182</v>
      </c>
      <c r="C96" s="58" t="n">
        <v>10</v>
      </c>
      <c r="D96" s="53"/>
    </row>
    <row r="97" customFormat="false" ht="12.75" hidden="false" customHeight="false" outlineLevel="0" collapsed="false">
      <c r="A97" s="53" t="s">
        <v>448</v>
      </c>
      <c r="B97" s="140" t="s">
        <v>157</v>
      </c>
      <c r="C97" s="58" t="n">
        <v>10</v>
      </c>
      <c r="D97" s="53"/>
    </row>
    <row r="98" customFormat="false" ht="12.75" hidden="false" customHeight="false" outlineLevel="0" collapsed="false">
      <c r="A98" s="53" t="s">
        <v>116</v>
      </c>
      <c r="B98" s="140" t="s">
        <v>162</v>
      </c>
      <c r="C98" s="58" t="n">
        <v>10</v>
      </c>
      <c r="D98" s="53"/>
    </row>
    <row r="99" customFormat="false" ht="12.75" hidden="false" customHeight="false" outlineLevel="0" collapsed="false">
      <c r="A99" s="53" t="s">
        <v>116</v>
      </c>
      <c r="B99" s="140" t="s">
        <v>174</v>
      </c>
      <c r="C99" s="58" t="n">
        <v>10</v>
      </c>
      <c r="D99" s="53"/>
    </row>
    <row r="100" customFormat="false" ht="12.75" hidden="false" customHeight="false" outlineLevel="0" collapsed="false">
      <c r="A100" s="53" t="s">
        <v>116</v>
      </c>
      <c r="B100" s="140" t="s">
        <v>193</v>
      </c>
      <c r="C100" s="58" t="n">
        <v>10</v>
      </c>
      <c r="D100" s="53"/>
    </row>
    <row r="101" customFormat="false" ht="12.75" hidden="false" customHeight="false" outlineLevel="0" collapsed="false">
      <c r="A101" s="53" t="s">
        <v>117</v>
      </c>
      <c r="B101" s="140" t="s">
        <v>162</v>
      </c>
      <c r="C101" s="58"/>
      <c r="D101" s="53"/>
    </row>
    <row r="102" customFormat="false" ht="12.75" hidden="false" customHeight="false" outlineLevel="0" collapsed="false">
      <c r="A102" s="53" t="s">
        <v>449</v>
      </c>
      <c r="B102" s="140" t="s">
        <v>165</v>
      </c>
      <c r="C102" s="58" t="n">
        <v>10</v>
      </c>
      <c r="D102" s="53"/>
    </row>
    <row r="103" customFormat="false" ht="12.75" hidden="false" customHeight="false" outlineLevel="0" collapsed="false">
      <c r="A103" s="53" t="s">
        <v>449</v>
      </c>
      <c r="B103" s="140" t="s">
        <v>163</v>
      </c>
      <c r="C103" s="58" t="n">
        <v>10</v>
      </c>
      <c r="D103" s="53"/>
    </row>
    <row r="104" customFormat="false" ht="12.75" hidden="false" customHeight="false" outlineLevel="0" collapsed="false">
      <c r="A104" s="53" t="s">
        <v>449</v>
      </c>
      <c r="B104" s="140" t="s">
        <v>155</v>
      </c>
      <c r="C104" s="58" t="n">
        <v>10</v>
      </c>
      <c r="D104" s="53"/>
    </row>
    <row r="105" customFormat="false" ht="12.75" hidden="false" customHeight="false" outlineLevel="0" collapsed="false">
      <c r="A105" s="53" t="s">
        <v>450</v>
      </c>
      <c r="B105" s="140" t="s">
        <v>426</v>
      </c>
      <c r="C105" s="58"/>
      <c r="D105" s="53"/>
    </row>
    <row r="106" customFormat="false" ht="12.75" hidden="false" customHeight="false" outlineLevel="0" collapsed="false">
      <c r="A106" s="53" t="s">
        <v>450</v>
      </c>
      <c r="B106" s="140" t="s">
        <v>170</v>
      </c>
      <c r="C106" s="58"/>
      <c r="D106" s="53"/>
    </row>
    <row r="107" customFormat="false" ht="12.75" hidden="false" customHeight="false" outlineLevel="0" collapsed="false">
      <c r="A107" s="53" t="s">
        <v>451</v>
      </c>
      <c r="B107" s="140" t="s">
        <v>171</v>
      </c>
      <c r="C107" s="58"/>
      <c r="D107" s="53"/>
    </row>
    <row r="108" customFormat="false" ht="12.75" hidden="false" customHeight="false" outlineLevel="0" collapsed="false">
      <c r="A108" s="53" t="s">
        <v>451</v>
      </c>
      <c r="B108" s="140" t="s">
        <v>158</v>
      </c>
      <c r="C108" s="58"/>
      <c r="D108" s="53"/>
    </row>
    <row r="109" customFormat="false" ht="12.75" hidden="false" customHeight="false" outlineLevel="0" collapsed="false">
      <c r="A109" s="53" t="s">
        <v>452</v>
      </c>
      <c r="B109" s="140" t="s">
        <v>165</v>
      </c>
      <c r="C109" s="58" t="n">
        <v>10</v>
      </c>
      <c r="D109" s="53"/>
    </row>
    <row r="110" customFormat="false" ht="12.75" hidden="false" customHeight="false" outlineLevel="0" collapsed="false">
      <c r="A110" s="53" t="s">
        <v>116</v>
      </c>
      <c r="B110" s="140" t="s">
        <v>163</v>
      </c>
      <c r="C110" s="141" t="n">
        <v>10</v>
      </c>
      <c r="D110" s="47"/>
    </row>
    <row r="111" customFormat="false" ht="12.75" hidden="false" customHeight="false" outlineLevel="0" collapsed="false">
      <c r="A111" s="53" t="s">
        <v>116</v>
      </c>
      <c r="B111" s="140" t="s">
        <v>158</v>
      </c>
      <c r="C111" s="141" t="n">
        <v>10</v>
      </c>
      <c r="D111" s="47"/>
    </row>
    <row r="112" customFormat="false" ht="12.75" hidden="false" customHeight="false" outlineLevel="0" collapsed="false">
      <c r="A112" s="53" t="s">
        <v>147</v>
      </c>
      <c r="B112" s="140" t="s">
        <v>167</v>
      </c>
      <c r="C112" s="141" t="n">
        <v>10</v>
      </c>
      <c r="D112" s="47"/>
    </row>
    <row r="113" customFormat="false" ht="12.75" hidden="false" customHeight="false" outlineLevel="0" collapsed="false">
      <c r="A113" s="53" t="s">
        <v>147</v>
      </c>
      <c r="B113" s="140" t="s">
        <v>162</v>
      </c>
      <c r="C113" s="141" t="n">
        <v>10</v>
      </c>
      <c r="D113" s="47"/>
    </row>
    <row r="114" customFormat="false" ht="12.75" hidden="false" customHeight="false" outlineLevel="0" collapsed="false">
      <c r="A114" s="53" t="s">
        <v>147</v>
      </c>
      <c r="B114" s="140" t="s">
        <v>159</v>
      </c>
      <c r="C114" s="141" t="n">
        <v>10</v>
      </c>
      <c r="D114" s="47"/>
    </row>
    <row r="115" customFormat="false" ht="12.75" hidden="false" customHeight="false" outlineLevel="0" collapsed="false">
      <c r="A115" s="53" t="s">
        <v>147</v>
      </c>
      <c r="B115" s="140" t="s">
        <v>158</v>
      </c>
      <c r="C115" s="141" t="n">
        <v>10</v>
      </c>
      <c r="D115" s="47"/>
    </row>
    <row r="116" customFormat="false" ht="12.75" hidden="false" customHeight="false" outlineLevel="0" collapsed="false">
      <c r="A116" s="53" t="s">
        <v>147</v>
      </c>
      <c r="B116" s="140" t="s">
        <v>165</v>
      </c>
      <c r="C116" s="141" t="n">
        <v>10</v>
      </c>
      <c r="D116" s="47"/>
    </row>
    <row r="117" customFormat="false" ht="12.75" hidden="false" customHeight="false" outlineLevel="0" collapsed="false">
      <c r="A117" s="53" t="s">
        <v>453</v>
      </c>
      <c r="B117" s="140" t="s">
        <v>155</v>
      </c>
      <c r="D117" s="47"/>
    </row>
    <row r="118" customFormat="false" ht="12.75" hidden="false" customHeight="false" outlineLevel="0" collapsed="false">
      <c r="A118" s="53" t="s">
        <v>453</v>
      </c>
      <c r="B118" s="140" t="s">
        <v>170</v>
      </c>
      <c r="D118" s="47"/>
    </row>
    <row r="119" customFormat="false" ht="12.75" hidden="false" customHeight="false" outlineLevel="0" collapsed="false">
      <c r="A119" s="53" t="s">
        <v>453</v>
      </c>
      <c r="B119" s="140" t="s">
        <v>158</v>
      </c>
      <c r="D119" s="47"/>
    </row>
    <row r="120" customFormat="false" ht="12.75" hidden="false" customHeight="false" outlineLevel="0" collapsed="false">
      <c r="A120" s="53" t="s">
        <v>453</v>
      </c>
      <c r="B120" s="140" t="s">
        <v>163</v>
      </c>
      <c r="D120" s="47"/>
    </row>
    <row r="121" customFormat="false" ht="12.75" hidden="false" customHeight="false" outlineLevel="0" collapsed="false">
      <c r="A121" s="53" t="s">
        <v>453</v>
      </c>
      <c r="B121" s="140" t="s">
        <v>167</v>
      </c>
      <c r="D121" s="47"/>
    </row>
    <row r="122" customFormat="false" ht="12.75" hidden="false" customHeight="false" outlineLevel="0" collapsed="false">
      <c r="A122" s="53" t="s">
        <v>117</v>
      </c>
      <c r="B122" s="140" t="s">
        <v>193</v>
      </c>
      <c r="D122" s="47"/>
    </row>
    <row r="123" customFormat="false" ht="12.75" hidden="false" customHeight="false" outlineLevel="0" collapsed="false">
      <c r="A123" s="53" t="s">
        <v>117</v>
      </c>
      <c r="B123" s="140" t="s">
        <v>156</v>
      </c>
      <c r="D123" s="47"/>
    </row>
    <row r="124" customFormat="false" ht="12.75" hidden="false" customHeight="false" outlineLevel="0" collapsed="false">
      <c r="A124" s="53" t="s">
        <v>117</v>
      </c>
      <c r="B124" s="140" t="s">
        <v>188</v>
      </c>
      <c r="D124" s="47"/>
    </row>
    <row r="125" customFormat="false" ht="12.75" hidden="false" customHeight="false" outlineLevel="0" collapsed="false">
      <c r="A125" s="53" t="s">
        <v>116</v>
      </c>
      <c r="B125" s="140" t="s">
        <v>426</v>
      </c>
      <c r="C125" s="141" t="n">
        <v>10</v>
      </c>
      <c r="D125" s="47"/>
    </row>
    <row r="126" customFormat="false" ht="12.75" hidden="false" customHeight="false" outlineLevel="0" collapsed="false">
      <c r="A126" s="53" t="s">
        <v>48</v>
      </c>
      <c r="B126" s="53" t="s">
        <v>179</v>
      </c>
      <c r="D126" s="47"/>
    </row>
    <row r="127" customFormat="false" ht="12.75" hidden="false" customHeight="false" outlineLevel="0" collapsed="false">
      <c r="A127" s="53" t="s">
        <v>48</v>
      </c>
      <c r="B127" s="53" t="s">
        <v>174</v>
      </c>
      <c r="D127" s="47"/>
    </row>
    <row r="128" customFormat="false" ht="12.75" hidden="false" customHeight="false" outlineLevel="0" collapsed="false">
      <c r="A128" s="53" t="s">
        <v>153</v>
      </c>
      <c r="B128" s="53" t="s">
        <v>156</v>
      </c>
      <c r="D128" s="47"/>
    </row>
    <row r="129" customFormat="false" ht="12.75" hidden="false" customHeight="false" outlineLevel="0" collapsed="false">
      <c r="A129" s="53" t="s">
        <v>153</v>
      </c>
      <c r="B129" s="53" t="s">
        <v>158</v>
      </c>
      <c r="D129" s="47"/>
    </row>
    <row r="130" customFormat="false" ht="12.75" hidden="false" customHeight="false" outlineLevel="0" collapsed="false">
      <c r="A130" s="53" t="s">
        <v>153</v>
      </c>
      <c r="B130" s="53" t="s">
        <v>157</v>
      </c>
      <c r="D130" s="47"/>
    </row>
    <row r="131" customFormat="false" ht="12.75" hidden="false" customHeight="false" outlineLevel="0" collapsed="false">
      <c r="A131" s="53" t="s">
        <v>153</v>
      </c>
      <c r="B131" s="53" t="s">
        <v>155</v>
      </c>
      <c r="D131" s="47"/>
    </row>
    <row r="132" customFormat="false" ht="12.75" hidden="false" customHeight="false" outlineLevel="0" collapsed="false">
      <c r="A132" s="53" t="s">
        <v>153</v>
      </c>
      <c r="B132" s="53" t="s">
        <v>163</v>
      </c>
      <c r="D132" s="47"/>
    </row>
  </sheetData>
  <autoFilter ref="A1:C132"/>
  <mergeCells count="1">
    <mergeCell ref="F1:G1"/>
  </mergeCells>
  <dataValidations count="1">
    <dataValidation allowBlank="true" operator="between" showDropDown="false" showErrorMessage="true" showInputMessage="true" sqref="B2:B132" type="list">
      <formula1>players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8" activeCellId="0" sqref="E68"/>
    </sheetView>
  </sheetViews>
  <sheetFormatPr defaultRowHeight="12.75" zeroHeight="false" outlineLevelRow="0" outlineLevelCol="0"/>
  <cols>
    <col collapsed="false" customWidth="true" hidden="false" outlineLevel="0" max="2" min="1" style="0" width="8.56"/>
    <col collapsed="false" customWidth="true" hidden="false" outlineLevel="0" max="3" min="3" style="0" width="12.71"/>
    <col collapsed="false" customWidth="true" hidden="false" outlineLevel="0" max="4" min="4" style="65" width="22.14"/>
    <col collapsed="false" customWidth="true" hidden="false" outlineLevel="0" max="5" min="5" style="0" width="20.99"/>
    <col collapsed="false" customWidth="false" hidden="true" outlineLevel="0" max="6" min="6" style="0" width="11.52"/>
    <col collapsed="false" customWidth="true" hidden="false" outlineLevel="0" max="7" min="7" style="0" width="23.57"/>
    <col collapsed="false" customWidth="true" hidden="false" outlineLevel="0" max="8" min="8" style="0" width="13.86"/>
    <col collapsed="false" customWidth="true" hidden="false" outlineLevel="0" max="9" min="9" style="0" width="17.42"/>
    <col collapsed="false" customWidth="true" hidden="false" outlineLevel="0" max="10" min="10" style="0" width="14.57"/>
    <col collapsed="false" customWidth="true" hidden="false" outlineLevel="0" max="1025" min="11" style="0" width="8.56"/>
  </cols>
  <sheetData>
    <row r="1" customFormat="false" ht="24" hidden="false" customHeight="false" outlineLevel="0" collapsed="false">
      <c r="A1" s="142" t="s">
        <v>454</v>
      </c>
      <c r="B1" s="142" t="s">
        <v>455</v>
      </c>
      <c r="C1" s="142" t="s">
        <v>456</v>
      </c>
      <c r="D1" s="143" t="s">
        <v>457</v>
      </c>
      <c r="E1" s="142" t="s">
        <v>1</v>
      </c>
      <c r="G1" s="144"/>
    </row>
    <row r="2" customFormat="false" ht="12.75" hidden="false" customHeight="false" outlineLevel="0" collapsed="false">
      <c r="A2" s="145" t="n">
        <v>1</v>
      </c>
      <c r="B2" s="145" t="n">
        <v>1</v>
      </c>
      <c r="C2" s="145" t="n">
        <v>1</v>
      </c>
      <c r="D2" s="12" t="s">
        <v>458</v>
      </c>
      <c r="E2" s="53" t="s">
        <v>116</v>
      </c>
      <c r="G2" s="37"/>
    </row>
    <row r="3" customFormat="false" ht="12.75" hidden="false" customHeight="false" outlineLevel="0" collapsed="false">
      <c r="A3" s="145" t="n">
        <v>2</v>
      </c>
      <c r="B3" s="145" t="n">
        <v>2</v>
      </c>
      <c r="C3" s="145" t="n">
        <v>4</v>
      </c>
      <c r="D3" s="12" t="s">
        <v>459</v>
      </c>
      <c r="E3" s="53" t="s">
        <v>460</v>
      </c>
      <c r="H3" s="130"/>
      <c r="I3" s="146"/>
      <c r="J3" s="146"/>
    </row>
    <row r="4" customFormat="false" ht="12.75" hidden="false" customHeight="false" outlineLevel="0" collapsed="false">
      <c r="A4" s="145" t="n">
        <v>3</v>
      </c>
      <c r="B4" s="145" t="n">
        <v>3</v>
      </c>
      <c r="C4" s="145" t="n">
        <v>5</v>
      </c>
      <c r="D4" s="12" t="s">
        <v>461</v>
      </c>
      <c r="E4" s="53" t="s">
        <v>462</v>
      </c>
      <c r="H4" s="130"/>
      <c r="I4" s="146"/>
      <c r="J4" s="146"/>
    </row>
    <row r="5" customFormat="false" ht="12.75" hidden="false" customHeight="false" outlineLevel="0" collapsed="false">
      <c r="A5" s="145" t="n">
        <v>4</v>
      </c>
      <c r="B5" s="145" t="n">
        <v>4</v>
      </c>
      <c r="C5" s="145" t="n">
        <v>2</v>
      </c>
      <c r="D5" s="12" t="s">
        <v>463</v>
      </c>
      <c r="E5" s="53" t="s">
        <v>464</v>
      </c>
      <c r="H5" s="130"/>
      <c r="I5" s="146"/>
      <c r="J5" s="146"/>
    </row>
    <row r="6" customFormat="false" ht="12.75" hidden="false" customHeight="false" outlineLevel="0" collapsed="false">
      <c r="A6" s="145" t="n">
        <v>5</v>
      </c>
      <c r="B6" s="145" t="n">
        <v>5</v>
      </c>
      <c r="C6" s="145" t="n">
        <v>12</v>
      </c>
      <c r="D6" s="12" t="s">
        <v>465</v>
      </c>
      <c r="E6" s="53" t="s">
        <v>50</v>
      </c>
      <c r="H6" s="130"/>
      <c r="I6" s="146"/>
      <c r="J6" s="146"/>
    </row>
    <row r="7" customFormat="false" ht="12.75" hidden="false" customHeight="false" outlineLevel="0" collapsed="false">
      <c r="A7" s="145" t="n">
        <v>6</v>
      </c>
      <c r="B7" s="145" t="n">
        <v>6</v>
      </c>
      <c r="C7" s="145" t="n">
        <v>3</v>
      </c>
      <c r="D7" s="12" t="s">
        <v>466</v>
      </c>
      <c r="E7" s="53" t="s">
        <v>467</v>
      </c>
      <c r="H7" s="130"/>
      <c r="I7" s="146"/>
      <c r="J7" s="146"/>
    </row>
    <row r="8" customFormat="false" ht="12.75" hidden="false" customHeight="false" outlineLevel="0" collapsed="false">
      <c r="A8" s="145" t="n">
        <v>7</v>
      </c>
      <c r="B8" s="145" t="n">
        <v>7</v>
      </c>
      <c r="C8" s="145" t="n">
        <v>6</v>
      </c>
      <c r="D8" s="12" t="s">
        <v>468</v>
      </c>
      <c r="E8" s="53" t="s">
        <v>122</v>
      </c>
      <c r="H8" s="130"/>
      <c r="I8" s="146"/>
      <c r="J8" s="146"/>
    </row>
    <row r="9" customFormat="false" ht="12.75" hidden="false" customHeight="false" outlineLevel="0" collapsed="false">
      <c r="A9" s="145" t="n">
        <v>8</v>
      </c>
      <c r="B9" s="145" t="n">
        <v>8</v>
      </c>
      <c r="C9" s="145" t="n">
        <v>7</v>
      </c>
      <c r="D9" s="12" t="s">
        <v>469</v>
      </c>
      <c r="E9" s="53" t="s">
        <v>470</v>
      </c>
      <c r="H9" s="130"/>
      <c r="I9" s="146"/>
      <c r="J9" s="146"/>
    </row>
    <row r="10" customFormat="false" ht="12.75" hidden="false" customHeight="false" outlineLevel="0" collapsed="false">
      <c r="A10" s="145" t="n">
        <v>9</v>
      </c>
      <c r="B10" s="145" t="n">
        <v>10</v>
      </c>
      <c r="C10" s="145" t="n">
        <v>10</v>
      </c>
      <c r="D10" s="12" t="s">
        <v>471</v>
      </c>
      <c r="E10" s="53" t="s">
        <v>472</v>
      </c>
      <c r="H10" s="130"/>
      <c r="I10" s="146"/>
      <c r="J10" s="146"/>
    </row>
    <row r="11" customFormat="false" ht="12.75" hidden="false" customHeight="false" outlineLevel="0" collapsed="false">
      <c r="A11" s="145" t="n">
        <v>10</v>
      </c>
      <c r="B11" s="145" t="n">
        <v>9</v>
      </c>
      <c r="C11" s="145" t="n">
        <v>11</v>
      </c>
      <c r="D11" s="12" t="s">
        <v>473</v>
      </c>
      <c r="E11" s="53" t="s">
        <v>474</v>
      </c>
      <c r="H11" s="130"/>
      <c r="I11" s="146"/>
      <c r="J11" s="146"/>
    </row>
    <row r="12" customFormat="false" ht="12.75" hidden="false" customHeight="false" outlineLevel="0" collapsed="false">
      <c r="A12" s="145" t="n">
        <v>11</v>
      </c>
      <c r="B12" s="145" t="n">
        <v>12</v>
      </c>
      <c r="C12" s="145" t="n">
        <v>17</v>
      </c>
      <c r="D12" s="12" t="s">
        <v>475</v>
      </c>
      <c r="E12" s="53" t="s">
        <v>476</v>
      </c>
      <c r="H12" s="130"/>
      <c r="I12" s="146"/>
      <c r="J12" s="146"/>
    </row>
    <row r="13" customFormat="false" ht="12.75" hidden="false" customHeight="false" outlineLevel="0" collapsed="false">
      <c r="A13" s="145" t="n">
        <v>12</v>
      </c>
      <c r="B13" s="145" t="n">
        <v>11</v>
      </c>
      <c r="C13" s="145" t="n">
        <v>9</v>
      </c>
      <c r="D13" s="12" t="s">
        <v>477</v>
      </c>
      <c r="E13" s="53" t="s">
        <v>476</v>
      </c>
      <c r="H13" s="130"/>
      <c r="I13" s="146"/>
      <c r="J13" s="146"/>
    </row>
    <row r="14" customFormat="false" ht="12.75" hidden="false" customHeight="false" outlineLevel="0" collapsed="false">
      <c r="A14" s="145" t="n">
        <v>13</v>
      </c>
      <c r="B14" s="145" t="n">
        <v>13</v>
      </c>
      <c r="C14" s="145" t="n">
        <v>14</v>
      </c>
      <c r="D14" s="12" t="s">
        <v>478</v>
      </c>
      <c r="E14" s="53" t="s">
        <v>449</v>
      </c>
      <c r="H14" s="130"/>
      <c r="I14" s="146"/>
      <c r="J14" s="146"/>
    </row>
    <row r="15" customFormat="false" ht="12.75" hidden="false" customHeight="false" outlineLevel="0" collapsed="false">
      <c r="A15" s="145" t="n">
        <v>14</v>
      </c>
      <c r="B15" s="145" t="n">
        <v>17</v>
      </c>
      <c r="C15" s="145" t="n">
        <v>15</v>
      </c>
      <c r="D15" s="12" t="s">
        <v>479</v>
      </c>
      <c r="E15" s="53" t="s">
        <v>472</v>
      </c>
      <c r="H15" s="130"/>
      <c r="I15" s="146"/>
      <c r="J15" s="146"/>
    </row>
    <row r="16" customFormat="false" ht="12.75" hidden="false" customHeight="false" outlineLevel="0" collapsed="false">
      <c r="A16" s="145" t="n">
        <v>15</v>
      </c>
      <c r="B16" s="145" t="n">
        <v>14</v>
      </c>
      <c r="C16" s="145" t="n">
        <v>8</v>
      </c>
      <c r="D16" s="12" t="s">
        <v>480</v>
      </c>
      <c r="E16" s="53" t="s">
        <v>431</v>
      </c>
      <c r="H16" s="130"/>
      <c r="I16" s="146"/>
      <c r="J16" s="146"/>
    </row>
    <row r="17" customFormat="false" ht="12.75" hidden="false" customHeight="false" outlineLevel="0" collapsed="false">
      <c r="A17" s="145" t="n">
        <v>16</v>
      </c>
      <c r="B17" s="145" t="n">
        <v>15</v>
      </c>
      <c r="C17" s="145" t="n">
        <v>16</v>
      </c>
      <c r="D17" s="12" t="s">
        <v>481</v>
      </c>
      <c r="E17" s="53" t="s">
        <v>472</v>
      </c>
      <c r="H17" s="130"/>
      <c r="I17" s="146"/>
      <c r="J17" s="146"/>
    </row>
    <row r="18" customFormat="false" ht="12.75" hidden="false" customHeight="false" outlineLevel="0" collapsed="false">
      <c r="A18" s="145" t="n">
        <v>17</v>
      </c>
      <c r="B18" s="145" t="n">
        <v>16</v>
      </c>
      <c r="C18" s="145" t="n">
        <v>29</v>
      </c>
      <c r="D18" s="12" t="s">
        <v>482</v>
      </c>
      <c r="E18" s="53" t="s">
        <v>476</v>
      </c>
      <c r="F18" s="37"/>
      <c r="H18" s="130"/>
      <c r="I18" s="146"/>
      <c r="J18" s="146"/>
    </row>
    <row r="19" customFormat="false" ht="12.75" hidden="false" customHeight="false" outlineLevel="0" collapsed="false">
      <c r="A19" s="145" t="n">
        <v>18</v>
      </c>
      <c r="B19" s="145" t="n">
        <v>18</v>
      </c>
      <c r="C19" s="145" t="n">
        <v>30</v>
      </c>
      <c r="D19" s="12" t="s">
        <v>483</v>
      </c>
      <c r="E19" s="53" t="s">
        <v>436</v>
      </c>
      <c r="H19" s="130"/>
      <c r="I19" s="146"/>
      <c r="J19" s="146"/>
    </row>
    <row r="20" customFormat="false" ht="12.75" hidden="false" customHeight="false" outlineLevel="0" collapsed="false">
      <c r="A20" s="145" t="n">
        <v>19</v>
      </c>
      <c r="B20" s="145" t="n">
        <v>19</v>
      </c>
      <c r="C20" s="145" t="n">
        <v>31</v>
      </c>
      <c r="D20" s="12" t="s">
        <v>484</v>
      </c>
      <c r="E20" s="53" t="s">
        <v>485</v>
      </c>
      <c r="F20" s="37" t="s">
        <v>486</v>
      </c>
      <c r="H20" s="130"/>
      <c r="I20" s="146"/>
      <c r="J20" s="146"/>
    </row>
    <row r="21" customFormat="false" ht="12.75" hidden="false" customHeight="false" outlineLevel="0" collapsed="false">
      <c r="A21" s="145" t="n">
        <v>20</v>
      </c>
      <c r="B21" s="145" t="n">
        <v>20</v>
      </c>
      <c r="C21" s="145" t="n">
        <v>13</v>
      </c>
      <c r="D21" s="12" t="s">
        <v>487</v>
      </c>
      <c r="E21" s="53" t="s">
        <v>428</v>
      </c>
      <c r="H21" s="130"/>
      <c r="I21" s="146"/>
      <c r="J21" s="146"/>
    </row>
    <row r="22" customFormat="false" ht="12.75" hidden="false" customHeight="false" outlineLevel="0" collapsed="false">
      <c r="A22" s="145" t="n">
        <v>21</v>
      </c>
      <c r="B22" s="145" t="n">
        <v>39</v>
      </c>
      <c r="C22" s="145" t="n">
        <v>57</v>
      </c>
      <c r="D22" s="12" t="s">
        <v>488</v>
      </c>
      <c r="E22" s="53" t="s">
        <v>50</v>
      </c>
      <c r="H22" s="130"/>
      <c r="I22" s="146"/>
      <c r="J22" s="146"/>
    </row>
    <row r="23" customFormat="false" ht="12.75" hidden="false" customHeight="false" outlineLevel="0" collapsed="false">
      <c r="A23" s="145" t="n">
        <v>22</v>
      </c>
      <c r="B23" s="145" t="n">
        <v>21</v>
      </c>
      <c r="C23" s="145" t="n">
        <v>19</v>
      </c>
      <c r="D23" s="12" t="s">
        <v>489</v>
      </c>
      <c r="E23" s="53" t="s">
        <v>472</v>
      </c>
      <c r="H23" s="130"/>
      <c r="I23" s="146"/>
      <c r="J23" s="146"/>
    </row>
    <row r="24" customFormat="false" ht="12.75" hidden="false" customHeight="false" outlineLevel="0" collapsed="false">
      <c r="A24" s="145" t="n">
        <v>23</v>
      </c>
      <c r="B24" s="145" t="n">
        <v>22</v>
      </c>
      <c r="C24" s="145" t="n">
        <v>28</v>
      </c>
      <c r="D24" s="12" t="s">
        <v>490</v>
      </c>
      <c r="E24" s="53" t="s">
        <v>491</v>
      </c>
      <c r="H24" s="130"/>
      <c r="I24" s="146"/>
      <c r="J24" s="146"/>
    </row>
    <row r="25" customFormat="false" ht="12.75" hidden="false" customHeight="false" outlineLevel="0" collapsed="false">
      <c r="A25" s="145" t="n">
        <v>24</v>
      </c>
      <c r="B25" s="145" t="n">
        <v>23</v>
      </c>
      <c r="C25" s="145" t="n">
        <v>21</v>
      </c>
      <c r="D25" s="12" t="s">
        <v>492</v>
      </c>
      <c r="E25" s="53" t="s">
        <v>493</v>
      </c>
      <c r="H25" s="130"/>
      <c r="I25" s="146"/>
      <c r="J25" s="146"/>
    </row>
    <row r="26" customFormat="false" ht="12.75" hidden="false" customHeight="false" outlineLevel="0" collapsed="false">
      <c r="A26" s="145" t="n">
        <v>25</v>
      </c>
      <c r="B26" s="145" t="n">
        <v>36</v>
      </c>
      <c r="C26" s="145" t="n">
        <v>24</v>
      </c>
      <c r="D26" s="12" t="s">
        <v>494</v>
      </c>
      <c r="E26" s="53" t="s">
        <v>495</v>
      </c>
      <c r="H26" s="130"/>
      <c r="I26" s="146"/>
      <c r="J26" s="146"/>
    </row>
    <row r="27" customFormat="false" ht="12.75" hidden="false" customHeight="false" outlineLevel="0" collapsed="false">
      <c r="A27" s="145" t="n">
        <v>26</v>
      </c>
      <c r="B27" s="145" t="n">
        <v>24</v>
      </c>
      <c r="C27" s="145" t="n">
        <v>32</v>
      </c>
      <c r="D27" s="12" t="s">
        <v>496</v>
      </c>
      <c r="E27" s="53" t="s">
        <v>48</v>
      </c>
      <c r="H27" s="130"/>
      <c r="I27" s="146"/>
      <c r="J27" s="146"/>
    </row>
    <row r="28" customFormat="false" ht="12.75" hidden="false" customHeight="false" outlineLevel="0" collapsed="false">
      <c r="A28" s="145" t="n">
        <v>27</v>
      </c>
      <c r="B28" s="145" t="n">
        <v>25</v>
      </c>
      <c r="C28" s="145" t="n">
        <v>18</v>
      </c>
      <c r="D28" s="12" t="s">
        <v>497</v>
      </c>
      <c r="E28" s="53" t="s">
        <v>498</v>
      </c>
      <c r="F28" s="37" t="s">
        <v>499</v>
      </c>
      <c r="H28" s="130"/>
      <c r="I28" s="146"/>
      <c r="J28" s="146"/>
    </row>
    <row r="29" customFormat="false" ht="12.75" hidden="false" customHeight="false" outlineLevel="0" collapsed="false">
      <c r="A29" s="145" t="n">
        <v>28</v>
      </c>
      <c r="B29" s="145" t="n">
        <v>26</v>
      </c>
      <c r="C29" s="145" t="n">
        <v>23</v>
      </c>
      <c r="D29" s="12" t="s">
        <v>500</v>
      </c>
      <c r="E29" s="53" t="s">
        <v>467</v>
      </c>
      <c r="H29" s="130"/>
      <c r="I29" s="146"/>
      <c r="J29" s="146"/>
    </row>
    <row r="30" customFormat="false" ht="12.75" hidden="false" customHeight="false" outlineLevel="0" collapsed="false">
      <c r="A30" s="145" t="n">
        <v>29</v>
      </c>
      <c r="B30" s="145" t="n">
        <v>32</v>
      </c>
      <c r="C30" s="145" t="n">
        <v>147</v>
      </c>
      <c r="D30" s="12" t="s">
        <v>501</v>
      </c>
      <c r="E30" s="53" t="s">
        <v>48</v>
      </c>
      <c r="H30" s="130"/>
      <c r="I30" s="146"/>
      <c r="J30" s="146"/>
    </row>
    <row r="31" customFormat="false" ht="12.75" hidden="false" customHeight="false" outlineLevel="0" collapsed="false">
      <c r="A31" s="145" t="n">
        <v>30</v>
      </c>
      <c r="B31" s="145" t="n">
        <v>28</v>
      </c>
      <c r="C31" s="145" t="n">
        <v>45</v>
      </c>
      <c r="D31" s="12" t="s">
        <v>502</v>
      </c>
      <c r="E31" s="53" t="s">
        <v>50</v>
      </c>
      <c r="H31" s="130"/>
      <c r="I31" s="146"/>
      <c r="J31" s="146"/>
    </row>
    <row r="32" customFormat="false" ht="12.75" hidden="false" customHeight="false" outlineLevel="0" collapsed="false">
      <c r="A32" s="145" t="n">
        <v>31</v>
      </c>
      <c r="B32" s="145" t="n">
        <v>27</v>
      </c>
      <c r="C32" s="145" t="n">
        <v>42</v>
      </c>
      <c r="D32" s="12" t="s">
        <v>503</v>
      </c>
      <c r="E32" s="53" t="s">
        <v>464</v>
      </c>
      <c r="H32" s="130"/>
      <c r="I32" s="146"/>
      <c r="J32" s="146"/>
    </row>
    <row r="33" customFormat="false" ht="12.75" hidden="false" customHeight="false" outlineLevel="0" collapsed="false">
      <c r="A33" s="145" t="n">
        <v>32</v>
      </c>
      <c r="B33" s="145" t="n">
        <v>29</v>
      </c>
      <c r="C33" s="145" t="n">
        <v>20</v>
      </c>
      <c r="D33" s="12" t="s">
        <v>504</v>
      </c>
      <c r="E33" s="53" t="s">
        <v>472</v>
      </c>
      <c r="H33" s="130"/>
      <c r="I33" s="146"/>
      <c r="J33" s="146"/>
    </row>
    <row r="34" customFormat="false" ht="12.75" hidden="false" customHeight="false" outlineLevel="0" collapsed="false">
      <c r="A34" s="145" t="n">
        <v>33</v>
      </c>
      <c r="B34" s="145" t="n">
        <v>34</v>
      </c>
      <c r="C34" s="145" t="n">
        <v>69</v>
      </c>
      <c r="D34" s="12" t="s">
        <v>505</v>
      </c>
      <c r="E34" s="53" t="s">
        <v>506</v>
      </c>
      <c r="F34" s="37"/>
      <c r="H34" s="130"/>
      <c r="I34" s="146"/>
      <c r="J34" s="146"/>
    </row>
    <row r="35" customFormat="false" ht="12.75" hidden="false" customHeight="false" outlineLevel="0" collapsed="false">
      <c r="A35" s="145" t="n">
        <v>34</v>
      </c>
      <c r="B35" s="145" t="n">
        <v>33</v>
      </c>
      <c r="C35" s="145" t="n">
        <v>49</v>
      </c>
      <c r="D35" s="12" t="s">
        <v>507</v>
      </c>
      <c r="E35" s="11" t="s">
        <v>508</v>
      </c>
      <c r="F35" s="37"/>
      <c r="H35" s="130"/>
      <c r="I35" s="146"/>
      <c r="J35" s="146"/>
    </row>
    <row r="36" customFormat="false" ht="12.75" hidden="false" customHeight="false" outlineLevel="0" collapsed="false">
      <c r="A36" s="145" t="n">
        <v>35</v>
      </c>
      <c r="B36" s="145" t="n">
        <v>31</v>
      </c>
      <c r="C36" s="145" t="n">
        <v>55</v>
      </c>
      <c r="D36" s="12" t="s">
        <v>509</v>
      </c>
      <c r="E36" s="11" t="s">
        <v>48</v>
      </c>
      <c r="F36" s="37"/>
      <c r="H36" s="130"/>
      <c r="I36" s="146"/>
      <c r="J36" s="146"/>
    </row>
    <row r="37" customFormat="false" ht="12.75" hidden="false" customHeight="false" outlineLevel="0" collapsed="false">
      <c r="A37" s="145" t="n">
        <v>36</v>
      </c>
      <c r="B37" s="145" t="n">
        <v>35</v>
      </c>
      <c r="C37" s="145" t="n">
        <v>35</v>
      </c>
      <c r="D37" s="12" t="s">
        <v>510</v>
      </c>
      <c r="E37" s="11" t="s">
        <v>476</v>
      </c>
      <c r="F37" s="37"/>
      <c r="H37" s="130"/>
      <c r="I37" s="146"/>
      <c r="J37" s="146"/>
    </row>
    <row r="38" customFormat="false" ht="12.75" hidden="false" customHeight="false" outlineLevel="0" collapsed="false">
      <c r="A38" s="145" t="n">
        <v>37</v>
      </c>
      <c r="B38" s="145" t="n">
        <v>30</v>
      </c>
      <c r="C38" s="145" t="n">
        <v>25</v>
      </c>
      <c r="D38" s="12" t="s">
        <v>511</v>
      </c>
      <c r="E38" s="53" t="s">
        <v>512</v>
      </c>
      <c r="H38" s="130"/>
      <c r="I38" s="146"/>
      <c r="J38" s="146"/>
    </row>
    <row r="39" customFormat="false" ht="12.75" hidden="false" customHeight="false" outlineLevel="0" collapsed="false">
      <c r="A39" s="145" t="n">
        <v>38</v>
      </c>
      <c r="B39" s="145" t="n">
        <v>37</v>
      </c>
      <c r="C39" s="145" t="n">
        <v>26</v>
      </c>
      <c r="D39" s="12" t="s">
        <v>513</v>
      </c>
      <c r="E39" s="53" t="s">
        <v>514</v>
      </c>
      <c r="H39" s="130"/>
      <c r="I39" s="146"/>
      <c r="J39" s="146"/>
    </row>
    <row r="40" customFormat="false" ht="12.75" hidden="false" customHeight="false" outlineLevel="0" collapsed="false">
      <c r="A40" s="145" t="n">
        <v>39</v>
      </c>
      <c r="B40" s="145" t="n">
        <v>40</v>
      </c>
      <c r="C40" s="145" t="n">
        <v>59</v>
      </c>
      <c r="D40" s="12" t="s">
        <v>515</v>
      </c>
      <c r="E40" s="53" t="s">
        <v>516</v>
      </c>
      <c r="F40" s="37"/>
      <c r="H40" s="130"/>
      <c r="I40" s="146"/>
      <c r="J40" s="146"/>
    </row>
    <row r="41" customFormat="false" ht="12.75" hidden="false" customHeight="false" outlineLevel="0" collapsed="false">
      <c r="A41" s="145" t="n">
        <v>40</v>
      </c>
      <c r="B41" s="145" t="n">
        <v>41</v>
      </c>
      <c r="C41" s="145" t="n">
        <v>36</v>
      </c>
      <c r="D41" s="12" t="s">
        <v>517</v>
      </c>
      <c r="E41" s="53" t="s">
        <v>518</v>
      </c>
      <c r="F41" s="37"/>
      <c r="H41" s="130"/>
      <c r="I41" s="146"/>
      <c r="J41" s="146"/>
    </row>
    <row r="42" customFormat="false" ht="12.75" hidden="false" customHeight="false" outlineLevel="0" collapsed="false">
      <c r="A42" s="145" t="n">
        <v>41</v>
      </c>
      <c r="B42" s="145" t="n">
        <v>38</v>
      </c>
      <c r="C42" s="145" t="n">
        <v>64</v>
      </c>
      <c r="D42" s="12" t="s">
        <v>519</v>
      </c>
      <c r="E42" s="53" t="s">
        <v>467</v>
      </c>
    </row>
    <row r="43" customFormat="false" ht="12.75" hidden="false" customHeight="false" outlineLevel="0" collapsed="false">
      <c r="A43" s="145" t="n">
        <v>42</v>
      </c>
      <c r="B43" s="145" t="n">
        <v>42</v>
      </c>
      <c r="C43" s="145" t="n">
        <v>48</v>
      </c>
      <c r="D43" s="12" t="s">
        <v>520</v>
      </c>
      <c r="E43" s="11" t="s">
        <v>474</v>
      </c>
    </row>
    <row r="44" customFormat="false" ht="12.75" hidden="false" customHeight="false" outlineLevel="0" collapsed="false">
      <c r="A44" s="145" t="n">
        <v>43</v>
      </c>
      <c r="B44" s="145" t="n">
        <v>49</v>
      </c>
      <c r="C44" s="145" t="n">
        <v>53</v>
      </c>
      <c r="D44" s="12" t="s">
        <v>521</v>
      </c>
      <c r="E44" s="53" t="s">
        <v>116</v>
      </c>
    </row>
    <row r="45" customFormat="false" ht="12.75" hidden="false" customHeight="false" outlineLevel="0" collapsed="false">
      <c r="A45" s="145" t="n">
        <v>44</v>
      </c>
      <c r="B45" s="145" t="n">
        <v>50</v>
      </c>
      <c r="C45" s="145" t="n">
        <v>150</v>
      </c>
      <c r="D45" s="12" t="s">
        <v>522</v>
      </c>
      <c r="E45" s="53" t="s">
        <v>48</v>
      </c>
    </row>
    <row r="46" customFormat="false" ht="12.75" hidden="false" customHeight="false" outlineLevel="0" collapsed="false">
      <c r="A46" s="145" t="n">
        <v>45</v>
      </c>
      <c r="B46" s="145" t="n">
        <v>43</v>
      </c>
      <c r="C46" s="145" t="n">
        <v>33</v>
      </c>
      <c r="D46" s="12" t="s">
        <v>523</v>
      </c>
      <c r="E46" s="53" t="s">
        <v>476</v>
      </c>
    </row>
    <row r="47" customFormat="false" ht="12.75" hidden="false" customHeight="false" outlineLevel="0" collapsed="false">
      <c r="A47" s="145" t="n">
        <v>46</v>
      </c>
      <c r="B47" s="145" t="n">
        <v>44</v>
      </c>
      <c r="C47" s="145" t="n">
        <v>78</v>
      </c>
      <c r="D47" s="12" t="s">
        <v>524</v>
      </c>
      <c r="E47" s="53" t="s">
        <v>525</v>
      </c>
    </row>
    <row r="48" customFormat="false" ht="12.75" hidden="false" customHeight="false" outlineLevel="0" collapsed="false">
      <c r="A48" s="145" t="n">
        <v>47</v>
      </c>
      <c r="B48" s="145" t="n">
        <v>45</v>
      </c>
      <c r="C48" s="145" t="n">
        <v>91</v>
      </c>
      <c r="D48" s="12" t="s">
        <v>526</v>
      </c>
      <c r="E48" s="53" t="s">
        <v>508</v>
      </c>
    </row>
    <row r="49" customFormat="false" ht="12.75" hidden="false" customHeight="false" outlineLevel="0" collapsed="false">
      <c r="A49" s="145" t="n">
        <v>48</v>
      </c>
      <c r="B49" s="145" t="n">
        <v>47</v>
      </c>
      <c r="C49" s="145" t="n">
        <v>103</v>
      </c>
      <c r="D49" s="12" t="s">
        <v>527</v>
      </c>
      <c r="E49" s="53" t="s">
        <v>528</v>
      </c>
      <c r="F49" s="37" t="s">
        <v>499</v>
      </c>
    </row>
    <row r="50" customFormat="false" ht="12.75" hidden="false" customHeight="false" outlineLevel="0" collapsed="false">
      <c r="A50" s="145" t="n">
        <v>49</v>
      </c>
      <c r="B50" s="145" t="n">
        <v>45</v>
      </c>
      <c r="C50" s="145" t="n">
        <v>34</v>
      </c>
      <c r="D50" s="12" t="s">
        <v>529</v>
      </c>
      <c r="E50" s="53" t="s">
        <v>530</v>
      </c>
    </row>
    <row r="51" customFormat="false" ht="12.75" hidden="false" customHeight="false" outlineLevel="0" collapsed="false">
      <c r="A51" s="145" t="n">
        <v>51</v>
      </c>
      <c r="B51" s="145" t="n">
        <v>64</v>
      </c>
      <c r="C51" s="145" t="n">
        <v>54</v>
      </c>
      <c r="D51" s="11" t="s">
        <v>531</v>
      </c>
      <c r="E51" s="53" t="s">
        <v>474</v>
      </c>
    </row>
    <row r="52" customFormat="false" ht="12.75" hidden="false" customHeight="false" outlineLevel="0" collapsed="false">
      <c r="A52" s="145" t="n">
        <v>52</v>
      </c>
      <c r="B52" s="145" t="n">
        <v>48</v>
      </c>
      <c r="C52" s="145" t="n">
        <v>38</v>
      </c>
      <c r="D52" s="12" t="s">
        <v>532</v>
      </c>
      <c r="E52" s="53" t="s">
        <v>464</v>
      </c>
    </row>
    <row r="53" customFormat="false" ht="12.75" hidden="false" customHeight="false" outlineLevel="0" collapsed="false">
      <c r="A53" s="145" t="n">
        <v>53</v>
      </c>
      <c r="B53" s="145" t="n">
        <v>52</v>
      </c>
      <c r="C53" s="145" t="n">
        <v>288</v>
      </c>
      <c r="D53" s="12" t="s">
        <v>533</v>
      </c>
      <c r="E53" s="53" t="s">
        <v>474</v>
      </c>
    </row>
    <row r="54" customFormat="false" ht="12.75" hidden="false" customHeight="false" outlineLevel="0" collapsed="false">
      <c r="A54" s="145" t="n">
        <v>54</v>
      </c>
      <c r="B54" s="145" t="n">
        <v>51</v>
      </c>
      <c r="C54" s="145" t="n">
        <v>52</v>
      </c>
      <c r="D54" s="12" t="s">
        <v>534</v>
      </c>
      <c r="E54" s="53" t="s">
        <v>51</v>
      </c>
    </row>
    <row r="55" customFormat="false" ht="12.75" hidden="false" customHeight="false" outlineLevel="0" collapsed="false">
      <c r="A55" s="145" t="n">
        <v>55</v>
      </c>
      <c r="B55" s="145" t="n">
        <v>56</v>
      </c>
      <c r="C55" s="145" t="n">
        <v>37</v>
      </c>
      <c r="D55" s="12" t="s">
        <v>535</v>
      </c>
      <c r="E55" s="53" t="s">
        <v>449</v>
      </c>
    </row>
    <row r="56" customFormat="false" ht="12.75" hidden="false" customHeight="false" outlineLevel="0" collapsed="false">
      <c r="A56" s="145" t="n">
        <v>56</v>
      </c>
      <c r="B56" s="145" t="n">
        <v>55</v>
      </c>
      <c r="C56" s="145" t="n">
        <v>44</v>
      </c>
      <c r="D56" s="12" t="s">
        <v>536</v>
      </c>
      <c r="E56" s="53" t="s">
        <v>428</v>
      </c>
    </row>
    <row r="57" customFormat="false" ht="12.75" hidden="false" customHeight="false" outlineLevel="0" collapsed="false">
      <c r="A57" s="145" t="n">
        <v>57</v>
      </c>
      <c r="B57" s="145" t="n">
        <v>57</v>
      </c>
      <c r="C57" s="145" t="n">
        <v>138</v>
      </c>
      <c r="D57" s="12" t="s">
        <v>537</v>
      </c>
      <c r="E57" s="53" t="s">
        <v>116</v>
      </c>
    </row>
    <row r="58" customFormat="false" ht="12.75" hidden="false" customHeight="false" outlineLevel="0" collapsed="false">
      <c r="A58" s="145" t="n">
        <v>58</v>
      </c>
      <c r="B58" s="145" t="n">
        <v>53</v>
      </c>
      <c r="C58" s="145" t="n">
        <v>27</v>
      </c>
      <c r="D58" s="12" t="s">
        <v>538</v>
      </c>
      <c r="E58" s="53" t="s">
        <v>464</v>
      </c>
    </row>
    <row r="59" customFormat="false" ht="12.75" hidden="false" customHeight="false" outlineLevel="0" collapsed="false">
      <c r="A59" s="145" t="n">
        <v>59</v>
      </c>
      <c r="B59" s="145" t="n">
        <v>58</v>
      </c>
      <c r="C59" s="145" t="n">
        <v>43</v>
      </c>
      <c r="D59" s="12" t="s">
        <v>539</v>
      </c>
      <c r="E59" s="53" t="s">
        <v>540</v>
      </c>
    </row>
    <row r="60" customFormat="false" ht="12.75" hidden="false" customHeight="false" outlineLevel="0" collapsed="false">
      <c r="A60" s="145" t="n">
        <v>61</v>
      </c>
      <c r="B60" s="145" t="n">
        <v>59</v>
      </c>
      <c r="C60" s="145" t="n">
        <v>22</v>
      </c>
      <c r="D60" s="12" t="s">
        <v>541</v>
      </c>
      <c r="E60" s="53" t="s">
        <v>525</v>
      </c>
    </row>
    <row r="61" customFormat="false" ht="12.75" hidden="false" customHeight="false" outlineLevel="0" collapsed="false">
      <c r="A61" s="145" t="n">
        <v>64</v>
      </c>
      <c r="B61" s="145" t="n">
        <v>61</v>
      </c>
      <c r="C61" s="145" t="n">
        <v>89</v>
      </c>
      <c r="D61" s="12" t="s">
        <v>542</v>
      </c>
      <c r="E61" s="53" t="s">
        <v>429</v>
      </c>
    </row>
    <row r="62" customFormat="false" ht="12.75" hidden="false" customHeight="false" outlineLevel="0" collapsed="false">
      <c r="A62" s="145" t="n">
        <v>66</v>
      </c>
      <c r="B62" s="145" t="n">
        <v>66</v>
      </c>
      <c r="C62" s="145" t="n">
        <v>46</v>
      </c>
      <c r="D62" s="12" t="s">
        <v>543</v>
      </c>
      <c r="E62" s="53" t="s">
        <v>472</v>
      </c>
    </row>
    <row r="63" customFormat="false" ht="12.75" hidden="false" customHeight="false" outlineLevel="0" collapsed="false">
      <c r="A63" s="145" t="n">
        <v>68</v>
      </c>
      <c r="B63" s="145" t="n">
        <v>69</v>
      </c>
      <c r="C63" s="145" t="n">
        <v>477</v>
      </c>
      <c r="D63" s="12" t="s">
        <v>544</v>
      </c>
      <c r="E63" s="53" t="s">
        <v>424</v>
      </c>
    </row>
    <row r="64" customFormat="false" ht="12.75" hidden="false" customHeight="false" outlineLevel="0" collapsed="false">
      <c r="A64" s="145" t="n">
        <v>80</v>
      </c>
      <c r="B64" s="145" t="n">
        <v>82</v>
      </c>
      <c r="C64" s="145" t="n">
        <v>184</v>
      </c>
      <c r="D64" s="12" t="s">
        <v>545</v>
      </c>
      <c r="E64" s="53" t="s">
        <v>546</v>
      </c>
    </row>
    <row r="65" customFormat="false" ht="12.75" hidden="false" customHeight="false" outlineLevel="0" collapsed="false">
      <c r="A65" s="145" t="n">
        <v>86</v>
      </c>
      <c r="B65" s="145" t="n">
        <v>87</v>
      </c>
      <c r="C65" s="145" t="n">
        <v>51</v>
      </c>
      <c r="D65" s="12" t="s">
        <v>547</v>
      </c>
      <c r="E65" s="53" t="s">
        <v>48</v>
      </c>
    </row>
    <row r="66" customFormat="false" ht="12.75" hidden="false" customHeight="false" outlineLevel="0" collapsed="false">
      <c r="A66" s="145" t="n">
        <v>87</v>
      </c>
      <c r="B66" s="145" t="n">
        <v>86</v>
      </c>
      <c r="C66" s="145" t="n">
        <v>71</v>
      </c>
      <c r="D66" s="12" t="s">
        <v>548</v>
      </c>
      <c r="E66" s="53" t="s">
        <v>549</v>
      </c>
    </row>
    <row r="67" customFormat="false" ht="12.75" hidden="false" customHeight="false" outlineLevel="0" collapsed="false">
      <c r="A67" s="145" t="n">
        <v>89</v>
      </c>
      <c r="B67" s="145" t="n">
        <v>88</v>
      </c>
      <c r="C67" s="145" t="n">
        <v>50</v>
      </c>
      <c r="D67" s="12" t="s">
        <v>550</v>
      </c>
      <c r="E67" s="53" t="s">
        <v>107</v>
      </c>
    </row>
    <row r="68" customFormat="false" ht="12.75" hidden="false" customHeight="false" outlineLevel="0" collapsed="false">
      <c r="A68" s="145" t="n">
        <v>95</v>
      </c>
      <c r="B68" s="145" t="n">
        <v>92</v>
      </c>
      <c r="C68" s="145" t="n">
        <v>47</v>
      </c>
      <c r="D68" s="12" t="s">
        <v>551</v>
      </c>
      <c r="E68" s="53" t="s">
        <v>122</v>
      </c>
    </row>
    <row r="69" customFormat="false" ht="12.75" hidden="false" customHeight="false" outlineLevel="0" collapsed="false">
      <c r="A69" s="145" t="n">
        <v>104</v>
      </c>
      <c r="B69" s="145" t="n">
        <v>105</v>
      </c>
      <c r="C69" s="145"/>
      <c r="D69" s="12" t="s">
        <v>552</v>
      </c>
      <c r="E69" s="53" t="s">
        <v>462</v>
      </c>
    </row>
  </sheetData>
  <autoFilter ref="A1:E10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4"/>
  <sheetViews>
    <sheetView showFormulas="false" showGridLines="true" showRowColHeaders="true" showZeros="true" rightToLeft="false" tabSelected="false" showOutlineSymbols="true" defaultGridColor="true" view="normal" topLeftCell="B74" colorId="64" zoomScale="130" zoomScaleNormal="130" zoomScalePageLayoutView="100" workbookViewId="0">
      <selection pane="topLeft" activeCell="I29" activeCellId="0" sqref="I29"/>
    </sheetView>
  </sheetViews>
  <sheetFormatPr defaultRowHeight="12.75" zeroHeight="false" outlineLevelRow="0" outlineLevelCol="0"/>
  <cols>
    <col collapsed="false" customWidth="true" hidden="false" outlineLevel="0" max="1" min="1" style="147" width="11.14"/>
    <col collapsed="false" customWidth="true" hidden="false" outlineLevel="0" max="2" min="2" style="0" width="14.7"/>
    <col collapsed="false" customWidth="true" hidden="false" outlineLevel="0" max="3" min="3" style="148" width="10.99"/>
    <col collapsed="false" customWidth="true" hidden="false" outlineLevel="0" max="4" min="4" style="148" width="11.14"/>
    <col collapsed="false" customWidth="true" hidden="false" outlineLevel="0" max="5" min="5" style="0" width="8.56"/>
    <col collapsed="false" customWidth="true" hidden="false" outlineLevel="0" max="6" min="6" style="0" width="20.42"/>
    <col collapsed="false" customWidth="true" hidden="true" outlineLevel="0" max="7" min="7" style="0" width="20.42"/>
    <col collapsed="false" customWidth="true" hidden="false" outlineLevel="0" max="9" min="8" style="0" width="8.56"/>
    <col collapsed="false" customWidth="true" hidden="false" outlineLevel="0" max="10" min="10" style="0" width="13.43"/>
    <col collapsed="false" customWidth="true" hidden="false" outlineLevel="0" max="1025" min="11" style="0" width="8.56"/>
  </cols>
  <sheetData>
    <row r="1" customFormat="false" ht="13.5" hidden="false" customHeight="false" outlineLevel="0" collapsed="false">
      <c r="A1" s="149" t="s">
        <v>553</v>
      </c>
      <c r="B1" s="150" t="s">
        <v>227</v>
      </c>
      <c r="C1" s="151" t="s">
        <v>3</v>
      </c>
      <c r="D1" s="151" t="s">
        <v>4</v>
      </c>
      <c r="E1" s="152" t="s">
        <v>7</v>
      </c>
      <c r="F1" s="153" t="s">
        <v>53</v>
      </c>
      <c r="G1" s="154" t="s">
        <v>554</v>
      </c>
      <c r="H1" s="155" t="s">
        <v>555</v>
      </c>
      <c r="I1" s="155" t="s">
        <v>556</v>
      </c>
      <c r="J1" s="156" t="n">
        <v>0.333333333333333</v>
      </c>
      <c r="K1" s="157" t="n">
        <v>0.340972222222222</v>
      </c>
      <c r="M1" s="37"/>
    </row>
    <row r="2" customFormat="false" ht="13.5" hidden="false" customHeight="false" outlineLevel="0" collapsed="false">
      <c r="A2" s="158" t="n">
        <v>0.354166666666667</v>
      </c>
      <c r="B2" s="159" t="s">
        <v>253</v>
      </c>
      <c r="C2" s="160" t="n">
        <f aca="false">VLOOKUP($B2,scores,5)</f>
        <v>2</v>
      </c>
      <c r="D2" s="160" t="n">
        <f aca="false">VLOOKUP($B2,scores,7)</f>
        <v>8</v>
      </c>
      <c r="E2" s="161" t="n">
        <f aca="false">C2+D2</f>
        <v>10</v>
      </c>
      <c r="F2" s="162" t="s">
        <v>55</v>
      </c>
      <c r="G2" s="162"/>
      <c r="H2" s="163" t="n">
        <f aca="false">SUM(C2:C4)</f>
        <v>5</v>
      </c>
      <c r="I2" s="163" t="n">
        <f aca="false">SUM(D2:D4)</f>
        <v>20</v>
      </c>
      <c r="J2" s="164" t="s">
        <v>557</v>
      </c>
      <c r="K2" s="165" t="n">
        <f aca="false">K1-J1</f>
        <v>0.00763888888888892</v>
      </c>
    </row>
    <row r="3" customFormat="false" ht="12.75" hidden="false" customHeight="false" outlineLevel="0" collapsed="false">
      <c r="A3" s="158"/>
      <c r="B3" s="166" t="s">
        <v>366</v>
      </c>
      <c r="C3" s="106" t="n">
        <f aca="false">VLOOKUP($B3,scores,5)</f>
        <v>1</v>
      </c>
      <c r="D3" s="106" t="n">
        <f aca="false">VLOOKUP($B3,scores,7)</f>
        <v>6</v>
      </c>
      <c r="E3" s="52" t="n">
        <f aca="false">C3+D3</f>
        <v>7</v>
      </c>
      <c r="F3" s="162"/>
      <c r="G3" s="162"/>
      <c r="H3" s="163"/>
      <c r="I3" s="163"/>
    </row>
    <row r="4" customFormat="false" ht="13.5" hidden="false" customHeight="false" outlineLevel="0" collapsed="false">
      <c r="A4" s="158"/>
      <c r="B4" s="167" t="s">
        <v>240</v>
      </c>
      <c r="C4" s="168" t="n">
        <f aca="false">VLOOKUP($B4,scores,5)</f>
        <v>2</v>
      </c>
      <c r="D4" s="168" t="n">
        <f aca="false">VLOOKUP($B4,scores,7)</f>
        <v>6</v>
      </c>
      <c r="E4" s="169" t="n">
        <f aca="false">C4+D4</f>
        <v>8</v>
      </c>
      <c r="F4" s="162"/>
      <c r="G4" s="162"/>
      <c r="H4" s="163"/>
      <c r="I4" s="163"/>
    </row>
    <row r="5" customFormat="false" ht="12.75" hidden="false" customHeight="false" outlineLevel="0" collapsed="false">
      <c r="A5" s="158" t="n">
        <f aca="false">A2+$K$2</f>
        <v>0.361805555555556</v>
      </c>
      <c r="B5" s="159" t="s">
        <v>421</v>
      </c>
      <c r="C5" s="160" t="n">
        <f aca="false">VLOOKUP($B5,scores,5)</f>
        <v>7</v>
      </c>
      <c r="D5" s="160" t="n">
        <f aca="false">VLOOKUP($B5,scores,7)</f>
        <v>4</v>
      </c>
      <c r="E5" s="161" t="n">
        <f aca="false">C5+D5</f>
        <v>11</v>
      </c>
      <c r="F5" s="162" t="s">
        <v>431</v>
      </c>
      <c r="G5" s="162"/>
      <c r="H5" s="163" t="n">
        <f aca="false">SUM(C5:C7)</f>
        <v>14</v>
      </c>
      <c r="I5" s="163" t="n">
        <f aca="false">SUM(D5:D7)</f>
        <v>1</v>
      </c>
    </row>
    <row r="6" customFormat="false" ht="12.75" hidden="false" customHeight="false" outlineLevel="0" collapsed="false">
      <c r="A6" s="158"/>
      <c r="B6" s="166" t="s">
        <v>173</v>
      </c>
      <c r="C6" s="106" t="n">
        <f aca="false">VLOOKUP($B6,scores,5)</f>
        <v>2</v>
      </c>
      <c r="D6" s="106" t="n">
        <f aca="false">VLOOKUP($B6,scores,7)</f>
        <v>0</v>
      </c>
      <c r="E6" s="52" t="n">
        <f aca="false">C6+D6</f>
        <v>2</v>
      </c>
      <c r="F6" s="162"/>
      <c r="G6" s="162"/>
      <c r="H6" s="163"/>
      <c r="I6" s="163"/>
    </row>
    <row r="7" customFormat="false" ht="13.5" hidden="false" customHeight="false" outlineLevel="0" collapsed="false">
      <c r="A7" s="158"/>
      <c r="B7" s="167" t="s">
        <v>405</v>
      </c>
      <c r="C7" s="168" t="n">
        <f aca="false">VLOOKUP($B7,scores,5)</f>
        <v>5</v>
      </c>
      <c r="D7" s="168" t="n">
        <f aca="false">VLOOKUP($B7,scores,7)</f>
        <v>-3</v>
      </c>
      <c r="E7" s="169" t="n">
        <f aca="false">C7+D7</f>
        <v>2</v>
      </c>
      <c r="F7" s="162"/>
      <c r="G7" s="162"/>
      <c r="H7" s="163"/>
      <c r="I7" s="163"/>
    </row>
    <row r="8" customFormat="false" ht="12.75" hidden="false" customHeight="false" outlineLevel="0" collapsed="false">
      <c r="A8" s="158" t="n">
        <f aca="false">A5+$K$2</f>
        <v>0.369444444444444</v>
      </c>
      <c r="B8" s="159" t="s">
        <v>410</v>
      </c>
      <c r="C8" s="160" t="n">
        <f aca="false">VLOOKUP($B8,scores,5)</f>
        <v>4</v>
      </c>
      <c r="D8" s="160" t="n">
        <f aca="false">VLOOKUP($B8,scores,7)</f>
        <v>7</v>
      </c>
      <c r="E8" s="161" t="n">
        <f aca="false">C8+D8</f>
        <v>11</v>
      </c>
      <c r="F8" s="162" t="s">
        <v>558</v>
      </c>
      <c r="G8" s="162"/>
      <c r="H8" s="163" t="n">
        <f aca="false">SUM(C8:C10)</f>
        <v>17</v>
      </c>
      <c r="I8" s="163" t="n">
        <f aca="false">SUM(D8:D10)</f>
        <v>17</v>
      </c>
    </row>
    <row r="9" customFormat="false" ht="12.75" hidden="false" customHeight="false" outlineLevel="0" collapsed="false">
      <c r="A9" s="158"/>
      <c r="B9" s="166" t="s">
        <v>398</v>
      </c>
      <c r="C9" s="106" t="n">
        <f aca="false">VLOOKUP($B9,scores,5)</f>
        <v>4</v>
      </c>
      <c r="D9" s="106" t="n">
        <f aca="false">VLOOKUP($B9,scores,7)</f>
        <v>3</v>
      </c>
      <c r="E9" s="52" t="n">
        <f aca="false">C9+D9</f>
        <v>7</v>
      </c>
      <c r="F9" s="162"/>
      <c r="G9" s="162"/>
      <c r="H9" s="163"/>
      <c r="I9" s="163"/>
    </row>
    <row r="10" customFormat="false" ht="13.5" hidden="false" customHeight="false" outlineLevel="0" collapsed="false">
      <c r="A10" s="158"/>
      <c r="B10" s="167" t="s">
        <v>360</v>
      </c>
      <c r="C10" s="168" t="n">
        <f aca="false">VLOOKUP($B10,scores,5)</f>
        <v>9</v>
      </c>
      <c r="D10" s="168" t="n">
        <f aca="false">VLOOKUP($B10,scores,7)</f>
        <v>7</v>
      </c>
      <c r="E10" s="169" t="n">
        <f aca="false">C10+D10</f>
        <v>16</v>
      </c>
      <c r="F10" s="162"/>
      <c r="G10" s="162"/>
      <c r="H10" s="163"/>
      <c r="I10" s="163"/>
    </row>
    <row r="11" customFormat="false" ht="12.75" hidden="false" customHeight="false" outlineLevel="0" collapsed="false">
      <c r="A11" s="158" t="n">
        <f aca="false">A8+$K$2</f>
        <v>0.377083333333333</v>
      </c>
      <c r="B11" s="170" t="s">
        <v>357</v>
      </c>
      <c r="C11" s="160" t="n">
        <v>2</v>
      </c>
      <c r="D11" s="160" t="n">
        <f aca="false">VLOOKUP($B11,scores,7)</f>
        <v>7</v>
      </c>
      <c r="E11" s="161" t="n">
        <f aca="false">C11+D11</f>
        <v>9</v>
      </c>
      <c r="F11" s="162" t="s">
        <v>559</v>
      </c>
      <c r="G11" s="162"/>
      <c r="H11" s="163" t="n">
        <f aca="false">SUM(C11:C13)</f>
        <v>12</v>
      </c>
      <c r="I11" s="163" t="n">
        <f aca="false">SUM(D11:D13)</f>
        <v>12</v>
      </c>
    </row>
    <row r="12" customFormat="false" ht="12.75" hidden="false" customHeight="false" outlineLevel="0" collapsed="false">
      <c r="A12" s="158"/>
      <c r="B12" s="166" t="s">
        <v>172</v>
      </c>
      <c r="C12" s="106" t="n">
        <f aca="false">VLOOKUP($B12,scores,5)</f>
        <v>5</v>
      </c>
      <c r="D12" s="106" t="n">
        <f aca="false">VLOOKUP($B12,scores,7)</f>
        <v>3</v>
      </c>
      <c r="E12" s="52" t="n">
        <f aca="false">C12+D12</f>
        <v>8</v>
      </c>
      <c r="F12" s="162"/>
      <c r="G12" s="162"/>
      <c r="H12" s="163"/>
      <c r="I12" s="163"/>
    </row>
    <row r="13" customFormat="false" ht="13.5" hidden="false" customHeight="false" outlineLevel="0" collapsed="false">
      <c r="A13" s="158"/>
      <c r="B13" s="167" t="s">
        <v>277</v>
      </c>
      <c r="C13" s="168" t="n">
        <f aca="false">VLOOKUP($B13,scores,5)</f>
        <v>5</v>
      </c>
      <c r="D13" s="168" t="n">
        <f aca="false">VLOOKUP($B13,scores,7)</f>
        <v>2</v>
      </c>
      <c r="E13" s="169" t="n">
        <f aca="false">C13+D13</f>
        <v>7</v>
      </c>
      <c r="F13" s="162"/>
      <c r="G13" s="162"/>
      <c r="H13" s="163"/>
      <c r="I13" s="163"/>
    </row>
    <row r="14" customFormat="false" ht="12.75" hidden="false" customHeight="false" outlineLevel="0" collapsed="false">
      <c r="A14" s="158" t="n">
        <f aca="false">A11+$K$2</f>
        <v>0.384722222222222</v>
      </c>
      <c r="B14" s="159" t="s">
        <v>188</v>
      </c>
      <c r="C14" s="160" t="n">
        <f aca="false">VLOOKUP($B14,scores,5)</f>
        <v>2</v>
      </c>
      <c r="D14" s="160" t="n">
        <f aca="false">VLOOKUP($B14,scores,7)</f>
        <v>2</v>
      </c>
      <c r="E14" s="161" t="n">
        <f aca="false">C14+D14</f>
        <v>4</v>
      </c>
      <c r="F14" s="162" t="s">
        <v>460</v>
      </c>
      <c r="G14" s="162"/>
      <c r="H14" s="163" t="n">
        <f aca="false">SUM(C14:C16)</f>
        <v>3</v>
      </c>
      <c r="I14" s="163" t="n">
        <f aca="false">SUM(D14:D16)</f>
        <v>5</v>
      </c>
    </row>
    <row r="15" customFormat="false" ht="12.75" hidden="false" customHeight="false" outlineLevel="0" collapsed="false">
      <c r="A15" s="158"/>
      <c r="B15" s="166" t="s">
        <v>178</v>
      </c>
      <c r="C15" s="106" t="n">
        <f aca="false">VLOOKUP($B15,scores,5)</f>
        <v>-2</v>
      </c>
      <c r="D15" s="106" t="n">
        <f aca="false">VLOOKUP($B15,scores,7)</f>
        <v>1</v>
      </c>
      <c r="E15" s="52" t="n">
        <f aca="false">C15+D15</f>
        <v>-1</v>
      </c>
      <c r="F15" s="162"/>
      <c r="G15" s="162"/>
      <c r="H15" s="163"/>
      <c r="I15" s="163"/>
    </row>
    <row r="16" customFormat="false" ht="13.5" hidden="false" customHeight="false" outlineLevel="0" collapsed="false">
      <c r="A16" s="158"/>
      <c r="B16" s="167" t="s">
        <v>270</v>
      </c>
      <c r="C16" s="168" t="n">
        <f aca="false">VLOOKUP($B16,scores,5)</f>
        <v>3</v>
      </c>
      <c r="D16" s="168" t="n">
        <f aca="false">VLOOKUP($B16,scores,7)</f>
        <v>2</v>
      </c>
      <c r="E16" s="169" t="n">
        <f aca="false">C16+D16</f>
        <v>5</v>
      </c>
      <c r="F16" s="162"/>
      <c r="G16" s="162"/>
      <c r="H16" s="163"/>
      <c r="I16" s="163"/>
    </row>
    <row r="17" customFormat="false" ht="12.75" hidden="false" customHeight="false" outlineLevel="0" collapsed="false">
      <c r="A17" s="158" t="n">
        <f aca="false">A14+$K$2</f>
        <v>0.392361111111111</v>
      </c>
      <c r="B17" s="159" t="s">
        <v>560</v>
      </c>
      <c r="C17" s="160" t="n">
        <f aca="false">VLOOKUP($B17,scores,5)</f>
        <v>2</v>
      </c>
      <c r="D17" s="160" t="n">
        <f aca="false">VLOOKUP($B17,scores,7)</f>
        <v>7</v>
      </c>
      <c r="E17" s="161" t="n">
        <f aca="false">C17+D17</f>
        <v>9</v>
      </c>
      <c r="F17" s="162" t="s">
        <v>518</v>
      </c>
      <c r="G17" s="162"/>
      <c r="H17" s="163" t="n">
        <f aca="false">SUM(C17:C19)</f>
        <v>17</v>
      </c>
      <c r="I17" s="163" t="n">
        <f aca="false">SUM(D17:D19)</f>
        <v>17</v>
      </c>
    </row>
    <row r="18" customFormat="false" ht="12.75" hidden="false" customHeight="false" outlineLevel="0" collapsed="false">
      <c r="A18" s="158"/>
      <c r="B18" s="166" t="s">
        <v>290</v>
      </c>
      <c r="C18" s="106" t="n">
        <f aca="false">VLOOKUP($B18,scores,5)</f>
        <v>1</v>
      </c>
      <c r="D18" s="106" t="n">
        <f aca="false">VLOOKUP($B18,scores,7)</f>
        <v>2</v>
      </c>
      <c r="E18" s="52" t="n">
        <f aca="false">C18+D18</f>
        <v>3</v>
      </c>
      <c r="F18" s="162"/>
      <c r="G18" s="162"/>
      <c r="H18" s="163"/>
      <c r="I18" s="163"/>
    </row>
    <row r="19" customFormat="false" ht="13.5" hidden="false" customHeight="false" outlineLevel="0" collapsed="false">
      <c r="A19" s="158"/>
      <c r="B19" s="167" t="s">
        <v>263</v>
      </c>
      <c r="C19" s="168" t="n">
        <f aca="false">VLOOKUP($B19,scores,5)</f>
        <v>14</v>
      </c>
      <c r="D19" s="168" t="n">
        <f aca="false">VLOOKUP($B19,scores,7)</f>
        <v>8</v>
      </c>
      <c r="E19" s="169" t="n">
        <f aca="false">C19+D19</f>
        <v>22</v>
      </c>
      <c r="F19" s="162"/>
      <c r="G19" s="162"/>
      <c r="H19" s="163"/>
      <c r="I19" s="163"/>
    </row>
    <row r="20" customFormat="false" ht="12.75" hidden="false" customHeight="false" outlineLevel="0" collapsed="false">
      <c r="A20" s="158" t="n">
        <f aca="false">A17+$K$2</f>
        <v>0.4</v>
      </c>
      <c r="B20" s="159" t="s">
        <v>389</v>
      </c>
      <c r="C20" s="160" t="n">
        <f aca="false">VLOOKUP($B20,scores,5)</f>
        <v>-1</v>
      </c>
      <c r="D20" s="160" t="n">
        <f aca="false">VLOOKUP($B20,scores,7)</f>
        <v>2</v>
      </c>
      <c r="E20" s="161" t="n">
        <f aca="false">C20+D20</f>
        <v>1</v>
      </c>
      <c r="F20" s="162" t="s">
        <v>546</v>
      </c>
      <c r="G20" s="162"/>
      <c r="H20" s="163" t="n">
        <f aca="false">SUM(C20:C22)</f>
        <v>-1</v>
      </c>
      <c r="I20" s="163" t="n">
        <f aca="false">SUM(D20:D22)</f>
        <v>6</v>
      </c>
    </row>
    <row r="21" customFormat="false" ht="12.75" hidden="false" customHeight="false" outlineLevel="0" collapsed="false">
      <c r="A21" s="158"/>
      <c r="B21" s="166" t="s">
        <v>317</v>
      </c>
      <c r="C21" s="106" t="n">
        <f aca="false">VLOOKUP($B21,scores,5)</f>
        <v>-1</v>
      </c>
      <c r="D21" s="106" t="n">
        <f aca="false">VLOOKUP($B21,scores,7)</f>
        <v>2</v>
      </c>
      <c r="E21" s="52" t="n">
        <f aca="false">C21+D21</f>
        <v>1</v>
      </c>
      <c r="F21" s="162"/>
      <c r="G21" s="162"/>
      <c r="H21" s="163"/>
      <c r="I21" s="163"/>
    </row>
    <row r="22" customFormat="false" ht="13.5" hidden="false" customHeight="false" outlineLevel="0" collapsed="false">
      <c r="A22" s="158"/>
      <c r="B22" s="167" t="s">
        <v>238</v>
      </c>
      <c r="C22" s="168" t="n">
        <f aca="false">VLOOKUP($B22,scores,5)</f>
        <v>1</v>
      </c>
      <c r="D22" s="168" t="n">
        <f aca="false">VLOOKUP($B22,scores,7)</f>
        <v>2</v>
      </c>
      <c r="E22" s="169" t="n">
        <f aca="false">C22+D22</f>
        <v>3</v>
      </c>
      <c r="F22" s="162"/>
      <c r="G22" s="162"/>
      <c r="H22" s="163"/>
      <c r="I22" s="163"/>
    </row>
    <row r="23" customFormat="false" ht="12.75" hidden="false" customHeight="false" outlineLevel="0" collapsed="false">
      <c r="A23" s="158" t="n">
        <f aca="false">A20+$K$2</f>
        <v>0.407638888888889</v>
      </c>
      <c r="B23" s="159" t="s">
        <v>203</v>
      </c>
      <c r="C23" s="160" t="n">
        <f aca="false">VLOOKUP($B23,scores,5)</f>
        <v>7</v>
      </c>
      <c r="D23" s="160" t="n">
        <f aca="false">VLOOKUP($B23,scores,7)</f>
        <v>-2</v>
      </c>
      <c r="E23" s="161" t="n">
        <f aca="false">C23+D23</f>
        <v>5</v>
      </c>
      <c r="F23" s="162" t="s">
        <v>561</v>
      </c>
      <c r="G23" s="162"/>
      <c r="H23" s="163" t="n">
        <f aca="false">SUM(C23:C25)</f>
        <v>8</v>
      </c>
      <c r="I23" s="163" t="n">
        <f aca="false">SUM(D23:D25)</f>
        <v>7</v>
      </c>
    </row>
    <row r="24" customFormat="false" ht="12.75" hidden="false" customHeight="false" outlineLevel="0" collapsed="false">
      <c r="A24" s="158"/>
      <c r="B24" s="166" t="s">
        <v>202</v>
      </c>
      <c r="C24" s="106" t="n">
        <f aca="false">VLOOKUP($B24,scores,5)</f>
        <v>1</v>
      </c>
      <c r="D24" s="106" t="n">
        <f aca="false">VLOOKUP($B24,scores,7)</f>
        <v>7</v>
      </c>
      <c r="E24" s="52" t="n">
        <f aca="false">C24+D24</f>
        <v>8</v>
      </c>
      <c r="F24" s="162"/>
      <c r="G24" s="162"/>
      <c r="H24" s="163"/>
      <c r="I24" s="163"/>
    </row>
    <row r="25" customFormat="false" ht="13.5" hidden="false" customHeight="false" outlineLevel="0" collapsed="false">
      <c r="A25" s="158"/>
      <c r="B25" s="167" t="s">
        <v>347</v>
      </c>
      <c r="C25" s="168" t="n">
        <f aca="false">VLOOKUP($B25,scores,5)</f>
        <v>0</v>
      </c>
      <c r="D25" s="168" t="n">
        <f aca="false">VLOOKUP($B25,scores,7)</f>
        <v>2</v>
      </c>
      <c r="E25" s="169" t="n">
        <f aca="false">C25+D25</f>
        <v>2</v>
      </c>
      <c r="F25" s="162"/>
      <c r="G25" s="162"/>
      <c r="H25" s="163"/>
      <c r="I25" s="163"/>
    </row>
    <row r="26" customFormat="false" ht="12.75" hidden="false" customHeight="false" outlineLevel="0" collapsed="false">
      <c r="A26" s="158" t="n">
        <f aca="false">A23+$K$2</f>
        <v>0.415277777777778</v>
      </c>
      <c r="B26" s="159" t="s">
        <v>414</v>
      </c>
      <c r="C26" s="160" t="n">
        <f aca="false">VLOOKUP($B26,scores,5)</f>
        <v>3</v>
      </c>
      <c r="D26" s="160" t="n">
        <f aca="false">VLOOKUP($B26,scores,7)</f>
        <v>4</v>
      </c>
      <c r="E26" s="161" t="n">
        <f aca="false">C26+D26</f>
        <v>7</v>
      </c>
      <c r="F26" s="162" t="s">
        <v>429</v>
      </c>
      <c r="G26" s="162"/>
      <c r="H26" s="163" t="n">
        <f aca="false">SUM(C26:C28)</f>
        <v>4</v>
      </c>
      <c r="I26" s="163" t="n">
        <f aca="false">SUM(D26:D28)</f>
        <v>11</v>
      </c>
    </row>
    <row r="27" customFormat="false" ht="12.75" hidden="false" customHeight="false" outlineLevel="0" collapsed="false">
      <c r="A27" s="158"/>
      <c r="B27" s="166" t="s">
        <v>395</v>
      </c>
      <c r="C27" s="106" t="n">
        <f aca="false">VLOOKUP($B27,scores,5)</f>
        <v>0</v>
      </c>
      <c r="D27" s="106" t="n">
        <f aca="false">VLOOKUP($B27,scores,7)</f>
        <v>2</v>
      </c>
      <c r="E27" s="52" t="n">
        <f aca="false">C27+D27</f>
        <v>2</v>
      </c>
      <c r="F27" s="162"/>
      <c r="G27" s="162"/>
      <c r="H27" s="163"/>
      <c r="I27" s="163"/>
    </row>
    <row r="28" customFormat="false" ht="13.5" hidden="false" customHeight="false" outlineLevel="0" collapsed="false">
      <c r="A28" s="158"/>
      <c r="B28" s="167" t="s">
        <v>261</v>
      </c>
      <c r="C28" s="168" t="n">
        <f aca="false">VLOOKUP($B28,scores,5)</f>
        <v>1</v>
      </c>
      <c r="D28" s="168" t="n">
        <f aca="false">VLOOKUP($B28,scores,7)</f>
        <v>5</v>
      </c>
      <c r="E28" s="169" t="n">
        <f aca="false">C28+D28</f>
        <v>6</v>
      </c>
      <c r="F28" s="162"/>
      <c r="G28" s="162"/>
      <c r="H28" s="163"/>
      <c r="I28" s="163"/>
    </row>
    <row r="29" customFormat="false" ht="12.75" hidden="false" customHeight="false" outlineLevel="0" collapsed="false">
      <c r="A29" s="171" t="n">
        <f aca="false">A26+$K$2</f>
        <v>0.422916666666667</v>
      </c>
      <c r="B29" s="172" t="s">
        <v>164</v>
      </c>
      <c r="C29" s="173" t="n">
        <f aca="false">VLOOKUP($B29,'Player Scores'!$D$3:$O$90,5)</f>
        <v>1</v>
      </c>
      <c r="D29" s="173" t="n">
        <f aca="false">VLOOKUP($B29,'Player Scores'!$D$3:$O$90,7)</f>
        <v>-1</v>
      </c>
      <c r="E29" s="174" t="n">
        <f aca="false">C29+D29</f>
        <v>0</v>
      </c>
      <c r="F29" s="175" t="s">
        <v>562</v>
      </c>
      <c r="G29" s="176"/>
      <c r="H29" s="177" t="n">
        <f aca="false">SUM(C29:C31)</f>
        <v>7</v>
      </c>
      <c r="I29" s="163" t="n">
        <f aca="false">SUM(D29:D31)</f>
        <v>6</v>
      </c>
    </row>
    <row r="30" customFormat="false" ht="12.75" hidden="false" customHeight="false" outlineLevel="0" collapsed="false">
      <c r="A30" s="171"/>
      <c r="B30" s="178" t="s">
        <v>189</v>
      </c>
      <c r="C30" s="179" t="n">
        <f aca="false">VLOOKUP(B30,'Player Scores'!$D$3:$O$90,5)</f>
        <v>4</v>
      </c>
      <c r="D30" s="179" t="n">
        <f aca="false">VLOOKUP($B30,'Player Scores'!$D$3:$O$90,7)</f>
        <v>4</v>
      </c>
      <c r="E30" s="56" t="n">
        <f aca="false">C30+D30</f>
        <v>8</v>
      </c>
      <c r="F30" s="175"/>
      <c r="G30" s="180"/>
      <c r="H30" s="177"/>
      <c r="I30" s="163"/>
    </row>
    <row r="31" customFormat="false" ht="13.5" hidden="false" customHeight="false" outlineLevel="0" collapsed="false">
      <c r="A31" s="171"/>
      <c r="B31" s="181" t="s">
        <v>162</v>
      </c>
      <c r="C31" s="182" t="n">
        <f aca="false">VLOOKUP(B31,'Player Scores'!$D$3:$O$90,5)</f>
        <v>2</v>
      </c>
      <c r="D31" s="182" t="n">
        <f aca="false">VLOOKUP($B31,'Player Scores'!$D$3:$O$90,7)</f>
        <v>3</v>
      </c>
      <c r="E31" s="183" t="n">
        <f aca="false">C31+D31</f>
        <v>5</v>
      </c>
      <c r="F31" s="175"/>
      <c r="G31" s="184"/>
      <c r="H31" s="177"/>
      <c r="I31" s="163"/>
    </row>
    <row r="32" customFormat="false" ht="12.75" hidden="false" customHeight="false" outlineLevel="0" collapsed="false">
      <c r="A32" s="185" t="n">
        <f aca="false">A29+$K$2</f>
        <v>0.430555555555556</v>
      </c>
      <c r="B32" s="186"/>
      <c r="C32" s="187" t="e">
        <f aca="false">VLOOKUP($B32,scores,5)</f>
        <v>#N/A</v>
      </c>
      <c r="D32" s="187" t="e">
        <f aca="false">VLOOKUP($B32,scores,7)</f>
        <v>#N/A</v>
      </c>
      <c r="E32" s="186" t="e">
        <f aca="false">C32+D32</f>
        <v>#N/A</v>
      </c>
      <c r="F32" s="188"/>
      <c r="G32" s="188"/>
      <c r="H32" s="189" t="e">
        <f aca="false">SUM(C32:C34)</f>
        <v>#N/A</v>
      </c>
      <c r="I32" s="189" t="e">
        <f aca="false">SUM(D32:D34)</f>
        <v>#N/A</v>
      </c>
    </row>
    <row r="33" customFormat="false" ht="12.75" hidden="false" customHeight="false" outlineLevel="0" collapsed="false">
      <c r="A33" s="185"/>
      <c r="B33" s="190"/>
      <c r="C33" s="191" t="e">
        <f aca="false">VLOOKUP($B33,scores,5)</f>
        <v>#N/A</v>
      </c>
      <c r="D33" s="191" t="e">
        <f aca="false">VLOOKUP($B33,scores,7)</f>
        <v>#N/A</v>
      </c>
      <c r="E33" s="190" t="e">
        <f aca="false">C33+D33</f>
        <v>#N/A</v>
      </c>
      <c r="F33" s="188"/>
      <c r="G33" s="188"/>
      <c r="H33" s="189"/>
      <c r="I33" s="189"/>
    </row>
    <row r="34" customFormat="false" ht="13.5" hidden="false" customHeight="false" outlineLevel="0" collapsed="false">
      <c r="A34" s="185"/>
      <c r="B34" s="192"/>
      <c r="C34" s="193" t="e">
        <f aca="false">VLOOKUP($B34,scores,5)</f>
        <v>#N/A</v>
      </c>
      <c r="D34" s="193" t="e">
        <f aca="false">VLOOKUP($B34,scores,7)</f>
        <v>#N/A</v>
      </c>
      <c r="E34" s="192" t="e">
        <f aca="false">C34+D34</f>
        <v>#N/A</v>
      </c>
      <c r="F34" s="188"/>
      <c r="G34" s="188"/>
      <c r="H34" s="189"/>
      <c r="I34" s="189"/>
    </row>
    <row r="35" customFormat="false" ht="12.75" hidden="false" customHeight="false" outlineLevel="0" collapsed="false">
      <c r="A35" s="158" t="n">
        <f aca="false">A32+$K$2</f>
        <v>0.438194444444445</v>
      </c>
      <c r="B35" s="159" t="s">
        <v>563</v>
      </c>
      <c r="C35" s="160" t="n">
        <f aca="false">VLOOKUP($B35,scores,5)</f>
        <v>-2</v>
      </c>
      <c r="D35" s="160" t="n">
        <f aca="false">VLOOKUP($B35,scores,7)</f>
        <v>2</v>
      </c>
      <c r="E35" s="161" t="n">
        <f aca="false">C35+D35</f>
        <v>0</v>
      </c>
      <c r="F35" s="162" t="s">
        <v>508</v>
      </c>
      <c r="G35" s="162"/>
      <c r="H35" s="163" t="n">
        <f aca="false">SUM(C35:C37)</f>
        <v>1</v>
      </c>
      <c r="I35" s="163" t="n">
        <f aca="false">SUM(D35:D37)</f>
        <v>4</v>
      </c>
    </row>
    <row r="36" customFormat="false" ht="12.75" hidden="false" customHeight="false" outlineLevel="0" collapsed="false">
      <c r="A36" s="158"/>
      <c r="B36" s="166" t="s">
        <v>309</v>
      </c>
      <c r="C36" s="106" t="n">
        <f aca="false">VLOOKUP($B36,scores,5)</f>
        <v>2</v>
      </c>
      <c r="D36" s="106" t="n">
        <f aca="false">VLOOKUP($B36,scores,7)</f>
        <v>1</v>
      </c>
      <c r="E36" s="52" t="n">
        <f aca="false">C36+D36</f>
        <v>3</v>
      </c>
      <c r="F36" s="162"/>
      <c r="G36" s="162"/>
      <c r="H36" s="163"/>
      <c r="I36" s="163"/>
    </row>
    <row r="37" customFormat="false" ht="13.5" hidden="false" customHeight="false" outlineLevel="0" collapsed="false">
      <c r="A37" s="158"/>
      <c r="B37" s="167" t="s">
        <v>161</v>
      </c>
      <c r="C37" s="168" t="n">
        <f aca="false">VLOOKUP($B37,scores,5)</f>
        <v>1</v>
      </c>
      <c r="D37" s="168" t="n">
        <f aca="false">VLOOKUP($B37,scores,7)</f>
        <v>1</v>
      </c>
      <c r="E37" s="169" t="n">
        <f aca="false">C37+D37</f>
        <v>2</v>
      </c>
      <c r="F37" s="162"/>
      <c r="G37" s="162"/>
      <c r="H37" s="163"/>
      <c r="I37" s="163"/>
    </row>
    <row r="38" customFormat="false" ht="12.75" hidden="false" customHeight="false" outlineLevel="0" collapsed="false">
      <c r="A38" s="158" t="n">
        <f aca="false">A35+$K$2</f>
        <v>0.445833333333334</v>
      </c>
      <c r="B38" s="159" t="s">
        <v>170</v>
      </c>
      <c r="C38" s="160" t="n">
        <f aca="false">VLOOKUP($B38,scores,5)</f>
        <v>1</v>
      </c>
      <c r="D38" s="160" t="n">
        <f aca="false">VLOOKUP($B38,scores,7)</f>
        <v>3</v>
      </c>
      <c r="E38" s="161" t="n">
        <f aca="false">C38+D38</f>
        <v>4</v>
      </c>
      <c r="F38" s="162" t="s">
        <v>462</v>
      </c>
      <c r="G38" s="162"/>
      <c r="H38" s="163" t="n">
        <f aca="false">SUM(C38:C40)</f>
        <v>-1</v>
      </c>
      <c r="I38" s="163" t="n">
        <f aca="false">SUM(D38:D40)</f>
        <v>-2</v>
      </c>
    </row>
    <row r="39" customFormat="false" ht="12.75" hidden="false" customHeight="false" outlineLevel="0" collapsed="false">
      <c r="A39" s="158"/>
      <c r="B39" s="166" t="s">
        <v>186</v>
      </c>
      <c r="C39" s="106" t="n">
        <f aca="false">VLOOKUP($B39,scores,5)</f>
        <v>-2</v>
      </c>
      <c r="D39" s="106" t="n">
        <f aca="false">VLOOKUP($B39,scores,7)</f>
        <v>-5</v>
      </c>
      <c r="E39" s="52" t="n">
        <f aca="false">C39+D39</f>
        <v>-7</v>
      </c>
      <c r="F39" s="162"/>
      <c r="G39" s="162"/>
      <c r="H39" s="163"/>
      <c r="I39" s="163"/>
    </row>
    <row r="40" customFormat="false" ht="13.5" hidden="false" customHeight="false" outlineLevel="0" collapsed="false">
      <c r="A40" s="158"/>
      <c r="B40" s="167" t="s">
        <v>177</v>
      </c>
      <c r="C40" s="168" t="n">
        <f aca="false">VLOOKUP($B40,scores,5)</f>
        <v>0</v>
      </c>
      <c r="D40" s="168" t="n">
        <f aca="false">VLOOKUP($B40,scores,7)</f>
        <v>0</v>
      </c>
      <c r="E40" s="169" t="n">
        <f aca="false">C40+D40</f>
        <v>0</v>
      </c>
      <c r="F40" s="162"/>
      <c r="G40" s="162"/>
      <c r="H40" s="163"/>
      <c r="I40" s="163"/>
    </row>
    <row r="41" customFormat="false" ht="12.75" hidden="false" customHeight="false" outlineLevel="0" collapsed="false">
      <c r="A41" s="158" t="n">
        <f aca="false">A38+$K$2</f>
        <v>0.453472222222223</v>
      </c>
      <c r="B41" s="159" t="s">
        <v>169</v>
      </c>
      <c r="C41" s="160" t="n">
        <f aca="false">VLOOKUP($B41,scores,5)</f>
        <v>9</v>
      </c>
      <c r="D41" s="160" t="n">
        <f aca="false">VLOOKUP($B41,scores,7)</f>
        <v>6</v>
      </c>
      <c r="E41" s="161" t="n">
        <f aca="false">C41+D41</f>
        <v>15</v>
      </c>
      <c r="F41" s="162" t="s">
        <v>564</v>
      </c>
      <c r="G41" s="162"/>
      <c r="H41" s="163" t="n">
        <f aca="false">SUM(C41:C43)</f>
        <v>15</v>
      </c>
      <c r="I41" s="163" t="n">
        <f aca="false">SUM(D41:D43)</f>
        <v>6</v>
      </c>
    </row>
    <row r="42" customFormat="false" ht="12.75" hidden="false" customHeight="false" outlineLevel="0" collapsed="false">
      <c r="A42" s="158"/>
      <c r="B42" s="166" t="s">
        <v>163</v>
      </c>
      <c r="C42" s="106" t="n">
        <f aca="false">VLOOKUP($B42,scores,5)</f>
        <v>2</v>
      </c>
      <c r="D42" s="106" t="n">
        <f aca="false">VLOOKUP($B42,scores,7)</f>
        <v>-5</v>
      </c>
      <c r="E42" s="52" t="n">
        <f aca="false">C42+D42</f>
        <v>-3</v>
      </c>
      <c r="F42" s="162"/>
      <c r="G42" s="162"/>
      <c r="H42" s="163"/>
      <c r="I42" s="163"/>
    </row>
    <row r="43" customFormat="false" ht="13.5" hidden="false" customHeight="false" outlineLevel="0" collapsed="false">
      <c r="A43" s="158"/>
      <c r="B43" s="167" t="s">
        <v>373</v>
      </c>
      <c r="C43" s="168" t="n">
        <f aca="false">VLOOKUP($B43,scores,5)</f>
        <v>4</v>
      </c>
      <c r="D43" s="168" t="n">
        <f aca="false">VLOOKUP($B43,scores,7)</f>
        <v>5</v>
      </c>
      <c r="E43" s="169" t="n">
        <f aca="false">C43+D43</f>
        <v>9</v>
      </c>
      <c r="F43" s="162"/>
      <c r="G43" s="162"/>
      <c r="H43" s="163"/>
      <c r="I43" s="163"/>
    </row>
    <row r="44" customFormat="false" ht="12.75" hidden="false" customHeight="false" outlineLevel="0" collapsed="false">
      <c r="A44" s="158" t="n">
        <f aca="false">A41+$K$2</f>
        <v>0.461111111111112</v>
      </c>
      <c r="B44" s="159" t="s">
        <v>158</v>
      </c>
      <c r="C44" s="160" t="n">
        <f aca="false">VLOOKUP($B44,scores,5)</f>
        <v>1</v>
      </c>
      <c r="D44" s="160" t="n">
        <f aca="false">VLOOKUP($B44,scores,7)</f>
        <v>-3</v>
      </c>
      <c r="E44" s="161" t="n">
        <f aca="false">C44+D44</f>
        <v>-2</v>
      </c>
      <c r="F44" s="162" t="s">
        <v>138</v>
      </c>
      <c r="G44" s="162"/>
      <c r="H44" s="163" t="n">
        <f aca="false">SUM(C44:C46)</f>
        <v>1</v>
      </c>
      <c r="I44" s="163" t="n">
        <f aca="false">SUM(D44:D46)</f>
        <v>-6</v>
      </c>
    </row>
    <row r="45" customFormat="false" ht="12.75" hidden="false" customHeight="false" outlineLevel="0" collapsed="false">
      <c r="A45" s="158"/>
      <c r="B45" s="166" t="s">
        <v>174</v>
      </c>
      <c r="C45" s="106" t="n">
        <f aca="false">VLOOKUP($B45,scores,5)</f>
        <v>-3</v>
      </c>
      <c r="D45" s="106" t="n">
        <f aca="false">VLOOKUP($B45,scores,7)</f>
        <v>-2</v>
      </c>
      <c r="E45" s="52" t="n">
        <f aca="false">C45+D45</f>
        <v>-5</v>
      </c>
      <c r="F45" s="162"/>
      <c r="G45" s="162"/>
      <c r="H45" s="163"/>
      <c r="I45" s="163"/>
    </row>
    <row r="46" customFormat="false" ht="13.5" hidden="false" customHeight="false" outlineLevel="0" collapsed="false">
      <c r="A46" s="158"/>
      <c r="B46" s="167" t="s">
        <v>159</v>
      </c>
      <c r="C46" s="168" t="n">
        <f aca="false">VLOOKUP($B46,scores,5)</f>
        <v>3</v>
      </c>
      <c r="D46" s="168" t="n">
        <f aca="false">VLOOKUP($B46,scores,7)</f>
        <v>-1</v>
      </c>
      <c r="E46" s="169" t="n">
        <f aca="false">C46+D46</f>
        <v>2</v>
      </c>
      <c r="F46" s="162"/>
      <c r="G46" s="162"/>
      <c r="H46" s="163"/>
      <c r="I46" s="163"/>
    </row>
    <row r="47" customFormat="false" ht="12.75" hidden="false" customHeight="false" outlineLevel="0" collapsed="false">
      <c r="A47" s="158" t="n">
        <f aca="false">A44+$K$2</f>
        <v>0.46875</v>
      </c>
      <c r="B47" s="159" t="s">
        <v>193</v>
      </c>
      <c r="C47" s="160" t="n">
        <f aca="false">VLOOKUP($B47,scores,5)</f>
        <v>-3</v>
      </c>
      <c r="D47" s="160" t="n">
        <f aca="false">VLOOKUP($B47,scores,7)</f>
        <v>-6</v>
      </c>
      <c r="E47" s="161" t="n">
        <f aca="false">C47+D47</f>
        <v>-9</v>
      </c>
      <c r="F47" s="162" t="s">
        <v>48</v>
      </c>
      <c r="G47" s="162"/>
      <c r="H47" s="163" t="n">
        <f aca="false">SUM(C47:C49)</f>
        <v>-9</v>
      </c>
      <c r="I47" s="163" t="n">
        <f aca="false">SUM(D47:D49)</f>
        <v>-2</v>
      </c>
    </row>
    <row r="48" customFormat="false" ht="12.75" hidden="false" customHeight="false" outlineLevel="0" collapsed="false">
      <c r="A48" s="158"/>
      <c r="B48" s="166" t="s">
        <v>192</v>
      </c>
      <c r="C48" s="106" t="n">
        <f aca="false">VLOOKUP($B48,scores,5)</f>
        <v>-3</v>
      </c>
      <c r="D48" s="106" t="n">
        <f aca="false">VLOOKUP($B48,scores,7)</f>
        <v>1</v>
      </c>
      <c r="E48" s="52" t="n">
        <f aca="false">C48+D48</f>
        <v>-2</v>
      </c>
      <c r="F48" s="162"/>
      <c r="G48" s="162"/>
      <c r="H48" s="163"/>
      <c r="I48" s="163"/>
    </row>
    <row r="49" customFormat="false" ht="13.5" hidden="false" customHeight="false" outlineLevel="0" collapsed="false">
      <c r="A49" s="158"/>
      <c r="B49" s="167" t="s">
        <v>287</v>
      </c>
      <c r="C49" s="168" t="n">
        <f aca="false">VLOOKUP($B49,scores,5)</f>
        <v>-3</v>
      </c>
      <c r="D49" s="168" t="n">
        <f aca="false">VLOOKUP($B49,scores,7)</f>
        <v>3</v>
      </c>
      <c r="E49" s="169" t="n">
        <f aca="false">C49+D49</f>
        <v>0</v>
      </c>
      <c r="F49" s="162"/>
      <c r="G49" s="162"/>
      <c r="H49" s="163"/>
      <c r="I49" s="163"/>
    </row>
    <row r="50" customFormat="false" ht="12.75" hidden="false" customHeight="false" outlineLevel="0" collapsed="false">
      <c r="A50" s="171" t="n">
        <f aca="false">A47+$K$2</f>
        <v>0.476388888888889</v>
      </c>
      <c r="B50" s="172" t="s">
        <v>297</v>
      </c>
      <c r="C50" s="173" t="n">
        <f aca="false">VLOOKUP($B50,'Player Scores'!$D$3:$O$90,5)</f>
        <v>4</v>
      </c>
      <c r="D50" s="173" t="n">
        <f aca="false">VLOOKUP($B50,'Player Scores'!$D$3:$O$90,7)</f>
        <v>7</v>
      </c>
      <c r="E50" s="174" t="n">
        <f aca="false">C50+D50</f>
        <v>11</v>
      </c>
      <c r="F50" s="175" t="s">
        <v>565</v>
      </c>
      <c r="G50" s="176"/>
      <c r="H50" s="177" t="n">
        <f aca="false">SUM(C50:C52)</f>
        <v>7</v>
      </c>
      <c r="I50" s="177" t="n">
        <f aca="false">SUM(D50:D52)</f>
        <v>8</v>
      </c>
    </row>
    <row r="51" customFormat="false" ht="12.75" hidden="false" customHeight="false" outlineLevel="0" collapsed="false">
      <c r="A51" s="171"/>
      <c r="B51" s="178" t="s">
        <v>370</v>
      </c>
      <c r="C51" s="179" t="n">
        <f aca="false">VLOOKUP(B51,'Player Scores'!$D$3:$O$90,5)</f>
        <v>4</v>
      </c>
      <c r="D51" s="179" t="n">
        <f aca="false">VLOOKUP($B51,'Player Scores'!$D$3:$O$90,7)</f>
        <v>-1</v>
      </c>
      <c r="E51" s="56" t="n">
        <f aca="false">C51+D51</f>
        <v>3</v>
      </c>
      <c r="F51" s="175"/>
      <c r="G51" s="180"/>
      <c r="H51" s="177"/>
      <c r="I51" s="177"/>
    </row>
    <row r="52" customFormat="false" ht="13.5" hidden="false" customHeight="false" outlineLevel="0" collapsed="false">
      <c r="A52" s="171"/>
      <c r="B52" s="181" t="s">
        <v>566</v>
      </c>
      <c r="C52" s="182" t="n">
        <f aca="false">VLOOKUP(B52,'Player Scores'!$D$3:$O$90,5)</f>
        <v>-1</v>
      </c>
      <c r="D52" s="182" t="n">
        <f aca="false">VLOOKUP($B52,'Player Scores'!$D$3:$O$90,7)</f>
        <v>2</v>
      </c>
      <c r="E52" s="183" t="n">
        <f aca="false">C52+D52</f>
        <v>1</v>
      </c>
      <c r="F52" s="175"/>
      <c r="G52" s="184"/>
      <c r="H52" s="177"/>
      <c r="I52" s="177"/>
    </row>
    <row r="53" customFormat="false" ht="12.75" hidden="false" customHeight="false" outlineLevel="0" collapsed="false">
      <c r="A53" s="158" t="n">
        <f aca="false">A50+$K$2</f>
        <v>0.484027777777778</v>
      </c>
      <c r="B53" s="159" t="s">
        <v>332</v>
      </c>
      <c r="C53" s="160" t="n">
        <f aca="false">VLOOKUP($B53,scores,5)</f>
        <v>2</v>
      </c>
      <c r="D53" s="160" t="n">
        <f aca="false">VLOOKUP($B53,scores,7)</f>
        <v>4</v>
      </c>
      <c r="E53" s="161" t="n">
        <f aca="false">C53+D53</f>
        <v>6</v>
      </c>
      <c r="F53" s="162" t="s">
        <v>567</v>
      </c>
      <c r="G53" s="162"/>
      <c r="H53" s="163" t="n">
        <f aca="false">SUM(C53:C55)</f>
        <v>5</v>
      </c>
      <c r="I53" s="163" t="n">
        <f aca="false">SUM(D53:D55)</f>
        <v>9</v>
      </c>
    </row>
    <row r="54" customFormat="false" ht="12.75" hidden="false" customHeight="false" outlineLevel="0" collapsed="false">
      <c r="A54" s="158"/>
      <c r="B54" s="166" t="s">
        <v>313</v>
      </c>
      <c r="C54" s="106" t="n">
        <f aca="false">VLOOKUP($B54,scores,5)</f>
        <v>3</v>
      </c>
      <c r="D54" s="106" t="n">
        <f aca="false">VLOOKUP($B54,scores,7)</f>
        <v>1</v>
      </c>
      <c r="E54" s="52" t="n">
        <f aca="false">C54+D54</f>
        <v>4</v>
      </c>
      <c r="F54" s="162"/>
      <c r="G54" s="162"/>
      <c r="H54" s="163"/>
      <c r="I54" s="163"/>
    </row>
    <row r="55" customFormat="false" ht="13.5" hidden="false" customHeight="false" outlineLevel="0" collapsed="false">
      <c r="A55" s="158"/>
      <c r="B55" s="167" t="s">
        <v>282</v>
      </c>
      <c r="C55" s="168" t="n">
        <f aca="false">VLOOKUP($B55,scores,5)</f>
        <v>0</v>
      </c>
      <c r="D55" s="168" t="n">
        <f aca="false">VLOOKUP($B55,scores,7)</f>
        <v>4</v>
      </c>
      <c r="E55" s="169" t="n">
        <f aca="false">C55+D55</f>
        <v>4</v>
      </c>
      <c r="F55" s="162"/>
      <c r="G55" s="162"/>
      <c r="H55" s="163"/>
      <c r="I55" s="163"/>
    </row>
    <row r="56" customFormat="false" ht="12.75" hidden="false" customHeight="false" outlineLevel="0" collapsed="false">
      <c r="A56" s="158" t="n">
        <f aca="false">A53+$K$2</f>
        <v>0.491666666666667</v>
      </c>
      <c r="B56" s="159" t="s">
        <v>300</v>
      </c>
      <c r="C56" s="160" t="n">
        <f aca="false">VLOOKUP($B56,scores,5)</f>
        <v>4</v>
      </c>
      <c r="D56" s="160" t="n">
        <f aca="false">VLOOKUP($B56,scores,7)</f>
        <v>5</v>
      </c>
      <c r="E56" s="161" t="n">
        <f aca="false">C56+D56</f>
        <v>9</v>
      </c>
      <c r="F56" s="162" t="s">
        <v>55</v>
      </c>
      <c r="G56" s="162"/>
      <c r="H56" s="163" t="n">
        <f aca="false">SUM(C56:C58)</f>
        <v>9</v>
      </c>
      <c r="I56" s="163" t="n">
        <f aca="false">SUM(D56:D58)</f>
        <v>12</v>
      </c>
    </row>
    <row r="57" customFormat="false" ht="12.75" hidden="false" customHeight="false" outlineLevel="0" collapsed="false">
      <c r="A57" s="158"/>
      <c r="B57" s="166" t="s">
        <v>185</v>
      </c>
      <c r="C57" s="106" t="n">
        <f aca="false">VLOOKUP($B57,scores,5)</f>
        <v>2</v>
      </c>
      <c r="D57" s="106" t="n">
        <f aca="false">VLOOKUP($B57,scores,7)</f>
        <v>3</v>
      </c>
      <c r="E57" s="52" t="n">
        <f aca="false">C57+D57</f>
        <v>5</v>
      </c>
      <c r="F57" s="162"/>
      <c r="G57" s="162"/>
      <c r="H57" s="163"/>
      <c r="I57" s="163"/>
    </row>
    <row r="58" customFormat="false" ht="13.5" hidden="false" customHeight="false" outlineLevel="0" collapsed="false">
      <c r="A58" s="158"/>
      <c r="B58" s="167" t="s">
        <v>196</v>
      </c>
      <c r="C58" s="168" t="n">
        <f aca="false">VLOOKUP($B58,scores,5)</f>
        <v>3</v>
      </c>
      <c r="D58" s="168" t="n">
        <f aca="false">VLOOKUP($B58,scores,7)</f>
        <v>4</v>
      </c>
      <c r="E58" s="169" t="n">
        <f aca="false">C58+D58</f>
        <v>7</v>
      </c>
      <c r="F58" s="162"/>
      <c r="G58" s="162"/>
      <c r="H58" s="163"/>
      <c r="I58" s="163"/>
    </row>
    <row r="59" customFormat="false" ht="12.75" hidden="false" customHeight="false" outlineLevel="0" collapsed="false">
      <c r="A59" s="158" t="n">
        <f aca="false">A56+$K$2</f>
        <v>0.499305555555556</v>
      </c>
      <c r="B59" s="159" t="s">
        <v>243</v>
      </c>
      <c r="C59" s="160" t="n">
        <f aca="false">VLOOKUP($B59,scores,5)</f>
        <v>4</v>
      </c>
      <c r="D59" s="160" t="n">
        <f aca="false">VLOOKUP($B59,scores,7)</f>
        <v>11</v>
      </c>
      <c r="E59" s="161" t="n">
        <f aca="false">C59+D59</f>
        <v>15</v>
      </c>
      <c r="F59" s="162" t="s">
        <v>568</v>
      </c>
      <c r="G59" s="162"/>
      <c r="H59" s="163" t="n">
        <f aca="false">SUM(C59:C61)</f>
        <v>11</v>
      </c>
      <c r="I59" s="163" t="n">
        <f aca="false">SUM(D59:D61)</f>
        <v>12</v>
      </c>
    </row>
    <row r="60" customFormat="false" ht="12.75" hidden="false" customHeight="false" outlineLevel="0" collapsed="false">
      <c r="A60" s="158"/>
      <c r="B60" s="166" t="s">
        <v>268</v>
      </c>
      <c r="C60" s="106" t="n">
        <f aca="false">VLOOKUP($B60,scores,5)</f>
        <v>6</v>
      </c>
      <c r="D60" s="106" t="n">
        <f aca="false">VLOOKUP($B60,scores,7)</f>
        <v>2</v>
      </c>
      <c r="E60" s="52" t="n">
        <f aca="false">C60+D60</f>
        <v>8</v>
      </c>
      <c r="F60" s="162"/>
      <c r="G60" s="162"/>
      <c r="H60" s="163"/>
      <c r="I60" s="163"/>
    </row>
    <row r="61" customFormat="false" ht="13.5" hidden="false" customHeight="false" outlineLevel="0" collapsed="false">
      <c r="A61" s="158"/>
      <c r="B61" s="167" t="s">
        <v>205</v>
      </c>
      <c r="C61" s="168" t="n">
        <f aca="false">VLOOKUP($B61,scores,5)</f>
        <v>1</v>
      </c>
      <c r="D61" s="168" t="n">
        <f aca="false">VLOOKUP($B61,scores,7)</f>
        <v>-1</v>
      </c>
      <c r="E61" s="169" t="n">
        <f aca="false">C61+D61</f>
        <v>0</v>
      </c>
      <c r="F61" s="162"/>
      <c r="G61" s="162"/>
      <c r="H61" s="163"/>
      <c r="I61" s="163"/>
    </row>
    <row r="62" customFormat="false" ht="12.75" hidden="false" customHeight="false" outlineLevel="0" collapsed="false">
      <c r="A62" s="158" t="n">
        <f aca="false">A59+$K$2</f>
        <v>0.506944444444445</v>
      </c>
      <c r="B62" s="159" t="s">
        <v>181</v>
      </c>
      <c r="C62" s="160" t="n">
        <f aca="false">VLOOKUP($B62,scores,5)</f>
        <v>0</v>
      </c>
      <c r="D62" s="160" t="n">
        <f aca="false">VLOOKUP($B62,scores,7)</f>
        <v>2</v>
      </c>
      <c r="E62" s="161" t="n">
        <f aca="false">C62+D62</f>
        <v>2</v>
      </c>
      <c r="F62" s="162" t="s">
        <v>569</v>
      </c>
      <c r="G62" s="162"/>
      <c r="H62" s="163" t="n">
        <f aca="false">SUM(C62:C64)</f>
        <v>1</v>
      </c>
      <c r="I62" s="163" t="n">
        <f aca="false">SUM(D62:D64)</f>
        <v>11</v>
      </c>
    </row>
    <row r="63" customFormat="false" ht="12.75" hidden="false" customHeight="false" outlineLevel="0" collapsed="false">
      <c r="A63" s="158"/>
      <c r="B63" s="166" t="s">
        <v>204</v>
      </c>
      <c r="C63" s="106" t="n">
        <f aca="false">VLOOKUP($B63,scores,5)</f>
        <v>-3</v>
      </c>
      <c r="D63" s="106" t="n">
        <f aca="false">VLOOKUP($B63,scores,7)</f>
        <v>4</v>
      </c>
      <c r="E63" s="52" t="n">
        <f aca="false">C63+D63</f>
        <v>1</v>
      </c>
      <c r="F63" s="162"/>
      <c r="G63" s="162"/>
      <c r="H63" s="163"/>
      <c r="I63" s="163"/>
    </row>
    <row r="64" customFormat="false" ht="13.5" hidden="false" customHeight="false" outlineLevel="0" collapsed="false">
      <c r="A64" s="158"/>
      <c r="B64" s="167" t="s">
        <v>351</v>
      </c>
      <c r="C64" s="168" t="n">
        <f aca="false">VLOOKUP($B64,scores,5)</f>
        <v>4</v>
      </c>
      <c r="D64" s="168" t="n">
        <f aca="false">VLOOKUP($B64,scores,7)</f>
        <v>5</v>
      </c>
      <c r="E64" s="169" t="n">
        <f aca="false">C64+D64</f>
        <v>9</v>
      </c>
      <c r="F64" s="162"/>
      <c r="G64" s="162"/>
      <c r="H64" s="163"/>
      <c r="I64" s="163"/>
    </row>
    <row r="65" customFormat="false" ht="12.75" hidden="false" customHeight="false" outlineLevel="0" collapsed="false">
      <c r="A65" s="185" t="n">
        <f aca="false">A62+$K$2</f>
        <v>0.514583333333334</v>
      </c>
      <c r="B65" s="186"/>
      <c r="C65" s="187" t="e">
        <f aca="false">VLOOKUP($B65,'Player Scores'!$D$3:$O$90,5)</f>
        <v>#N/A</v>
      </c>
      <c r="D65" s="187" t="e">
        <f aca="false">VLOOKUP($B65,'Player Scores'!$D$3:$O$90,7)</f>
        <v>#N/A</v>
      </c>
      <c r="E65" s="186" t="e">
        <f aca="false">C65+D65</f>
        <v>#N/A</v>
      </c>
      <c r="F65" s="188"/>
      <c r="G65" s="194"/>
      <c r="H65" s="189" t="e">
        <f aca="false">SUM(C65:C67)</f>
        <v>#N/A</v>
      </c>
      <c r="I65" s="189" t="e">
        <f aca="false">SUM(D65:D67)</f>
        <v>#N/A</v>
      </c>
    </row>
    <row r="66" customFormat="false" ht="12.75" hidden="false" customHeight="false" outlineLevel="0" collapsed="false">
      <c r="A66" s="185"/>
      <c r="B66" s="190"/>
      <c r="C66" s="191" t="e">
        <f aca="false">VLOOKUP(B66,'Player Scores'!$D$3:$O$90,5)</f>
        <v>#N/A</v>
      </c>
      <c r="D66" s="191" t="e">
        <f aca="false">VLOOKUP($B66,'Player Scores'!$D$3:$O$90,7)</f>
        <v>#N/A</v>
      </c>
      <c r="E66" s="190" t="e">
        <f aca="false">C66+D66</f>
        <v>#N/A</v>
      </c>
      <c r="F66" s="188"/>
      <c r="G66" s="195"/>
      <c r="H66" s="189"/>
      <c r="I66" s="189"/>
    </row>
    <row r="67" customFormat="false" ht="13.5" hidden="false" customHeight="false" outlineLevel="0" collapsed="false">
      <c r="A67" s="185"/>
      <c r="B67" s="192"/>
      <c r="C67" s="193" t="e">
        <f aca="false">VLOOKUP(B67,'Player Scores'!$D$3:$O$90,5)</f>
        <v>#N/A</v>
      </c>
      <c r="D67" s="193" t="e">
        <f aca="false">VLOOKUP($B67,'Player Scores'!$D$3:$O$90,7)</f>
        <v>#N/A</v>
      </c>
      <c r="E67" s="192" t="e">
        <f aca="false">C67+D67</f>
        <v>#N/A</v>
      </c>
      <c r="F67" s="188"/>
      <c r="G67" s="196"/>
      <c r="H67" s="189"/>
      <c r="I67" s="189"/>
    </row>
    <row r="68" customFormat="false" ht="12.75" hidden="false" customHeight="false" outlineLevel="0" collapsed="false">
      <c r="A68" s="158" t="n">
        <f aca="false">A65+$K$2</f>
        <v>0.522222222222223</v>
      </c>
      <c r="B68" s="159" t="s">
        <v>343</v>
      </c>
      <c r="C68" s="160" t="n">
        <f aca="false">VLOOKUP($B68,scores,5)</f>
        <v>4</v>
      </c>
      <c r="D68" s="160" t="n">
        <f aca="false">VLOOKUP($B68,scores,7)</f>
        <v>8</v>
      </c>
      <c r="E68" s="161" t="n">
        <f aca="false">C68+D68</f>
        <v>12</v>
      </c>
      <c r="F68" s="162" t="s">
        <v>559</v>
      </c>
      <c r="G68" s="162"/>
      <c r="H68" s="163" t="n">
        <f aca="false">SUM(C68:C70)</f>
        <v>10</v>
      </c>
      <c r="I68" s="163" t="n">
        <f aca="false">SUM(D68:D70)</f>
        <v>10</v>
      </c>
    </row>
    <row r="69" customFormat="false" ht="12.75" hidden="false" customHeight="false" outlineLevel="0" collapsed="false">
      <c r="A69" s="158"/>
      <c r="B69" s="166" t="s">
        <v>294</v>
      </c>
      <c r="C69" s="106" t="n">
        <f aca="false">VLOOKUP($B69,scores,5)</f>
        <v>1</v>
      </c>
      <c r="D69" s="106" t="n">
        <f aca="false">VLOOKUP($B69,scores,7)</f>
        <v>0</v>
      </c>
      <c r="E69" s="52" t="n">
        <f aca="false">C69+D69</f>
        <v>1</v>
      </c>
      <c r="F69" s="162"/>
      <c r="G69" s="162"/>
      <c r="H69" s="163"/>
      <c r="I69" s="163"/>
    </row>
    <row r="70" customFormat="false" ht="13.5" hidden="false" customHeight="false" outlineLevel="0" collapsed="false">
      <c r="A70" s="158"/>
      <c r="B70" s="167" t="s">
        <v>384</v>
      </c>
      <c r="C70" s="168" t="n">
        <f aca="false">VLOOKUP($B70,scores,5)</f>
        <v>5</v>
      </c>
      <c r="D70" s="168" t="n">
        <f aca="false">VLOOKUP($B70,scores,7)</f>
        <v>2</v>
      </c>
      <c r="E70" s="169" t="n">
        <f aca="false">C70+D70</f>
        <v>7</v>
      </c>
      <c r="F70" s="162"/>
      <c r="G70" s="162"/>
      <c r="H70" s="163"/>
      <c r="I70" s="163"/>
    </row>
    <row r="71" customFormat="false" ht="12.75" hidden="false" customHeight="false" outlineLevel="0" collapsed="false">
      <c r="A71" s="158" t="n">
        <f aca="false">A68+$K$2</f>
        <v>0.529861111111112</v>
      </c>
      <c r="B71" s="159" t="s">
        <v>323</v>
      </c>
      <c r="C71" s="160" t="n">
        <f aca="false">VLOOKUP($B71,scores,5)</f>
        <v>2</v>
      </c>
      <c r="D71" s="160" t="n">
        <f aca="false">VLOOKUP($B71,scores,7)</f>
        <v>2</v>
      </c>
      <c r="E71" s="161" t="n">
        <f aca="false">C71+D71</f>
        <v>4</v>
      </c>
      <c r="F71" s="162" t="s">
        <v>472</v>
      </c>
      <c r="G71" s="162"/>
      <c r="H71" s="163" t="n">
        <f aca="false">SUM(C71:C73)</f>
        <v>2</v>
      </c>
      <c r="I71" s="163" t="n">
        <f aca="false">SUM(D71:D73)</f>
        <v>9</v>
      </c>
    </row>
    <row r="72" customFormat="false" ht="12.75" hidden="false" customHeight="false" outlineLevel="0" collapsed="false">
      <c r="A72" s="158"/>
      <c r="B72" s="166" t="s">
        <v>266</v>
      </c>
      <c r="C72" s="106" t="n">
        <f aca="false">VLOOKUP($B72,scores,5)</f>
        <v>-4</v>
      </c>
      <c r="D72" s="106" t="n">
        <f aca="false">VLOOKUP($B72,scores,7)</f>
        <v>2</v>
      </c>
      <c r="E72" s="52" t="n">
        <f aca="false">C72+D72</f>
        <v>-2</v>
      </c>
      <c r="F72" s="162"/>
      <c r="G72" s="162"/>
      <c r="H72" s="163"/>
      <c r="I72" s="163"/>
    </row>
    <row r="73" customFormat="false" ht="13.5" hidden="false" customHeight="false" outlineLevel="0" collapsed="false">
      <c r="A73" s="158"/>
      <c r="B73" s="167" t="s">
        <v>300</v>
      </c>
      <c r="C73" s="168" t="n">
        <f aca="false">VLOOKUP($B73,scores,5)</f>
        <v>4</v>
      </c>
      <c r="D73" s="168" t="n">
        <f aca="false">VLOOKUP($B73,scores,7)</f>
        <v>5</v>
      </c>
      <c r="E73" s="169" t="n">
        <f aca="false">C73+D73</f>
        <v>9</v>
      </c>
      <c r="F73" s="162"/>
      <c r="G73" s="162"/>
      <c r="H73" s="163"/>
      <c r="I73" s="163"/>
    </row>
    <row r="74" customFormat="false" ht="12.75" hidden="false" customHeight="false" outlineLevel="0" collapsed="false">
      <c r="A74" s="158" t="n">
        <f aca="false">A71+$K$2</f>
        <v>0.537500000000001</v>
      </c>
      <c r="B74" s="159" t="s">
        <v>160</v>
      </c>
      <c r="C74" s="160" t="n">
        <f aca="false">VLOOKUP($B74,scores,5)</f>
        <v>0</v>
      </c>
      <c r="D74" s="160" t="n">
        <f aca="false">VLOOKUP($B74,scores,7)</f>
        <v>6</v>
      </c>
      <c r="E74" s="161" t="n">
        <f aca="false">C74+D74</f>
        <v>6</v>
      </c>
      <c r="F74" s="162" t="s">
        <v>570</v>
      </c>
      <c r="G74" s="162"/>
      <c r="H74" s="163" t="n">
        <f aca="false">SUM(C74:C76)</f>
        <v>11</v>
      </c>
      <c r="I74" s="163" t="n">
        <f aca="false">SUM(D74:D76)</f>
        <v>15</v>
      </c>
    </row>
    <row r="75" customFormat="false" ht="12.75" hidden="false" customHeight="false" outlineLevel="0" collapsed="false">
      <c r="A75" s="158"/>
      <c r="B75" s="166" t="s">
        <v>386</v>
      </c>
      <c r="C75" s="106" t="n">
        <f aca="false">VLOOKUP($B75,scores,5)</f>
        <v>4</v>
      </c>
      <c r="D75" s="106" t="n">
        <f aca="false">VLOOKUP($B75,scores,7)</f>
        <v>1</v>
      </c>
      <c r="E75" s="52" t="n">
        <f aca="false">C75+D75</f>
        <v>5</v>
      </c>
      <c r="F75" s="162"/>
      <c r="G75" s="162"/>
      <c r="H75" s="163"/>
      <c r="I75" s="163"/>
    </row>
    <row r="76" customFormat="false" ht="13.5" hidden="false" customHeight="false" outlineLevel="0" collapsed="false">
      <c r="A76" s="158"/>
      <c r="B76" s="167" t="s">
        <v>329</v>
      </c>
      <c r="C76" s="168" t="n">
        <f aca="false">VLOOKUP($B76,scores,5)</f>
        <v>7</v>
      </c>
      <c r="D76" s="168" t="n">
        <f aca="false">VLOOKUP($B76,scores,7)</f>
        <v>8</v>
      </c>
      <c r="E76" s="169" t="n">
        <f aca="false">C76+D76</f>
        <v>15</v>
      </c>
      <c r="F76" s="162"/>
      <c r="G76" s="162"/>
      <c r="H76" s="163"/>
      <c r="I76" s="163"/>
    </row>
    <row r="77" customFormat="false" ht="12.75" hidden="false" customHeight="false" outlineLevel="0" collapsed="false">
      <c r="A77" s="158" t="n">
        <f aca="false">A74+$K$2</f>
        <v>0.54513888888889</v>
      </c>
      <c r="B77" s="159" t="s">
        <v>182</v>
      </c>
      <c r="C77" s="160" t="n">
        <f aca="false">VLOOKUP($B77,scores,5)</f>
        <v>0</v>
      </c>
      <c r="D77" s="160" t="n">
        <f aca="false">VLOOKUP($B77,scores,7)</f>
        <v>3</v>
      </c>
      <c r="E77" s="161" t="n">
        <f aca="false">C77+D77</f>
        <v>3</v>
      </c>
      <c r="F77" s="162" t="s">
        <v>571</v>
      </c>
      <c r="G77" s="162"/>
      <c r="H77" s="163" t="n">
        <f aca="false">SUM(C77:C79)</f>
        <v>0</v>
      </c>
      <c r="I77" s="163" t="n">
        <f aca="false">SUM(D77:D79)</f>
        <v>15</v>
      </c>
    </row>
    <row r="78" customFormat="false" ht="12.75" hidden="false" customHeight="false" outlineLevel="0" collapsed="false">
      <c r="A78" s="158"/>
      <c r="B78" s="166" t="s">
        <v>175</v>
      </c>
      <c r="C78" s="106" t="n">
        <f aca="false">VLOOKUP($B78,scores,5)</f>
        <v>1</v>
      </c>
      <c r="D78" s="106" t="n">
        <f aca="false">VLOOKUP($B78,scores,7)</f>
        <v>6</v>
      </c>
      <c r="E78" s="52" t="n">
        <f aca="false">C78+D78</f>
        <v>7</v>
      </c>
      <c r="F78" s="162"/>
      <c r="G78" s="162"/>
      <c r="H78" s="163"/>
      <c r="I78" s="163"/>
    </row>
    <row r="79" customFormat="false" ht="13.5" hidden="false" customHeight="false" outlineLevel="0" collapsed="false">
      <c r="A79" s="158"/>
      <c r="B79" s="167" t="s">
        <v>190</v>
      </c>
      <c r="C79" s="168" t="n">
        <f aca="false">VLOOKUP($B79,scores,5)</f>
        <v>-1</v>
      </c>
      <c r="D79" s="168" t="n">
        <f aca="false">VLOOKUP($B79,scores,7)</f>
        <v>6</v>
      </c>
      <c r="E79" s="169" t="n">
        <f aca="false">C79+D79</f>
        <v>5</v>
      </c>
      <c r="F79" s="162"/>
      <c r="G79" s="162"/>
      <c r="H79" s="163"/>
      <c r="I79" s="163"/>
    </row>
    <row r="80" customFormat="false" ht="12.75" hidden="false" customHeight="false" outlineLevel="0" collapsed="false">
      <c r="A80" s="158" t="n">
        <f aca="false">A77+$K$2</f>
        <v>0.552777777777779</v>
      </c>
      <c r="B80" s="159" t="s">
        <v>417</v>
      </c>
      <c r="C80" s="160" t="n">
        <f aca="false">VLOOKUP($B80,scores,5)</f>
        <v>6</v>
      </c>
      <c r="D80" s="160" t="n">
        <f aca="false">VLOOKUP($B80,scores,7)</f>
        <v>4</v>
      </c>
      <c r="E80" s="161" t="n">
        <f aca="false">C80+D80</f>
        <v>10</v>
      </c>
      <c r="F80" s="162" t="s">
        <v>540</v>
      </c>
      <c r="G80" s="162"/>
      <c r="H80" s="163" t="n">
        <f aca="false">SUM(C80:C82)</f>
        <v>13</v>
      </c>
      <c r="I80" s="163" t="n">
        <f aca="false">SUM(D80:D82)</f>
        <v>12</v>
      </c>
    </row>
    <row r="81" customFormat="false" ht="12.75" hidden="false" customHeight="false" outlineLevel="0" collapsed="false">
      <c r="A81" s="158"/>
      <c r="B81" s="166" t="s">
        <v>341</v>
      </c>
      <c r="C81" s="106" t="n">
        <f aca="false">VLOOKUP($B81,scores,5)</f>
        <v>5</v>
      </c>
      <c r="D81" s="106" t="n">
        <f aca="false">VLOOKUP($B81,scores,7)</f>
        <v>5</v>
      </c>
      <c r="E81" s="52" t="n">
        <f aca="false">C81+D81</f>
        <v>10</v>
      </c>
      <c r="F81" s="162"/>
      <c r="G81" s="162"/>
      <c r="H81" s="163"/>
      <c r="I81" s="163"/>
    </row>
    <row r="82" customFormat="false" ht="13.5" hidden="false" customHeight="false" outlineLevel="0" collapsed="false">
      <c r="A82" s="158"/>
      <c r="B82" s="167" t="s">
        <v>183</v>
      </c>
      <c r="C82" s="168" t="n">
        <f aca="false">VLOOKUP($B82,scores,5)</f>
        <v>2</v>
      </c>
      <c r="D82" s="168" t="n">
        <f aca="false">VLOOKUP($B82,scores,7)</f>
        <v>3</v>
      </c>
      <c r="E82" s="169" t="n">
        <f aca="false">C82+D82</f>
        <v>5</v>
      </c>
      <c r="F82" s="162"/>
      <c r="G82" s="162"/>
      <c r="H82" s="163"/>
      <c r="I82" s="163"/>
    </row>
    <row r="83" customFormat="false" ht="12.75" hidden="false" customHeight="false" outlineLevel="0" collapsed="false">
      <c r="A83" s="158" t="n">
        <f aca="false">A80+$K$2</f>
        <v>0.560416666666668</v>
      </c>
      <c r="B83" s="159" t="s">
        <v>157</v>
      </c>
      <c r="C83" s="160" t="n">
        <f aca="false">VLOOKUP($B83,scores,5)</f>
        <v>-2</v>
      </c>
      <c r="D83" s="160" t="n">
        <f aca="false">VLOOKUP($B83,scores,7)</f>
        <v>7</v>
      </c>
      <c r="E83" s="161" t="n">
        <f aca="false">C83+D83</f>
        <v>5</v>
      </c>
      <c r="F83" s="162" t="s">
        <v>50</v>
      </c>
      <c r="G83" s="162"/>
      <c r="H83" s="163" t="n">
        <f aca="false">SUM(C83:C85)</f>
        <v>-8</v>
      </c>
      <c r="I83" s="163" t="n">
        <f aca="false">SUM(D83:D85)</f>
        <v>10</v>
      </c>
    </row>
    <row r="84" customFormat="false" ht="12.75" hidden="false" customHeight="false" outlineLevel="0" collapsed="false">
      <c r="A84" s="158"/>
      <c r="B84" s="166" t="s">
        <v>167</v>
      </c>
      <c r="C84" s="106" t="n">
        <f aca="false">VLOOKUP($B84,scores,5)</f>
        <v>-2</v>
      </c>
      <c r="D84" s="106" t="n">
        <f aca="false">VLOOKUP($B84,scores,7)</f>
        <v>0</v>
      </c>
      <c r="E84" s="52" t="n">
        <f aca="false">C84+D84</f>
        <v>-2</v>
      </c>
      <c r="F84" s="162"/>
      <c r="G84" s="162"/>
      <c r="H84" s="163"/>
      <c r="I84" s="163"/>
    </row>
    <row r="85" customFormat="false" ht="13.5" hidden="false" customHeight="false" outlineLevel="0" collapsed="false">
      <c r="A85" s="158"/>
      <c r="B85" s="167" t="s">
        <v>171</v>
      </c>
      <c r="C85" s="168" t="n">
        <f aca="false">VLOOKUP($B85,scores,5)</f>
        <v>-4</v>
      </c>
      <c r="D85" s="168" t="n">
        <f aca="false">VLOOKUP($B85,scores,7)</f>
        <v>3</v>
      </c>
      <c r="E85" s="169" t="n">
        <f aca="false">C85+D85</f>
        <v>-1</v>
      </c>
      <c r="F85" s="162"/>
      <c r="G85" s="162"/>
      <c r="H85" s="163"/>
      <c r="I85" s="163"/>
    </row>
    <row r="86" customFormat="false" ht="12.75" hidden="false" customHeight="false" outlineLevel="0" collapsed="false">
      <c r="A86" s="158" t="n">
        <f aca="false">A83+$K$2</f>
        <v>0.568055555555557</v>
      </c>
      <c r="B86" s="159" t="s">
        <v>200</v>
      </c>
      <c r="C86" s="160" t="n">
        <f aca="false">VLOOKUP($B86,scores,5)</f>
        <v>3</v>
      </c>
      <c r="D86" s="160" t="n">
        <f aca="false">VLOOKUP($B86,scores,7)</f>
        <v>1</v>
      </c>
      <c r="E86" s="161" t="n">
        <f aca="false">C86+D86</f>
        <v>4</v>
      </c>
      <c r="F86" s="162" t="s">
        <v>572</v>
      </c>
      <c r="G86" s="162"/>
      <c r="H86" s="163" t="n">
        <f aca="false">SUM(C86:C88)</f>
        <v>3</v>
      </c>
      <c r="I86" s="163" t="n">
        <f aca="false">SUM(D86:D88)</f>
        <v>-4</v>
      </c>
    </row>
    <row r="87" customFormat="false" ht="12.75" hidden="false" customHeight="false" outlineLevel="0" collapsed="false">
      <c r="A87" s="158"/>
      <c r="B87" s="166" t="s">
        <v>155</v>
      </c>
      <c r="C87" s="106" t="n">
        <f aca="false">VLOOKUP($B87,scores,5)</f>
        <v>-3</v>
      </c>
      <c r="D87" s="106" t="n">
        <f aca="false">VLOOKUP($B87,scores,7)</f>
        <v>-1</v>
      </c>
      <c r="E87" s="52" t="n">
        <f aca="false">C87+D87</f>
        <v>-4</v>
      </c>
      <c r="F87" s="162"/>
      <c r="G87" s="162"/>
      <c r="H87" s="163"/>
      <c r="I87" s="163"/>
    </row>
    <row r="88" customFormat="false" ht="13.5" hidden="false" customHeight="false" outlineLevel="0" collapsed="false">
      <c r="A88" s="158"/>
      <c r="B88" s="167" t="s">
        <v>166</v>
      </c>
      <c r="C88" s="168" t="n">
        <f aca="false">VLOOKUP($B88,scores,5)</f>
        <v>3</v>
      </c>
      <c r="D88" s="168" t="n">
        <f aca="false">VLOOKUP($B88,scores,7)</f>
        <v>-4</v>
      </c>
      <c r="E88" s="169" t="n">
        <f aca="false">C88+D88</f>
        <v>-1</v>
      </c>
      <c r="F88" s="162"/>
      <c r="G88" s="162"/>
      <c r="H88" s="163"/>
      <c r="I88" s="163"/>
    </row>
    <row r="89" customFormat="false" ht="12.75" hidden="false" customHeight="false" outlineLevel="0" collapsed="false">
      <c r="A89" s="158" t="n">
        <f aca="false">A86+$K$2</f>
        <v>0.575694444444446</v>
      </c>
      <c r="B89" s="159" t="s">
        <v>165</v>
      </c>
      <c r="C89" s="160" t="n">
        <f aca="false">VLOOKUP($B89,scores,5)</f>
        <v>-6</v>
      </c>
      <c r="D89" s="160" t="n">
        <f aca="false">VLOOKUP($B89,scores,7)</f>
        <v>2</v>
      </c>
      <c r="E89" s="161" t="n">
        <f aca="false">C89+D89</f>
        <v>-4</v>
      </c>
      <c r="F89" s="162" t="s">
        <v>546</v>
      </c>
      <c r="G89" s="162"/>
      <c r="H89" s="163" t="n">
        <f aca="false">SUM(C89:C91)</f>
        <v>-5</v>
      </c>
      <c r="I89" s="163" t="n">
        <f aca="false">SUM(D89:D91)</f>
        <v>8</v>
      </c>
    </row>
    <row r="90" customFormat="false" ht="12.75" hidden="false" customHeight="false" outlineLevel="0" collapsed="false">
      <c r="A90" s="158"/>
      <c r="B90" s="166" t="s">
        <v>179</v>
      </c>
      <c r="C90" s="106" t="n">
        <f aca="false">VLOOKUP($B90,scores,5)</f>
        <v>2</v>
      </c>
      <c r="D90" s="106" t="n">
        <f aca="false">VLOOKUP($B90,scores,7)</f>
        <v>7</v>
      </c>
      <c r="E90" s="52" t="n">
        <f aca="false">C90+D90</f>
        <v>9</v>
      </c>
      <c r="F90" s="162"/>
      <c r="G90" s="162"/>
      <c r="H90" s="163"/>
      <c r="I90" s="163"/>
    </row>
    <row r="91" customFormat="false" ht="13.5" hidden="false" customHeight="false" outlineLevel="0" collapsed="false">
      <c r="A91" s="158"/>
      <c r="B91" s="167" t="s">
        <v>191</v>
      </c>
      <c r="C91" s="168" t="n">
        <f aca="false">VLOOKUP($B91,scores,5)</f>
        <v>-1</v>
      </c>
      <c r="D91" s="168" t="n">
        <f aca="false">VLOOKUP($B91,scores,7)</f>
        <v>-1</v>
      </c>
      <c r="E91" s="169" t="n">
        <f aca="false">C91+D91</f>
        <v>-2</v>
      </c>
      <c r="F91" s="162"/>
      <c r="G91" s="162"/>
      <c r="H91" s="163"/>
      <c r="I91" s="163"/>
    </row>
    <row r="92" customFormat="false" ht="12.75" hidden="false" customHeight="false" outlineLevel="0" collapsed="false">
      <c r="A92" s="158" t="n">
        <f aca="false">A89+$K$2</f>
        <v>0.583333333333335</v>
      </c>
      <c r="B92" s="159" t="s">
        <v>156</v>
      </c>
      <c r="C92" s="160" t="n">
        <f aca="false">VLOOKUP($B92,scores,5)</f>
        <v>0</v>
      </c>
      <c r="D92" s="160" t="n">
        <f aca="false">VLOOKUP($B92,scores,7)</f>
        <v>-2</v>
      </c>
      <c r="E92" s="161" t="n">
        <f aca="false">C92+D92</f>
        <v>-2</v>
      </c>
      <c r="F92" s="162" t="s">
        <v>562</v>
      </c>
      <c r="G92" s="162"/>
      <c r="H92" s="163" t="n">
        <f aca="false">SUM(C92:C94)</f>
        <v>-5</v>
      </c>
      <c r="I92" s="163" t="n">
        <f aca="false">SUM(D92:D94)</f>
        <v>4</v>
      </c>
    </row>
    <row r="93" customFormat="false" ht="12.75" hidden="false" customHeight="false" outlineLevel="0" collapsed="false">
      <c r="A93" s="158"/>
      <c r="B93" s="166" t="s">
        <v>426</v>
      </c>
      <c r="C93" s="106" t="n">
        <f aca="false">VLOOKUP($B93,scores,5)</f>
        <v>-2</v>
      </c>
      <c r="D93" s="106" t="n">
        <f aca="false">VLOOKUP($B93,scores,7)</f>
        <v>2</v>
      </c>
      <c r="E93" s="52" t="n">
        <f aca="false">C93+D93</f>
        <v>0</v>
      </c>
      <c r="F93" s="162"/>
      <c r="G93" s="162"/>
      <c r="H93" s="163"/>
      <c r="I93" s="163"/>
    </row>
    <row r="94" customFormat="false" ht="13.5" hidden="false" customHeight="false" outlineLevel="0" collapsed="false">
      <c r="A94" s="158"/>
      <c r="B94" s="167" t="s">
        <v>199</v>
      </c>
      <c r="C94" s="168" t="n">
        <f aca="false">VLOOKUP($B94,scores,5)</f>
        <v>-3</v>
      </c>
      <c r="D94" s="168" t="n">
        <f aca="false">VLOOKUP($B94,scores,7)</f>
        <v>4</v>
      </c>
      <c r="E94" s="169" t="n">
        <f aca="false">C94+D94</f>
        <v>1</v>
      </c>
      <c r="F94" s="162"/>
      <c r="G94" s="162"/>
      <c r="H94" s="163"/>
      <c r="I94" s="163"/>
    </row>
  </sheetData>
  <autoFilter ref="A1:K94"/>
  <mergeCells count="152">
    <mergeCell ref="A2:A4"/>
    <mergeCell ref="F2:F4"/>
    <mergeCell ref="G2:G4"/>
    <mergeCell ref="H2:H4"/>
    <mergeCell ref="I2:I4"/>
    <mergeCell ref="A5:A7"/>
    <mergeCell ref="F5:F7"/>
    <mergeCell ref="G5:G7"/>
    <mergeCell ref="H5:H7"/>
    <mergeCell ref="I5:I7"/>
    <mergeCell ref="A8:A10"/>
    <mergeCell ref="F8:F10"/>
    <mergeCell ref="G8:G10"/>
    <mergeCell ref="H8:H10"/>
    <mergeCell ref="I8:I10"/>
    <mergeCell ref="A11:A13"/>
    <mergeCell ref="F11:F13"/>
    <mergeCell ref="G11:G13"/>
    <mergeCell ref="H11:H13"/>
    <mergeCell ref="I11:I13"/>
    <mergeCell ref="A14:A16"/>
    <mergeCell ref="F14:F16"/>
    <mergeCell ref="G14:G16"/>
    <mergeCell ref="H14:H16"/>
    <mergeCell ref="I14:I16"/>
    <mergeCell ref="A17:A19"/>
    <mergeCell ref="F17:F19"/>
    <mergeCell ref="G17:G19"/>
    <mergeCell ref="H17:H19"/>
    <mergeCell ref="I17:I19"/>
    <mergeCell ref="A20:A22"/>
    <mergeCell ref="F20:F22"/>
    <mergeCell ref="G20:G22"/>
    <mergeCell ref="H20:H22"/>
    <mergeCell ref="I20:I22"/>
    <mergeCell ref="A23:A25"/>
    <mergeCell ref="F23:F25"/>
    <mergeCell ref="G23:G25"/>
    <mergeCell ref="H23:H25"/>
    <mergeCell ref="I23:I25"/>
    <mergeCell ref="A26:A28"/>
    <mergeCell ref="F26:F28"/>
    <mergeCell ref="G26:G28"/>
    <mergeCell ref="H26:H28"/>
    <mergeCell ref="I26:I28"/>
    <mergeCell ref="A29:A31"/>
    <mergeCell ref="F29:F31"/>
    <mergeCell ref="H29:H31"/>
    <mergeCell ref="I29:I31"/>
    <mergeCell ref="A32:A34"/>
    <mergeCell ref="F32:F34"/>
    <mergeCell ref="G32:G34"/>
    <mergeCell ref="H32:H34"/>
    <mergeCell ref="I32:I34"/>
    <mergeCell ref="A35:A37"/>
    <mergeCell ref="F35:F37"/>
    <mergeCell ref="G35:G37"/>
    <mergeCell ref="H35:H37"/>
    <mergeCell ref="I35:I37"/>
    <mergeCell ref="A38:A40"/>
    <mergeCell ref="F38:F40"/>
    <mergeCell ref="G38:G40"/>
    <mergeCell ref="H38:H40"/>
    <mergeCell ref="I38:I40"/>
    <mergeCell ref="A41:A43"/>
    <mergeCell ref="F41:F43"/>
    <mergeCell ref="G41:G43"/>
    <mergeCell ref="H41:H43"/>
    <mergeCell ref="I41:I43"/>
    <mergeCell ref="A44:A46"/>
    <mergeCell ref="F44:F46"/>
    <mergeCell ref="G44:G46"/>
    <mergeCell ref="H44:H46"/>
    <mergeCell ref="I44:I46"/>
    <mergeCell ref="A47:A49"/>
    <mergeCell ref="F47:F49"/>
    <mergeCell ref="G47:G49"/>
    <mergeCell ref="H47:H49"/>
    <mergeCell ref="I47:I49"/>
    <mergeCell ref="A50:A52"/>
    <mergeCell ref="F50:F52"/>
    <mergeCell ref="H50:H52"/>
    <mergeCell ref="I50:I52"/>
    <mergeCell ref="A53:A55"/>
    <mergeCell ref="F53:F55"/>
    <mergeCell ref="G53:G55"/>
    <mergeCell ref="H53:H55"/>
    <mergeCell ref="I53:I55"/>
    <mergeCell ref="A56:A58"/>
    <mergeCell ref="F56:F58"/>
    <mergeCell ref="G56:G58"/>
    <mergeCell ref="H56:H58"/>
    <mergeCell ref="I56:I58"/>
    <mergeCell ref="A59:A61"/>
    <mergeCell ref="F59:F61"/>
    <mergeCell ref="G59:G61"/>
    <mergeCell ref="H59:H61"/>
    <mergeCell ref="I59:I61"/>
    <mergeCell ref="A62:A64"/>
    <mergeCell ref="F62:F64"/>
    <mergeCell ref="G62:G64"/>
    <mergeCell ref="H62:H64"/>
    <mergeCell ref="I62:I64"/>
    <mergeCell ref="A65:A67"/>
    <mergeCell ref="F65:F67"/>
    <mergeCell ref="H65:H67"/>
    <mergeCell ref="I65:I67"/>
    <mergeCell ref="A68:A70"/>
    <mergeCell ref="F68:F70"/>
    <mergeCell ref="G68:G70"/>
    <mergeCell ref="H68:H70"/>
    <mergeCell ref="I68:I70"/>
    <mergeCell ref="A71:A73"/>
    <mergeCell ref="F71:F73"/>
    <mergeCell ref="G71:G73"/>
    <mergeCell ref="H71:H73"/>
    <mergeCell ref="I71:I73"/>
    <mergeCell ref="A74:A76"/>
    <mergeCell ref="F74:F76"/>
    <mergeCell ref="G74:G76"/>
    <mergeCell ref="H74:H76"/>
    <mergeCell ref="I74:I76"/>
    <mergeCell ref="A77:A79"/>
    <mergeCell ref="F77:F79"/>
    <mergeCell ref="G77:G79"/>
    <mergeCell ref="H77:H79"/>
    <mergeCell ref="I77:I79"/>
    <mergeCell ref="A80:A82"/>
    <mergeCell ref="F80:F82"/>
    <mergeCell ref="G80:G82"/>
    <mergeCell ref="H80:H82"/>
    <mergeCell ref="I80:I82"/>
    <mergeCell ref="A83:A85"/>
    <mergeCell ref="F83:F85"/>
    <mergeCell ref="G83:G85"/>
    <mergeCell ref="H83:H85"/>
    <mergeCell ref="I83:I85"/>
    <mergeCell ref="A86:A88"/>
    <mergeCell ref="F86:F88"/>
    <mergeCell ref="G86:G88"/>
    <mergeCell ref="H86:H88"/>
    <mergeCell ref="I86:I88"/>
    <mergeCell ref="A89:A91"/>
    <mergeCell ref="F89:F91"/>
    <mergeCell ref="G89:G91"/>
    <mergeCell ref="H89:H91"/>
    <mergeCell ref="I89:I91"/>
    <mergeCell ref="A92:A94"/>
    <mergeCell ref="F92:F94"/>
    <mergeCell ref="G92:G94"/>
    <mergeCell ref="H92:H94"/>
    <mergeCell ref="I92:I94"/>
  </mergeCells>
  <dataValidations count="1">
    <dataValidation allowBlank="true" operator="between" showDropDown="false" showErrorMessage="true" showInputMessage="true" sqref="B2:B94" type="list">
      <formula1>players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LibreOffice/5.3.7.2.0$Linux_X86_64 LibreOffice_project/30$Build-2</Application>
  <Company>Florida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2008-04-09T21:17:02Z</dcterms:created>
  <dc:creator>Jay Lally</dc:creator>
  <dc:description/>
  <dc:language>en-US</dc:language>
  <cp:lastModifiedBy/>
  <cp:lastPrinted>2018-04-03T19:50:11Z</cp:lastPrinted>
  <dcterms:modified xsi:type="dcterms:W3CDTF">2018-04-09T12:18:54Z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Florida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