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-1200" yWindow="855" windowWidth="18990" windowHeight="4335" tabRatio="607"/>
  </bookViews>
  <sheets>
    <sheet name="Leaderboard" sheetId="4" r:id="rId1"/>
    <sheet name="Pick Sheet" sheetId="2" r:id="rId2"/>
    <sheet name="Scoreboard" sheetId="1" r:id="rId3"/>
    <sheet name="Player Scores" sheetId="3" r:id="rId4"/>
    <sheet name="WTA Pool" sheetId="11" r:id="rId5"/>
    <sheet name="Lotto" sheetId="12" r:id="rId6"/>
    <sheet name="Tee time Game" sheetId="16" r:id="rId7"/>
  </sheets>
  <definedNames>
    <definedName name="_xlnm._FilterDatabase" localSheetId="0" hidden="1">Leaderboard!$A$1:$J$60</definedName>
    <definedName name="_xlnm._FilterDatabase" localSheetId="5" hidden="1">Lotto!$A$1:$E$102</definedName>
    <definedName name="_xlnm._FilterDatabase" localSheetId="3" hidden="1">'Player Scores'!$A$2:$P$90</definedName>
    <definedName name="_xlnm._FilterDatabase" localSheetId="6" hidden="1">'Tee time Game'!$A$1:$K$94</definedName>
    <definedName name="_xlnm._FilterDatabase" localSheetId="4" hidden="1">'WTA Pool'!$A$1:$C$132</definedName>
    <definedName name="players">'Player Scores'!$D$3:$D$90</definedName>
    <definedName name="_xlnm.Print_Area" localSheetId="1">'Pick Sheet'!$B$22:$T$46</definedName>
    <definedName name="_xlnm.Print_Area" localSheetId="6">'Tee time Game'!$A$68:$B$94</definedName>
    <definedName name="_xlnm.Print_Area" localSheetId="4">'WTA Pool'!$A$1:$D$85</definedName>
    <definedName name="scores">'Player Scores'!$D$3:$P$90</definedName>
  </definedNames>
  <calcPr calcId="145621"/>
  <pivotCaches>
    <pivotCache cacheId="0" r:id="rId8"/>
  </pivotCaches>
</workbook>
</file>

<file path=xl/calcChain.xml><?xml version="1.0" encoding="utf-8"?>
<calcChain xmlns="http://schemas.openxmlformats.org/spreadsheetml/2006/main">
  <c r="C105" i="4" l="1"/>
  <c r="B105" i="4"/>
  <c r="A105" i="4"/>
  <c r="C111" i="4"/>
  <c r="B111" i="4"/>
  <c r="A111" i="4"/>
  <c r="H58" i="3" l="1"/>
  <c r="H64" i="3" l="1"/>
  <c r="J64" i="3"/>
  <c r="L64" i="3"/>
  <c r="N64" i="3"/>
  <c r="O64" i="3"/>
  <c r="P64" i="3" l="1"/>
  <c r="C59" i="4"/>
  <c r="F63" i="4"/>
  <c r="F64" i="4"/>
  <c r="F65" i="4"/>
  <c r="F66" i="4"/>
  <c r="F74" i="4" l="1"/>
  <c r="A56" i="4" l="1"/>
  <c r="DF1" i="1"/>
  <c r="DH1" i="1"/>
  <c r="A57" i="4" s="1"/>
  <c r="DJ1" i="1"/>
  <c r="A58" i="4" s="1"/>
  <c r="DF2" i="1"/>
  <c r="B56" i="4" s="1"/>
  <c r="DH2" i="1"/>
  <c r="B57" i="4" s="1"/>
  <c r="DJ2" i="1"/>
  <c r="B58" i="4" s="1"/>
  <c r="DF4" i="1"/>
  <c r="DH4" i="1"/>
  <c r="DJ4" i="1"/>
  <c r="DF5" i="1"/>
  <c r="DH5" i="1"/>
  <c r="DJ5" i="1"/>
  <c r="DF6" i="1"/>
  <c r="DH6" i="1"/>
  <c r="DJ6" i="1"/>
  <c r="DF7" i="1"/>
  <c r="DH7" i="1"/>
  <c r="DJ7" i="1"/>
  <c r="DF12" i="1"/>
  <c r="DH12" i="1"/>
  <c r="DJ12" i="1"/>
  <c r="DF13" i="1"/>
  <c r="DH13" i="1"/>
  <c r="DJ13" i="1"/>
  <c r="DF14" i="1"/>
  <c r="DH14" i="1"/>
  <c r="DJ14" i="1"/>
  <c r="DF15" i="1"/>
  <c r="DH15" i="1"/>
  <c r="DJ15" i="1"/>
  <c r="DF20" i="1"/>
  <c r="DH20" i="1"/>
  <c r="DJ20" i="1"/>
  <c r="DF21" i="1"/>
  <c r="DH21" i="1"/>
  <c r="DJ21" i="1"/>
  <c r="DF22" i="1"/>
  <c r="DH22" i="1"/>
  <c r="DJ22" i="1"/>
  <c r="DF23" i="1"/>
  <c r="DH23" i="1"/>
  <c r="DJ23" i="1"/>
  <c r="DF28" i="1"/>
  <c r="DH28" i="1"/>
  <c r="DJ28" i="1"/>
  <c r="DF29" i="1"/>
  <c r="DH29" i="1"/>
  <c r="DJ29" i="1"/>
  <c r="DF30" i="1"/>
  <c r="DH30" i="1"/>
  <c r="DJ30" i="1"/>
  <c r="DF31" i="1"/>
  <c r="DH31" i="1"/>
  <c r="DJ31" i="1"/>
  <c r="DB1" i="1"/>
  <c r="A54" i="4" s="1"/>
  <c r="DD1" i="1"/>
  <c r="A55" i="4" s="1"/>
  <c r="DB2" i="1"/>
  <c r="B54" i="4" s="1"/>
  <c r="DD2" i="1"/>
  <c r="B55" i="4" s="1"/>
  <c r="DB4" i="1"/>
  <c r="DD4" i="1"/>
  <c r="DB5" i="1"/>
  <c r="DD5" i="1"/>
  <c r="DB6" i="1"/>
  <c r="DD6" i="1"/>
  <c r="DB7" i="1"/>
  <c r="DD7" i="1"/>
  <c r="DB12" i="1"/>
  <c r="DD12" i="1"/>
  <c r="DB13" i="1"/>
  <c r="DD13" i="1"/>
  <c r="DB14" i="1"/>
  <c r="DD14" i="1"/>
  <c r="DB15" i="1"/>
  <c r="DD15" i="1"/>
  <c r="DB20" i="1"/>
  <c r="DD20" i="1"/>
  <c r="DB21" i="1"/>
  <c r="DD21" i="1"/>
  <c r="DB22" i="1"/>
  <c r="DD22" i="1"/>
  <c r="DB23" i="1"/>
  <c r="DD23" i="1"/>
  <c r="DB28" i="1"/>
  <c r="DD28" i="1"/>
  <c r="DB29" i="1"/>
  <c r="DD29" i="1"/>
  <c r="DB30" i="1"/>
  <c r="DD30" i="1"/>
  <c r="DB31" i="1"/>
  <c r="DD31" i="1"/>
  <c r="CZ1" i="1"/>
  <c r="A53" i="4" s="1"/>
  <c r="CZ2" i="1"/>
  <c r="B53" i="4" s="1"/>
  <c r="CZ4" i="1"/>
  <c r="CZ5" i="1"/>
  <c r="CZ6" i="1"/>
  <c r="CZ7" i="1"/>
  <c r="CZ12" i="1"/>
  <c r="CZ13" i="1"/>
  <c r="CZ14" i="1"/>
  <c r="CZ15" i="1"/>
  <c r="CZ20" i="1"/>
  <c r="CZ21" i="1"/>
  <c r="CZ22" i="1"/>
  <c r="CZ23" i="1"/>
  <c r="CZ28" i="1"/>
  <c r="CZ29" i="1"/>
  <c r="CZ30" i="1"/>
  <c r="CZ31" i="1"/>
  <c r="H89" i="3" l="1"/>
  <c r="J89" i="3"/>
  <c r="L89" i="3"/>
  <c r="N89" i="3"/>
  <c r="O89" i="3"/>
  <c r="H90" i="3"/>
  <c r="J90" i="3"/>
  <c r="L90" i="3"/>
  <c r="N90" i="3"/>
  <c r="O90" i="3"/>
  <c r="P90" i="3" l="1"/>
  <c r="DI14" i="1"/>
  <c r="P89" i="3"/>
  <c r="K2" i="16" l="1"/>
  <c r="A5" i="16" s="1"/>
  <c r="A8" i="16" s="1"/>
  <c r="A11" i="16" s="1"/>
  <c r="A14" i="16" s="1"/>
  <c r="A17" i="16" s="1"/>
  <c r="A20" i="16" s="1"/>
  <c r="A23" i="16" s="1"/>
  <c r="A26" i="16" s="1"/>
  <c r="A29" i="16" s="1"/>
  <c r="A32" i="16" s="1"/>
  <c r="A35" i="16" s="1"/>
  <c r="A38" i="16" s="1"/>
  <c r="A41" i="16" s="1"/>
  <c r="A44" i="16" s="1"/>
  <c r="A47" i="16" s="1"/>
  <c r="A50" i="16" s="1"/>
  <c r="A53" i="16" s="1"/>
  <c r="A56" i="16" s="1"/>
  <c r="A59" i="16" s="1"/>
  <c r="A62" i="16" s="1"/>
  <c r="A65" i="16" s="1"/>
  <c r="A68" i="16" s="1"/>
  <c r="A71" i="16" s="1"/>
  <c r="A74" i="16" s="1"/>
  <c r="A77" i="16" s="1"/>
  <c r="A80" i="16" s="1"/>
  <c r="A83" i="16" s="1"/>
  <c r="A86" i="16" s="1"/>
  <c r="A89" i="16" s="1"/>
  <c r="A92" i="16" s="1"/>
  <c r="D67" i="16"/>
  <c r="C67" i="16"/>
  <c r="D66" i="16"/>
  <c r="C66" i="16"/>
  <c r="D65" i="16"/>
  <c r="I65" i="16" s="1"/>
  <c r="C65" i="16"/>
  <c r="H65" i="16" s="1"/>
  <c r="E66" i="16" l="1"/>
  <c r="E65" i="16"/>
  <c r="E67" i="16"/>
  <c r="D66" i="4" l="1"/>
  <c r="D65" i="4"/>
  <c r="D64" i="4"/>
  <c r="D63" i="4"/>
  <c r="D74" i="4" l="1"/>
  <c r="H28" i="3"/>
  <c r="C57" i="16" s="1"/>
  <c r="J28" i="3"/>
  <c r="D57" i="16" s="1"/>
  <c r="L28" i="3"/>
  <c r="N28" i="3"/>
  <c r="O28" i="3"/>
  <c r="E57" i="16" l="1"/>
  <c r="P28" i="3"/>
  <c r="CX31" i="1"/>
  <c r="CX30" i="1"/>
  <c r="CX29" i="1"/>
  <c r="CX28" i="1"/>
  <c r="CX23" i="1"/>
  <c r="CX22" i="1"/>
  <c r="CX21" i="1"/>
  <c r="CX20" i="1"/>
  <c r="CX15" i="1"/>
  <c r="CX14" i="1"/>
  <c r="CX13" i="1"/>
  <c r="CX12" i="1"/>
  <c r="CX7" i="1"/>
  <c r="CX6" i="1"/>
  <c r="CX5" i="1"/>
  <c r="CX4" i="1"/>
  <c r="CX2" i="1"/>
  <c r="B52" i="4" s="1"/>
  <c r="CX1" i="1"/>
  <c r="A52" i="4" s="1"/>
  <c r="CV31" i="1"/>
  <c r="CV30" i="1"/>
  <c r="CV29" i="1"/>
  <c r="CV28" i="1"/>
  <c r="CV23" i="1"/>
  <c r="CV22" i="1"/>
  <c r="CV21" i="1"/>
  <c r="CV20" i="1"/>
  <c r="CV15" i="1"/>
  <c r="CV14" i="1"/>
  <c r="CV13" i="1"/>
  <c r="CV12" i="1"/>
  <c r="CV7" i="1"/>
  <c r="CV6" i="1"/>
  <c r="CV5" i="1"/>
  <c r="CV4" i="1"/>
  <c r="CV2" i="1"/>
  <c r="B51" i="4" s="1"/>
  <c r="CV1" i="1"/>
  <c r="A51" i="4" s="1"/>
  <c r="CT31" i="1" l="1"/>
  <c r="CT30" i="1"/>
  <c r="CT29" i="1"/>
  <c r="CT28" i="1"/>
  <c r="CT23" i="1"/>
  <c r="CT22" i="1"/>
  <c r="CT21" i="1"/>
  <c r="CT20" i="1"/>
  <c r="CT15" i="1"/>
  <c r="CT14" i="1"/>
  <c r="CT13" i="1"/>
  <c r="CT12" i="1"/>
  <c r="CT7" i="1"/>
  <c r="CT6" i="1"/>
  <c r="CT5" i="1"/>
  <c r="CT4" i="1"/>
  <c r="CT2" i="1"/>
  <c r="CT1" i="1"/>
  <c r="CR31" i="1"/>
  <c r="CR30" i="1"/>
  <c r="CR29" i="1"/>
  <c r="CR28" i="1"/>
  <c r="CR23" i="1"/>
  <c r="CR22" i="1"/>
  <c r="CR21" i="1"/>
  <c r="CR20" i="1"/>
  <c r="CR15" i="1"/>
  <c r="CR14" i="1"/>
  <c r="CR13" i="1"/>
  <c r="CR12" i="1"/>
  <c r="CR7" i="1"/>
  <c r="CR6" i="1"/>
  <c r="CR5" i="1"/>
  <c r="CR4" i="1"/>
  <c r="CR2" i="1"/>
  <c r="B49" i="4" s="1"/>
  <c r="CR1" i="1"/>
  <c r="A49" i="4" s="1"/>
  <c r="H83" i="3"/>
  <c r="J83" i="3"/>
  <c r="L83" i="3"/>
  <c r="N83" i="3"/>
  <c r="O83" i="3"/>
  <c r="A50" i="4" l="1"/>
  <c r="B50" i="4"/>
  <c r="P83" i="3"/>
  <c r="AF31" i="1" l="1"/>
  <c r="AF30" i="1"/>
  <c r="AF29" i="1"/>
  <c r="AF28" i="1"/>
  <c r="AF23" i="1"/>
  <c r="AF22" i="1"/>
  <c r="AF21" i="1"/>
  <c r="AF20" i="1"/>
  <c r="AF15" i="1"/>
  <c r="AF14" i="1"/>
  <c r="AF13" i="1"/>
  <c r="AF12" i="1"/>
  <c r="AF7" i="1"/>
  <c r="AF6" i="1"/>
  <c r="AF5" i="1"/>
  <c r="AF4" i="1"/>
  <c r="AF2" i="1"/>
  <c r="B17" i="4" s="1"/>
  <c r="AD2" i="1"/>
  <c r="AF1" i="1"/>
  <c r="A17" i="4" s="1"/>
  <c r="CP31" i="1" l="1"/>
  <c r="CP30" i="1"/>
  <c r="CP29" i="1"/>
  <c r="CP28" i="1"/>
  <c r="CP23" i="1"/>
  <c r="CP22" i="1"/>
  <c r="CP21" i="1"/>
  <c r="CP20" i="1"/>
  <c r="CP15" i="1"/>
  <c r="CP14" i="1"/>
  <c r="CP13" i="1"/>
  <c r="CP12" i="1"/>
  <c r="CP7" i="1"/>
  <c r="CP6" i="1"/>
  <c r="CP5" i="1"/>
  <c r="CP4" i="1"/>
  <c r="CP2" i="1"/>
  <c r="B48" i="4" s="1"/>
  <c r="CP1" i="1"/>
  <c r="A48" i="4" s="1"/>
  <c r="T2" i="1" l="1"/>
  <c r="T1" i="1"/>
  <c r="H45" i="3" l="1"/>
  <c r="J45" i="3"/>
  <c r="L45" i="3"/>
  <c r="N45" i="3"/>
  <c r="O45" i="3"/>
  <c r="H46" i="3"/>
  <c r="J46" i="3"/>
  <c r="L46" i="3"/>
  <c r="N46" i="3"/>
  <c r="O46" i="3"/>
  <c r="P45" i="3" l="1"/>
  <c r="P46" i="3"/>
  <c r="B13" i="1" l="1"/>
  <c r="CL5" i="1" l="1"/>
  <c r="H13" i="1" l="1"/>
  <c r="BP4" i="1"/>
  <c r="BP5" i="1"/>
  <c r="BP6" i="1"/>
  <c r="BP7" i="1"/>
  <c r="BP12" i="1"/>
  <c r="BP13" i="1"/>
  <c r="BP14" i="1"/>
  <c r="BP15" i="1"/>
  <c r="BP20" i="1"/>
  <c r="BP21" i="1"/>
  <c r="BP22" i="1"/>
  <c r="BP23" i="1"/>
  <c r="BP28" i="1"/>
  <c r="BP29" i="1"/>
  <c r="BP30" i="1"/>
  <c r="BP31" i="1"/>
  <c r="BP1" i="1"/>
  <c r="A35" i="4" s="1"/>
  <c r="BP2" i="1"/>
  <c r="B35" i="4" s="1"/>
  <c r="BZ1" i="1"/>
  <c r="A40" i="4" s="1"/>
  <c r="CB1" i="1"/>
  <c r="A41" i="4" s="1"/>
  <c r="CD1" i="1"/>
  <c r="A42" i="4" s="1"/>
  <c r="CF1" i="1"/>
  <c r="A43" i="4" s="1"/>
  <c r="CH1" i="1"/>
  <c r="CJ1" i="1"/>
  <c r="A45" i="4" s="1"/>
  <c r="CL1" i="1"/>
  <c r="A46" i="4" s="1"/>
  <c r="CN1" i="1"/>
  <c r="A47" i="4" s="1"/>
  <c r="BZ2" i="1"/>
  <c r="B40" i="4" s="1"/>
  <c r="CB2" i="1"/>
  <c r="B41" i="4" s="1"/>
  <c r="CD2" i="1"/>
  <c r="B42" i="4" s="1"/>
  <c r="CF2" i="1"/>
  <c r="B43" i="4" s="1"/>
  <c r="CH2" i="1"/>
  <c r="CJ2" i="1"/>
  <c r="B45" i="4" s="1"/>
  <c r="CL2" i="1"/>
  <c r="B46" i="4" s="1"/>
  <c r="CN2" i="1"/>
  <c r="B47" i="4" s="1"/>
  <c r="BZ4" i="1"/>
  <c r="CB4" i="1"/>
  <c r="CD4" i="1"/>
  <c r="CF4" i="1"/>
  <c r="CH4" i="1"/>
  <c r="CJ4" i="1"/>
  <c r="CL4" i="1"/>
  <c r="CN4" i="1"/>
  <c r="BZ5" i="1"/>
  <c r="CB5" i="1"/>
  <c r="CD5" i="1"/>
  <c r="CF5" i="1"/>
  <c r="CH5" i="1"/>
  <c r="CJ5" i="1"/>
  <c r="CN5" i="1"/>
  <c r="BZ6" i="1"/>
  <c r="CB6" i="1"/>
  <c r="CD6" i="1"/>
  <c r="CF6" i="1"/>
  <c r="CH6" i="1"/>
  <c r="CJ6" i="1"/>
  <c r="CL6" i="1"/>
  <c r="CN6" i="1"/>
  <c r="BZ7" i="1"/>
  <c r="CB7" i="1"/>
  <c r="CD7" i="1"/>
  <c r="CF7" i="1"/>
  <c r="CH7" i="1"/>
  <c r="CJ7" i="1"/>
  <c r="CL7" i="1"/>
  <c r="CN7" i="1"/>
  <c r="BZ12" i="1"/>
  <c r="CB12" i="1"/>
  <c r="CD12" i="1"/>
  <c r="CF12" i="1"/>
  <c r="CH12" i="1"/>
  <c r="CJ12" i="1"/>
  <c r="CL12" i="1"/>
  <c r="CN12" i="1"/>
  <c r="BZ13" i="1"/>
  <c r="CB13" i="1"/>
  <c r="CD13" i="1"/>
  <c r="CF13" i="1"/>
  <c r="CH13" i="1"/>
  <c r="CJ13" i="1"/>
  <c r="CL13" i="1"/>
  <c r="CN13" i="1"/>
  <c r="BZ14" i="1"/>
  <c r="CB14" i="1"/>
  <c r="CD14" i="1"/>
  <c r="CF14" i="1"/>
  <c r="CH14" i="1"/>
  <c r="CJ14" i="1"/>
  <c r="CL14" i="1"/>
  <c r="CN14" i="1"/>
  <c r="BZ15" i="1"/>
  <c r="CB15" i="1"/>
  <c r="CD15" i="1"/>
  <c r="CF15" i="1"/>
  <c r="CH15" i="1"/>
  <c r="CJ15" i="1"/>
  <c r="CL15" i="1"/>
  <c r="CN15" i="1"/>
  <c r="BZ20" i="1"/>
  <c r="CB20" i="1"/>
  <c r="CD20" i="1"/>
  <c r="CF20" i="1"/>
  <c r="CH20" i="1"/>
  <c r="CJ20" i="1"/>
  <c r="CL20" i="1"/>
  <c r="CN20" i="1"/>
  <c r="BZ21" i="1"/>
  <c r="CB21" i="1"/>
  <c r="CD21" i="1"/>
  <c r="CF21" i="1"/>
  <c r="CH21" i="1"/>
  <c r="CJ21" i="1"/>
  <c r="CL21" i="1"/>
  <c r="CN21" i="1"/>
  <c r="BZ22" i="1"/>
  <c r="CB22" i="1"/>
  <c r="CD22" i="1"/>
  <c r="CF22" i="1"/>
  <c r="CH22" i="1"/>
  <c r="CJ22" i="1"/>
  <c r="CL22" i="1"/>
  <c r="CN22" i="1"/>
  <c r="BZ23" i="1"/>
  <c r="CB23" i="1"/>
  <c r="CD23" i="1"/>
  <c r="CF23" i="1"/>
  <c r="CH23" i="1"/>
  <c r="CJ23" i="1"/>
  <c r="CL23" i="1"/>
  <c r="CN23" i="1"/>
  <c r="BZ28" i="1"/>
  <c r="CB28" i="1"/>
  <c r="CD28" i="1"/>
  <c r="CF28" i="1"/>
  <c r="CH28" i="1"/>
  <c r="CJ28" i="1"/>
  <c r="CL28" i="1"/>
  <c r="CN28" i="1"/>
  <c r="BZ29" i="1"/>
  <c r="CB29" i="1"/>
  <c r="CD29" i="1"/>
  <c r="CF29" i="1"/>
  <c r="CH29" i="1"/>
  <c r="CJ29" i="1"/>
  <c r="CL29" i="1"/>
  <c r="CN29" i="1"/>
  <c r="BZ30" i="1"/>
  <c r="CB30" i="1"/>
  <c r="CD30" i="1"/>
  <c r="CF30" i="1"/>
  <c r="CH30" i="1"/>
  <c r="CJ30" i="1"/>
  <c r="CL30" i="1"/>
  <c r="CN30" i="1"/>
  <c r="BZ31" i="1"/>
  <c r="CB31" i="1"/>
  <c r="CD31" i="1"/>
  <c r="CF31" i="1"/>
  <c r="CH31" i="1"/>
  <c r="CJ31" i="1"/>
  <c r="CL31" i="1"/>
  <c r="CN31" i="1"/>
  <c r="BN1" i="1"/>
  <c r="A34" i="4" s="1"/>
  <c r="BR1" i="1"/>
  <c r="A36" i="4" s="1"/>
  <c r="BT1" i="1"/>
  <c r="A37" i="4" s="1"/>
  <c r="BV1" i="1"/>
  <c r="BX1" i="1"/>
  <c r="A39" i="4" s="1"/>
  <c r="BN2" i="1"/>
  <c r="B34" i="4" s="1"/>
  <c r="BR2" i="1"/>
  <c r="B36" i="4" s="1"/>
  <c r="BT2" i="1"/>
  <c r="B37" i="4" s="1"/>
  <c r="BV2" i="1"/>
  <c r="BX2" i="1"/>
  <c r="B39" i="4" s="1"/>
  <c r="BN4" i="1"/>
  <c r="BR4" i="1"/>
  <c r="BT4" i="1"/>
  <c r="BV4" i="1"/>
  <c r="BX4" i="1"/>
  <c r="BN5" i="1"/>
  <c r="BR5" i="1"/>
  <c r="BT5" i="1"/>
  <c r="BV5" i="1"/>
  <c r="BX5" i="1"/>
  <c r="BN6" i="1"/>
  <c r="BR6" i="1"/>
  <c r="BT6" i="1"/>
  <c r="BV6" i="1"/>
  <c r="BX6" i="1"/>
  <c r="BN7" i="1"/>
  <c r="BR7" i="1"/>
  <c r="BT7" i="1"/>
  <c r="BV7" i="1"/>
  <c r="BX7" i="1"/>
  <c r="BN12" i="1"/>
  <c r="BR12" i="1"/>
  <c r="BT12" i="1"/>
  <c r="BV12" i="1"/>
  <c r="BX12" i="1"/>
  <c r="BN13" i="1"/>
  <c r="BR13" i="1"/>
  <c r="BT13" i="1"/>
  <c r="BV13" i="1"/>
  <c r="BX13" i="1"/>
  <c r="BN14" i="1"/>
  <c r="BR14" i="1"/>
  <c r="BT14" i="1"/>
  <c r="BV14" i="1"/>
  <c r="BX14" i="1"/>
  <c r="BN15" i="1"/>
  <c r="BR15" i="1"/>
  <c r="BT15" i="1"/>
  <c r="BU15" i="1" s="1"/>
  <c r="BV15" i="1"/>
  <c r="BX15" i="1"/>
  <c r="BN20" i="1"/>
  <c r="BR20" i="1"/>
  <c r="BT20" i="1"/>
  <c r="BV20" i="1"/>
  <c r="BX20" i="1"/>
  <c r="BN21" i="1"/>
  <c r="BR21" i="1"/>
  <c r="BT21" i="1"/>
  <c r="BV21" i="1"/>
  <c r="BX21" i="1"/>
  <c r="BN22" i="1"/>
  <c r="BR22" i="1"/>
  <c r="BT22" i="1"/>
  <c r="BV22" i="1"/>
  <c r="BX22" i="1"/>
  <c r="BN23" i="1"/>
  <c r="BR23" i="1"/>
  <c r="BT23" i="1"/>
  <c r="BV23" i="1"/>
  <c r="BX23" i="1"/>
  <c r="BN28" i="1"/>
  <c r="BR28" i="1"/>
  <c r="BT28" i="1"/>
  <c r="BV28" i="1"/>
  <c r="BX28" i="1"/>
  <c r="BN29" i="1"/>
  <c r="BR29" i="1"/>
  <c r="BT29" i="1"/>
  <c r="BV29" i="1"/>
  <c r="BX29" i="1"/>
  <c r="BN30" i="1"/>
  <c r="BR30" i="1"/>
  <c r="BT30" i="1"/>
  <c r="BV30" i="1"/>
  <c r="BX30" i="1"/>
  <c r="BN31" i="1"/>
  <c r="BR31" i="1"/>
  <c r="BT31" i="1"/>
  <c r="BV31" i="1"/>
  <c r="BX31" i="1"/>
  <c r="L8" i="3"/>
  <c r="N8" i="3"/>
  <c r="L9" i="3"/>
  <c r="N9" i="3"/>
  <c r="L10" i="3"/>
  <c r="N10" i="3"/>
  <c r="L11" i="3"/>
  <c r="N11" i="3"/>
  <c r="L12" i="3"/>
  <c r="N12" i="3"/>
  <c r="L13" i="3"/>
  <c r="N13" i="3"/>
  <c r="L14" i="3"/>
  <c r="N14" i="3"/>
  <c r="L15" i="3"/>
  <c r="N15" i="3"/>
  <c r="L16" i="3"/>
  <c r="N16" i="3"/>
  <c r="L17" i="3"/>
  <c r="N17" i="3"/>
  <c r="L18" i="3"/>
  <c r="N18" i="3"/>
  <c r="L19" i="3"/>
  <c r="N19" i="3"/>
  <c r="L20" i="3"/>
  <c r="N20" i="3"/>
  <c r="L21" i="3"/>
  <c r="N21" i="3"/>
  <c r="L22" i="3"/>
  <c r="N22" i="3"/>
  <c r="L23" i="3"/>
  <c r="N23" i="3"/>
  <c r="L24" i="3"/>
  <c r="N24" i="3"/>
  <c r="L25" i="3"/>
  <c r="N25" i="3"/>
  <c r="L26" i="3"/>
  <c r="N26" i="3"/>
  <c r="L27" i="3"/>
  <c r="N27" i="3"/>
  <c r="L29" i="3"/>
  <c r="N29" i="3"/>
  <c r="L30" i="3"/>
  <c r="N30" i="3"/>
  <c r="L31" i="3"/>
  <c r="N31" i="3"/>
  <c r="L32" i="3"/>
  <c r="N32" i="3"/>
  <c r="L33" i="3"/>
  <c r="N33" i="3"/>
  <c r="L34" i="3"/>
  <c r="N34" i="3"/>
  <c r="L35" i="3"/>
  <c r="N35" i="3"/>
  <c r="L36" i="3"/>
  <c r="N36" i="3"/>
  <c r="L37" i="3"/>
  <c r="N37" i="3"/>
  <c r="L38" i="3"/>
  <c r="N38" i="3"/>
  <c r="L39" i="3"/>
  <c r="N39" i="3"/>
  <c r="L40" i="3"/>
  <c r="N40" i="3"/>
  <c r="L41" i="3"/>
  <c r="N41" i="3"/>
  <c r="L42" i="3"/>
  <c r="N42" i="3"/>
  <c r="L43" i="3"/>
  <c r="N43" i="3"/>
  <c r="L44" i="3"/>
  <c r="N44" i="3"/>
  <c r="L47" i="3"/>
  <c r="N47" i="3"/>
  <c r="L48" i="3"/>
  <c r="N48" i="3"/>
  <c r="L49" i="3"/>
  <c r="N49" i="3"/>
  <c r="L50" i="3"/>
  <c r="N50" i="3"/>
  <c r="L51" i="3"/>
  <c r="N51" i="3"/>
  <c r="L52" i="3"/>
  <c r="N52" i="3"/>
  <c r="L53" i="3"/>
  <c r="N53" i="3"/>
  <c r="L54" i="3"/>
  <c r="N54" i="3"/>
  <c r="L55" i="3"/>
  <c r="N55" i="3"/>
  <c r="L56" i="3"/>
  <c r="N56" i="3"/>
  <c r="L57" i="3"/>
  <c r="N57" i="3"/>
  <c r="L58" i="3"/>
  <c r="N58" i="3"/>
  <c r="L59" i="3"/>
  <c r="N59" i="3"/>
  <c r="L60" i="3"/>
  <c r="N60" i="3"/>
  <c r="L61" i="3"/>
  <c r="N61" i="3"/>
  <c r="L62" i="3"/>
  <c r="N62" i="3"/>
  <c r="L63" i="3"/>
  <c r="DA20" i="1" s="1"/>
  <c r="N63" i="3"/>
  <c r="DE29" i="1" s="1"/>
  <c r="L65" i="3"/>
  <c r="N65" i="3"/>
  <c r="L66" i="3"/>
  <c r="N66" i="3"/>
  <c r="L67" i="3"/>
  <c r="N67" i="3"/>
  <c r="L68" i="3"/>
  <c r="N68" i="3"/>
  <c r="L69" i="3"/>
  <c r="N69" i="3"/>
  <c r="L70" i="3"/>
  <c r="N70" i="3"/>
  <c r="L71" i="3"/>
  <c r="N71" i="3"/>
  <c r="L72" i="3"/>
  <c r="N72" i="3"/>
  <c r="DE28" i="1" s="1"/>
  <c r="L73" i="3"/>
  <c r="N73" i="3"/>
  <c r="L74" i="3"/>
  <c r="N74" i="3"/>
  <c r="L75" i="3"/>
  <c r="N75" i="3"/>
  <c r="L76" i="3"/>
  <c r="N76" i="3"/>
  <c r="L77" i="3"/>
  <c r="N77" i="3"/>
  <c r="L78" i="3"/>
  <c r="N78" i="3"/>
  <c r="L79" i="3"/>
  <c r="N79" i="3"/>
  <c r="L80" i="3"/>
  <c r="N80" i="3"/>
  <c r="L81" i="3"/>
  <c r="N81" i="3"/>
  <c r="L82" i="3"/>
  <c r="N82" i="3"/>
  <c r="L84" i="3"/>
  <c r="N84" i="3"/>
  <c r="L85" i="3"/>
  <c r="N85" i="3"/>
  <c r="L86" i="3"/>
  <c r="CY23" i="1" s="1"/>
  <c r="N86" i="3"/>
  <c r="CY31" i="1" s="1"/>
  <c r="L87" i="3"/>
  <c r="N87" i="3"/>
  <c r="L88" i="3"/>
  <c r="N88" i="3"/>
  <c r="L3" i="3"/>
  <c r="N3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4" i="3"/>
  <c r="O85" i="3"/>
  <c r="O86" i="3"/>
  <c r="O87" i="3"/>
  <c r="O88" i="3"/>
  <c r="O3" i="3"/>
  <c r="H41" i="3"/>
  <c r="J41" i="3"/>
  <c r="H42" i="3"/>
  <c r="J42" i="3"/>
  <c r="H43" i="3"/>
  <c r="J43" i="3"/>
  <c r="H44" i="3"/>
  <c r="C39" i="16" s="1"/>
  <c r="J44" i="3"/>
  <c r="D39" i="16" s="1"/>
  <c r="H47" i="3"/>
  <c r="J47" i="3"/>
  <c r="H48" i="3"/>
  <c r="J48" i="3"/>
  <c r="H49" i="3"/>
  <c r="J49" i="3"/>
  <c r="H50" i="3"/>
  <c r="J50" i="3"/>
  <c r="H51" i="3"/>
  <c r="J51" i="3"/>
  <c r="H52" i="3"/>
  <c r="J52" i="3"/>
  <c r="H53" i="3"/>
  <c r="J53" i="3"/>
  <c r="H54" i="3"/>
  <c r="J54" i="3"/>
  <c r="H55" i="3"/>
  <c r="J55" i="3"/>
  <c r="H56" i="3"/>
  <c r="J56" i="3"/>
  <c r="H57" i="3"/>
  <c r="C63" i="16" s="1"/>
  <c r="J57" i="3"/>
  <c r="D63" i="16" s="1"/>
  <c r="C34" i="16"/>
  <c r="J58" i="3"/>
  <c r="D34" i="16" s="1"/>
  <c r="H59" i="3"/>
  <c r="J59" i="3"/>
  <c r="H60" i="3"/>
  <c r="J60" i="3"/>
  <c r="H61" i="3"/>
  <c r="J61" i="3"/>
  <c r="H62" i="3"/>
  <c r="J62" i="3"/>
  <c r="H63" i="3"/>
  <c r="J63" i="3"/>
  <c r="H65" i="3"/>
  <c r="J65" i="3"/>
  <c r="H66" i="3"/>
  <c r="J66" i="3"/>
  <c r="H67" i="3"/>
  <c r="J67" i="3"/>
  <c r="H68" i="3"/>
  <c r="J68" i="3"/>
  <c r="H69" i="3"/>
  <c r="J69" i="3"/>
  <c r="H70" i="3"/>
  <c r="C91" i="16" s="1"/>
  <c r="J70" i="3"/>
  <c r="D91" i="16" s="1"/>
  <c r="H71" i="3"/>
  <c r="J71" i="3"/>
  <c r="H72" i="3"/>
  <c r="J72" i="3"/>
  <c r="H73" i="3"/>
  <c r="J73" i="3"/>
  <c r="H74" i="3"/>
  <c r="C64" i="16" s="1"/>
  <c r="J74" i="3"/>
  <c r="D64" i="16" s="1"/>
  <c r="H75" i="3"/>
  <c r="C74" i="16" s="1"/>
  <c r="J75" i="3"/>
  <c r="D74" i="16" s="1"/>
  <c r="H76" i="3"/>
  <c r="J76" i="3"/>
  <c r="D52" i="16" s="1"/>
  <c r="H77" i="3"/>
  <c r="J77" i="3"/>
  <c r="D89" i="16" s="1"/>
  <c r="H78" i="3"/>
  <c r="C3" i="16" s="1"/>
  <c r="J78" i="3"/>
  <c r="D3" i="16" s="1"/>
  <c r="H79" i="3"/>
  <c r="C78" i="16" s="1"/>
  <c r="J79" i="3"/>
  <c r="H80" i="3"/>
  <c r="C81" i="16" s="1"/>
  <c r="J80" i="3"/>
  <c r="D81" i="16" s="1"/>
  <c r="H81" i="3"/>
  <c r="C9" i="16" s="1"/>
  <c r="J81" i="3"/>
  <c r="D9" i="16" s="1"/>
  <c r="H82" i="3"/>
  <c r="C25" i="16" s="1"/>
  <c r="J82" i="3"/>
  <c r="D25" i="16" s="1"/>
  <c r="H84" i="3"/>
  <c r="J84" i="3"/>
  <c r="H85" i="3"/>
  <c r="J85" i="3"/>
  <c r="H86" i="3"/>
  <c r="J86" i="3"/>
  <c r="H87" i="3"/>
  <c r="J87" i="3"/>
  <c r="H88" i="3"/>
  <c r="J88" i="3"/>
  <c r="C5" i="16"/>
  <c r="D5" i="16"/>
  <c r="N5" i="3"/>
  <c r="N7" i="3"/>
  <c r="Z29" i="1"/>
  <c r="AA29" i="1" s="1"/>
  <c r="N6" i="3"/>
  <c r="N4" i="3"/>
  <c r="X20" i="1"/>
  <c r="Y20" i="1" s="1"/>
  <c r="X21" i="1"/>
  <c r="X22" i="1"/>
  <c r="X23" i="1"/>
  <c r="L7" i="3"/>
  <c r="L5" i="3"/>
  <c r="L6" i="3"/>
  <c r="L4" i="3"/>
  <c r="O5" i="3"/>
  <c r="O4" i="3"/>
  <c r="O7" i="3"/>
  <c r="O6" i="3"/>
  <c r="J3" i="3"/>
  <c r="D61" i="16" s="1"/>
  <c r="J27" i="3"/>
  <c r="J24" i="3"/>
  <c r="D75" i="16" s="1"/>
  <c r="J11" i="3"/>
  <c r="J40" i="3"/>
  <c r="J5" i="3"/>
  <c r="J6" i="3"/>
  <c r="D45" i="16" s="1"/>
  <c r="J7" i="3"/>
  <c r="J8" i="3"/>
  <c r="J9" i="3"/>
  <c r="J10" i="3"/>
  <c r="D32" i="16" s="1"/>
  <c r="J12" i="3"/>
  <c r="J13" i="3"/>
  <c r="J14" i="3"/>
  <c r="J15" i="3"/>
  <c r="D59" i="16" s="1"/>
  <c r="J16" i="3"/>
  <c r="D43" i="16" s="1"/>
  <c r="J17" i="3"/>
  <c r="J18" i="3"/>
  <c r="J19" i="3"/>
  <c r="J20" i="3"/>
  <c r="J21" i="3"/>
  <c r="D84" i="16" s="1"/>
  <c r="J22" i="3"/>
  <c r="D38" i="16" s="1"/>
  <c r="J23" i="3"/>
  <c r="D16" i="16" s="1"/>
  <c r="J25" i="3"/>
  <c r="J26" i="3"/>
  <c r="J29" i="3"/>
  <c r="D79" i="16" s="1"/>
  <c r="J30" i="3"/>
  <c r="J31" i="3"/>
  <c r="D83" i="16" s="1"/>
  <c r="J32" i="3"/>
  <c r="J33" i="3"/>
  <c r="D82" i="16" s="1"/>
  <c r="J34" i="3"/>
  <c r="J35" i="3"/>
  <c r="D85" i="16" s="1"/>
  <c r="J36" i="3"/>
  <c r="J37" i="3"/>
  <c r="J38" i="3"/>
  <c r="D17" i="16" s="1"/>
  <c r="J39" i="3"/>
  <c r="J4" i="3"/>
  <c r="H38" i="3"/>
  <c r="H36" i="3"/>
  <c r="H32" i="3"/>
  <c r="H30" i="3"/>
  <c r="H26" i="3"/>
  <c r="H23" i="3"/>
  <c r="H19" i="3"/>
  <c r="H7" i="3"/>
  <c r="C33" i="16" s="1"/>
  <c r="H6" i="3"/>
  <c r="H8" i="3"/>
  <c r="H10" i="3"/>
  <c r="C32" i="16" s="1"/>
  <c r="H35" i="3"/>
  <c r="H22" i="3"/>
  <c r="C13" i="16" s="1"/>
  <c r="H17" i="3"/>
  <c r="H5" i="3"/>
  <c r="C77" i="16" s="1"/>
  <c r="H29" i="3"/>
  <c r="H31" i="3"/>
  <c r="H4" i="3"/>
  <c r="H9" i="3"/>
  <c r="H11" i="3"/>
  <c r="H12" i="3"/>
  <c r="C49" i="16" s="1"/>
  <c r="H13" i="3"/>
  <c r="H14" i="3"/>
  <c r="C68" i="16" s="1"/>
  <c r="H15" i="3"/>
  <c r="H16" i="3"/>
  <c r="H18" i="3"/>
  <c r="C36" i="16" s="1"/>
  <c r="H20" i="3"/>
  <c r="C40" i="16" s="1"/>
  <c r="H21" i="3"/>
  <c r="H24" i="3"/>
  <c r="H25" i="3"/>
  <c r="H27" i="3"/>
  <c r="C10" i="16" s="1"/>
  <c r="H33" i="3"/>
  <c r="C82" i="16" s="1"/>
  <c r="H34" i="3"/>
  <c r="H37" i="3"/>
  <c r="H39" i="3"/>
  <c r="H40" i="3"/>
  <c r="C21" i="16" s="1"/>
  <c r="H3" i="3"/>
  <c r="C61" i="16" s="1"/>
  <c r="BL28" i="1"/>
  <c r="BL29" i="1"/>
  <c r="BM29" i="1" s="1"/>
  <c r="BL30" i="1"/>
  <c r="BL31" i="1"/>
  <c r="BM31" i="1" s="1"/>
  <c r="BL20" i="1"/>
  <c r="BL21" i="1"/>
  <c r="BL22" i="1"/>
  <c r="BL23" i="1"/>
  <c r="BL12" i="1"/>
  <c r="BM12" i="1" s="1"/>
  <c r="BL13" i="1"/>
  <c r="BL14" i="1"/>
  <c r="BL15" i="1"/>
  <c r="BL4" i="1"/>
  <c r="BL5" i="1"/>
  <c r="BL6" i="1"/>
  <c r="BL7" i="1"/>
  <c r="BJ28" i="1"/>
  <c r="BJ29" i="1"/>
  <c r="BJ30" i="1"/>
  <c r="BJ31" i="1"/>
  <c r="BH28" i="1"/>
  <c r="BH29" i="1"/>
  <c r="BI29" i="1" s="1"/>
  <c r="BH30" i="1"/>
  <c r="BH31" i="1"/>
  <c r="BI31" i="1" s="1"/>
  <c r="BF28" i="1"/>
  <c r="BF29" i="1"/>
  <c r="BF30" i="1"/>
  <c r="BF31" i="1"/>
  <c r="BD28" i="1"/>
  <c r="BD29" i="1"/>
  <c r="BE29" i="1" s="1"/>
  <c r="BD30" i="1"/>
  <c r="BD31" i="1"/>
  <c r="BJ20" i="1"/>
  <c r="BJ21" i="1"/>
  <c r="BJ22" i="1"/>
  <c r="BK22" i="1" s="1"/>
  <c r="BJ23" i="1"/>
  <c r="BH20" i="1"/>
  <c r="BH21" i="1"/>
  <c r="BH22" i="1"/>
  <c r="BH23" i="1"/>
  <c r="BF20" i="1"/>
  <c r="BF21" i="1"/>
  <c r="BF22" i="1"/>
  <c r="BF23" i="1"/>
  <c r="BD20" i="1"/>
  <c r="BE20" i="1" s="1"/>
  <c r="BD21" i="1"/>
  <c r="BD22" i="1"/>
  <c r="BD23" i="1"/>
  <c r="BJ12" i="1"/>
  <c r="BJ13" i="1"/>
  <c r="BJ14" i="1"/>
  <c r="BJ15" i="1"/>
  <c r="BH13" i="1"/>
  <c r="BH12" i="1"/>
  <c r="BH14" i="1"/>
  <c r="BH15" i="1"/>
  <c r="BI15" i="1" s="1"/>
  <c r="BF12" i="1"/>
  <c r="BF13" i="1"/>
  <c r="BF14" i="1"/>
  <c r="BF15" i="1"/>
  <c r="BD12" i="1"/>
  <c r="BE12" i="1" s="1"/>
  <c r="BD13" i="1"/>
  <c r="BD14" i="1"/>
  <c r="BD15" i="1"/>
  <c r="BJ4" i="1"/>
  <c r="BJ5" i="1"/>
  <c r="BK5" i="1" s="1"/>
  <c r="BJ6" i="1"/>
  <c r="BJ7" i="1"/>
  <c r="BH4" i="1"/>
  <c r="BH5" i="1"/>
  <c r="BI5" i="1" s="1"/>
  <c r="BH6" i="1"/>
  <c r="BH7" i="1"/>
  <c r="BF7" i="1"/>
  <c r="BF4" i="1"/>
  <c r="BF5" i="1"/>
  <c r="BF6" i="1"/>
  <c r="BD4" i="1"/>
  <c r="BD5" i="1"/>
  <c r="BE5" i="1" s="1"/>
  <c r="BD6" i="1"/>
  <c r="BD7" i="1"/>
  <c r="BJ1" i="1"/>
  <c r="A32" i="4" s="1"/>
  <c r="BL1" i="1"/>
  <c r="A33" i="4" s="1"/>
  <c r="BJ2" i="1"/>
  <c r="B32" i="4" s="1"/>
  <c r="BL2" i="1"/>
  <c r="B33" i="4" s="1"/>
  <c r="BH1" i="1"/>
  <c r="A31" i="4" s="1"/>
  <c r="BH2" i="1"/>
  <c r="B31" i="4" s="1"/>
  <c r="BD1" i="1"/>
  <c r="A29" i="4" s="1"/>
  <c r="BF1" i="1"/>
  <c r="A30" i="4" s="1"/>
  <c r="BD2" i="1"/>
  <c r="B29" i="4" s="1"/>
  <c r="BF2" i="1"/>
  <c r="B30" i="4" s="1"/>
  <c r="J1" i="1"/>
  <c r="L1" i="1"/>
  <c r="A7" i="4" s="1"/>
  <c r="N1" i="1"/>
  <c r="A8" i="4" s="1"/>
  <c r="P1" i="1"/>
  <c r="A9" i="4" s="1"/>
  <c r="R1" i="1"/>
  <c r="A10" i="4" s="1"/>
  <c r="A11" i="4"/>
  <c r="V1" i="1"/>
  <c r="A12" i="4" s="1"/>
  <c r="X1" i="1"/>
  <c r="A13" i="4" s="1"/>
  <c r="Z1" i="1"/>
  <c r="A14" i="4" s="1"/>
  <c r="AB1" i="1"/>
  <c r="A15" i="4" s="1"/>
  <c r="AD1" i="1"/>
  <c r="AH1" i="1"/>
  <c r="AJ1" i="1"/>
  <c r="A19" i="4" s="1"/>
  <c r="AL1" i="1"/>
  <c r="A20" i="4" s="1"/>
  <c r="AN1" i="1"/>
  <c r="A21" i="4" s="1"/>
  <c r="AP1" i="1"/>
  <c r="AR1" i="1"/>
  <c r="A23" i="4" s="1"/>
  <c r="AT1" i="1"/>
  <c r="A24" i="4" s="1"/>
  <c r="AV1" i="1"/>
  <c r="A25" i="4" s="1"/>
  <c r="AX1" i="1"/>
  <c r="AZ1" i="1"/>
  <c r="A27" i="4" s="1"/>
  <c r="BB1" i="1"/>
  <c r="A28" i="4" s="1"/>
  <c r="J2" i="1"/>
  <c r="L2" i="1"/>
  <c r="B7" i="4" s="1"/>
  <c r="N2" i="1"/>
  <c r="B8" i="4" s="1"/>
  <c r="P2" i="1"/>
  <c r="B9" i="4" s="1"/>
  <c r="R2" i="1"/>
  <c r="B10" i="4" s="1"/>
  <c r="B11" i="4"/>
  <c r="V2" i="1"/>
  <c r="B12" i="4" s="1"/>
  <c r="X2" i="1"/>
  <c r="B13" i="4" s="1"/>
  <c r="Z2" i="1"/>
  <c r="B14" i="4" s="1"/>
  <c r="AB2" i="1"/>
  <c r="B15" i="4" s="1"/>
  <c r="AH2" i="1"/>
  <c r="AJ2" i="1"/>
  <c r="B19" i="4" s="1"/>
  <c r="AL2" i="1"/>
  <c r="B20" i="4" s="1"/>
  <c r="AN2" i="1"/>
  <c r="AP2" i="1"/>
  <c r="AR2" i="1"/>
  <c r="AT2" i="1"/>
  <c r="B24" i="4" s="1"/>
  <c r="AV2" i="1"/>
  <c r="B25" i="4" s="1"/>
  <c r="AX2" i="1"/>
  <c r="AZ2" i="1"/>
  <c r="B27" i="4" s="1"/>
  <c r="BB2" i="1"/>
  <c r="B28" i="4" s="1"/>
  <c r="H1" i="1"/>
  <c r="A5" i="4" s="1"/>
  <c r="H2" i="1"/>
  <c r="B5" i="4" s="1"/>
  <c r="F1" i="1"/>
  <c r="A4" i="4" s="1"/>
  <c r="F2" i="1"/>
  <c r="B4" i="4" s="1"/>
  <c r="D2" i="1"/>
  <c r="B3" i="4" s="1"/>
  <c r="D1" i="1"/>
  <c r="A3" i="4" s="1"/>
  <c r="B2" i="1"/>
  <c r="B1" i="1"/>
  <c r="BB31" i="1"/>
  <c r="BB30" i="1"/>
  <c r="BB29" i="1"/>
  <c r="BC29" i="1" s="1"/>
  <c r="BB28" i="1"/>
  <c r="BB23" i="1"/>
  <c r="BB22" i="1"/>
  <c r="BB21" i="1"/>
  <c r="BB20" i="1"/>
  <c r="BB15" i="1"/>
  <c r="BC15" i="1" s="1"/>
  <c r="BB14" i="1"/>
  <c r="BB13" i="1"/>
  <c r="BB12" i="1"/>
  <c r="BB7" i="1"/>
  <c r="BC7" i="1" s="1"/>
  <c r="BB6" i="1"/>
  <c r="BB5" i="1"/>
  <c r="BB4" i="1"/>
  <c r="AZ31" i="1"/>
  <c r="AZ30" i="1"/>
  <c r="AZ29" i="1"/>
  <c r="BA29" i="1" s="1"/>
  <c r="AZ28" i="1"/>
  <c r="AZ23" i="1"/>
  <c r="AZ22" i="1"/>
  <c r="BA22" i="1" s="1"/>
  <c r="AZ21" i="1"/>
  <c r="AZ20" i="1"/>
  <c r="AZ15" i="1"/>
  <c r="AZ14" i="1"/>
  <c r="AZ13" i="1"/>
  <c r="AZ12" i="1"/>
  <c r="BA12" i="1" s="1"/>
  <c r="AZ7" i="1"/>
  <c r="AZ6" i="1"/>
  <c r="AZ5" i="1"/>
  <c r="AZ4" i="1"/>
  <c r="AX31" i="1"/>
  <c r="AX30" i="1"/>
  <c r="AX29" i="1"/>
  <c r="AY29" i="1" s="1"/>
  <c r="AX28" i="1"/>
  <c r="AX23" i="1"/>
  <c r="AX22" i="1"/>
  <c r="AY22" i="1" s="1"/>
  <c r="AX21" i="1"/>
  <c r="AX20" i="1"/>
  <c r="AY20" i="1" s="1"/>
  <c r="AX15" i="1"/>
  <c r="AX14" i="1"/>
  <c r="AY14" i="1" s="1"/>
  <c r="AX13" i="1"/>
  <c r="AX12" i="1"/>
  <c r="AX7" i="1"/>
  <c r="AX6" i="1"/>
  <c r="AY6" i="1" s="1"/>
  <c r="AX5" i="1"/>
  <c r="AX4" i="1"/>
  <c r="AV31" i="1"/>
  <c r="AW31" i="1" s="1"/>
  <c r="AV30" i="1"/>
  <c r="AV29" i="1"/>
  <c r="AW29" i="1" s="1"/>
  <c r="AV28" i="1"/>
  <c r="AV23" i="1"/>
  <c r="AV22" i="1"/>
  <c r="AW22" i="1" s="1"/>
  <c r="AV21" i="1"/>
  <c r="AV20" i="1"/>
  <c r="AV15" i="1"/>
  <c r="AV14" i="1"/>
  <c r="AV13" i="1"/>
  <c r="AV12" i="1"/>
  <c r="AW12" i="1" s="1"/>
  <c r="AV7" i="1"/>
  <c r="AV6" i="1"/>
  <c r="AV5" i="1"/>
  <c r="AV4" i="1"/>
  <c r="AT31" i="1"/>
  <c r="AT30" i="1"/>
  <c r="AT29" i="1"/>
  <c r="AU29" i="1" s="1"/>
  <c r="AT28" i="1"/>
  <c r="AT23" i="1"/>
  <c r="AT22" i="1"/>
  <c r="AU22" i="1" s="1"/>
  <c r="AT21" i="1"/>
  <c r="AT20" i="1"/>
  <c r="AT15" i="1"/>
  <c r="AT14" i="1"/>
  <c r="AU14" i="1" s="1"/>
  <c r="AT13" i="1"/>
  <c r="AT12" i="1"/>
  <c r="AT7" i="1"/>
  <c r="AT6" i="1"/>
  <c r="AT5" i="1"/>
  <c r="AT4" i="1"/>
  <c r="AR31" i="1"/>
  <c r="AS31" i="1" s="1"/>
  <c r="AR30" i="1"/>
  <c r="AR29" i="1"/>
  <c r="AS29" i="1" s="1"/>
  <c r="AR28" i="1"/>
  <c r="AR23" i="1"/>
  <c r="AR22" i="1"/>
  <c r="AS22" i="1" s="1"/>
  <c r="AR21" i="1"/>
  <c r="AR20" i="1"/>
  <c r="AS20" i="1" s="1"/>
  <c r="AR15" i="1"/>
  <c r="AS15" i="1" s="1"/>
  <c r="AR14" i="1"/>
  <c r="AR13" i="1"/>
  <c r="AR12" i="1"/>
  <c r="AS12" i="1" s="1"/>
  <c r="AR7" i="1"/>
  <c r="AR6" i="1"/>
  <c r="AR5" i="1"/>
  <c r="AR4" i="1"/>
  <c r="AP31" i="1"/>
  <c r="AP30" i="1"/>
  <c r="AP29" i="1"/>
  <c r="AQ29" i="1" s="1"/>
  <c r="AP28" i="1"/>
  <c r="AP23" i="1"/>
  <c r="AP22" i="1"/>
  <c r="AQ22" i="1" s="1"/>
  <c r="AP21" i="1"/>
  <c r="AP20" i="1"/>
  <c r="AP15" i="1"/>
  <c r="AP14" i="1"/>
  <c r="AP13" i="1"/>
  <c r="AP12" i="1"/>
  <c r="AP7" i="1"/>
  <c r="AQ7" i="1" s="1"/>
  <c r="AP6" i="1"/>
  <c r="AP5" i="1"/>
  <c r="AP4" i="1"/>
  <c r="AN31" i="1"/>
  <c r="AN30" i="1"/>
  <c r="AN29" i="1"/>
  <c r="AO29" i="1" s="1"/>
  <c r="AN28" i="1"/>
  <c r="AO28" i="1" s="1"/>
  <c r="AN23" i="1"/>
  <c r="AN22" i="1"/>
  <c r="AO22" i="1" s="1"/>
  <c r="AN21" i="1"/>
  <c r="AN20" i="1"/>
  <c r="AN15" i="1"/>
  <c r="AO15" i="1" s="1"/>
  <c r="AN14" i="1"/>
  <c r="AO14" i="1" s="1"/>
  <c r="AN13" i="1"/>
  <c r="AN12" i="1"/>
  <c r="AO12" i="1" s="1"/>
  <c r="AN7" i="1"/>
  <c r="AN6" i="1"/>
  <c r="AN5" i="1"/>
  <c r="AO5" i="1" s="1"/>
  <c r="AN4" i="1"/>
  <c r="AL31" i="1"/>
  <c r="AM31" i="1" s="1"/>
  <c r="AL30" i="1"/>
  <c r="AL29" i="1"/>
  <c r="AM29" i="1" s="1"/>
  <c r="AL28" i="1"/>
  <c r="AL23" i="1"/>
  <c r="AL22" i="1"/>
  <c r="AM22" i="1" s="1"/>
  <c r="AL21" i="1"/>
  <c r="AL20" i="1"/>
  <c r="AL15" i="1"/>
  <c r="AL14" i="1"/>
  <c r="AL13" i="1"/>
  <c r="AL12" i="1"/>
  <c r="AL7" i="1"/>
  <c r="AL6" i="1"/>
  <c r="AL5" i="1"/>
  <c r="AM5" i="1" s="1"/>
  <c r="AL4" i="1"/>
  <c r="AJ31" i="1"/>
  <c r="AK31" i="1" s="1"/>
  <c r="AJ30" i="1"/>
  <c r="AJ29" i="1"/>
  <c r="AK29" i="1" s="1"/>
  <c r="AJ28" i="1"/>
  <c r="AJ23" i="1"/>
  <c r="AJ22" i="1"/>
  <c r="AK22" i="1" s="1"/>
  <c r="AJ21" i="1"/>
  <c r="AJ20" i="1"/>
  <c r="AK20" i="1" s="1"/>
  <c r="AJ15" i="1"/>
  <c r="AK15" i="1" s="1"/>
  <c r="AJ14" i="1"/>
  <c r="AJ13" i="1"/>
  <c r="AJ12" i="1"/>
  <c r="AK12" i="1" s="1"/>
  <c r="AJ7" i="1"/>
  <c r="AJ6" i="1"/>
  <c r="AJ5" i="1"/>
  <c r="AJ4" i="1"/>
  <c r="AH31" i="1"/>
  <c r="AH30" i="1"/>
  <c r="AH29" i="1"/>
  <c r="AI29" i="1" s="1"/>
  <c r="AH28" i="1"/>
  <c r="AH23" i="1"/>
  <c r="AH22" i="1"/>
  <c r="AI22" i="1" s="1"/>
  <c r="AH21" i="1"/>
  <c r="AH20" i="1"/>
  <c r="AH15" i="1"/>
  <c r="AH14" i="1"/>
  <c r="AH13" i="1"/>
  <c r="AH12" i="1"/>
  <c r="AH7" i="1"/>
  <c r="AH6" i="1"/>
  <c r="AH5" i="1"/>
  <c r="AH4" i="1"/>
  <c r="AD31" i="1"/>
  <c r="AD30" i="1"/>
  <c r="AD29" i="1"/>
  <c r="AE29" i="1" s="1"/>
  <c r="AD28" i="1"/>
  <c r="AD23" i="1"/>
  <c r="AD22" i="1"/>
  <c r="AE22" i="1" s="1"/>
  <c r="AD21" i="1"/>
  <c r="AD20" i="1"/>
  <c r="AD15" i="1"/>
  <c r="AE15" i="1" s="1"/>
  <c r="AD14" i="1"/>
  <c r="AE14" i="1" s="1"/>
  <c r="AD13" i="1"/>
  <c r="AD12" i="1"/>
  <c r="AE12" i="1" s="1"/>
  <c r="AD7" i="1"/>
  <c r="AD6" i="1"/>
  <c r="AD5" i="1"/>
  <c r="AD4" i="1"/>
  <c r="AB31" i="1"/>
  <c r="AB30" i="1"/>
  <c r="AB29" i="1"/>
  <c r="AC29" i="1" s="1"/>
  <c r="AB28" i="1"/>
  <c r="AB23" i="1"/>
  <c r="AB22" i="1"/>
  <c r="AB21" i="1"/>
  <c r="AB20" i="1"/>
  <c r="AB15" i="1"/>
  <c r="AB14" i="1"/>
  <c r="AB13" i="1"/>
  <c r="AB12" i="1"/>
  <c r="AB7" i="1"/>
  <c r="AC7" i="1" s="1"/>
  <c r="AB6" i="1"/>
  <c r="AB5" i="1"/>
  <c r="AB4" i="1"/>
  <c r="Z31" i="1"/>
  <c r="Z30" i="1"/>
  <c r="Z28" i="1"/>
  <c r="Z23" i="1"/>
  <c r="Z22" i="1"/>
  <c r="Z21" i="1"/>
  <c r="AA21" i="1" s="1"/>
  <c r="Z20" i="1"/>
  <c r="Z15" i="1"/>
  <c r="AA15" i="1" s="1"/>
  <c r="Z14" i="1"/>
  <c r="Z13" i="1"/>
  <c r="Z12" i="1"/>
  <c r="Z7" i="1"/>
  <c r="Z6" i="1"/>
  <c r="Z5" i="1"/>
  <c r="Z4" i="1"/>
  <c r="AA4" i="1" s="1"/>
  <c r="X31" i="1"/>
  <c r="X30" i="1"/>
  <c r="X29" i="1"/>
  <c r="X28" i="1"/>
  <c r="Y28" i="1" s="1"/>
  <c r="X15" i="1"/>
  <c r="X14" i="1"/>
  <c r="X13" i="1"/>
  <c r="X12" i="1"/>
  <c r="Y12" i="1" s="1"/>
  <c r="X7" i="1"/>
  <c r="X6" i="1"/>
  <c r="Y6" i="1" s="1"/>
  <c r="X5" i="1"/>
  <c r="X4" i="1"/>
  <c r="V31" i="1"/>
  <c r="V30" i="1"/>
  <c r="W30" i="1" s="1"/>
  <c r="V29" i="1"/>
  <c r="V28" i="1"/>
  <c r="W28" i="1" s="1"/>
  <c r="V23" i="1"/>
  <c r="V22" i="1"/>
  <c r="V21" i="1"/>
  <c r="V20" i="1"/>
  <c r="V15" i="1"/>
  <c r="W15" i="1" s="1"/>
  <c r="V14" i="1"/>
  <c r="V13" i="1"/>
  <c r="W13" i="1" s="1"/>
  <c r="V12" i="1"/>
  <c r="V7" i="1"/>
  <c r="V6" i="1"/>
  <c r="V5" i="1"/>
  <c r="V4" i="1"/>
  <c r="W4" i="1" s="1"/>
  <c r="T31" i="1"/>
  <c r="T30" i="1"/>
  <c r="T29" i="1"/>
  <c r="T28" i="1"/>
  <c r="U28" i="1" s="1"/>
  <c r="T23" i="1"/>
  <c r="T22" i="1"/>
  <c r="T21" i="1"/>
  <c r="T20" i="1"/>
  <c r="T15" i="1"/>
  <c r="U15" i="1" s="1"/>
  <c r="T14" i="1"/>
  <c r="T13" i="1"/>
  <c r="T12" i="1"/>
  <c r="T7" i="1"/>
  <c r="T6" i="1"/>
  <c r="T5" i="1"/>
  <c r="T4" i="1"/>
  <c r="U4" i="1" s="1"/>
  <c r="R31" i="1"/>
  <c r="R30" i="1"/>
  <c r="S30" i="1" s="1"/>
  <c r="R29" i="1"/>
  <c r="R28" i="1"/>
  <c r="S28" i="1" s="1"/>
  <c r="R23" i="1"/>
  <c r="R22" i="1"/>
  <c r="R21" i="1"/>
  <c r="R20" i="1"/>
  <c r="R15" i="1"/>
  <c r="S15" i="1" s="1"/>
  <c r="R14" i="1"/>
  <c r="S14" i="1" s="1"/>
  <c r="R13" i="1"/>
  <c r="R12" i="1"/>
  <c r="R7" i="1"/>
  <c r="R6" i="1"/>
  <c r="S6" i="1" s="1"/>
  <c r="R5" i="1"/>
  <c r="R4" i="1"/>
  <c r="P31" i="1"/>
  <c r="P30" i="1"/>
  <c r="P29" i="1"/>
  <c r="P28" i="1"/>
  <c r="Q28" i="1" s="1"/>
  <c r="P23" i="1"/>
  <c r="P22" i="1"/>
  <c r="P21" i="1"/>
  <c r="Q21" i="1" s="1"/>
  <c r="P20" i="1"/>
  <c r="P15" i="1"/>
  <c r="P14" i="1"/>
  <c r="P13" i="1"/>
  <c r="P12" i="1"/>
  <c r="P7" i="1"/>
  <c r="P6" i="1"/>
  <c r="P5" i="1"/>
  <c r="P4" i="1"/>
  <c r="N31" i="1"/>
  <c r="N30" i="1"/>
  <c r="O30" i="1" s="1"/>
  <c r="N29" i="1"/>
  <c r="N28" i="1"/>
  <c r="O28" i="1" s="1"/>
  <c r="N23" i="1"/>
  <c r="N22" i="1"/>
  <c r="N21" i="1"/>
  <c r="N20" i="1"/>
  <c r="N15" i="1"/>
  <c r="O15" i="1" s="1"/>
  <c r="N14" i="1"/>
  <c r="N13" i="1"/>
  <c r="N12" i="1"/>
  <c r="N7" i="1"/>
  <c r="N6" i="1"/>
  <c r="O6" i="1" s="1"/>
  <c r="N5" i="1"/>
  <c r="N4" i="1"/>
  <c r="L31" i="1"/>
  <c r="L30" i="1"/>
  <c r="M30" i="1" s="1"/>
  <c r="L29" i="1"/>
  <c r="L28" i="1"/>
  <c r="M28" i="1" s="1"/>
  <c r="L23" i="1"/>
  <c r="L22" i="1"/>
  <c r="L21" i="1"/>
  <c r="M21" i="1" s="1"/>
  <c r="L20" i="1"/>
  <c r="L15" i="1"/>
  <c r="M15" i="1" s="1"/>
  <c r="L14" i="1"/>
  <c r="L13" i="1"/>
  <c r="L12" i="1"/>
  <c r="L7" i="1"/>
  <c r="L6" i="1"/>
  <c r="M6" i="1" s="1"/>
  <c r="L5" i="1"/>
  <c r="L4" i="1"/>
  <c r="J31" i="1"/>
  <c r="J30" i="1"/>
  <c r="K30" i="1" s="1"/>
  <c r="J29" i="1"/>
  <c r="J28" i="1"/>
  <c r="K28" i="1" s="1"/>
  <c r="J23" i="1"/>
  <c r="J22" i="1"/>
  <c r="J21" i="1"/>
  <c r="J20" i="1"/>
  <c r="J15" i="1"/>
  <c r="K15" i="1" s="1"/>
  <c r="J14" i="1"/>
  <c r="K14" i="1" s="1"/>
  <c r="J13" i="1"/>
  <c r="J12" i="1"/>
  <c r="K12" i="1" s="1"/>
  <c r="J7" i="1"/>
  <c r="J6" i="1"/>
  <c r="K6" i="1" s="1"/>
  <c r="J5" i="1"/>
  <c r="J4" i="1"/>
  <c r="H31" i="1"/>
  <c r="H30" i="1"/>
  <c r="H29" i="1"/>
  <c r="I29" i="1" s="1"/>
  <c r="H28" i="1"/>
  <c r="I28" i="1" s="1"/>
  <c r="H23" i="1"/>
  <c r="H22" i="1"/>
  <c r="H21" i="1"/>
  <c r="I21" i="1" s="1"/>
  <c r="H20" i="1"/>
  <c r="H15" i="1"/>
  <c r="H14" i="1"/>
  <c r="H12" i="1"/>
  <c r="I12" i="1" s="1"/>
  <c r="H7" i="1"/>
  <c r="I7" i="1" s="1"/>
  <c r="H6" i="1"/>
  <c r="H5" i="1"/>
  <c r="I5" i="1" s="1"/>
  <c r="H4" i="1"/>
  <c r="F31" i="1"/>
  <c r="F30" i="1"/>
  <c r="F29" i="1"/>
  <c r="G29" i="1" s="1"/>
  <c r="F28" i="1"/>
  <c r="F23" i="1"/>
  <c r="F22" i="1"/>
  <c r="F21" i="1"/>
  <c r="F20" i="1"/>
  <c r="F15" i="1"/>
  <c r="F14" i="1"/>
  <c r="G14" i="1" s="1"/>
  <c r="F13" i="1"/>
  <c r="F12" i="1"/>
  <c r="F7" i="1"/>
  <c r="F6" i="1"/>
  <c r="F5" i="1"/>
  <c r="G5" i="1" s="1"/>
  <c r="F4" i="1"/>
  <c r="D31" i="1"/>
  <c r="D30" i="1"/>
  <c r="D29" i="1"/>
  <c r="E29" i="1" s="1"/>
  <c r="D28" i="1"/>
  <c r="D23" i="1"/>
  <c r="D22" i="1"/>
  <c r="D21" i="1"/>
  <c r="D20" i="1"/>
  <c r="E20" i="1" s="1"/>
  <c r="D15" i="1"/>
  <c r="D14" i="1"/>
  <c r="E14" i="1" s="1"/>
  <c r="D13" i="1"/>
  <c r="D12" i="1"/>
  <c r="E12" i="1" s="1"/>
  <c r="D7" i="1"/>
  <c r="E7" i="1" s="1"/>
  <c r="D6" i="1"/>
  <c r="D5" i="1"/>
  <c r="D4" i="1"/>
  <c r="B31" i="1"/>
  <c r="C31" i="1" s="1"/>
  <c r="B30" i="1"/>
  <c r="B29" i="1"/>
  <c r="C29" i="1" s="1"/>
  <c r="B28" i="1"/>
  <c r="B23" i="1"/>
  <c r="B22" i="1"/>
  <c r="B21" i="1"/>
  <c r="B20" i="1"/>
  <c r="C20" i="1" s="1"/>
  <c r="B15" i="1"/>
  <c r="B14" i="1"/>
  <c r="B12" i="1"/>
  <c r="B5" i="1"/>
  <c r="B6" i="1"/>
  <c r="B7" i="1"/>
  <c r="B4" i="1"/>
  <c r="AY31" i="1" l="1"/>
  <c r="BK29" i="1"/>
  <c r="C28" i="1"/>
  <c r="DC28" i="1"/>
  <c r="I30" i="1"/>
  <c r="Q30" i="1"/>
  <c r="AE31" i="1"/>
  <c r="AQ31" i="1"/>
  <c r="AU31" i="1"/>
  <c r="BG29" i="1"/>
  <c r="BW30" i="1"/>
  <c r="BO29" i="1"/>
  <c r="BS28" i="1"/>
  <c r="BS33" i="1" s="1"/>
  <c r="AA31" i="1"/>
  <c r="AI31" i="1"/>
  <c r="CW31" i="1"/>
  <c r="CQ30" i="1"/>
  <c r="AQ30" i="1"/>
  <c r="U30" i="1"/>
  <c r="BC31" i="1"/>
  <c r="AC31" i="1"/>
  <c r="AA23" i="1"/>
  <c r="K23" i="1"/>
  <c r="W23" i="1"/>
  <c r="BM20" i="1"/>
  <c r="I23" i="1"/>
  <c r="AU20" i="1"/>
  <c r="AI20" i="1"/>
  <c r="BK20" i="1"/>
  <c r="O23" i="1"/>
  <c r="BI20" i="1"/>
  <c r="CW23" i="1"/>
  <c r="G22" i="1"/>
  <c r="M23" i="1"/>
  <c r="M5" i="1"/>
  <c r="AQ6" i="1"/>
  <c r="C59" i="16"/>
  <c r="E59" i="16" s="1"/>
  <c r="C58" i="16"/>
  <c r="C79" i="16"/>
  <c r="H77" i="16" s="1"/>
  <c r="C85" i="16"/>
  <c r="E85" i="16" s="1"/>
  <c r="D7" i="16"/>
  <c r="CA6" i="1"/>
  <c r="I6" i="1"/>
  <c r="BG7" i="1"/>
  <c r="C55" i="16"/>
  <c r="D26" i="16"/>
  <c r="D13" i="16"/>
  <c r="E13" i="16" s="1"/>
  <c r="AY12" i="1"/>
  <c r="D14" i="16"/>
  <c r="D27" i="16"/>
  <c r="CI12" i="1"/>
  <c r="D51" i="16"/>
  <c r="BK14" i="1"/>
  <c r="G12" i="1"/>
  <c r="Q14" i="1"/>
  <c r="W14" i="1"/>
  <c r="D53" i="16"/>
  <c r="D54" i="16"/>
  <c r="D69" i="16"/>
  <c r="D55" i="16"/>
  <c r="D2" i="16"/>
  <c r="C80" i="16"/>
  <c r="H80" i="16" s="1"/>
  <c r="BK7" i="1"/>
  <c r="AQ5" i="1"/>
  <c r="AU5" i="1"/>
  <c r="AK4" i="1"/>
  <c r="AC5" i="1"/>
  <c r="K4" i="1"/>
  <c r="O4" i="1"/>
  <c r="AY5" i="1"/>
  <c r="BC5" i="1"/>
  <c r="C92" i="16"/>
  <c r="CE5" i="1"/>
  <c r="C43" i="16"/>
  <c r="E43" i="16" s="1"/>
  <c r="BE7" i="1"/>
  <c r="AS5" i="1"/>
  <c r="C90" i="16"/>
  <c r="Q4" i="1"/>
  <c r="AK5" i="1"/>
  <c r="C83" i="16"/>
  <c r="E83" i="16" s="1"/>
  <c r="BG6" i="1"/>
  <c r="C93" i="16"/>
  <c r="C73" i="16"/>
  <c r="AE5" i="1"/>
  <c r="C60" i="16"/>
  <c r="C37" i="16"/>
  <c r="Y7" i="1"/>
  <c r="CK5" i="1"/>
  <c r="C18" i="16"/>
  <c r="C62" i="16"/>
  <c r="H62" i="16" s="1"/>
  <c r="C6" i="16"/>
  <c r="C4" i="16"/>
  <c r="D20" i="16"/>
  <c r="D72" i="16"/>
  <c r="D46" i="16"/>
  <c r="D21" i="16"/>
  <c r="E21" i="16" s="1"/>
  <c r="C24" i="16"/>
  <c r="C42" i="16"/>
  <c r="C30" i="16"/>
  <c r="D58" i="16"/>
  <c r="D23" i="16"/>
  <c r="D70" i="16"/>
  <c r="D15" i="16"/>
  <c r="D11" i="16"/>
  <c r="C69" i="16"/>
  <c r="C27" i="16"/>
  <c r="E27" i="16" s="1"/>
  <c r="C20" i="16"/>
  <c r="C72" i="16"/>
  <c r="C16" i="16"/>
  <c r="E16" i="16" s="1"/>
  <c r="C2" i="16"/>
  <c r="D6" i="16"/>
  <c r="C87" i="16"/>
  <c r="C54" i="16"/>
  <c r="C41" i="16"/>
  <c r="C89" i="16"/>
  <c r="E89" i="16" s="1"/>
  <c r="C23" i="16"/>
  <c r="C70" i="16"/>
  <c r="C48" i="16"/>
  <c r="C94" i="16"/>
  <c r="C7" i="16"/>
  <c r="C50" i="16"/>
  <c r="C53" i="16"/>
  <c r="C15" i="16"/>
  <c r="E15" i="16" s="1"/>
  <c r="C26" i="16"/>
  <c r="C44" i="16"/>
  <c r="C51" i="16"/>
  <c r="C14" i="16"/>
  <c r="C88" i="16"/>
  <c r="C29" i="16"/>
  <c r="C86" i="16"/>
  <c r="C84" i="16"/>
  <c r="E84" i="16" s="1"/>
  <c r="D22" i="16"/>
  <c r="D56" i="16"/>
  <c r="C47" i="16"/>
  <c r="C52" i="16"/>
  <c r="E52" i="16" s="1"/>
  <c r="C28" i="16"/>
  <c r="C8" i="16"/>
  <c r="C35" i="16"/>
  <c r="C71" i="16"/>
  <c r="C12" i="16"/>
  <c r="C31" i="16"/>
  <c r="C22" i="16"/>
  <c r="C56" i="16"/>
  <c r="D42" i="16"/>
  <c r="D30" i="16"/>
  <c r="D76" i="16"/>
  <c r="I74" i="16" s="1"/>
  <c r="D40" i="16"/>
  <c r="E40" i="16" s="1"/>
  <c r="D50" i="16"/>
  <c r="I50" i="16" s="1"/>
  <c r="D88" i="16"/>
  <c r="D29" i="16"/>
  <c r="C75" i="16"/>
  <c r="E75" i="16" s="1"/>
  <c r="C45" i="16"/>
  <c r="E45" i="16" s="1"/>
  <c r="C19" i="16"/>
  <c r="C17" i="16"/>
  <c r="E17" i="16" s="1"/>
  <c r="D68" i="16"/>
  <c r="E68" i="16" s="1"/>
  <c r="D12" i="16"/>
  <c r="D31" i="16"/>
  <c r="D77" i="16"/>
  <c r="E77" i="16" s="1"/>
  <c r="D10" i="16"/>
  <c r="E10" i="16" s="1"/>
  <c r="D4" i="16"/>
  <c r="D93" i="16"/>
  <c r="D28" i="16"/>
  <c r="I26" i="16" s="1"/>
  <c r="D60" i="16"/>
  <c r="I59" i="16" s="1"/>
  <c r="D18" i="16"/>
  <c r="D62" i="16"/>
  <c r="D8" i="16"/>
  <c r="D73" i="16"/>
  <c r="D35" i="16"/>
  <c r="D71" i="16"/>
  <c r="D24" i="16"/>
  <c r="B2" i="4"/>
  <c r="B44" i="4"/>
  <c r="A44" i="4"/>
  <c r="B22" i="4"/>
  <c r="B18" i="4"/>
  <c r="A6" i="4"/>
  <c r="B38" i="4"/>
  <c r="B21" i="4"/>
  <c r="A22" i="4"/>
  <c r="A18" i="4"/>
  <c r="A38" i="4"/>
  <c r="A2" i="4"/>
  <c r="B6" i="4"/>
  <c r="E28" i="1"/>
  <c r="G28" i="1"/>
  <c r="K29" i="1"/>
  <c r="M29" i="1"/>
  <c r="O29" i="1"/>
  <c r="Q29" i="1"/>
  <c r="S29" i="1"/>
  <c r="U29" i="1"/>
  <c r="W29" i="1"/>
  <c r="Y29" i="1"/>
  <c r="AA30" i="1"/>
  <c r="AC30" i="1"/>
  <c r="AE30" i="1"/>
  <c r="AI30" i="1"/>
  <c r="AK30" i="1"/>
  <c r="AO30" i="1"/>
  <c r="AS30" i="1"/>
  <c r="AU30" i="1"/>
  <c r="AW30" i="1"/>
  <c r="AW33" i="1" s="1"/>
  <c r="AY30" i="1"/>
  <c r="BA30" i="1"/>
  <c r="BC30" i="1"/>
  <c r="BE30" i="1"/>
  <c r="BG30" i="1"/>
  <c r="BI30" i="1"/>
  <c r="BK30" i="1"/>
  <c r="BM30" i="1"/>
  <c r="BY30" i="1"/>
  <c r="BO30" i="1"/>
  <c r="BS29" i="1"/>
  <c r="BU28" i="1"/>
  <c r="CI31" i="1"/>
  <c r="CA31" i="1"/>
  <c r="CI30" i="1"/>
  <c r="CA30" i="1"/>
  <c r="CI29" i="1"/>
  <c r="CA29" i="1"/>
  <c r="CA33" i="1" s="1"/>
  <c r="CI28" i="1"/>
  <c r="CA28" i="1"/>
  <c r="BQ29" i="1"/>
  <c r="CG30" i="1"/>
  <c r="CO29" i="1"/>
  <c r="CO28" i="1"/>
  <c r="C30" i="1"/>
  <c r="E30" i="1"/>
  <c r="G30" i="1"/>
  <c r="I31" i="1"/>
  <c r="K31" i="1"/>
  <c r="O31" i="1"/>
  <c r="U31" i="1"/>
  <c r="W31" i="1"/>
  <c r="Y31" i="1"/>
  <c r="AC28" i="1"/>
  <c r="AE28" i="1"/>
  <c r="AI28" i="1"/>
  <c r="AQ28" i="1"/>
  <c r="AW28" i="1"/>
  <c r="BA28" i="1"/>
  <c r="BC28" i="1"/>
  <c r="BE28" i="1"/>
  <c r="BG28" i="1"/>
  <c r="BK28" i="1"/>
  <c r="BS31" i="1"/>
  <c r="BU30" i="1"/>
  <c r="BW29" i="1"/>
  <c r="CE31" i="1"/>
  <c r="CM30" i="1"/>
  <c r="CM29" i="1"/>
  <c r="CE29" i="1"/>
  <c r="CM28" i="1"/>
  <c r="DI31" i="1"/>
  <c r="CS30" i="1"/>
  <c r="BW28" i="1"/>
  <c r="Y30" i="1"/>
  <c r="CC29" i="1"/>
  <c r="DK28" i="1"/>
  <c r="DC29" i="1"/>
  <c r="DE31" i="1"/>
  <c r="DI28" i="1"/>
  <c r="DA31" i="1"/>
  <c r="CW30" i="1"/>
  <c r="CY28" i="1"/>
  <c r="CU29" i="1"/>
  <c r="AG30" i="1"/>
  <c r="CQ29" i="1"/>
  <c r="BU29" i="1"/>
  <c r="CC31" i="1"/>
  <c r="CM31" i="1"/>
  <c r="CE30" i="1"/>
  <c r="DA28" i="1"/>
  <c r="CQ31" i="1"/>
  <c r="DI29" i="1"/>
  <c r="CU30" i="1"/>
  <c r="CK31" i="1"/>
  <c r="BI28" i="1"/>
  <c r="BI33" i="1" s="1"/>
  <c r="DA30" i="1"/>
  <c r="DC31" i="1"/>
  <c r="CY30" i="1"/>
  <c r="CS28" i="1"/>
  <c r="AG31" i="1"/>
  <c r="BY31" i="1"/>
  <c r="CG31" i="1"/>
  <c r="BQ28" i="1"/>
  <c r="BQ33" i="1" s="1"/>
  <c r="DG29" i="1"/>
  <c r="DC30" i="1"/>
  <c r="CW28" i="1"/>
  <c r="CU31" i="1"/>
  <c r="CK30" i="1"/>
  <c r="DG30" i="1"/>
  <c r="CS31" i="1"/>
  <c r="DK30" i="1"/>
  <c r="DG28" i="1"/>
  <c r="CY29" i="1"/>
  <c r="CK29" i="1"/>
  <c r="BO31" i="1"/>
  <c r="DA29" i="1"/>
  <c r="DE30" i="1"/>
  <c r="CW29" i="1"/>
  <c r="CO30" i="1"/>
  <c r="CG28" i="1"/>
  <c r="DK31" i="1"/>
  <c r="DG31" i="1"/>
  <c r="CO31" i="1"/>
  <c r="DI30" i="1"/>
  <c r="CS29" i="1"/>
  <c r="AG29" i="1"/>
  <c r="CC28" i="1"/>
  <c r="CG29" i="1"/>
  <c r="AA28" i="1"/>
  <c r="BG31" i="1"/>
  <c r="CC30" i="1"/>
  <c r="CK28" i="1"/>
  <c r="BQ30" i="1"/>
  <c r="DK29" i="1"/>
  <c r="CU28" i="1"/>
  <c r="AG28" i="1"/>
  <c r="CQ28" i="1"/>
  <c r="M31" i="1"/>
  <c r="S31" i="1"/>
  <c r="S32" i="1" s="1"/>
  <c r="AK28" i="1"/>
  <c r="AS28" i="1"/>
  <c r="BM28" i="1"/>
  <c r="CE28" i="1"/>
  <c r="BU31" i="1"/>
  <c r="E31" i="1"/>
  <c r="G31" i="1"/>
  <c r="BK31" i="1"/>
  <c r="BS30" i="1"/>
  <c r="Q31" i="1"/>
  <c r="AU28" i="1"/>
  <c r="AY28" i="1"/>
  <c r="BY28" i="1"/>
  <c r="BO28" i="1"/>
  <c r="BQ31" i="1"/>
  <c r="BW31" i="1"/>
  <c r="AO31" i="1"/>
  <c r="BY29" i="1"/>
  <c r="BE31" i="1"/>
  <c r="BA31" i="1"/>
  <c r="C21" i="1"/>
  <c r="E21" i="1"/>
  <c r="G21" i="1"/>
  <c r="I14" i="1"/>
  <c r="Q6" i="1"/>
  <c r="Q22" i="1"/>
  <c r="U6" i="1"/>
  <c r="U22" i="1"/>
  <c r="W22" i="1"/>
  <c r="AA6" i="1"/>
  <c r="AC23" i="1"/>
  <c r="AI23" i="1"/>
  <c r="AM15" i="1"/>
  <c r="AM23" i="1"/>
  <c r="AO23" i="1"/>
  <c r="AS7" i="1"/>
  <c r="AS23" i="1"/>
  <c r="AW23" i="1"/>
  <c r="AY15" i="1"/>
  <c r="AY23" i="1"/>
  <c r="BA15" i="1"/>
  <c r="BC23" i="1"/>
  <c r="BG21" i="1"/>
  <c r="BK21" i="1"/>
  <c r="Y23" i="1"/>
  <c r="BU23" i="1"/>
  <c r="BW22" i="1"/>
  <c r="CO23" i="1"/>
  <c r="CO22" i="1"/>
  <c r="CG21" i="1"/>
  <c r="CG20" i="1"/>
  <c r="CG15" i="1"/>
  <c r="BQ4" i="1"/>
  <c r="C6" i="1"/>
  <c r="C23" i="1"/>
  <c r="E23" i="1"/>
  <c r="G23" i="1"/>
  <c r="I20" i="1"/>
  <c r="M20" i="1"/>
  <c r="O20" i="1"/>
  <c r="Q20" i="1"/>
  <c r="U20" i="1"/>
  <c r="W20" i="1"/>
  <c r="AE21" i="1"/>
  <c r="AI21" i="1"/>
  <c r="AO21" i="1"/>
  <c r="AQ21" i="1"/>
  <c r="AU21" i="1"/>
  <c r="AW21" i="1"/>
  <c r="BC21" i="1"/>
  <c r="BG23" i="1"/>
  <c r="BI23" i="1"/>
  <c r="BM23" i="1"/>
  <c r="Y21" i="1"/>
  <c r="BY23" i="1"/>
  <c r="BO23" i="1"/>
  <c r="BU21" i="1"/>
  <c r="BW20" i="1"/>
  <c r="CK22" i="1"/>
  <c r="CC22" i="1"/>
  <c r="CK21" i="1"/>
  <c r="CC21" i="1"/>
  <c r="CC6" i="1"/>
  <c r="BQ6" i="1"/>
  <c r="C4" i="1"/>
  <c r="E5" i="1"/>
  <c r="I22" i="1"/>
  <c r="K22" i="1"/>
  <c r="M22" i="1"/>
  <c r="O22" i="1"/>
  <c r="S22" i="1"/>
  <c r="AA14" i="1"/>
  <c r="AA22" i="1"/>
  <c r="AE7" i="1"/>
  <c r="AE23" i="1"/>
  <c r="AI7" i="1"/>
  <c r="AK7" i="1"/>
  <c r="AK23" i="1"/>
  <c r="AM7" i="1"/>
  <c r="AO7" i="1"/>
  <c r="AQ15" i="1"/>
  <c r="AQ23" i="1"/>
  <c r="AU7" i="1"/>
  <c r="AU15" i="1"/>
  <c r="AU23" i="1"/>
  <c r="AW7" i="1"/>
  <c r="AY7" i="1"/>
  <c r="BA7" i="1"/>
  <c r="BA23" i="1"/>
  <c r="BG4" i="1"/>
  <c r="BK13" i="1"/>
  <c r="BE21" i="1"/>
  <c r="BI21" i="1"/>
  <c r="BM21" i="1"/>
  <c r="BY21" i="1"/>
  <c r="BO21" i="1"/>
  <c r="BS20" i="1"/>
  <c r="BS25" i="1" s="1"/>
  <c r="CG23" i="1"/>
  <c r="CG22" i="1"/>
  <c r="CO21" i="1"/>
  <c r="CO20" i="1"/>
  <c r="BQ20" i="1"/>
  <c r="C22" i="1"/>
  <c r="E22" i="1"/>
  <c r="Q23" i="1"/>
  <c r="S23" i="1"/>
  <c r="U23" i="1"/>
  <c r="Y15" i="1"/>
  <c r="AC20" i="1"/>
  <c r="AE4" i="1"/>
  <c r="AE20" i="1"/>
  <c r="AI12" i="1"/>
  <c r="AM12" i="1"/>
  <c r="AM20" i="1"/>
  <c r="AM28" i="1"/>
  <c r="AO4" i="1"/>
  <c r="AO20" i="1"/>
  <c r="AQ20" i="1"/>
  <c r="AU12" i="1"/>
  <c r="AW20" i="1"/>
  <c r="BA20" i="1"/>
  <c r="BC12" i="1"/>
  <c r="BC20" i="1"/>
  <c r="BE4" i="1"/>
  <c r="BG12" i="1"/>
  <c r="BG20" i="1"/>
  <c r="Y22" i="1"/>
  <c r="BS23" i="1"/>
  <c r="BW21" i="1"/>
  <c r="BY20" i="1"/>
  <c r="BO20" i="1"/>
  <c r="CE23" i="1"/>
  <c r="CM22" i="1"/>
  <c r="CE22" i="1"/>
  <c r="CE21" i="1"/>
  <c r="CE14" i="1"/>
  <c r="CM13" i="1"/>
  <c r="BQ23" i="1"/>
  <c r="BI4" i="1"/>
  <c r="AI5" i="1"/>
  <c r="CE4" i="1"/>
  <c r="H32" i="16"/>
  <c r="C76" i="16"/>
  <c r="C14" i="1"/>
  <c r="Q15" i="1"/>
  <c r="BK12" i="1"/>
  <c r="BU22" i="1"/>
  <c r="BO12" i="1"/>
  <c r="CM23" i="1"/>
  <c r="CE20" i="1"/>
  <c r="K20" i="1"/>
  <c r="S20" i="1"/>
  <c r="AM21" i="1"/>
  <c r="AY21" i="1"/>
  <c r="BA5" i="1"/>
  <c r="BA21" i="1"/>
  <c r="BE15" i="1"/>
  <c r="BE23" i="1"/>
  <c r="BK23" i="1"/>
  <c r="C38" i="16"/>
  <c r="H38" i="16" s="1"/>
  <c r="BS22" i="1"/>
  <c r="CK23" i="1"/>
  <c r="CC23" i="1"/>
  <c r="CK20" i="1"/>
  <c r="CC20" i="1"/>
  <c r="BQ22" i="1"/>
  <c r="I15" i="1"/>
  <c r="DG22" i="1"/>
  <c r="CS20" i="1"/>
  <c r="DE23" i="1"/>
  <c r="CW21" i="1"/>
  <c r="AG23" i="1"/>
  <c r="CQ23" i="1"/>
  <c r="DG23" i="1"/>
  <c r="DK22" i="1"/>
  <c r="CS23" i="1"/>
  <c r="AG22" i="1"/>
  <c r="DI21" i="1"/>
  <c r="DE20" i="1"/>
  <c r="DK20" i="1"/>
  <c r="DA23" i="1"/>
  <c r="CU20" i="1"/>
  <c r="AG21" i="1"/>
  <c r="CQ20" i="1"/>
  <c r="BY12" i="1"/>
  <c r="CM21" i="1"/>
  <c r="CM20" i="1"/>
  <c r="CM15" i="1"/>
  <c r="G7" i="1"/>
  <c r="S4" i="1"/>
  <c r="Y4" i="1"/>
  <c r="AA20" i="1"/>
  <c r="AC21" i="1"/>
  <c r="AK21" i="1"/>
  <c r="AQ13" i="1"/>
  <c r="AS21" i="1"/>
  <c r="AW5" i="1"/>
  <c r="BI7" i="1"/>
  <c r="G20" i="1"/>
  <c r="K21" i="1"/>
  <c r="O13" i="1"/>
  <c r="O21" i="1"/>
  <c r="Q13" i="1"/>
  <c r="S13" i="1"/>
  <c r="S21" i="1"/>
  <c r="U13" i="1"/>
  <c r="U21" i="1"/>
  <c r="W21" i="1"/>
  <c r="Y13" i="1"/>
  <c r="AC22" i="1"/>
  <c r="AI14" i="1"/>
  <c r="AK6" i="1"/>
  <c r="AK14" i="1"/>
  <c r="AM30" i="1"/>
  <c r="AQ14" i="1"/>
  <c r="AS14" i="1"/>
  <c r="AW14" i="1"/>
  <c r="BA14" i="1"/>
  <c r="BC14" i="1"/>
  <c r="BC22" i="1"/>
  <c r="BE6" i="1"/>
  <c r="BK6" i="1"/>
  <c r="BE14" i="1"/>
  <c r="BG14" i="1"/>
  <c r="BE22" i="1"/>
  <c r="BG22" i="1"/>
  <c r="BI22" i="1"/>
  <c r="BM14" i="1"/>
  <c r="BM22" i="1"/>
  <c r="C46" i="16"/>
  <c r="DK23" i="1"/>
  <c r="DI23" i="1"/>
  <c r="DA22" i="1"/>
  <c r="DC22" i="1"/>
  <c r="DE22" i="1"/>
  <c r="CW22" i="1"/>
  <c r="CY20" i="1"/>
  <c r="CU21" i="1"/>
  <c r="CQ22" i="1"/>
  <c r="DI20" i="1"/>
  <c r="CU22" i="1"/>
  <c r="DE21" i="1"/>
  <c r="DA21" i="1"/>
  <c r="DC20" i="1"/>
  <c r="CY22" i="1"/>
  <c r="CS22" i="1"/>
  <c r="DG21" i="1"/>
  <c r="DC21" i="1"/>
  <c r="CW20" i="1"/>
  <c r="CU23" i="1"/>
  <c r="CQ21" i="1"/>
  <c r="DG20" i="1"/>
  <c r="DK21" i="1"/>
  <c r="DC23" i="1"/>
  <c r="CY21" i="1"/>
  <c r="DI22" i="1"/>
  <c r="CS21" i="1"/>
  <c r="AG20" i="1"/>
  <c r="BW23" i="1"/>
  <c r="BY22" i="1"/>
  <c r="BO22" i="1"/>
  <c r="BS21" i="1"/>
  <c r="BU20" i="1"/>
  <c r="BY14" i="1"/>
  <c r="BO14" i="1"/>
  <c r="CI23" i="1"/>
  <c r="CA23" i="1"/>
  <c r="CI22" i="1"/>
  <c r="CA22" i="1"/>
  <c r="CI21" i="1"/>
  <c r="CA21" i="1"/>
  <c r="CI20" i="1"/>
  <c r="CA20" i="1"/>
  <c r="CA15" i="1"/>
  <c r="CI14" i="1"/>
  <c r="CI13" i="1"/>
  <c r="CA12" i="1"/>
  <c r="BQ21" i="1"/>
  <c r="E15" i="1"/>
  <c r="BK15" i="1"/>
  <c r="D47" i="16"/>
  <c r="CQ12" i="1"/>
  <c r="M14" i="1"/>
  <c r="CO13" i="1"/>
  <c r="D48" i="16"/>
  <c r="DE13" i="1"/>
  <c r="DA15" i="1"/>
  <c r="CY13" i="1"/>
  <c r="CM14" i="1"/>
  <c r="M12" i="1"/>
  <c r="O12" i="1"/>
  <c r="AU13" i="1"/>
  <c r="U14" i="1"/>
  <c r="BG13" i="1"/>
  <c r="BY13" i="1"/>
  <c r="CG13" i="1"/>
  <c r="CK14" i="1"/>
  <c r="CC14" i="1"/>
  <c r="D44" i="16"/>
  <c r="DG14" i="1"/>
  <c r="DI15" i="1"/>
  <c r="DK14" i="1"/>
  <c r="DC14" i="1"/>
  <c r="CU13" i="1"/>
  <c r="AG13" i="1"/>
  <c r="I13" i="1"/>
  <c r="CO15" i="1"/>
  <c r="BI13" i="1"/>
  <c r="CC15" i="1"/>
  <c r="D49" i="16"/>
  <c r="CW13" i="1"/>
  <c r="CY15" i="1"/>
  <c r="CQ13" i="1"/>
  <c r="BS12" i="1"/>
  <c r="D87" i="16"/>
  <c r="CS12" i="1"/>
  <c r="BW15" i="1"/>
  <c r="E5" i="16"/>
  <c r="CQ14" i="1"/>
  <c r="CE15" i="1"/>
  <c r="G15" i="1"/>
  <c r="Q12" i="1"/>
  <c r="AC13" i="1"/>
  <c r="BG15" i="1"/>
  <c r="BW14" i="1"/>
  <c r="E25" i="16"/>
  <c r="E9" i="16"/>
  <c r="E81" i="16"/>
  <c r="AW13" i="1"/>
  <c r="BU13" i="1"/>
  <c r="D78" i="16"/>
  <c r="E78" i="16" s="1"/>
  <c r="DG15" i="1"/>
  <c r="DK15" i="1"/>
  <c r="CY12" i="1"/>
  <c r="AA13" i="1"/>
  <c r="AC14" i="1"/>
  <c r="E3" i="16"/>
  <c r="AO13" i="1"/>
  <c r="BW12" i="1"/>
  <c r="CC13" i="1"/>
  <c r="D41" i="16"/>
  <c r="DA13" i="1"/>
  <c r="DE12" i="1"/>
  <c r="DI13" i="1"/>
  <c r="DK13" i="1"/>
  <c r="CW12" i="1"/>
  <c r="AG15" i="1"/>
  <c r="CE12" i="1"/>
  <c r="W12" i="1"/>
  <c r="AI13" i="1"/>
  <c r="K13" i="1"/>
  <c r="AM14" i="1"/>
  <c r="BI14" i="1"/>
  <c r="CA14" i="1"/>
  <c r="Y14" i="1"/>
  <c r="E74" i="16"/>
  <c r="E64" i="16"/>
  <c r="BQ14" i="1"/>
  <c r="CI15" i="1"/>
  <c r="BS15" i="1"/>
  <c r="CK15" i="1"/>
  <c r="D80" i="16"/>
  <c r="I80" i="16" s="1"/>
  <c r="DG13" i="1"/>
  <c r="E91" i="16"/>
  <c r="AS13" i="1"/>
  <c r="D94" i="16"/>
  <c r="DG12" i="1"/>
  <c r="DC12" i="1"/>
  <c r="CW14" i="1"/>
  <c r="CU14" i="1"/>
  <c r="CQ15" i="1"/>
  <c r="CE13" i="1"/>
  <c r="AE13" i="1"/>
  <c r="BO15" i="1"/>
  <c r="CK13" i="1"/>
  <c r="C12" i="1"/>
  <c r="E13" i="1"/>
  <c r="O14" i="1"/>
  <c r="AI15" i="1"/>
  <c r="AW15" i="1"/>
  <c r="BQ15" i="1"/>
  <c r="BC13" i="1"/>
  <c r="D90" i="16"/>
  <c r="I89" i="16" s="1"/>
  <c r="CS15" i="1"/>
  <c r="E34" i="16"/>
  <c r="E63" i="16"/>
  <c r="AC15" i="1"/>
  <c r="BW13" i="1"/>
  <c r="CM12" i="1"/>
  <c r="C15" i="1"/>
  <c r="U12" i="1"/>
  <c r="AK13" i="1"/>
  <c r="BA13" i="1"/>
  <c r="D92" i="16"/>
  <c r="DC13" i="1"/>
  <c r="DA12" i="1"/>
  <c r="BS13" i="1"/>
  <c r="BU12" i="1"/>
  <c r="CA13" i="1"/>
  <c r="BI12" i="1"/>
  <c r="BO13" i="1"/>
  <c r="CO12" i="1"/>
  <c r="D37" i="16"/>
  <c r="DC15" i="1"/>
  <c r="DI12" i="1"/>
  <c r="DK12" i="1"/>
  <c r="CU15" i="1"/>
  <c r="CS14" i="1"/>
  <c r="C13" i="1"/>
  <c r="AC12" i="1"/>
  <c r="AQ12" i="1"/>
  <c r="BU14" i="1"/>
  <c r="S12" i="1"/>
  <c r="AA12" i="1"/>
  <c r="AM13" i="1"/>
  <c r="AY13" i="1"/>
  <c r="BY15" i="1"/>
  <c r="BE13" i="1"/>
  <c r="BM13" i="1"/>
  <c r="CW15" i="1"/>
  <c r="BQ13" i="1"/>
  <c r="E39" i="16"/>
  <c r="G13" i="1"/>
  <c r="D19" i="16"/>
  <c r="CY14" i="1"/>
  <c r="D36" i="16"/>
  <c r="DE15" i="1"/>
  <c r="CU12" i="1"/>
  <c r="AG14" i="1"/>
  <c r="CG14" i="1"/>
  <c r="E32" i="16"/>
  <c r="D33" i="16"/>
  <c r="I32" i="16" s="1"/>
  <c r="DE14" i="1"/>
  <c r="BQ12" i="1"/>
  <c r="CK12" i="1"/>
  <c r="CG12" i="1"/>
  <c r="BM15" i="1"/>
  <c r="CC12" i="1"/>
  <c r="M13" i="1"/>
  <c r="E82" i="16"/>
  <c r="I83" i="16"/>
  <c r="BS14" i="1"/>
  <c r="DA14" i="1"/>
  <c r="CO14" i="1"/>
  <c r="D86" i="16"/>
  <c r="CS13" i="1"/>
  <c r="AG12" i="1"/>
  <c r="E61" i="16"/>
  <c r="CW7" i="1"/>
  <c r="BO5" i="1"/>
  <c r="AI4" i="1"/>
  <c r="DI6" i="1"/>
  <c r="BA6" i="1"/>
  <c r="CC7" i="1"/>
  <c r="AI6" i="1"/>
  <c r="DG7" i="1"/>
  <c r="CY6" i="1"/>
  <c r="W6" i="1"/>
  <c r="CK7" i="1"/>
  <c r="AS6" i="1"/>
  <c r="BM5" i="1"/>
  <c r="CO7" i="1"/>
  <c r="DC6" i="1"/>
  <c r="CY4" i="1"/>
  <c r="CU7" i="1"/>
  <c r="CQ4" i="1"/>
  <c r="C5" i="1"/>
  <c r="E4" i="1"/>
  <c r="I4" i="1"/>
  <c r="S5" i="1"/>
  <c r="BO6" i="1"/>
  <c r="BU4" i="1"/>
  <c r="CI7" i="1"/>
  <c r="CG5" i="1"/>
  <c r="BS4" i="1"/>
  <c r="CO5" i="1"/>
  <c r="CM4" i="1"/>
  <c r="Q7" i="1"/>
  <c r="AC4" i="1"/>
  <c r="AQ4" i="1"/>
  <c r="BM4" i="1"/>
  <c r="BY4" i="1"/>
  <c r="DA6" i="1"/>
  <c r="CM7" i="1"/>
  <c r="DI7" i="1"/>
  <c r="CU6" i="1"/>
  <c r="U5" i="1"/>
  <c r="BW6" i="1"/>
  <c r="AW4" i="1"/>
  <c r="DE7" i="1"/>
  <c r="DC4" i="1"/>
  <c r="CS4" i="1"/>
  <c r="AG7" i="1"/>
  <c r="BU5" i="1"/>
  <c r="BW4" i="1"/>
  <c r="O5" i="1"/>
  <c r="Y5" i="1"/>
  <c r="AU6" i="1"/>
  <c r="BQ5" i="1"/>
  <c r="BY5" i="1"/>
  <c r="C7" i="1"/>
  <c r="BA4" i="1"/>
  <c r="BK4" i="1"/>
  <c r="CE6" i="1"/>
  <c r="CA5" i="1"/>
  <c r="G4" i="1"/>
  <c r="CO4" i="1"/>
  <c r="CA7" i="1"/>
  <c r="DG6" i="1"/>
  <c r="CS7" i="1"/>
  <c r="DK4" i="1"/>
  <c r="W7" i="1"/>
  <c r="DA7" i="1"/>
  <c r="DK5" i="1"/>
  <c r="DE6" i="1"/>
  <c r="CS5" i="1"/>
  <c r="BS6" i="1"/>
  <c r="CK6" i="1"/>
  <c r="AM6" i="1"/>
  <c r="M7" i="1"/>
  <c r="CS6" i="1"/>
  <c r="CY5" i="1"/>
  <c r="CQ7" i="1"/>
  <c r="AE6" i="1"/>
  <c r="BI6" i="1"/>
  <c r="S7" i="1"/>
  <c r="AA7" i="1"/>
  <c r="BY7" i="1"/>
  <c r="Q5" i="1"/>
  <c r="AA5" i="1"/>
  <c r="AC6" i="1"/>
  <c r="BM6" i="1"/>
  <c r="CI6" i="1"/>
  <c r="DG5" i="1"/>
  <c r="DE5" i="1"/>
  <c r="CW5" i="1"/>
  <c r="CU5" i="1"/>
  <c r="AG6" i="1"/>
  <c r="CQ5" i="1"/>
  <c r="CG7" i="1"/>
  <c r="E6" i="1"/>
  <c r="K7" i="1"/>
  <c r="AS4" i="1"/>
  <c r="AY4" i="1"/>
  <c r="BC4" i="1"/>
  <c r="CE7" i="1"/>
  <c r="U7" i="1"/>
  <c r="CC4" i="1"/>
  <c r="O7" i="1"/>
  <c r="K5" i="1"/>
  <c r="W5" i="1"/>
  <c r="AO6" i="1"/>
  <c r="AW6" i="1"/>
  <c r="BG5" i="1"/>
  <c r="BS5" i="1"/>
  <c r="DG4" i="1"/>
  <c r="CU4" i="1"/>
  <c r="AG4" i="1"/>
  <c r="CO6" i="1"/>
  <c r="CG6" i="1"/>
  <c r="BO7" i="1"/>
  <c r="CM5" i="1"/>
  <c r="DC7" i="1"/>
  <c r="CY7" i="1"/>
  <c r="CI4" i="1"/>
  <c r="DE4" i="1"/>
  <c r="CI5" i="1"/>
  <c r="BU7" i="1"/>
  <c r="CW4" i="1"/>
  <c r="AG5" i="1"/>
  <c r="CM6" i="1"/>
  <c r="DI5" i="1"/>
  <c r="BY6" i="1"/>
  <c r="CG4" i="1"/>
  <c r="DI4" i="1"/>
  <c r="DK7" i="1"/>
  <c r="DA4" i="1"/>
  <c r="CW6" i="1"/>
  <c r="CQ6" i="1"/>
  <c r="CK4" i="1"/>
  <c r="M4" i="1"/>
  <c r="BM7" i="1"/>
  <c r="BO4" i="1"/>
  <c r="CC5" i="1"/>
  <c r="DK6" i="1"/>
  <c r="BS7" i="1"/>
  <c r="BC6" i="1"/>
  <c r="AU4" i="1"/>
  <c r="CA4" i="1"/>
  <c r="G6" i="1"/>
  <c r="AM4" i="1"/>
  <c r="BU6" i="1"/>
  <c r="BQ7" i="1"/>
  <c r="DC5" i="1"/>
  <c r="BW5" i="1"/>
  <c r="DA5" i="1"/>
  <c r="BW7" i="1"/>
  <c r="A16" i="4"/>
  <c r="B16" i="4"/>
  <c r="B23" i="4"/>
  <c r="P85" i="3"/>
  <c r="P81" i="3"/>
  <c r="P77" i="3"/>
  <c r="P73" i="3"/>
  <c r="P69" i="3"/>
  <c r="P65" i="3"/>
  <c r="P60" i="3"/>
  <c r="P56" i="3"/>
  <c r="P52" i="3"/>
  <c r="P48" i="3"/>
  <c r="P42" i="3"/>
  <c r="P86" i="3"/>
  <c r="P82" i="3"/>
  <c r="P78" i="3"/>
  <c r="P74" i="3"/>
  <c r="P70" i="3"/>
  <c r="P66" i="3"/>
  <c r="P61" i="3"/>
  <c r="P57" i="3"/>
  <c r="P53" i="3"/>
  <c r="P49" i="3"/>
  <c r="P43" i="3"/>
  <c r="P40" i="3"/>
  <c r="P38" i="3"/>
  <c r="P36" i="3"/>
  <c r="P34" i="3"/>
  <c r="P32" i="3"/>
  <c r="P30" i="3"/>
  <c r="P27" i="3"/>
  <c r="P25" i="3"/>
  <c r="P23" i="3"/>
  <c r="P22" i="3"/>
  <c r="P20" i="3"/>
  <c r="P18" i="3"/>
  <c r="P16" i="3"/>
  <c r="P14" i="3"/>
  <c r="P13" i="3"/>
  <c r="P11" i="3"/>
  <c r="P9" i="3"/>
  <c r="P87" i="3"/>
  <c r="P79" i="3"/>
  <c r="P75" i="3"/>
  <c r="P71" i="3"/>
  <c r="P67" i="3"/>
  <c r="P62" i="3"/>
  <c r="P58" i="3"/>
  <c r="P54" i="3"/>
  <c r="P50" i="3"/>
  <c r="P44" i="3"/>
  <c r="P88" i="3"/>
  <c r="P84" i="3"/>
  <c r="P80" i="3"/>
  <c r="P76" i="3"/>
  <c r="P72" i="3"/>
  <c r="P68" i="3"/>
  <c r="P63" i="3"/>
  <c r="P59" i="3"/>
  <c r="P55" i="3"/>
  <c r="P51" i="3"/>
  <c r="P47" i="3"/>
  <c r="P41" i="3"/>
  <c r="P39" i="3"/>
  <c r="P37" i="3"/>
  <c r="P35" i="3"/>
  <c r="P33" i="3"/>
  <c r="P31" i="3"/>
  <c r="P29" i="3"/>
  <c r="P26" i="3"/>
  <c r="P24" i="3"/>
  <c r="P21" i="3"/>
  <c r="P19" i="3"/>
  <c r="P17" i="3"/>
  <c r="P15" i="3"/>
  <c r="P12" i="3"/>
  <c r="P10" i="3"/>
  <c r="P8" i="3"/>
  <c r="A26" i="4"/>
  <c r="B26" i="4"/>
  <c r="P5" i="3"/>
  <c r="P6" i="3"/>
  <c r="P4" i="3"/>
  <c r="P3" i="3"/>
  <c r="P7" i="3"/>
  <c r="H59" i="16" l="1"/>
  <c r="DC33" i="1"/>
  <c r="E79" i="16"/>
  <c r="E58" i="16"/>
  <c r="I5" i="16"/>
  <c r="E26" i="16"/>
  <c r="E14" i="16"/>
  <c r="I14" i="16"/>
  <c r="I29" i="16"/>
  <c r="E54" i="16"/>
  <c r="I53" i="16"/>
  <c r="E69" i="16"/>
  <c r="I2" i="16"/>
  <c r="E55" i="16"/>
  <c r="E92" i="16"/>
  <c r="H41" i="16"/>
  <c r="E93" i="16"/>
  <c r="H92" i="16"/>
  <c r="E73" i="16"/>
  <c r="H35" i="16"/>
  <c r="E62" i="16"/>
  <c r="H71" i="16"/>
  <c r="E18" i="16"/>
  <c r="E37" i="16"/>
  <c r="H5" i="16"/>
  <c r="E72" i="16"/>
  <c r="E6" i="16"/>
  <c r="I62" i="16"/>
  <c r="H17" i="16"/>
  <c r="E19" i="16"/>
  <c r="E42" i="16"/>
  <c r="E48" i="16"/>
  <c r="I11" i="16"/>
  <c r="E23" i="16"/>
  <c r="E60" i="16"/>
  <c r="E76" i="16"/>
  <c r="H83" i="16"/>
  <c r="E7" i="16"/>
  <c r="I8" i="16"/>
  <c r="E87" i="16"/>
  <c r="E47" i="16"/>
  <c r="E46" i="16"/>
  <c r="H89" i="16"/>
  <c r="E35" i="16"/>
  <c r="E22" i="16"/>
  <c r="E24" i="16"/>
  <c r="E94" i="16"/>
  <c r="I23" i="16"/>
  <c r="H23" i="16"/>
  <c r="H86" i="16"/>
  <c r="I38" i="16"/>
  <c r="H14" i="16"/>
  <c r="H68" i="16"/>
  <c r="E88" i="16"/>
  <c r="E8" i="16"/>
  <c r="E11" i="16"/>
  <c r="H50" i="16"/>
  <c r="H53" i="16"/>
  <c r="H47" i="16"/>
  <c r="H2" i="16"/>
  <c r="I68" i="16"/>
  <c r="E2" i="16"/>
  <c r="H8" i="16"/>
  <c r="H26" i="16"/>
  <c r="I44" i="16"/>
  <c r="I71" i="16"/>
  <c r="E56" i="16"/>
  <c r="E12" i="16"/>
  <c r="E70" i="16"/>
  <c r="E53" i="16"/>
  <c r="H20" i="16"/>
  <c r="I20" i="16"/>
  <c r="E20" i="16"/>
  <c r="E28" i="16"/>
  <c r="E50" i="16"/>
  <c r="E51" i="16"/>
  <c r="E4" i="16"/>
  <c r="H11" i="16"/>
  <c r="E31" i="16"/>
  <c r="I56" i="16"/>
  <c r="I41" i="16"/>
  <c r="E71" i="16"/>
  <c r="H29" i="16"/>
  <c r="E29" i="16"/>
  <c r="E30" i="16"/>
  <c r="H56" i="16"/>
  <c r="I77" i="16"/>
  <c r="DC32" i="1"/>
  <c r="G54" i="4" s="1"/>
  <c r="CU32" i="1"/>
  <c r="G50" i="4" s="1"/>
  <c r="DA33" i="1"/>
  <c r="DA32" i="1"/>
  <c r="G53" i="4" s="1"/>
  <c r="DE32" i="1"/>
  <c r="G55" i="4" s="1"/>
  <c r="DE33" i="1"/>
  <c r="DG32" i="1"/>
  <c r="G56" i="4" s="1"/>
  <c r="DG33" i="1"/>
  <c r="DI32" i="1"/>
  <c r="G57" i="4" s="1"/>
  <c r="DI33" i="1"/>
  <c r="DK32" i="1"/>
  <c r="G58" i="4" s="1"/>
  <c r="DK33" i="1"/>
  <c r="DA25" i="1"/>
  <c r="H74" i="16"/>
  <c r="DA24" i="1"/>
  <c r="F53" i="4" s="1"/>
  <c r="DK24" i="1"/>
  <c r="F58" i="4" s="1"/>
  <c r="DK25" i="1"/>
  <c r="DG24" i="1"/>
  <c r="F56" i="4" s="1"/>
  <c r="DG25" i="1"/>
  <c r="DC25" i="1"/>
  <c r="DC24" i="1"/>
  <c r="F54" i="4" s="1"/>
  <c r="DI25" i="1"/>
  <c r="DI24" i="1"/>
  <c r="F57" i="4" s="1"/>
  <c r="DE25" i="1"/>
  <c r="DE24" i="1"/>
  <c r="F55" i="4" s="1"/>
  <c r="H44" i="16"/>
  <c r="E38" i="16"/>
  <c r="I47" i="16"/>
  <c r="E44" i="16"/>
  <c r="E49" i="16"/>
  <c r="I86" i="16"/>
  <c r="E41" i="16"/>
  <c r="E80" i="16"/>
  <c r="I92" i="16"/>
  <c r="DG16" i="1"/>
  <c r="E56" i="4" s="1"/>
  <c r="DG17" i="1"/>
  <c r="E90" i="16"/>
  <c r="DK16" i="1"/>
  <c r="DK17" i="1"/>
  <c r="DI16" i="1"/>
  <c r="E57" i="4" s="1"/>
  <c r="DI17" i="1"/>
  <c r="I35" i="16"/>
  <c r="DC17" i="1"/>
  <c r="DC16" i="1"/>
  <c r="E54" i="4" s="1"/>
  <c r="I17" i="16"/>
  <c r="E36" i="16"/>
  <c r="E33" i="16"/>
  <c r="DE17" i="1"/>
  <c r="DE16" i="1"/>
  <c r="DA16" i="1"/>
  <c r="E53" i="4" s="1"/>
  <c r="DA17" i="1"/>
  <c r="E86" i="16"/>
  <c r="DG8" i="1"/>
  <c r="DG9" i="1"/>
  <c r="DE8" i="1"/>
  <c r="DE9" i="1"/>
  <c r="DI8" i="1"/>
  <c r="DI9" i="1"/>
  <c r="DK9" i="1"/>
  <c r="DK8" i="1"/>
  <c r="DC8" i="1"/>
  <c r="DC9" i="1"/>
  <c r="DA9" i="1"/>
  <c r="DA8" i="1"/>
  <c r="S33" i="1"/>
  <c r="CS9" i="1"/>
  <c r="E32" i="1"/>
  <c r="G3" i="4" s="1"/>
  <c r="BM32" i="1"/>
  <c r="G33" i="4" s="1"/>
  <c r="AO33" i="1"/>
  <c r="AE32" i="1"/>
  <c r="G16" i="4" s="1"/>
  <c r="K32" i="1"/>
  <c r="G6" i="4" s="1"/>
  <c r="BK33" i="1"/>
  <c r="CS32" i="1"/>
  <c r="G49" i="4" s="1"/>
  <c r="AE33" i="1"/>
  <c r="CS33" i="1"/>
  <c r="AO32" i="1"/>
  <c r="G21" i="4" s="1"/>
  <c r="O32" i="1"/>
  <c r="G8" i="4" s="1"/>
  <c r="AG32" i="1"/>
  <c r="G17" i="4" s="1"/>
  <c r="AY32" i="1"/>
  <c r="G26" i="4" s="1"/>
  <c r="BC32" i="1"/>
  <c r="G28" i="4" s="1"/>
  <c r="U32" i="1"/>
  <c r="G11" i="4" s="1"/>
  <c r="Q32" i="1"/>
  <c r="G9" i="4" s="1"/>
  <c r="AG33" i="1"/>
  <c r="M32" i="1"/>
  <c r="G7" i="4" s="1"/>
  <c r="CQ33" i="1"/>
  <c r="CQ32" i="1"/>
  <c r="G48" i="4" s="1"/>
  <c r="BA33" i="1"/>
  <c r="CU33" i="1"/>
  <c r="CW32" i="1"/>
  <c r="G51" i="4" s="1"/>
  <c r="CW33" i="1"/>
  <c r="CY32" i="1"/>
  <c r="G52" i="4" s="1"/>
  <c r="CY33" i="1"/>
  <c r="Y32" i="1"/>
  <c r="G13" i="4" s="1"/>
  <c r="O33" i="1"/>
  <c r="G24" i="1"/>
  <c r="F4" i="4" s="1"/>
  <c r="AC33" i="1"/>
  <c r="AK33" i="1"/>
  <c r="I33" i="1"/>
  <c r="BO32" i="1"/>
  <c r="G34" i="4" s="1"/>
  <c r="AQ32" i="1"/>
  <c r="G22" i="4" s="1"/>
  <c r="AG25" i="1"/>
  <c r="CW24" i="1"/>
  <c r="F51" i="4" s="1"/>
  <c r="CS24" i="1"/>
  <c r="F49" i="4" s="1"/>
  <c r="CS25" i="1"/>
  <c r="CU25" i="1"/>
  <c r="CY24" i="1"/>
  <c r="F52" i="4" s="1"/>
  <c r="CW25" i="1"/>
  <c r="CY25" i="1"/>
  <c r="CU24" i="1"/>
  <c r="F50" i="4" s="1"/>
  <c r="AK24" i="1"/>
  <c r="F19" i="4" s="1"/>
  <c r="AG24" i="1"/>
  <c r="F17" i="4" s="1"/>
  <c r="CQ25" i="1"/>
  <c r="CQ24" i="1"/>
  <c r="F48" i="4" s="1"/>
  <c r="AI24" i="1"/>
  <c r="F18" i="4" s="1"/>
  <c r="CY16" i="1"/>
  <c r="E52" i="4" s="1"/>
  <c r="CS17" i="1"/>
  <c r="CS16" i="1"/>
  <c r="E49" i="4" s="1"/>
  <c r="CY17" i="1"/>
  <c r="CU16" i="1"/>
  <c r="E50" i="4" s="1"/>
  <c r="CU17" i="1"/>
  <c r="CW17" i="1"/>
  <c r="CW16" i="1"/>
  <c r="E51" i="4" s="1"/>
  <c r="CS8" i="1"/>
  <c r="D49" i="4" s="1"/>
  <c r="CY9" i="1"/>
  <c r="CY8" i="1"/>
  <c r="D52" i="4" s="1"/>
  <c r="CU9" i="1"/>
  <c r="CU8" i="1"/>
  <c r="CW8" i="1"/>
  <c r="CW9" i="1"/>
  <c r="O16" i="1"/>
  <c r="E8" i="4" s="1"/>
  <c r="Y17" i="1"/>
  <c r="BM16" i="1"/>
  <c r="E33" i="4" s="1"/>
  <c r="BE16" i="1"/>
  <c r="E29" i="4" s="1"/>
  <c r="AG9" i="1"/>
  <c r="AG17" i="1"/>
  <c r="AG16" i="1"/>
  <c r="E17" i="4" s="1"/>
  <c r="AG8" i="1"/>
  <c r="CQ17" i="1"/>
  <c r="CQ16" i="1"/>
  <c r="E48" i="4" s="1"/>
  <c r="CQ8" i="1"/>
  <c r="CQ9" i="1"/>
  <c r="AQ16" i="1"/>
  <c r="E22" i="4" s="1"/>
  <c r="AU24" i="1"/>
  <c r="F24" i="4" s="1"/>
  <c r="BI32" i="1"/>
  <c r="G31" i="4" s="1"/>
  <c r="BU33" i="1"/>
  <c r="AW25" i="1"/>
  <c r="BS32" i="1"/>
  <c r="G36" i="4" s="1"/>
  <c r="W24" i="1"/>
  <c r="F12" i="4" s="1"/>
  <c r="M24" i="1"/>
  <c r="F7" i="4" s="1"/>
  <c r="AI32" i="1"/>
  <c r="G18" i="4" s="1"/>
  <c r="CA32" i="1"/>
  <c r="G40" i="4" s="1"/>
  <c r="BA24" i="1"/>
  <c r="F27" i="4" s="1"/>
  <c r="M33" i="1"/>
  <c r="AU32" i="1"/>
  <c r="G24" i="4" s="1"/>
  <c r="BU32" i="1"/>
  <c r="G37" i="4" s="1"/>
  <c r="CC33" i="1"/>
  <c r="BE32" i="1"/>
  <c r="G29" i="4" s="1"/>
  <c r="AM33" i="1"/>
  <c r="AS32" i="1"/>
  <c r="G23" i="4" s="1"/>
  <c r="CK32" i="1"/>
  <c r="G45" i="4" s="1"/>
  <c r="AQ33" i="1"/>
  <c r="BA32" i="1"/>
  <c r="G27" i="4" s="1"/>
  <c r="G32" i="1"/>
  <c r="G4" i="4" s="1"/>
  <c r="AA33" i="1"/>
  <c r="C32" i="1"/>
  <c r="G2" i="4" s="1"/>
  <c r="BG32" i="1"/>
  <c r="G30" i="4" s="1"/>
  <c r="BQ32" i="1"/>
  <c r="G35" i="4" s="1"/>
  <c r="W32" i="1"/>
  <c r="G12" i="4" s="1"/>
  <c r="CG32" i="1"/>
  <c r="G43" i="4" s="1"/>
  <c r="CK33" i="1"/>
  <c r="CG33" i="1"/>
  <c r="AM32" i="1"/>
  <c r="G20" i="4" s="1"/>
  <c r="BW32" i="1"/>
  <c r="G38" i="4" s="1"/>
  <c r="CE33" i="1"/>
  <c r="BW33" i="1"/>
  <c r="BO33" i="1"/>
  <c r="G33" i="1"/>
  <c r="AK32" i="1"/>
  <c r="G19" i="4" s="1"/>
  <c r="BE33" i="1"/>
  <c r="CC32" i="1"/>
  <c r="G41" i="4" s="1"/>
  <c r="C33" i="1"/>
  <c r="CI32" i="1"/>
  <c r="G44" i="4" s="1"/>
  <c r="I32" i="1"/>
  <c r="G5" i="4" s="1"/>
  <c r="CI33" i="1"/>
  <c r="CE32" i="1"/>
  <c r="G42" i="4" s="1"/>
  <c r="AY33" i="1"/>
  <c r="Q33" i="1"/>
  <c r="AI33" i="1"/>
  <c r="BM33" i="1"/>
  <c r="AC32" i="1"/>
  <c r="G15" i="4" s="1"/>
  <c r="BG33" i="1"/>
  <c r="AU33" i="1"/>
  <c r="AW32" i="1"/>
  <c r="G25" i="4" s="1"/>
  <c r="AS33" i="1"/>
  <c r="AW24" i="1"/>
  <c r="F25" i="4" s="1"/>
  <c r="BK32" i="1"/>
  <c r="G32" i="4" s="1"/>
  <c r="Y33" i="1"/>
  <c r="AA32" i="1"/>
  <c r="G14" i="4" s="1"/>
  <c r="W33" i="1"/>
  <c r="U33" i="1"/>
  <c r="K33" i="1"/>
  <c r="E33" i="1"/>
  <c r="BC33" i="1"/>
  <c r="I25" i="1"/>
  <c r="AC25" i="1"/>
  <c r="AS24" i="1"/>
  <c r="F23" i="4" s="1"/>
  <c r="K24" i="1"/>
  <c r="F6" i="4" s="1"/>
  <c r="AU25" i="1"/>
  <c r="C24" i="1"/>
  <c r="F2" i="4" s="1"/>
  <c r="BC24" i="1"/>
  <c r="F28" i="4" s="1"/>
  <c r="BM24" i="1"/>
  <c r="F33" i="4" s="1"/>
  <c r="BE24" i="1"/>
  <c r="F29" i="4" s="1"/>
  <c r="I24" i="1"/>
  <c r="F5" i="4" s="1"/>
  <c r="AK25" i="1"/>
  <c r="AM25" i="1"/>
  <c r="S25" i="1"/>
  <c r="BU24" i="1"/>
  <c r="F37" i="4" s="1"/>
  <c r="CK24" i="1"/>
  <c r="F45" i="4" s="1"/>
  <c r="BG25" i="1"/>
  <c r="BQ24" i="1"/>
  <c r="F35" i="4" s="1"/>
  <c r="Y25" i="1"/>
  <c r="O25" i="1"/>
  <c r="AY24" i="1"/>
  <c r="F26" i="4" s="1"/>
  <c r="BI24" i="1"/>
  <c r="F31" i="4" s="1"/>
  <c r="G25" i="1"/>
  <c r="W25" i="1"/>
  <c r="E25" i="1"/>
  <c r="CG24" i="1"/>
  <c r="F43" i="4" s="1"/>
  <c r="AS25" i="1"/>
  <c r="S24" i="1"/>
  <c r="F10" i="4" s="1"/>
  <c r="AY25" i="1"/>
  <c r="O24" i="1"/>
  <c r="F8" i="4" s="1"/>
  <c r="CI24" i="1"/>
  <c r="F44" i="4" s="1"/>
  <c r="BK25" i="1"/>
  <c r="BI25" i="1"/>
  <c r="U24" i="1"/>
  <c r="F11" i="4" s="1"/>
  <c r="M25" i="1"/>
  <c r="K25" i="1"/>
  <c r="BG24" i="1"/>
  <c r="F30" i="4" s="1"/>
  <c r="BA25" i="1"/>
  <c r="BW24" i="1"/>
  <c r="F38" i="4" s="1"/>
  <c r="AE24" i="1"/>
  <c r="F16" i="4" s="1"/>
  <c r="BK24" i="1"/>
  <c r="F32" i="4" s="1"/>
  <c r="AE25" i="1"/>
  <c r="CI25" i="1"/>
  <c r="E24" i="1"/>
  <c r="F3" i="4" s="1"/>
  <c r="BY33" i="1"/>
  <c r="U25" i="1"/>
  <c r="AQ24" i="1"/>
  <c r="F22" i="4" s="1"/>
  <c r="AA24" i="1"/>
  <c r="F14" i="4" s="1"/>
  <c r="CG25" i="1"/>
  <c r="AO25" i="1"/>
  <c r="C25" i="1"/>
  <c r="BC25" i="1"/>
  <c r="Y24" i="1"/>
  <c r="F13" i="4" s="1"/>
  <c r="AO24" i="1"/>
  <c r="F21" i="4" s="1"/>
  <c r="AC24" i="1"/>
  <c r="F15" i="4" s="1"/>
  <c r="BM25" i="1"/>
  <c r="BE25" i="1"/>
  <c r="AQ25" i="1"/>
  <c r="W16" i="1"/>
  <c r="E12" i="4" s="1"/>
  <c r="BY24" i="1"/>
  <c r="F39" i="4" s="1"/>
  <c r="BY32" i="1"/>
  <c r="G39" i="4" s="1"/>
  <c r="Q25" i="1"/>
  <c r="CC25" i="1"/>
  <c r="CA25" i="1"/>
  <c r="BO25" i="1"/>
  <c r="AA25" i="1"/>
  <c r="BW25" i="1"/>
  <c r="CK25" i="1"/>
  <c r="CE24" i="1"/>
  <c r="F42" i="4" s="1"/>
  <c r="BQ25" i="1"/>
  <c r="BU25" i="1"/>
  <c r="CC24" i="1"/>
  <c r="F41" i="4" s="1"/>
  <c r="CA24" i="1"/>
  <c r="F40" i="4" s="1"/>
  <c r="BO24" i="1"/>
  <c r="F34" i="4" s="1"/>
  <c r="AM24" i="1"/>
  <c r="F20" i="4" s="1"/>
  <c r="AI25" i="1"/>
  <c r="BA16" i="1"/>
  <c r="E27" i="4" s="1"/>
  <c r="CE25" i="1"/>
  <c r="BS24" i="1"/>
  <c r="F36" i="4" s="1"/>
  <c r="Q24" i="1"/>
  <c r="F9" i="4" s="1"/>
  <c r="BY25" i="1"/>
  <c r="AY16" i="1"/>
  <c r="E26" i="4" s="1"/>
  <c r="AO16" i="1"/>
  <c r="E21" i="4" s="1"/>
  <c r="S17" i="1"/>
  <c r="BI17" i="1"/>
  <c r="W17" i="1"/>
  <c r="O17" i="1"/>
  <c r="AS16" i="1"/>
  <c r="E23" i="4" s="1"/>
  <c r="AS17" i="1"/>
  <c r="E16" i="1"/>
  <c r="E3" i="4" s="1"/>
  <c r="C16" i="1"/>
  <c r="E2" i="4" s="1"/>
  <c r="I17" i="1"/>
  <c r="AW16" i="1"/>
  <c r="E25" i="4" s="1"/>
  <c r="AI17" i="1"/>
  <c r="AA16" i="1"/>
  <c r="E14" i="4" s="1"/>
  <c r="BO16" i="1"/>
  <c r="E34" i="4" s="1"/>
  <c r="BK16" i="1"/>
  <c r="E32" i="4" s="1"/>
  <c r="CE16" i="1"/>
  <c r="E42" i="4" s="1"/>
  <c r="BM17" i="1"/>
  <c r="BE17" i="1"/>
  <c r="K16" i="1"/>
  <c r="E6" i="4" s="1"/>
  <c r="BQ16" i="1"/>
  <c r="E35" i="4" s="1"/>
  <c r="AU16" i="1"/>
  <c r="E24" i="4" s="1"/>
  <c r="AE16" i="1"/>
  <c r="E16" i="4" s="1"/>
  <c r="Q16" i="1"/>
  <c r="E9" i="4" s="1"/>
  <c r="BW17" i="1"/>
  <c r="CC17" i="1"/>
  <c r="S16" i="1"/>
  <c r="E10" i="4" s="1"/>
  <c r="BI16" i="1"/>
  <c r="E31" i="4" s="1"/>
  <c r="BC16" i="1"/>
  <c r="E28" i="4" s="1"/>
  <c r="AY17" i="1"/>
  <c r="U17" i="1"/>
  <c r="E17" i="1"/>
  <c r="AO17" i="1"/>
  <c r="BK17" i="1"/>
  <c r="AI16" i="1"/>
  <c r="E18" i="4" s="1"/>
  <c r="CI16" i="1"/>
  <c r="E44" i="4" s="1"/>
  <c r="AC16" i="1"/>
  <c r="E15" i="4" s="1"/>
  <c r="CA16" i="1"/>
  <c r="E40" i="4" s="1"/>
  <c r="BU17" i="1"/>
  <c r="I16" i="1"/>
  <c r="AM16" i="1"/>
  <c r="E20" i="4" s="1"/>
  <c r="AK17" i="1"/>
  <c r="G16" i="1"/>
  <c r="E4" i="4" s="1"/>
  <c r="CC16" i="1"/>
  <c r="E41" i="4" s="1"/>
  <c r="AA17" i="1"/>
  <c r="U16" i="1"/>
  <c r="E11" i="4" s="1"/>
  <c r="BY17" i="1"/>
  <c r="AW17" i="1"/>
  <c r="BU16" i="1"/>
  <c r="E37" i="4" s="1"/>
  <c r="CE17" i="1"/>
  <c r="CA17" i="1"/>
  <c r="C17" i="1"/>
  <c r="BW16" i="1"/>
  <c r="E38" i="4" s="1"/>
  <c r="BA17" i="1"/>
  <c r="Q17" i="1"/>
  <c r="Y16" i="1"/>
  <c r="E13" i="4" s="1"/>
  <c r="BG17" i="1"/>
  <c r="BC17" i="1"/>
  <c r="AU17" i="1"/>
  <c r="AQ17" i="1"/>
  <c r="CK17" i="1"/>
  <c r="BY16" i="1"/>
  <c r="E39" i="4" s="1"/>
  <c r="BO17" i="1"/>
  <c r="CG16" i="1"/>
  <c r="E43" i="4" s="1"/>
  <c r="BS16" i="1"/>
  <c r="E36" i="4" s="1"/>
  <c r="G17" i="1"/>
  <c r="CI17" i="1"/>
  <c r="CK16" i="1"/>
  <c r="E45" i="4" s="1"/>
  <c r="K17" i="1"/>
  <c r="CG17" i="1"/>
  <c r="BS17" i="1"/>
  <c r="AK16" i="1"/>
  <c r="E19" i="4" s="1"/>
  <c r="BG16" i="1"/>
  <c r="E30" i="4" s="1"/>
  <c r="AE17" i="1"/>
  <c r="AC17" i="1"/>
  <c r="M16" i="1"/>
  <c r="E7" i="4" s="1"/>
  <c r="BQ17" i="1"/>
  <c r="AM17" i="1"/>
  <c r="M17" i="1"/>
  <c r="CM32" i="1"/>
  <c r="G46" i="4" s="1"/>
  <c r="CO32" i="1"/>
  <c r="G47" i="4" s="1"/>
  <c r="CM33" i="1"/>
  <c r="CO33" i="1"/>
  <c r="CO25" i="1"/>
  <c r="CO24" i="1"/>
  <c r="F47" i="4" s="1"/>
  <c r="CM25" i="1"/>
  <c r="CM24" i="1"/>
  <c r="F46" i="4" s="1"/>
  <c r="BQ8" i="1"/>
  <c r="BQ9" i="1"/>
  <c r="CO16" i="1"/>
  <c r="E47" i="4" s="1"/>
  <c r="CG8" i="1"/>
  <c r="CM17" i="1"/>
  <c r="BO9" i="1"/>
  <c r="CM16" i="1"/>
  <c r="E46" i="4" s="1"/>
  <c r="CG9" i="1"/>
  <c r="CO17" i="1"/>
  <c r="CC9" i="1"/>
  <c r="CE8" i="1"/>
  <c r="BO8" i="1"/>
  <c r="D34" i="4" s="1"/>
  <c r="CM9" i="1"/>
  <c r="CE9" i="1"/>
  <c r="CO8" i="1"/>
  <c r="D47" i="4" s="1"/>
  <c r="CM8" i="1"/>
  <c r="D46" i="4" s="1"/>
  <c r="CI9" i="1"/>
  <c r="BU9" i="1"/>
  <c r="CA8" i="1"/>
  <c r="D40" i="4" s="1"/>
  <c r="CA9" i="1"/>
  <c r="BU8" i="1"/>
  <c r="BS9" i="1"/>
  <c r="BY8" i="1"/>
  <c r="BY9" i="1"/>
  <c r="CO9" i="1"/>
  <c r="CK8" i="1"/>
  <c r="CI8" i="1"/>
  <c r="BW9" i="1"/>
  <c r="BS8" i="1"/>
  <c r="BW8" i="1"/>
  <c r="D38" i="4" s="1"/>
  <c r="CC8" i="1"/>
  <c r="CK9" i="1"/>
  <c r="AY8" i="1"/>
  <c r="BA9" i="1"/>
  <c r="U8" i="1"/>
  <c r="AQ8" i="1"/>
  <c r="BA8" i="1"/>
  <c r="BE9" i="1"/>
  <c r="U9" i="1"/>
  <c r="M9" i="1"/>
  <c r="W9" i="1"/>
  <c r="O9" i="1"/>
  <c r="AA9" i="1"/>
  <c r="E8" i="1"/>
  <c r="BI8" i="1"/>
  <c r="AW9" i="1"/>
  <c r="K9" i="1"/>
  <c r="AM8" i="1"/>
  <c r="G8" i="1"/>
  <c r="BI9" i="1"/>
  <c r="W8" i="1"/>
  <c r="D12" i="4" s="1"/>
  <c r="Q8" i="1"/>
  <c r="D9" i="4" s="1"/>
  <c r="BG8" i="1"/>
  <c r="C9" i="1"/>
  <c r="O8" i="1"/>
  <c r="E9" i="1"/>
  <c r="C8" i="1"/>
  <c r="Y9" i="1"/>
  <c r="Q9" i="1"/>
  <c r="K8" i="1"/>
  <c r="I8" i="1"/>
  <c r="S8" i="1"/>
  <c r="Y8" i="1"/>
  <c r="AS9" i="1"/>
  <c r="AE9" i="1"/>
  <c r="I9" i="1"/>
  <c r="AA8" i="1"/>
  <c r="M8" i="1"/>
  <c r="AY9" i="1"/>
  <c r="G10" i="4"/>
  <c r="AQ9" i="1"/>
  <c r="S9" i="1"/>
  <c r="BE8" i="1"/>
  <c r="AW8" i="1"/>
  <c r="AK9" i="1"/>
  <c r="AK8" i="1"/>
  <c r="AO8" i="1"/>
  <c r="AO9" i="1"/>
  <c r="AC8" i="1"/>
  <c r="AC9" i="1"/>
  <c r="BM8" i="1"/>
  <c r="BM9" i="1"/>
  <c r="AU9" i="1"/>
  <c r="AU8" i="1"/>
  <c r="AM9" i="1"/>
  <c r="AS8" i="1"/>
  <c r="G9" i="1"/>
  <c r="AE8" i="1"/>
  <c r="BK8" i="1"/>
  <c r="BK9" i="1"/>
  <c r="BC8" i="1"/>
  <c r="BC9" i="1"/>
  <c r="AI9" i="1"/>
  <c r="AI8" i="1"/>
  <c r="BG9" i="1"/>
  <c r="J47" i="4" l="1"/>
  <c r="J9" i="4"/>
  <c r="J46" i="4"/>
  <c r="J34" i="4"/>
  <c r="J52" i="4"/>
  <c r="J12" i="4"/>
  <c r="J38" i="4"/>
  <c r="J40" i="4"/>
  <c r="J49" i="4"/>
  <c r="E55" i="4"/>
  <c r="E58" i="4"/>
  <c r="D56" i="4"/>
  <c r="J56" i="4" s="1"/>
  <c r="DG35" i="1"/>
  <c r="D55" i="4"/>
  <c r="DE35" i="1"/>
  <c r="D57" i="4"/>
  <c r="J57" i="4" s="1"/>
  <c r="DI35" i="1"/>
  <c r="D58" i="4"/>
  <c r="DK35" i="1"/>
  <c r="D54" i="4"/>
  <c r="J54" i="4" s="1"/>
  <c r="DC35" i="1"/>
  <c r="D53" i="4"/>
  <c r="J53" i="4" s="1"/>
  <c r="DA35" i="1"/>
  <c r="I52" i="4"/>
  <c r="H52" i="4"/>
  <c r="I40" i="4"/>
  <c r="I47" i="4"/>
  <c r="I49" i="4"/>
  <c r="I9" i="4"/>
  <c r="I46" i="4"/>
  <c r="I34" i="4"/>
  <c r="I12" i="4"/>
  <c r="I38" i="4"/>
  <c r="H49" i="4"/>
  <c r="CS35" i="1"/>
  <c r="D51" i="4"/>
  <c r="J51" i="4" s="1"/>
  <c r="CW35" i="1"/>
  <c r="D50" i="4"/>
  <c r="J50" i="4" s="1"/>
  <c r="CU35" i="1"/>
  <c r="CY35" i="1"/>
  <c r="D17" i="4"/>
  <c r="J17" i="4" s="1"/>
  <c r="AG35" i="1"/>
  <c r="D48" i="4"/>
  <c r="J48" i="4" s="1"/>
  <c r="CQ35" i="1"/>
  <c r="H47" i="4"/>
  <c r="BM35" i="1"/>
  <c r="AO35" i="1"/>
  <c r="AS35" i="1"/>
  <c r="AW35" i="1"/>
  <c r="BK35" i="1"/>
  <c r="AU35" i="1"/>
  <c r="AE35" i="1"/>
  <c r="BC35" i="1"/>
  <c r="K35" i="1"/>
  <c r="AC35" i="1"/>
  <c r="AM35" i="1"/>
  <c r="BI35" i="1"/>
  <c r="AI35" i="1"/>
  <c r="AK35" i="1"/>
  <c r="Q35" i="1"/>
  <c r="D4" i="4"/>
  <c r="G35" i="1"/>
  <c r="D44" i="4"/>
  <c r="CI35" i="1"/>
  <c r="D43" i="4"/>
  <c r="CG35" i="1"/>
  <c r="D30" i="4"/>
  <c r="BG35" i="1"/>
  <c r="D37" i="4"/>
  <c r="BU35" i="1"/>
  <c r="D29" i="4"/>
  <c r="BE35" i="1"/>
  <c r="D7" i="4"/>
  <c r="M35" i="1"/>
  <c r="D10" i="4"/>
  <c r="S35" i="1"/>
  <c r="D2" i="4"/>
  <c r="C35" i="1"/>
  <c r="D27" i="4"/>
  <c r="BA35" i="1"/>
  <c r="D22" i="4"/>
  <c r="AQ35" i="1"/>
  <c r="D26" i="4"/>
  <c r="AY35" i="1"/>
  <c r="D41" i="4"/>
  <c r="CC35" i="1"/>
  <c r="D39" i="4"/>
  <c r="BY35" i="1"/>
  <c r="CA35" i="1"/>
  <c r="D14" i="4"/>
  <c r="AA35" i="1"/>
  <c r="D5" i="4"/>
  <c r="I35" i="1"/>
  <c r="D35" i="4"/>
  <c r="BQ35" i="1"/>
  <c r="W35" i="1"/>
  <c r="D13" i="4"/>
  <c r="Y35" i="1"/>
  <c r="D8" i="4"/>
  <c r="O35" i="1"/>
  <c r="D3" i="4"/>
  <c r="E35" i="1"/>
  <c r="D11" i="4"/>
  <c r="U35" i="1"/>
  <c r="D36" i="4"/>
  <c r="BS35" i="1"/>
  <c r="D45" i="4"/>
  <c r="CK35" i="1"/>
  <c r="D42" i="4"/>
  <c r="CE35" i="1"/>
  <c r="BW35" i="1"/>
  <c r="BO35" i="1"/>
  <c r="H38" i="4"/>
  <c r="H40" i="4"/>
  <c r="H34" i="4"/>
  <c r="H46" i="4"/>
  <c r="CM35" i="1"/>
  <c r="CO35" i="1"/>
  <c r="D6" i="4"/>
  <c r="D31" i="4"/>
  <c r="D20" i="4"/>
  <c r="H9" i="4"/>
  <c r="D25" i="4"/>
  <c r="D18" i="4"/>
  <c r="D23" i="4"/>
  <c r="D21" i="4"/>
  <c r="D32" i="4"/>
  <c r="D19" i="4"/>
  <c r="E5" i="4"/>
  <c r="D33" i="4"/>
  <c r="D15" i="4"/>
  <c r="H12" i="4"/>
  <c r="D28" i="4"/>
  <c r="D16" i="4"/>
  <c r="D24" i="4"/>
  <c r="J55" i="4" l="1"/>
  <c r="J5" i="4"/>
  <c r="I19" i="4"/>
  <c r="J19" i="4"/>
  <c r="I18" i="4"/>
  <c r="J18" i="4"/>
  <c r="I24" i="4"/>
  <c r="J24" i="4"/>
  <c r="I15" i="4"/>
  <c r="J15" i="4"/>
  <c r="I25" i="4"/>
  <c r="J25" i="4"/>
  <c r="I6" i="4"/>
  <c r="J6" i="4"/>
  <c r="I11" i="4"/>
  <c r="J11" i="4"/>
  <c r="I39" i="4"/>
  <c r="J39" i="4"/>
  <c r="I26" i="4"/>
  <c r="J26" i="4"/>
  <c r="I10" i="4"/>
  <c r="J10" i="4"/>
  <c r="I30" i="4"/>
  <c r="J30" i="4"/>
  <c r="I16" i="4"/>
  <c r="J16" i="4"/>
  <c r="I21" i="4"/>
  <c r="J21" i="4"/>
  <c r="I35" i="4"/>
  <c r="J35" i="4"/>
  <c r="I14" i="4"/>
  <c r="J14" i="4"/>
  <c r="J58" i="4"/>
  <c r="I28" i="4"/>
  <c r="J28" i="4"/>
  <c r="I23" i="4"/>
  <c r="J23" i="4"/>
  <c r="I20" i="4"/>
  <c r="J20" i="4"/>
  <c r="I42" i="4"/>
  <c r="J42" i="4"/>
  <c r="I36" i="4"/>
  <c r="J36" i="4"/>
  <c r="I3" i="4"/>
  <c r="J3" i="4"/>
  <c r="I13" i="4"/>
  <c r="J13" i="4"/>
  <c r="I41" i="4"/>
  <c r="J41" i="4"/>
  <c r="I22" i="4"/>
  <c r="J22" i="4"/>
  <c r="I2" i="4"/>
  <c r="J2" i="4"/>
  <c r="I7" i="4"/>
  <c r="J7" i="4"/>
  <c r="I37" i="4"/>
  <c r="J37" i="4"/>
  <c r="I43" i="4"/>
  <c r="J43" i="4"/>
  <c r="I4" i="4"/>
  <c r="J4" i="4"/>
  <c r="I31" i="4"/>
  <c r="J31" i="4"/>
  <c r="I32" i="4"/>
  <c r="J32" i="4"/>
  <c r="I45" i="4"/>
  <c r="J45" i="4"/>
  <c r="I8" i="4"/>
  <c r="J8" i="4"/>
  <c r="I27" i="4"/>
  <c r="J27" i="4"/>
  <c r="I29" i="4"/>
  <c r="J29" i="4"/>
  <c r="I44" i="4"/>
  <c r="J44" i="4"/>
  <c r="I33" i="4"/>
  <c r="J33" i="4"/>
  <c r="I56" i="4"/>
  <c r="H56" i="4"/>
  <c r="I57" i="4"/>
  <c r="H57" i="4"/>
  <c r="I58" i="4"/>
  <c r="H58" i="4"/>
  <c r="H54" i="4"/>
  <c r="I54" i="4"/>
  <c r="I53" i="4"/>
  <c r="H53" i="4"/>
  <c r="H17" i="4"/>
  <c r="I17" i="4"/>
  <c r="H50" i="4"/>
  <c r="I50" i="4"/>
  <c r="I5" i="4"/>
  <c r="H48" i="4"/>
  <c r="I48" i="4"/>
  <c r="H55" i="4"/>
  <c r="I55" i="4"/>
  <c r="H51" i="4"/>
  <c r="I51" i="4"/>
  <c r="H3" i="4"/>
  <c r="H41" i="4"/>
  <c r="H7" i="4"/>
  <c r="H45" i="4"/>
  <c r="H11" i="4"/>
  <c r="H26" i="4"/>
  <c r="H39" i="4"/>
  <c r="H44" i="4"/>
  <c r="H42" i="4"/>
  <c r="H29" i="4"/>
  <c r="H13" i="4"/>
  <c r="H22" i="4"/>
  <c r="H36" i="4"/>
  <c r="H10" i="4"/>
  <c r="H43" i="4"/>
  <c r="H14" i="4"/>
  <c r="H4" i="4"/>
  <c r="H35" i="4"/>
  <c r="H5" i="4"/>
  <c r="H8" i="4"/>
  <c r="H30" i="4"/>
  <c r="H27" i="4"/>
  <c r="H2" i="4"/>
  <c r="H37" i="4"/>
  <c r="H16" i="4"/>
  <c r="H32" i="4"/>
  <c r="H6" i="4"/>
  <c r="H15" i="4"/>
  <c r="H19" i="4"/>
  <c r="H18" i="4"/>
  <c r="H23" i="4"/>
  <c r="H25" i="4"/>
  <c r="H33" i="4"/>
  <c r="H31" i="4"/>
  <c r="H24" i="4"/>
  <c r="H21" i="4"/>
  <c r="H28" i="4"/>
  <c r="H20" i="4"/>
</calcChain>
</file>

<file path=xl/sharedStrings.xml><?xml version="1.0" encoding="utf-8"?>
<sst xmlns="http://schemas.openxmlformats.org/spreadsheetml/2006/main" count="1977" uniqueCount="577">
  <si>
    <t xml:space="preserve">Thursday </t>
  </si>
  <si>
    <t>A</t>
  </si>
  <si>
    <t>B</t>
  </si>
  <si>
    <t>C</t>
  </si>
  <si>
    <t>D</t>
  </si>
  <si>
    <t xml:space="preserve">Friday </t>
  </si>
  <si>
    <t>Team Total</t>
  </si>
  <si>
    <t>Low Round</t>
  </si>
  <si>
    <t xml:space="preserve">Saturday </t>
  </si>
  <si>
    <t>Sunday</t>
  </si>
  <si>
    <t>Aggregate Team Total</t>
  </si>
  <si>
    <t>Mickelson</t>
  </si>
  <si>
    <t>Thursday 1</t>
  </si>
  <si>
    <t>Thursday 2</t>
  </si>
  <si>
    <t>Thursday 3</t>
  </si>
  <si>
    <t>Thursday 4</t>
  </si>
  <si>
    <t>Friday 1</t>
  </si>
  <si>
    <t>Friday 2</t>
  </si>
  <si>
    <t>Friday 3</t>
  </si>
  <si>
    <t>Friday 4</t>
  </si>
  <si>
    <t>Player</t>
  </si>
  <si>
    <t>Count of Player</t>
  </si>
  <si>
    <t>Total</t>
  </si>
  <si>
    <t>Thursday</t>
  </si>
  <si>
    <t>Friday</t>
  </si>
  <si>
    <t>Saturday</t>
  </si>
  <si>
    <t>Saturday 1</t>
  </si>
  <si>
    <t>Sunday 1</t>
  </si>
  <si>
    <t>Sunday 2</t>
  </si>
  <si>
    <t>Sunday 3</t>
  </si>
  <si>
    <t>Sunday 4</t>
  </si>
  <si>
    <t>Saturday 2</t>
  </si>
  <si>
    <t>Saturday 3</t>
  </si>
  <si>
    <t>Saturday 4</t>
  </si>
  <si>
    <t>Team</t>
  </si>
  <si>
    <t>Individual daily Low</t>
  </si>
  <si>
    <t>Team Grand Winner</t>
  </si>
  <si>
    <t xml:space="preserve">2nd </t>
  </si>
  <si>
    <t>McIlroy</t>
  </si>
  <si>
    <t>Team name</t>
  </si>
  <si>
    <t>Owner(s)</t>
  </si>
  <si>
    <t>Owner</t>
  </si>
  <si>
    <t>3rd Place</t>
  </si>
  <si>
    <t xml:space="preserve">Score </t>
  </si>
  <si>
    <t>To Par</t>
  </si>
  <si>
    <t>Row</t>
  </si>
  <si>
    <t xml:space="preserve">Team Daily Low 2nd </t>
  </si>
  <si>
    <t>Team Daily Low 1st</t>
  </si>
  <si>
    <t>Cabrera</t>
  </si>
  <si>
    <t>Kaymer</t>
  </si>
  <si>
    <t>Fowler</t>
  </si>
  <si>
    <t>Rose</t>
  </si>
  <si>
    <t>4th Place</t>
  </si>
  <si>
    <t>Scott</t>
  </si>
  <si>
    <t>Day</t>
  </si>
  <si>
    <t>Kuchar</t>
  </si>
  <si>
    <t xml:space="preserve">Individual Low </t>
  </si>
  <si>
    <t xml:space="preserve">Daily Low team </t>
  </si>
  <si>
    <t>Dufner</t>
  </si>
  <si>
    <t>Garcia</t>
  </si>
  <si>
    <t>Immelman</t>
  </si>
  <si>
    <t>Langer</t>
  </si>
  <si>
    <t>Lyle</t>
  </si>
  <si>
    <t>Mize</t>
  </si>
  <si>
    <t>Oosthuizen</t>
  </si>
  <si>
    <t>Schwartzel</t>
  </si>
  <si>
    <t>Simpson</t>
  </si>
  <si>
    <t>Singh</t>
  </si>
  <si>
    <t>Stenson</t>
  </si>
  <si>
    <t>Weir</t>
  </si>
  <si>
    <t>Woosnam</t>
  </si>
  <si>
    <t xml:space="preserve">Team Daily Low3rd </t>
  </si>
  <si>
    <t>Last Place - Try Again</t>
  </si>
  <si>
    <t xml:space="preserve">Daily 2nd Low team </t>
  </si>
  <si>
    <t>Third Place Team</t>
  </si>
  <si>
    <t xml:space="preserve">Daily 3rd Low team </t>
  </si>
  <si>
    <t>Paid</t>
  </si>
  <si>
    <t>Grace</t>
  </si>
  <si>
    <t>Leishman</t>
  </si>
  <si>
    <t>Moore</t>
  </si>
  <si>
    <t>5th Place</t>
  </si>
  <si>
    <t>Matsuyama</t>
  </si>
  <si>
    <t>Spieth</t>
  </si>
  <si>
    <t>Walker</t>
  </si>
  <si>
    <t>Reed</t>
  </si>
  <si>
    <t>Winner Take All Winner</t>
  </si>
  <si>
    <t>Number of Teams</t>
  </si>
  <si>
    <t>Invitees</t>
  </si>
  <si>
    <t>Country</t>
  </si>
  <si>
    <t>Qualification</t>
  </si>
  <si>
    <t>Korea</t>
  </si>
  <si>
    <t>Sweden</t>
  </si>
  <si>
    <t>Argentina</t>
  </si>
  <si>
    <t>England</t>
  </si>
  <si>
    <t>Canada</t>
  </si>
  <si>
    <t>Australia</t>
  </si>
  <si>
    <t>Wales</t>
  </si>
  <si>
    <t>Scotland</t>
  </si>
  <si>
    <t>Spain</t>
  </si>
  <si>
    <t>Germany</t>
  </si>
  <si>
    <t>Japan</t>
  </si>
  <si>
    <t>Fiji</t>
  </si>
  <si>
    <t>Austria</t>
  </si>
  <si>
    <t>Casey</t>
  </si>
  <si>
    <t>Hoffman</t>
  </si>
  <si>
    <t>Koepka</t>
  </si>
  <si>
    <t>Wiesberger</t>
  </si>
  <si>
    <t>Willett</t>
  </si>
  <si>
    <t xml:space="preserve">Name </t>
  </si>
  <si>
    <t xml:space="preserve">Player </t>
  </si>
  <si>
    <t>First Place Team</t>
  </si>
  <si>
    <t>Second Place Team</t>
  </si>
  <si>
    <t>Fitzpatrick</t>
  </si>
  <si>
    <t>O'Meara</t>
  </si>
  <si>
    <t>Berger</t>
  </si>
  <si>
    <t>Cabrera-Bello</t>
  </si>
  <si>
    <t>Kisner</t>
  </si>
  <si>
    <t>This Week</t>
  </si>
  <si>
    <t>Last week</t>
  </si>
  <si>
    <t>Name</t>
  </si>
  <si>
    <t>Jason Day</t>
  </si>
  <si>
    <t>Jordan Spieth</t>
  </si>
  <si>
    <t>Rory McIlroy</t>
  </si>
  <si>
    <t>Bubba Watson</t>
  </si>
  <si>
    <t>Rickie Fowler</t>
  </si>
  <si>
    <t>Adam Scott</t>
  </si>
  <si>
    <t>Henrik Stenson</t>
  </si>
  <si>
    <t>Justin Rose</t>
  </si>
  <si>
    <t>Dustin Johnson</t>
  </si>
  <si>
    <t>Patrick Reed</t>
  </si>
  <si>
    <t>Louis Oosthuizen</t>
  </si>
  <si>
    <t>Branden Grace</t>
  </si>
  <si>
    <t>Hideki Matsuyama</t>
  </si>
  <si>
    <t>Sergio Garcia</t>
  </si>
  <si>
    <t>Zach Johnson</t>
  </si>
  <si>
    <t>Brooks Koepka</t>
  </si>
  <si>
    <t>Phil Mickelson</t>
  </si>
  <si>
    <t>Charl Schwartzel</t>
  </si>
  <si>
    <t>Kevin Kisner</t>
  </si>
  <si>
    <t>Jimmy Walker</t>
  </si>
  <si>
    <t>Paul Casey</t>
  </si>
  <si>
    <t>Matt Kuchar</t>
  </si>
  <si>
    <t>Marc Leishman</t>
  </si>
  <si>
    <t>Justin Thomas</t>
  </si>
  <si>
    <t>Kiradech Aphibarnrat</t>
  </si>
  <si>
    <t>Ryan Moore</t>
  </si>
  <si>
    <t>Bernd Wiesberger</t>
  </si>
  <si>
    <t>Matthew Fitzpatrick</t>
  </si>
  <si>
    <t>Billy Horschel</t>
  </si>
  <si>
    <t>Martin Kaymer</t>
  </si>
  <si>
    <t>Thomas Pieters</t>
  </si>
  <si>
    <t>Charley Hoffman</t>
  </si>
  <si>
    <t>Daniel Berger</t>
  </si>
  <si>
    <t>Jason Dufner</t>
  </si>
  <si>
    <t>Kevin Chappell</t>
  </si>
  <si>
    <t>Gary Woodland</t>
  </si>
  <si>
    <t>Tony Finau</t>
  </si>
  <si>
    <t>Brendan Steele</t>
  </si>
  <si>
    <t>Francesco Molinari</t>
  </si>
  <si>
    <t>Webb Simpson</t>
  </si>
  <si>
    <t>Ross Fisher</t>
  </si>
  <si>
    <t>Tommy Fleetwood</t>
  </si>
  <si>
    <t>Yuta Ikeda</t>
  </si>
  <si>
    <t>Thomas</t>
  </si>
  <si>
    <t>2016 Pool Estimate</t>
  </si>
  <si>
    <t>Three Day Total</t>
  </si>
  <si>
    <t>Fourth  &amp; Fifth Place Teams</t>
  </si>
  <si>
    <t>Lotto Winner</t>
  </si>
  <si>
    <t>LottoRunner up</t>
  </si>
  <si>
    <t>Chappell</t>
  </si>
  <si>
    <t>Couples</t>
  </si>
  <si>
    <t>Hadwin</t>
  </si>
  <si>
    <t>Hatton</t>
  </si>
  <si>
    <t>Ikeda</t>
  </si>
  <si>
    <t>Kim</t>
  </si>
  <si>
    <t>Molinari</t>
  </si>
  <si>
    <t>Noren</t>
  </si>
  <si>
    <t>Olazabal</t>
  </si>
  <si>
    <t>Perez</t>
  </si>
  <si>
    <t>Pieters</t>
  </si>
  <si>
    <t>Rahm</t>
  </si>
  <si>
    <t>Steele</t>
  </si>
  <si>
    <t>Vegas</t>
  </si>
  <si>
    <t>Watson</t>
  </si>
  <si>
    <t>Woodland</t>
  </si>
  <si>
    <t>JohnsonD</t>
  </si>
  <si>
    <t>JohnsonZ</t>
  </si>
  <si>
    <t>12,17,18</t>
  </si>
  <si>
    <t>7-B</t>
  </si>
  <si>
    <t>Chile</t>
  </si>
  <si>
    <t>1,3,18</t>
  </si>
  <si>
    <t>16,17,18</t>
  </si>
  <si>
    <t>Italy</t>
  </si>
  <si>
    <t>Belgium</t>
  </si>
  <si>
    <t>Venezuela</t>
  </si>
  <si>
    <t>Alex Noren</t>
  </si>
  <si>
    <t>Jon Rahm</t>
  </si>
  <si>
    <t>Tyrrell Hatton</t>
  </si>
  <si>
    <t>Adam Hadwin</t>
  </si>
  <si>
    <t>Jhonattan Vegas</t>
  </si>
  <si>
    <t>Pat Perez</t>
  </si>
  <si>
    <t>Wesley Bryan</t>
  </si>
  <si>
    <t>Brian Harman</t>
  </si>
  <si>
    <t>Tee time</t>
  </si>
  <si>
    <t>Interim Time</t>
  </si>
  <si>
    <t>Fisher</t>
  </si>
  <si>
    <t>Fleetwood</t>
  </si>
  <si>
    <t>Henley</t>
  </si>
  <si>
    <t>Pool 1</t>
  </si>
  <si>
    <t>Pool 2</t>
  </si>
  <si>
    <t>Day 1 Total</t>
  </si>
  <si>
    <t>Day 2Total</t>
  </si>
  <si>
    <t>Tee Time Worst</t>
  </si>
  <si>
    <t>Friday 1st &amp; 2nd Tee time winners</t>
  </si>
  <si>
    <t>Thursday 1st &amp; 2nd tee time winners</t>
  </si>
  <si>
    <t>Tee Time Daily</t>
  </si>
  <si>
    <t>Twoo Day Total</t>
  </si>
  <si>
    <t>2017 Pool Estimate</t>
  </si>
  <si>
    <t>Aphibarnrat, Kiradech</t>
  </si>
  <si>
    <t>Thailand</t>
  </si>
  <si>
    <t>Berger, Daniel</t>
  </si>
  <si>
    <t>United States</t>
  </si>
  <si>
    <t>#Bryan, Wesley</t>
  </si>
  <si>
    <t>Cabrera, Angel</t>
  </si>
  <si>
    <t>Cabrera-Bello, Rafael</t>
  </si>
  <si>
    <t>Cantlay, Patrick</t>
  </si>
  <si>
    <t>Casey, Paul</t>
  </si>
  <si>
    <t>Chappell, Kevin</t>
  </si>
  <si>
    <t>#Cook, Austin</t>
  </si>
  <si>
    <t>Couples, Fred</t>
  </si>
  <si>
    <t>Day, Jason</t>
  </si>
  <si>
    <t>DeChambeau, Bryson</t>
  </si>
  <si>
    <t>Dufner, Jason</t>
  </si>
  <si>
    <t>#*Ellis, Harry</t>
  </si>
  <si>
    <t>#Finau, Tony</t>
  </si>
  <si>
    <t>Fisher, Ross</t>
  </si>
  <si>
    <t>Fitzpatrick, Matthew</t>
  </si>
  <si>
    <t>Fleetwood, Tommy</t>
  </si>
  <si>
    <t>Fowler, Rickie</t>
  </si>
  <si>
    <t>#Frittelli, Dylan</t>
  </si>
  <si>
    <t>South Africa</t>
  </si>
  <si>
    <t>Garcia, Sergio</t>
  </si>
  <si>
    <t>#*Ghim, Doug</t>
  </si>
  <si>
    <t>Grace, Branden</t>
  </si>
  <si>
    <t>Hadwin, Adam</t>
  </si>
  <si>
    <t>Harman, Brian</t>
  </si>
  <si>
    <t>Hatton, Tyrrell</t>
  </si>
  <si>
    <t>Henley, Russell</t>
  </si>
  <si>
    <t>Hoffman, Charley</t>
  </si>
  <si>
    <t>Horschel, Billy</t>
  </si>
  <si>
    <t>Ikeda, Yuta</t>
  </si>
  <si>
    <t>Immelman, Trevor</t>
  </si>
  <si>
    <t>Johnson, Dustin</t>
  </si>
  <si>
    <t>Johnson, Zach</t>
  </si>
  <si>
    <t>Kaymer, Martin</t>
  </si>
  <si>
    <t>Kim, Si Woo</t>
  </si>
  <si>
    <t>Kisner, Kevin</t>
  </si>
  <si>
    <t>#Kizzire, Patton</t>
  </si>
  <si>
    <t>#Kodaira, Satoshi</t>
  </si>
  <si>
    <t>Koepka, Brooks</t>
  </si>
  <si>
    <t>Kuchar, Matt</t>
  </si>
  <si>
    <t>Langer, Bernhard</t>
  </si>
  <si>
    <t>Leishman, Marc</t>
  </si>
  <si>
    <t>#Li, Haotong</t>
  </si>
  <si>
    <t>China</t>
  </si>
  <si>
    <t>#*Lin, Yuxin</t>
  </si>
  <si>
    <t>Lyle, Sandy</t>
  </si>
  <si>
    <t>Matsuyama, Hideki</t>
  </si>
  <si>
    <t>McIlroy, Rory</t>
  </si>
  <si>
    <t>Northern Ireland</t>
  </si>
  <si>
    <t>Mickelson, Phil</t>
  </si>
  <si>
    <t>#Miyazato, Yusaku</t>
  </si>
  <si>
    <t>Mize, Larry</t>
  </si>
  <si>
    <t>Molinari, Francesco</t>
  </si>
  <si>
    <t>Moore, Ryan</t>
  </si>
  <si>
    <t>#*Niemann, Joaquin</t>
  </si>
  <si>
    <t>Noren, Alex</t>
  </si>
  <si>
    <t>O'Meara, Mark</t>
  </si>
  <si>
    <t>Olazabal, Jose Maria</t>
  </si>
  <si>
    <t>Oosthuizen, Louis</t>
  </si>
  <si>
    <t>#*Parziale, Matt</t>
  </si>
  <si>
    <t>Perez, Pat</t>
  </si>
  <si>
    <t>Pieters, Thomas</t>
  </si>
  <si>
    <t>Potter Jr., Ted</t>
  </si>
  <si>
    <t>Rahm, Jon</t>
  </si>
  <si>
    <t>Reavie, Chez</t>
  </si>
  <si>
    <t>#*Redman, Doc</t>
  </si>
  <si>
    <t>7-A</t>
  </si>
  <si>
    <t>Reed, Patrick</t>
  </si>
  <si>
    <t>Rose, Justin</t>
  </si>
  <si>
    <t>#Schauffele, Xander</t>
  </si>
  <si>
    <t>Schwartzel, Charl</t>
  </si>
  <si>
    <t>Scott, Adam</t>
  </si>
  <si>
    <t>#^Sharma, Shubhankar</t>
  </si>
  <si>
    <t>India</t>
  </si>
  <si>
    <t>Simpson, Webb</t>
  </si>
  <si>
    <t>Singh, Vijay</t>
  </si>
  <si>
    <t>Smith, Cameron</t>
  </si>
  <si>
    <t>Spieth, Jordan</t>
  </si>
  <si>
    <t>Stanley, Kyle</t>
  </si>
  <si>
    <t>Steele, Brendan</t>
  </si>
  <si>
    <t>Stenson, Henrik</t>
  </si>
  <si>
    <t>Thomas, Justin</t>
  </si>
  <si>
    <t>Vegas, Jhonattan</t>
  </si>
  <si>
    <t>Walker, Jimmy</t>
  </si>
  <si>
    <t>Watson, Bubba</t>
  </si>
  <si>
    <t>Weir, Mike</t>
  </si>
  <si>
    <t>Wiesberger, Bernd</t>
  </si>
  <si>
    <t>Willett, Danny</t>
  </si>
  <si>
    <t>Woodland, Gary</t>
  </si>
  <si>
    <t>Woods, Tiger</t>
  </si>
  <si>
    <t>Woosnam, Ian</t>
  </si>
  <si>
    <t>18,19</t>
  </si>
  <si>
    <t>16,17,18,19</t>
  </si>
  <si>
    <t>14,18,19</t>
  </si>
  <si>
    <t>12,16,17,18,19</t>
  </si>
  <si>
    <t>4,5,16,17,18,19</t>
  </si>
  <si>
    <t>4,16,17,18,19</t>
  </si>
  <si>
    <t>17,18,19</t>
  </si>
  <si>
    <t>13,18,19</t>
  </si>
  <si>
    <t>5,12,17,18,19</t>
  </si>
  <si>
    <t>1,17,18,19</t>
  </si>
  <si>
    <t>17,19</t>
  </si>
  <si>
    <t>13,16,17,18,19</t>
  </si>
  <si>
    <t>2,16,17,18,19</t>
  </si>
  <si>
    <t>5,18,19</t>
  </si>
  <si>
    <t>2,12,17,18,19</t>
  </si>
  <si>
    <t>12,14,17,18,19</t>
  </si>
  <si>
    <t>14,19</t>
  </si>
  <si>
    <t>12,13,16,17,18,19</t>
  </si>
  <si>
    <t>3,4,12,14,16,18,19</t>
  </si>
  <si>
    <t>1,3,16,18,19</t>
  </si>
  <si>
    <t>15,18,19</t>
  </si>
  <si>
    <t>12,18,19</t>
  </si>
  <si>
    <t>15,17,18,19</t>
  </si>
  <si>
    <t>2,12,16,17,18,19</t>
  </si>
  <si>
    <t>1,12,18</t>
  </si>
  <si>
    <t>1,2,3,12,16,17,18,19</t>
  </si>
  <si>
    <t>16,18,19</t>
  </si>
  <si>
    <t>3,16,18,19</t>
  </si>
  <si>
    <t>1,16,19</t>
  </si>
  <si>
    <t>16,17,19</t>
  </si>
  <si>
    <t>Aphibarnrat</t>
  </si>
  <si>
    <t>Cantlay</t>
  </si>
  <si>
    <t>DeChambeau</t>
  </si>
  <si>
    <t>Harman</t>
  </si>
  <si>
    <t>Horschel</t>
  </si>
  <si>
    <t>Reavie</t>
  </si>
  <si>
    <t>Smith</t>
  </si>
  <si>
    <t>Stanley</t>
  </si>
  <si>
    <t>Woods</t>
  </si>
  <si>
    <t>Bryan</t>
  </si>
  <si>
    <t>Cook</t>
  </si>
  <si>
    <t>Ellis</t>
  </si>
  <si>
    <t>Finau</t>
  </si>
  <si>
    <t>Frittelli</t>
  </si>
  <si>
    <t>Kizzire</t>
  </si>
  <si>
    <t>Kodaira</t>
  </si>
  <si>
    <t>Li</t>
  </si>
  <si>
    <t>Lin</t>
  </si>
  <si>
    <t>Miyazato</t>
  </si>
  <si>
    <t>Niemann</t>
  </si>
  <si>
    <t>Parziale</t>
  </si>
  <si>
    <t>Redman</t>
  </si>
  <si>
    <t>Schauffele</t>
  </si>
  <si>
    <t>Sharma</t>
  </si>
  <si>
    <t>Ghim</t>
  </si>
  <si>
    <t>Rafa Cabrera Bello</t>
  </si>
  <si>
    <t>Xander Schauffele</t>
  </si>
  <si>
    <t>Patrick Cantlay</t>
  </si>
  <si>
    <t>HaoTong Li</t>
  </si>
  <si>
    <t>Kyle Stanley</t>
  </si>
  <si>
    <t>Cameron Smith</t>
  </si>
  <si>
    <t>Satoshi Kodaira</t>
  </si>
  <si>
    <t>Dylan Frittelli</t>
  </si>
  <si>
    <t>Chez Reavie</t>
  </si>
  <si>
    <t>Ian Poulter</t>
  </si>
  <si>
    <t>Patton Kizzire</t>
  </si>
  <si>
    <t>Russell Henley</t>
  </si>
  <si>
    <t>Yusaku Miyazato</t>
  </si>
  <si>
    <t>Bryson DeChambeau</t>
  </si>
  <si>
    <t>Shubhankar Sharma</t>
  </si>
  <si>
    <t>Ted Potter, Jr.</t>
  </si>
  <si>
    <t>Tiger Woods</t>
  </si>
  <si>
    <t>End 2017</t>
  </si>
  <si>
    <t>Poulter</t>
  </si>
  <si>
    <t>Rick Valencia</t>
  </si>
  <si>
    <t>Potter</t>
  </si>
  <si>
    <t>Poulter, Ian</t>
  </si>
  <si>
    <t>Terri Carter</t>
  </si>
  <si>
    <t>Mike Poppell</t>
  </si>
  <si>
    <t>Bill Jacchia</t>
  </si>
  <si>
    <t>Marty Rossi</t>
  </si>
  <si>
    <t>Mick Graham</t>
  </si>
  <si>
    <t>Jack Rebadow</t>
  </si>
  <si>
    <t>Dave Johnson</t>
  </si>
  <si>
    <t xml:space="preserve">Scott Crandall </t>
  </si>
  <si>
    <t>Thomas Morissette</t>
  </si>
  <si>
    <t>Justin Kee</t>
  </si>
  <si>
    <t>Don Vliegenthart</t>
  </si>
  <si>
    <t xml:space="preserve">Rob Roy </t>
  </si>
  <si>
    <t xml:space="preserve">Dan Moon </t>
  </si>
  <si>
    <t>Dave Bankowski</t>
  </si>
  <si>
    <t>Mike poppell</t>
  </si>
  <si>
    <t>Mike Davis</t>
  </si>
  <si>
    <t>Pirpo</t>
  </si>
  <si>
    <t>Vanessa</t>
  </si>
  <si>
    <t>Steve Ski</t>
  </si>
  <si>
    <t>Garth</t>
  </si>
  <si>
    <t>Andy Blossom</t>
  </si>
  <si>
    <t>Ryan Lewis</t>
  </si>
  <si>
    <t>Coach</t>
  </si>
  <si>
    <t>Ski Old Man</t>
  </si>
  <si>
    <t>Scott Arnold</t>
  </si>
  <si>
    <t>Scott arnold</t>
  </si>
  <si>
    <t>Mick G</t>
  </si>
  <si>
    <t>Leigh Ann</t>
  </si>
  <si>
    <t>Tom Morrissett</t>
  </si>
  <si>
    <t>Kevin Dufford</t>
  </si>
  <si>
    <t>Mayor</t>
  </si>
  <si>
    <t>Drew Bolles</t>
  </si>
  <si>
    <t>Elaine Bolles</t>
  </si>
  <si>
    <t>Sissy Bolles</t>
  </si>
  <si>
    <t>Jay Lally</t>
  </si>
  <si>
    <t>Lea</t>
  </si>
  <si>
    <t>Drew &amp; Mayor</t>
  </si>
  <si>
    <t>The Bull</t>
  </si>
  <si>
    <t>Zack Roy</t>
  </si>
  <si>
    <t>Jim Flagg</t>
  </si>
  <si>
    <t>Kris Kuhnel</t>
  </si>
  <si>
    <t>Garth Savage</t>
  </si>
  <si>
    <t>Joe Gonzalez &amp; Pike Perkins</t>
  </si>
  <si>
    <t>David Bankowski</t>
  </si>
  <si>
    <t>Pirpo McCurry</t>
  </si>
  <si>
    <t>Scott Kingston</t>
  </si>
  <si>
    <t xml:space="preserve">Steve Wiley </t>
  </si>
  <si>
    <t>Willie Ray Davis</t>
  </si>
  <si>
    <t>Bill Bacon</t>
  </si>
  <si>
    <t>Robbie Bryson</t>
  </si>
  <si>
    <t>Gary Keymont</t>
  </si>
  <si>
    <t>Mike Poe</t>
  </si>
  <si>
    <t xml:space="preserve">Frog Tavern </t>
  </si>
  <si>
    <t xml:space="preserve">Jack &amp; Jay </t>
  </si>
  <si>
    <t>Lally Dog</t>
  </si>
  <si>
    <t>Mickey G</t>
  </si>
  <si>
    <t>Read &amp; Mickey</t>
  </si>
  <si>
    <t>Jason Read &amp; Mick Graham</t>
  </si>
  <si>
    <t>Chuck &amp; Jack</t>
  </si>
  <si>
    <t>Boladon</t>
  </si>
  <si>
    <t>Christian &amp; Box</t>
  </si>
  <si>
    <t>Final Round</t>
  </si>
  <si>
    <t>Back-N-Back</t>
  </si>
  <si>
    <t>Jeremy Black</t>
  </si>
  <si>
    <t>Moon Golf</t>
  </si>
  <si>
    <t>Dan &amp; Anne Moon</t>
  </si>
  <si>
    <t>Chicken Wingers</t>
  </si>
  <si>
    <t>Tim Monroe</t>
  </si>
  <si>
    <t>Nine the Hardway</t>
  </si>
  <si>
    <t xml:space="preserve">Liverpool FC </t>
  </si>
  <si>
    <t>Masters Dominators</t>
  </si>
  <si>
    <t>Don V &amp; Mike Fischer</t>
  </si>
  <si>
    <t>Firefighters</t>
  </si>
  <si>
    <t>Tom Morissette</t>
  </si>
  <si>
    <t>Great Scot</t>
  </si>
  <si>
    <t>Rob Roy</t>
  </si>
  <si>
    <t xml:space="preserve">Nobody Cares </t>
  </si>
  <si>
    <t>Marky Mark</t>
  </si>
  <si>
    <t>Mark Smith</t>
  </si>
  <si>
    <t>VeeBee</t>
  </si>
  <si>
    <t>Gordon Parker &amp; Peter Barry</t>
  </si>
  <si>
    <t>The Heavyweights</t>
  </si>
  <si>
    <t>Mike Poppell &amp; Marc Pfonnenstein</t>
  </si>
  <si>
    <t xml:space="preserve">DB Hookers </t>
  </si>
  <si>
    <t>Mike Davis &amp; Robert Stephenson</t>
  </si>
  <si>
    <t>Tiagra Woods</t>
  </si>
  <si>
    <t>Ace's</t>
  </si>
  <si>
    <t>Julian Martini</t>
  </si>
  <si>
    <t>Hurricane Augusta</t>
  </si>
  <si>
    <t xml:space="preserve">Boomer Sooner </t>
  </si>
  <si>
    <t>CBS Can't Be Stopped</t>
  </si>
  <si>
    <t>Blue Nation</t>
  </si>
  <si>
    <t>Phillyrobb</t>
  </si>
  <si>
    <t>Phil G &amp; Robbie B</t>
  </si>
  <si>
    <t>Keefer Lally</t>
  </si>
  <si>
    <t>Julienne Stiene</t>
  </si>
  <si>
    <t>R Mangan</t>
  </si>
  <si>
    <t>Chucktown Cooper</t>
  </si>
  <si>
    <t>David Cooper</t>
  </si>
  <si>
    <t>It's All Abut hedge</t>
  </si>
  <si>
    <t>Pirpo, Ap, Gunny, Hedge</t>
  </si>
  <si>
    <t>Pirpo Wabo</t>
  </si>
  <si>
    <t>Pirpo &amp; S. Kingston</t>
  </si>
  <si>
    <t>DABank</t>
  </si>
  <si>
    <t>1st Group Out</t>
  </si>
  <si>
    <t>Dbanl, Bob Popp, Don E., Bob Dumey</t>
  </si>
  <si>
    <t>SandBaggers</t>
  </si>
  <si>
    <t>Willie Ray &amp; Glen Davis</t>
  </si>
  <si>
    <t>Sultans of Schwing</t>
  </si>
  <si>
    <t>Joe G. Pike Perkins</t>
  </si>
  <si>
    <t>Davarius Jenkins</t>
  </si>
  <si>
    <t>Team Bozak</t>
  </si>
  <si>
    <t xml:space="preserve">Bill O </t>
  </si>
  <si>
    <t>Off Course</t>
  </si>
  <si>
    <t>JB / BP</t>
  </si>
  <si>
    <t>Glen Abbey</t>
  </si>
  <si>
    <t>Paul Lamontagne</t>
  </si>
  <si>
    <t>J. Kee, K. Kuhnel, C.Nicolan, J Ullivari</t>
  </si>
  <si>
    <t>Found the beach, again</t>
  </si>
  <si>
    <t>G. Stam</t>
  </si>
  <si>
    <t>Ski - Steve</t>
  </si>
  <si>
    <t>Lally's Laggers</t>
  </si>
  <si>
    <t>Lance Crouch</t>
  </si>
  <si>
    <t>Scott D.</t>
  </si>
  <si>
    <t>Ann Moon</t>
  </si>
  <si>
    <t>T Pennies</t>
  </si>
  <si>
    <t>FireFighter</t>
  </si>
  <si>
    <t>Lady Fish</t>
  </si>
  <si>
    <t>owes</t>
  </si>
  <si>
    <t>Joe Steele</t>
  </si>
  <si>
    <t>Chewi Bolles</t>
  </si>
  <si>
    <t>Dan Moon</t>
  </si>
  <si>
    <t>Harry E.</t>
  </si>
  <si>
    <t>Scott Crandall</t>
  </si>
  <si>
    <t>Kris Kuhnnel</t>
  </si>
  <si>
    <t>Steve Ford</t>
  </si>
  <si>
    <t>Mike Hale</t>
  </si>
  <si>
    <t>Old Man Ski</t>
  </si>
  <si>
    <t>Joe Gonzales</t>
  </si>
  <si>
    <t>Monica Stam</t>
  </si>
  <si>
    <t>Jim Solnay</t>
  </si>
  <si>
    <t>Go Big or Go Home</t>
  </si>
  <si>
    <t>Pristine</t>
  </si>
  <si>
    <t>T. Guyton</t>
  </si>
  <si>
    <t>Air Bacon</t>
  </si>
  <si>
    <t>Poe &amp; Keymont</t>
  </si>
  <si>
    <t xml:space="preserve">Noles </t>
  </si>
  <si>
    <t>Mike Lacourse</t>
  </si>
  <si>
    <t>Seminole Wildcats</t>
  </si>
  <si>
    <t>Kevin &amp; Reda Rozanski</t>
  </si>
  <si>
    <t>Geoff &amp; Monica Stam</t>
  </si>
  <si>
    <t>Greg McMillan</t>
  </si>
  <si>
    <t>Greg McMilan</t>
  </si>
  <si>
    <t>James Larson</t>
  </si>
  <si>
    <t>Team Larson</t>
  </si>
  <si>
    <t>Joe Breeden</t>
  </si>
  <si>
    <t>Joe's Team</t>
  </si>
  <si>
    <t>Shank &amp; Thank</t>
  </si>
  <si>
    <t>R Mangan &amp; M Hale</t>
  </si>
  <si>
    <t>The Gator &amp; The Dawg</t>
  </si>
  <si>
    <t>Queen His Ass</t>
  </si>
  <si>
    <t>Cinderella Story Boys</t>
  </si>
  <si>
    <t>Zack &amp; Rob Roy</t>
  </si>
  <si>
    <t>Check</t>
  </si>
  <si>
    <t>The Connection</t>
  </si>
  <si>
    <t>Row Labels</t>
  </si>
  <si>
    <t>Grand Total</t>
  </si>
  <si>
    <t xml:space="preserve">Count of Name </t>
  </si>
  <si>
    <t>Jupiter Rules</t>
  </si>
  <si>
    <t>Yahoo Danny</t>
  </si>
  <si>
    <t>Danny Tran</t>
  </si>
  <si>
    <t>OMeara</t>
  </si>
  <si>
    <t>Mark of Moon Golf</t>
  </si>
  <si>
    <t>Garheard</t>
  </si>
  <si>
    <t>Master Dominators, Heavyweights and Great Scot</t>
  </si>
  <si>
    <t>Ryan Lewis &amp; Mike Davis</t>
  </si>
  <si>
    <t>Da Bank</t>
  </si>
  <si>
    <t xml:space="preserve">Final Round </t>
  </si>
  <si>
    <t>Nobody Cares</t>
  </si>
  <si>
    <t>Db Hookers</t>
  </si>
  <si>
    <t>Liverpool FC</t>
  </si>
  <si>
    <t xml:space="preserve">CBS </t>
  </si>
  <si>
    <t>Nine The Hardway</t>
  </si>
  <si>
    <t>All minus 7 I A spot</t>
  </si>
  <si>
    <t>3 teams with Spieth in A spot - Master Dominators, Chucktown Cooper and Found the beach again</t>
  </si>
  <si>
    <t>DB Hookers</t>
  </si>
  <si>
    <t>top 10</t>
  </si>
  <si>
    <t>2018 Pool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</si>
</sst>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164" formatCode="0_);[Red]\(0\)"/>
    <numFmt numFmtId="165" formatCode="_(&quot;$&quot;* #,##0_);_(&quot;$&quot;* \(#,##0\);_(&quot;$&quot;* &quot;-&quot;??_);_(@_)"/>
    <numFmt numFmtId="166" formatCode="0;[Red]\-0"/>
    <numFmt numFmtId="167" formatCode="&quot;$&quot;#,##0"/>
    <numFmt numFmtId="168" formatCode="&quot;$&quot;#,##0.00"/>
    <numFmt numFmtId="169" formatCode="[$-409]h:mm\ AM/PM;@"/>
  </numFmts>
  <fonts count="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.75"/>
      <name val="Arial"/>
      <family val="2"/>
    </font>
    <font>
      <sz val="8.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66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8">
    <xf numFmtId="0" fontId="0" fillId="0" borderId="0" xfId="0"/>
    <xf numFmtId="0" fontId="0" fillId="0" borderId="2" xfId="0" applyBorder="1"/>
    <xf numFmtId="0" fontId="0" fillId="0" borderId="0" xfId="0" applyBorder="1"/>
    <xf numFmtId="164" fontId="0" fillId="0" borderId="0" xfId="0" applyNumberFormat="1"/>
    <xf numFmtId="164" fontId="0" fillId="0" borderId="0" xfId="0" applyNumberFormat="1" applyBorder="1"/>
    <xf numFmtId="0" fontId="0" fillId="0" borderId="2" xfId="0" applyFill="1" applyBorder="1"/>
    <xf numFmtId="0" fontId="4" fillId="0" borderId="2" xfId="0" applyFont="1" applyBorder="1"/>
    <xf numFmtId="164" fontId="4" fillId="0" borderId="2" xfId="0" applyNumberFormat="1" applyFont="1" applyBorder="1" applyAlignment="1">
      <alignment horizontal="center"/>
    </xf>
    <xf numFmtId="164" fontId="0" fillId="0" borderId="0" xfId="0" applyNumberFormat="1" applyFill="1"/>
    <xf numFmtId="164" fontId="0" fillId="0" borderId="1" xfId="0" applyNumberFormat="1" applyFill="1" applyBorder="1"/>
    <xf numFmtId="164" fontId="0" fillId="0" borderId="4" xfId="0" applyNumberFormat="1" applyFill="1" applyBorder="1"/>
    <xf numFmtId="0" fontId="0" fillId="0" borderId="3" xfId="0" applyFill="1" applyBorder="1"/>
    <xf numFmtId="0" fontId="0" fillId="0" borderId="6" xfId="0" applyFill="1" applyBorder="1"/>
    <xf numFmtId="164" fontId="0" fillId="0" borderId="0" xfId="0" applyNumberFormat="1" applyFill="1" applyBorder="1"/>
    <xf numFmtId="164" fontId="3" fillId="0" borderId="0" xfId="0" applyNumberFormat="1" applyFont="1" applyFill="1"/>
    <xf numFmtId="164" fontId="0" fillId="0" borderId="3" xfId="0" applyNumberFormat="1" applyFill="1" applyBorder="1" applyAlignment="1">
      <alignment wrapText="1"/>
    </xf>
    <xf numFmtId="164" fontId="0" fillId="0" borderId="3" xfId="0" applyNumberFormat="1" applyFill="1" applyBorder="1"/>
    <xf numFmtId="164" fontId="0" fillId="0" borderId="7" xfId="0" applyNumberFormat="1" applyBorder="1"/>
    <xf numFmtId="0" fontId="0" fillId="0" borderId="7" xfId="0" applyBorder="1"/>
    <xf numFmtId="166" fontId="0" fillId="0" borderId="7" xfId="0" applyNumberFormat="1" applyBorder="1"/>
    <xf numFmtId="166" fontId="0" fillId="0" borderId="9" xfId="0" applyNumberFormat="1" applyBorder="1"/>
    <xf numFmtId="0" fontId="0" fillId="0" borderId="0" xfId="0" applyFill="1" applyBorder="1"/>
    <xf numFmtId="0" fontId="0" fillId="0" borderId="10" xfId="0" applyFill="1" applyBorder="1"/>
    <xf numFmtId="0" fontId="4" fillId="0" borderId="0" xfId="0" applyFont="1"/>
    <xf numFmtId="165" fontId="0" fillId="0" borderId="0" xfId="1" applyNumberFormat="1" applyFont="1" applyBorder="1"/>
    <xf numFmtId="164" fontId="5" fillId="0" borderId="2" xfId="0" applyNumberFormat="1" applyFon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0" fontId="0" fillId="0" borderId="0" xfId="0" applyFill="1"/>
    <xf numFmtId="0" fontId="0" fillId="0" borderId="5" xfId="0" applyBorder="1" applyAlignment="1">
      <alignment horizontal="center"/>
    </xf>
    <xf numFmtId="0" fontId="0" fillId="0" borderId="4" xfId="0" applyFill="1" applyBorder="1"/>
    <xf numFmtId="0" fontId="0" fillId="0" borderId="1" xfId="0" applyFill="1" applyBorder="1"/>
    <xf numFmtId="0" fontId="0" fillId="0" borderId="13" xfId="0" applyFill="1" applyBorder="1"/>
    <xf numFmtId="0" fontId="5" fillId="0" borderId="0" xfId="0" applyFont="1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4" xfId="0" applyNumberFormat="1" applyFill="1" applyBorder="1"/>
    <xf numFmtId="167" fontId="0" fillId="0" borderId="0" xfId="1" applyNumberFormat="1" applyFont="1"/>
    <xf numFmtId="167" fontId="0" fillId="0" borderId="0" xfId="0" applyNumberFormat="1"/>
    <xf numFmtId="164" fontId="0" fillId="0" borderId="2" xfId="0" applyNumberFormat="1" applyFill="1" applyBorder="1"/>
    <xf numFmtId="164" fontId="0" fillId="0" borderId="10" xfId="0" applyNumberFormat="1" applyFill="1" applyBorder="1"/>
    <xf numFmtId="0" fontId="0" fillId="0" borderId="5" xfId="0" applyFill="1" applyBorder="1"/>
    <xf numFmtId="0" fontId="0" fillId="0" borderId="16" xfId="0" applyFill="1" applyBorder="1"/>
    <xf numFmtId="164" fontId="4" fillId="0" borderId="11" xfId="0" applyNumberFormat="1" applyFont="1" applyBorder="1" applyAlignment="1">
      <alignment horizontal="center"/>
    </xf>
    <xf numFmtId="0" fontId="4" fillId="0" borderId="2" xfId="0" applyFont="1" applyFill="1" applyBorder="1"/>
    <xf numFmtId="0" fontId="3" fillId="0" borderId="2" xfId="0" applyFont="1" applyFill="1" applyBorder="1"/>
    <xf numFmtId="0" fontId="5" fillId="0" borderId="2" xfId="0" applyFont="1" applyFill="1" applyBorder="1"/>
    <xf numFmtId="0" fontId="3" fillId="0" borderId="0" xfId="0" applyFont="1"/>
    <xf numFmtId="165" fontId="0" fillId="0" borderId="0" xfId="1" applyNumberFormat="1" applyFont="1"/>
    <xf numFmtId="0" fontId="5" fillId="0" borderId="0" xfId="0" applyFont="1"/>
    <xf numFmtId="0" fontId="5" fillId="0" borderId="0" xfId="0" applyFont="1" applyFill="1"/>
    <xf numFmtId="0" fontId="4" fillId="0" borderId="0" xfId="0" applyFont="1" applyFill="1" applyBorder="1"/>
    <xf numFmtId="0" fontId="4" fillId="0" borderId="14" xfId="0" applyFont="1" applyBorder="1" applyAlignment="1">
      <alignment horizontal="center" wrapText="1"/>
    </xf>
    <xf numFmtId="0" fontId="0" fillId="0" borderId="22" xfId="0" applyBorder="1"/>
    <xf numFmtId="0" fontId="0" fillId="0" borderId="23" xfId="0" applyBorder="1"/>
    <xf numFmtId="164" fontId="0" fillId="0" borderId="18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165" fontId="0" fillId="0" borderId="7" xfId="1" applyNumberFormat="1" applyFont="1" applyFill="1" applyBorder="1"/>
    <xf numFmtId="165" fontId="0" fillId="0" borderId="9" xfId="1" applyNumberFormat="1" applyFont="1" applyFill="1" applyBorder="1"/>
    <xf numFmtId="0" fontId="0" fillId="0" borderId="7" xfId="0" applyFill="1" applyBorder="1"/>
    <xf numFmtId="0" fontId="0" fillId="0" borderId="9" xfId="0" applyFill="1" applyBorder="1"/>
    <xf numFmtId="164" fontId="0" fillId="0" borderId="7" xfId="0" applyNumberFormat="1" applyFill="1" applyBorder="1"/>
    <xf numFmtId="164" fontId="0" fillId="0" borderId="22" xfId="0" applyNumberFormat="1" applyFill="1" applyBorder="1"/>
    <xf numFmtId="167" fontId="5" fillId="0" borderId="0" xfId="0" applyNumberFormat="1" applyFont="1"/>
    <xf numFmtId="0" fontId="5" fillId="0" borderId="3" xfId="0" applyFont="1" applyFill="1" applyBorder="1"/>
    <xf numFmtId="165" fontId="5" fillId="0" borderId="0" xfId="1" applyNumberFormat="1" applyFont="1"/>
    <xf numFmtId="164" fontId="0" fillId="0" borderId="8" xfId="0" applyNumberFormat="1" applyFill="1" applyBorder="1"/>
    <xf numFmtId="165" fontId="0" fillId="0" borderId="12" xfId="1" applyNumberFormat="1" applyFont="1" applyFill="1" applyBorder="1"/>
    <xf numFmtId="0" fontId="3" fillId="0" borderId="2" xfId="0" applyFont="1" applyFill="1" applyBorder="1" applyAlignment="1">
      <alignment horizontal="right"/>
    </xf>
    <xf numFmtId="0" fontId="0" fillId="0" borderId="0" xfId="0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0" fillId="0" borderId="15" xfId="0" applyFill="1" applyBorder="1"/>
    <xf numFmtId="0" fontId="0" fillId="0" borderId="24" xfId="0" applyFill="1" applyBorder="1"/>
    <xf numFmtId="0" fontId="0" fillId="0" borderId="17" xfId="0" applyFill="1" applyBorder="1"/>
    <xf numFmtId="167" fontId="0" fillId="0" borderId="0" xfId="0" applyNumberFormat="1" applyFill="1"/>
    <xf numFmtId="165" fontId="0" fillId="0" borderId="25" xfId="1" applyNumberFormat="1" applyFont="1" applyFill="1" applyBorder="1"/>
    <xf numFmtId="165" fontId="0" fillId="0" borderId="26" xfId="1" applyNumberFormat="1" applyFont="1" applyFill="1" applyBorder="1"/>
    <xf numFmtId="167" fontId="4" fillId="0" borderId="2" xfId="0" applyNumberFormat="1" applyFont="1" applyBorder="1"/>
    <xf numFmtId="167" fontId="3" fillId="0" borderId="11" xfId="0" applyNumberFormat="1" applyFont="1" applyFill="1" applyBorder="1"/>
    <xf numFmtId="167" fontId="5" fillId="0" borderId="11" xfId="0" applyNumberFormat="1" applyFont="1" applyFill="1" applyBorder="1"/>
    <xf numFmtId="167" fontId="5" fillId="0" borderId="18" xfId="0" applyNumberFormat="1" applyFont="1" applyFill="1" applyBorder="1"/>
    <xf numFmtId="3" fontId="0" fillId="0" borderId="0" xfId="0" applyNumberFormat="1"/>
    <xf numFmtId="0" fontId="3" fillId="0" borderId="21" xfId="0" applyFont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2" xfId="0" applyFont="1" applyBorder="1"/>
    <xf numFmtId="0" fontId="1" fillId="0" borderId="2" xfId="0" applyFont="1" applyFill="1" applyBorder="1"/>
    <xf numFmtId="164" fontId="4" fillId="0" borderId="5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64" fontId="5" fillId="0" borderId="5" xfId="0" applyNumberFormat="1" applyFon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0" fontId="1" fillId="0" borderId="0" xfId="0" applyFont="1" applyBorder="1"/>
    <xf numFmtId="168" fontId="0" fillId="0" borderId="0" xfId="0" applyNumberFormat="1"/>
    <xf numFmtId="0" fontId="5" fillId="0" borderId="0" xfId="0" applyFont="1" applyFill="1" applyBorder="1"/>
    <xf numFmtId="0" fontId="0" fillId="0" borderId="22" xfId="0" applyBorder="1" applyAlignment="1">
      <alignment horizontal="right"/>
    </xf>
    <xf numFmtId="166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Border="1" applyAlignment="1">
      <alignment horizontal="right"/>
    </xf>
    <xf numFmtId="0" fontId="1" fillId="0" borderId="0" xfId="0" applyFont="1" applyFill="1" applyBorder="1"/>
    <xf numFmtId="0" fontId="0" fillId="0" borderId="0" xfId="0" applyFill="1" applyBorder="1" applyAlignment="1">
      <alignment horizontal="center"/>
    </xf>
    <xf numFmtId="167" fontId="0" fillId="0" borderId="2" xfId="0" applyNumberFormat="1" applyBorder="1"/>
    <xf numFmtId="0" fontId="1" fillId="0" borderId="0" xfId="0" applyFont="1" applyFill="1"/>
    <xf numFmtId="0" fontId="4" fillId="0" borderId="32" xfId="0" applyFont="1" applyBorder="1"/>
    <xf numFmtId="0" fontId="4" fillId="0" borderId="31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28" xfId="0" applyFont="1" applyFill="1" applyBorder="1" applyAlignment="1">
      <alignment horizontal="center"/>
    </xf>
    <xf numFmtId="0" fontId="4" fillId="0" borderId="29" xfId="0" applyFont="1" applyBorder="1"/>
    <xf numFmtId="0" fontId="0" fillId="0" borderId="33" xfId="0" applyBorder="1"/>
    <xf numFmtId="0" fontId="0" fillId="0" borderId="33" xfId="0" applyBorder="1" applyAlignment="1">
      <alignment horizontal="center"/>
    </xf>
    <xf numFmtId="0" fontId="0" fillId="0" borderId="39" xfId="0" applyBorder="1"/>
    <xf numFmtId="0" fontId="0" fillId="0" borderId="39" xfId="0" applyBorder="1" applyAlignment="1">
      <alignment horizontal="center"/>
    </xf>
    <xf numFmtId="20" fontId="0" fillId="0" borderId="20" xfId="0" applyNumberFormat="1" applyBorder="1"/>
    <xf numFmtId="20" fontId="0" fillId="0" borderId="19" xfId="0" applyNumberFormat="1" applyBorder="1"/>
    <xf numFmtId="0" fontId="1" fillId="0" borderId="8" xfId="0" applyFont="1" applyBorder="1"/>
    <xf numFmtId="20" fontId="0" fillId="3" borderId="12" xfId="0" applyNumberFormat="1" applyFill="1" applyBorder="1"/>
    <xf numFmtId="169" fontId="4" fillId="0" borderId="30" xfId="0" applyNumberFormat="1" applyFont="1" applyBorder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3" fillId="0" borderId="10" xfId="0" applyFont="1" applyFill="1" applyBorder="1"/>
    <xf numFmtId="0" fontId="5" fillId="0" borderId="10" xfId="0" applyFont="1" applyFill="1" applyBorder="1"/>
    <xf numFmtId="0" fontId="3" fillId="0" borderId="3" xfId="0" applyFont="1" applyFill="1" applyBorder="1"/>
    <xf numFmtId="0" fontId="3" fillId="0" borderId="13" xfId="0" applyFont="1" applyFill="1" applyBorder="1"/>
    <xf numFmtId="0" fontId="3" fillId="0" borderId="0" xfId="0" applyFont="1" applyFill="1" applyBorder="1"/>
    <xf numFmtId="0" fontId="4" fillId="0" borderId="41" xfId="0" applyFont="1" applyBorder="1"/>
    <xf numFmtId="0" fontId="0" fillId="0" borderId="11" xfId="0" applyBorder="1"/>
    <xf numFmtId="0" fontId="3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4" borderId="33" xfId="0" applyFill="1" applyBorder="1"/>
    <xf numFmtId="0" fontId="0" fillId="4" borderId="33" xfId="0" applyFill="1" applyBorder="1" applyAlignment="1">
      <alignment horizontal="center"/>
    </xf>
    <xf numFmtId="0" fontId="1" fillId="4" borderId="33" xfId="0" applyFont="1" applyFill="1" applyBorder="1" applyAlignment="1">
      <alignment horizontal="center" vertical="center"/>
    </xf>
    <xf numFmtId="0" fontId="0" fillId="4" borderId="0" xfId="0" applyFill="1" applyBorder="1"/>
    <xf numFmtId="0" fontId="0" fillId="4" borderId="0" xfId="0" applyFill="1" applyBorder="1" applyAlignment="1">
      <alignment horizontal="center"/>
    </xf>
    <xf numFmtId="0" fontId="0" fillId="4" borderId="0" xfId="0" applyFill="1" applyBorder="1" applyAlignment="1">
      <alignment horizontal="center" vertical="center"/>
    </xf>
    <xf numFmtId="0" fontId="0" fillId="4" borderId="39" xfId="0" applyFill="1" applyBorder="1"/>
    <xf numFmtId="0" fontId="0" fillId="4" borderId="39" xfId="0" applyFill="1" applyBorder="1" applyAlignment="1">
      <alignment horizontal="center"/>
    </xf>
    <xf numFmtId="0" fontId="0" fillId="4" borderId="39" xfId="0" applyFill="1" applyBorder="1" applyAlignment="1">
      <alignment horizontal="center" vertical="center"/>
    </xf>
    <xf numFmtId="0" fontId="4" fillId="0" borderId="28" xfId="0" applyFont="1" applyBorder="1"/>
    <xf numFmtId="0" fontId="1" fillId="0" borderId="10" xfId="0" applyFont="1" applyFill="1" applyBorder="1"/>
    <xf numFmtId="0" fontId="1" fillId="0" borderId="5" xfId="0" applyFont="1" applyFill="1" applyBorder="1"/>
    <xf numFmtId="0" fontId="3" fillId="0" borderId="0" xfId="0" applyFont="1" applyFill="1" applyBorder="1" applyAlignment="1">
      <alignment horizontal="center"/>
    </xf>
    <xf numFmtId="0" fontId="1" fillId="0" borderId="7" xfId="0" applyFont="1" applyBorder="1"/>
    <xf numFmtId="0" fontId="4" fillId="0" borderId="42" xfId="0" applyFont="1" applyBorder="1" applyAlignment="1">
      <alignment horizontal="center"/>
    </xf>
    <xf numFmtId="164" fontId="1" fillId="0" borderId="2" xfId="0" applyNumberFormat="1" applyFont="1" applyBorder="1"/>
    <xf numFmtId="44" fontId="0" fillId="0" borderId="2" xfId="1" applyNumberFormat="1" applyFont="1" applyBorder="1"/>
    <xf numFmtId="164" fontId="0" fillId="0" borderId="2" xfId="0" applyNumberFormat="1" applyBorder="1"/>
    <xf numFmtId="165" fontId="1" fillId="0" borderId="0" xfId="1" applyNumberFormat="1" applyFont="1"/>
    <xf numFmtId="164" fontId="4" fillId="0" borderId="2" xfId="0" applyNumberFormat="1" applyFont="1" applyFill="1" applyBorder="1" applyAlignment="1">
      <alignment horizontal="center"/>
    </xf>
    <xf numFmtId="167" fontId="1" fillId="0" borderId="0" xfId="0" applyNumberFormat="1" applyFont="1"/>
    <xf numFmtId="166" fontId="1" fillId="0" borderId="7" xfId="0" applyNumberFormat="1" applyFont="1" applyBorder="1"/>
    <xf numFmtId="164" fontId="1" fillId="0" borderId="2" xfId="0" applyNumberFormat="1" applyFont="1" applyBorder="1" applyAlignment="1"/>
    <xf numFmtId="0" fontId="0" fillId="0" borderId="2" xfId="0" applyBorder="1" applyAlignment="1"/>
    <xf numFmtId="44" fontId="0" fillId="0" borderId="2" xfId="1" applyFont="1" applyBorder="1"/>
    <xf numFmtId="0" fontId="7" fillId="0" borderId="2" xfId="0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7" fillId="0" borderId="43" xfId="0" applyFont="1" applyFill="1" applyBorder="1" applyAlignment="1">
      <alignment horizontal="center" vertical="center" wrapText="1"/>
    </xf>
    <xf numFmtId="0" fontId="0" fillId="0" borderId="33" xfId="0" applyFill="1" applyBorder="1"/>
    <xf numFmtId="0" fontId="0" fillId="0" borderId="33" xfId="0" applyFill="1" applyBorder="1" applyAlignment="1">
      <alignment horizontal="center"/>
    </xf>
    <xf numFmtId="0" fontId="1" fillId="0" borderId="3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39" xfId="0" applyFill="1" applyBorder="1"/>
    <xf numFmtId="0" fontId="0" fillId="0" borderId="39" xfId="0" applyFill="1" applyBorder="1" applyAlignment="1">
      <alignment horizontal="center"/>
    </xf>
    <xf numFmtId="0" fontId="0" fillId="0" borderId="39" xfId="0" applyFill="1" applyBorder="1" applyAlignment="1">
      <alignment horizontal="center" vertical="center"/>
    </xf>
    <xf numFmtId="0" fontId="0" fillId="0" borderId="0" xfId="0" applyNumberFormat="1"/>
    <xf numFmtId="167" fontId="0" fillId="0" borderId="5" xfId="0" applyNumberFormat="1" applyBorder="1"/>
    <xf numFmtId="0" fontId="0" fillId="0" borderId="0" xfId="0" pivotButton="1"/>
    <xf numFmtId="0" fontId="1" fillId="0" borderId="33" xfId="0" applyFont="1" applyBorder="1"/>
    <xf numFmtId="164" fontId="5" fillId="5" borderId="11" xfId="0" applyNumberFormat="1" applyFont="1" applyFill="1" applyBorder="1" applyAlignment="1">
      <alignment horizontal="center"/>
    </xf>
    <xf numFmtId="164" fontId="0" fillId="5" borderId="11" xfId="0" applyNumberFormat="1" applyFill="1" applyBorder="1" applyAlignment="1">
      <alignment horizontal="center"/>
    </xf>
    <xf numFmtId="164" fontId="0" fillId="5" borderId="2" xfId="0" applyNumberFormat="1" applyFill="1" applyBorder="1" applyAlignment="1">
      <alignment horizontal="center"/>
    </xf>
    <xf numFmtId="0" fontId="0" fillId="2" borderId="2" xfId="0" applyFill="1" applyBorder="1"/>
    <xf numFmtId="0" fontId="0" fillId="2" borderId="10" xfId="0" applyFill="1" applyBorder="1"/>
    <xf numFmtId="164" fontId="0" fillId="5" borderId="5" xfId="0" applyNumberFormat="1" applyFill="1" applyBorder="1" applyAlignment="1">
      <alignment horizontal="center"/>
    </xf>
    <xf numFmtId="164" fontId="5" fillId="5" borderId="2" xfId="0" applyNumberFormat="1" applyFont="1" applyFill="1" applyBorder="1" applyAlignment="1">
      <alignment horizontal="center"/>
    </xf>
    <xf numFmtId="164" fontId="1" fillId="0" borderId="0" xfId="0" applyNumberFormat="1" applyFont="1"/>
    <xf numFmtId="164" fontId="1" fillId="2" borderId="27" xfId="0" applyNumberFormat="1" applyFont="1" applyFill="1" applyBorder="1" applyAlignment="1">
      <alignment horizontal="center"/>
    </xf>
    <xf numFmtId="164" fontId="0" fillId="2" borderId="28" xfId="0" applyNumberForma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0" xfId="0" applyFont="1" applyBorder="1" applyAlignment="1"/>
    <xf numFmtId="0" fontId="0" fillId="0" borderId="0" xfId="0" applyBorder="1" applyAlignment="1"/>
    <xf numFmtId="0" fontId="1" fillId="0" borderId="35" xfId="0" applyFont="1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40" xfId="0" applyBorder="1" applyAlignment="1">
      <alignment vertical="center"/>
    </xf>
    <xf numFmtId="0" fontId="1" fillId="4" borderId="35" xfId="0" applyFont="1" applyFill="1" applyBorder="1" applyAlignment="1">
      <alignment vertical="center"/>
    </xf>
    <xf numFmtId="0" fontId="0" fillId="4" borderId="37" xfId="0" applyFill="1" applyBorder="1" applyAlignment="1">
      <alignment vertical="center"/>
    </xf>
    <xf numFmtId="0" fontId="0" fillId="4" borderId="40" xfId="0" applyFill="1" applyBorder="1" applyAlignment="1">
      <alignment vertical="center"/>
    </xf>
    <xf numFmtId="169" fontId="0" fillId="0" borderId="34" xfId="0" applyNumberFormat="1" applyBorder="1" applyAlignment="1">
      <alignment horizontal="center" vertical="center"/>
    </xf>
    <xf numFmtId="169" fontId="0" fillId="0" borderId="36" xfId="0" applyNumberFormat="1" applyBorder="1" applyAlignment="1">
      <alignment horizontal="center" vertical="center"/>
    </xf>
    <xf numFmtId="169" fontId="0" fillId="0" borderId="38" xfId="0" applyNumberForma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35" xfId="0" applyFont="1" applyFill="1" applyBorder="1" applyAlignment="1">
      <alignment vertical="center"/>
    </xf>
    <xf numFmtId="0" fontId="0" fillId="0" borderId="37" xfId="0" applyFill="1" applyBorder="1" applyAlignment="1">
      <alignment vertical="center"/>
    </xf>
    <xf numFmtId="0" fontId="0" fillId="0" borderId="40" xfId="0" applyFill="1" applyBorder="1" applyAlignment="1">
      <alignment vertical="center"/>
    </xf>
    <xf numFmtId="169" fontId="0" fillId="4" borderId="34" xfId="0" applyNumberFormat="1" applyFill="1" applyBorder="1" applyAlignment="1">
      <alignment horizontal="center" vertical="center"/>
    </xf>
    <xf numFmtId="169" fontId="0" fillId="4" borderId="36" xfId="0" applyNumberFormat="1" applyFill="1" applyBorder="1" applyAlignment="1">
      <alignment horizontal="center" vertical="center"/>
    </xf>
    <xf numFmtId="169" fontId="0" fillId="4" borderId="38" xfId="0" applyNumberForma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169" fontId="0" fillId="0" borderId="34" xfId="0" applyNumberFormat="1" applyFill="1" applyBorder="1" applyAlignment="1">
      <alignment horizontal="center" vertical="center"/>
    </xf>
    <xf numFmtId="169" fontId="0" fillId="0" borderId="36" xfId="0" applyNumberFormat="1" applyFill="1" applyBorder="1" applyAlignment="1">
      <alignment horizontal="center" vertical="center"/>
    </xf>
    <xf numFmtId="169" fontId="0" fillId="0" borderId="38" xfId="0" applyNumberForma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67" fontId="5" fillId="2" borderId="11" xfId="0" applyNumberFormat="1" applyFont="1" applyFill="1" applyBorder="1"/>
    <xf numFmtId="167" fontId="1" fillId="0" borderId="11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hn  Lally" refreshedDate="43195.512474421295" createdVersion="4" refreshedVersion="4" minRefreshableVersion="3" recordCount="131">
  <cacheSource type="worksheet">
    <worksheetSource ref="A1:B132" sheet="WTA Pool"/>
  </cacheSource>
  <cacheFields count="2">
    <cacheField name="Name " numFmtId="0">
      <sharedItems/>
    </cacheField>
    <cacheField name="Player " numFmtId="0">
      <sharedItems count="27">
        <s v="Watson"/>
        <s v="JohnsonD"/>
        <s v="Woods"/>
        <s v="McIlroy"/>
        <s v="Rahm"/>
        <s v="Mickelson"/>
        <s v="Rose"/>
        <s v="Casey"/>
        <s v="Thomas"/>
        <s v="Fowler"/>
        <s v="Matsuyama"/>
        <s v="Poulter"/>
        <s v="Moore"/>
        <s v="Noren"/>
        <s v="Stenson"/>
        <s v="Spieth"/>
        <s v="Pieters"/>
        <s v="Kuchar"/>
        <s v="Reed"/>
        <s v="Garcia"/>
        <s v="Scott"/>
        <s v="Cabrera-Bello"/>
        <s v="Leishman"/>
        <s v="Berger"/>
        <s v="Kisner"/>
        <s v="Day"/>
        <s v="DeChambeau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1">
  <r>
    <s v="Rick Valencia"/>
    <x v="0"/>
  </r>
  <r>
    <s v="Rick Valencia"/>
    <x v="1"/>
  </r>
  <r>
    <s v="Rick Valencia"/>
    <x v="2"/>
  </r>
  <r>
    <s v="Rick Valencia"/>
    <x v="3"/>
  </r>
  <r>
    <s v="Rick Valencia"/>
    <x v="4"/>
  </r>
  <r>
    <s v="Rick Valencia"/>
    <x v="5"/>
  </r>
  <r>
    <s v="Terri Carter"/>
    <x v="1"/>
  </r>
  <r>
    <s v="Mike Poppell"/>
    <x v="6"/>
  </r>
  <r>
    <s v="Mike Poppell"/>
    <x v="7"/>
  </r>
  <r>
    <s v="Bill Jacchia"/>
    <x v="8"/>
  </r>
  <r>
    <s v="Marty Rossi"/>
    <x v="9"/>
  </r>
  <r>
    <s v="Marty Rossi"/>
    <x v="1"/>
  </r>
  <r>
    <s v="Marty Rossi"/>
    <x v="10"/>
  </r>
  <r>
    <s v="Marty Rossi"/>
    <x v="4"/>
  </r>
  <r>
    <s v="Mick Graham"/>
    <x v="6"/>
  </r>
  <r>
    <s v="Mick Graham"/>
    <x v="11"/>
  </r>
  <r>
    <s v="Jack Rebadow"/>
    <x v="6"/>
  </r>
  <r>
    <s v="Jack Rebadow"/>
    <x v="7"/>
  </r>
  <r>
    <s v="Jack Rebadow"/>
    <x v="12"/>
  </r>
  <r>
    <s v="Jack Rebadow"/>
    <x v="13"/>
  </r>
  <r>
    <s v="Dave Johnson"/>
    <x v="0"/>
  </r>
  <r>
    <s v="Dave Johnson"/>
    <x v="14"/>
  </r>
  <r>
    <s v="Dave Johnson"/>
    <x v="10"/>
  </r>
  <r>
    <s v="Dave Johnson"/>
    <x v="5"/>
  </r>
  <r>
    <s v="Dave Johnson"/>
    <x v="1"/>
  </r>
  <r>
    <s v="Scott Crandall "/>
    <x v="5"/>
  </r>
  <r>
    <s v="Scott Crandall "/>
    <x v="3"/>
  </r>
  <r>
    <s v="Scott Crandall "/>
    <x v="8"/>
  </r>
  <r>
    <s v="Scott Crandall "/>
    <x v="6"/>
  </r>
  <r>
    <s v="Scott Crandall "/>
    <x v="2"/>
  </r>
  <r>
    <s v="Thomas Morissette"/>
    <x v="1"/>
  </r>
  <r>
    <s v="Thomas Morissette"/>
    <x v="6"/>
  </r>
  <r>
    <s v="Thomas Morissette"/>
    <x v="5"/>
  </r>
  <r>
    <s v="Thomas Morissette"/>
    <x v="3"/>
  </r>
  <r>
    <s v="Thomas Morissette"/>
    <x v="4"/>
  </r>
  <r>
    <s v="Justin Kee"/>
    <x v="9"/>
  </r>
  <r>
    <s v="Don Vliegenthart"/>
    <x v="15"/>
  </r>
  <r>
    <s v="Don Vliegenthart"/>
    <x v="3"/>
  </r>
  <r>
    <s v="Don Vliegenthart"/>
    <x v="6"/>
  </r>
  <r>
    <s v="Don Vliegenthart"/>
    <x v="11"/>
  </r>
  <r>
    <s v="Rob Roy "/>
    <x v="16"/>
  </r>
  <r>
    <s v="Rob Roy "/>
    <x v="7"/>
  </r>
  <r>
    <s v="Rob Roy "/>
    <x v="3"/>
  </r>
  <r>
    <s v="Rob Roy "/>
    <x v="9"/>
  </r>
  <r>
    <s v="Dan Moon "/>
    <x v="5"/>
  </r>
  <r>
    <s v="Dan Moon "/>
    <x v="17"/>
  </r>
  <r>
    <s v="Dan Moon "/>
    <x v="7"/>
  </r>
  <r>
    <s v="Dan Moon "/>
    <x v="18"/>
  </r>
  <r>
    <s v="Drew &amp; Mayor"/>
    <x v="2"/>
  </r>
  <r>
    <s v="Drew &amp; Mayor"/>
    <x v="6"/>
  </r>
  <r>
    <s v="Drew &amp; Mayor"/>
    <x v="8"/>
  </r>
  <r>
    <s v="Drew &amp; Mayor"/>
    <x v="5"/>
  </r>
  <r>
    <s v="The Bull"/>
    <x v="6"/>
  </r>
  <r>
    <s v="The Bull"/>
    <x v="0"/>
  </r>
  <r>
    <s v="The Bull"/>
    <x v="19"/>
  </r>
  <r>
    <s v="The Bull"/>
    <x v="3"/>
  </r>
  <r>
    <s v="Zack Roy"/>
    <x v="15"/>
  </r>
  <r>
    <s v="Zack Roy"/>
    <x v="2"/>
  </r>
  <r>
    <s v="Zack Roy"/>
    <x v="1"/>
  </r>
  <r>
    <s v="Zack Roy"/>
    <x v="6"/>
  </r>
  <r>
    <s v="Jim Flagg"/>
    <x v="8"/>
  </r>
  <r>
    <s v="Jim Flagg"/>
    <x v="0"/>
  </r>
  <r>
    <s v="Kris Kuhnel"/>
    <x v="2"/>
  </r>
  <r>
    <s v="Kris Kuhnel"/>
    <x v="14"/>
  </r>
  <r>
    <s v="Kris Kuhnel"/>
    <x v="17"/>
  </r>
  <r>
    <s v="Kris Kuhnel"/>
    <x v="8"/>
  </r>
  <r>
    <s v="Garth Savage"/>
    <x v="6"/>
  </r>
  <r>
    <s v="Garth Savage"/>
    <x v="3"/>
  </r>
  <r>
    <s v="Joe Gonzalez &amp; Pike Perkins"/>
    <x v="6"/>
  </r>
  <r>
    <s v="Joe Gonzalez &amp; Pike Perkins"/>
    <x v="7"/>
  </r>
  <r>
    <s v="Joe Gonzalez &amp; Pike Perkins"/>
    <x v="3"/>
  </r>
  <r>
    <s v="Joe Gonzalez &amp; Pike Perkins"/>
    <x v="2"/>
  </r>
  <r>
    <s v="David Bankowski"/>
    <x v="0"/>
  </r>
  <r>
    <s v="David Bankowski"/>
    <x v="15"/>
  </r>
  <r>
    <s v="David Bankowski"/>
    <x v="1"/>
  </r>
  <r>
    <s v="David Bankowski"/>
    <x v="8"/>
  </r>
  <r>
    <s v="Pirpo McCurry"/>
    <x v="7"/>
  </r>
  <r>
    <s v="Pirpo McCurry"/>
    <x v="17"/>
  </r>
  <r>
    <s v="Scott Kingston"/>
    <x v="2"/>
  </r>
  <r>
    <s v="Scott Kingston"/>
    <x v="9"/>
  </r>
  <r>
    <s v="Scott Kingston"/>
    <x v="20"/>
  </r>
  <r>
    <s v="Scott Kingston"/>
    <x v="21"/>
  </r>
  <r>
    <s v="Steve Wiley "/>
    <x v="2"/>
  </r>
  <r>
    <s v="Steve Wiley "/>
    <x v="15"/>
  </r>
  <r>
    <s v="Steve Wiley "/>
    <x v="3"/>
  </r>
  <r>
    <s v="Steve Wiley "/>
    <x v="0"/>
  </r>
  <r>
    <s v="Willie Ray Davis"/>
    <x v="22"/>
  </r>
  <r>
    <s v="Willie Ray Davis"/>
    <x v="23"/>
  </r>
  <r>
    <s v="Willie Ray Davis"/>
    <x v="4"/>
  </r>
  <r>
    <s v="Willie Ray Davis"/>
    <x v="14"/>
  </r>
  <r>
    <s v="Willie Ray Davis"/>
    <x v="8"/>
  </r>
  <r>
    <s v="Willie Ray Davis"/>
    <x v="15"/>
  </r>
  <r>
    <s v="Willie Ray Davis"/>
    <x v="1"/>
  </r>
  <r>
    <s v="Willie Ray Davis"/>
    <x v="6"/>
  </r>
  <r>
    <s v="Willie Ray Davis"/>
    <x v="24"/>
  </r>
  <r>
    <s v="Willie Ray Davis"/>
    <x v="5"/>
  </r>
  <r>
    <s v="Bill Bacon"/>
    <x v="7"/>
  </r>
  <r>
    <s v="Bill Bacon"/>
    <x v="14"/>
  </r>
  <r>
    <s v="Bill Bacon"/>
    <x v="18"/>
  </r>
  <r>
    <s v="Robbie Bryson"/>
    <x v="7"/>
  </r>
  <r>
    <s v="Gary Keymont"/>
    <x v="15"/>
  </r>
  <r>
    <s v="Gary Keymont"/>
    <x v="8"/>
  </r>
  <r>
    <s v="Gary Keymont"/>
    <x v="3"/>
  </r>
  <r>
    <s v="Keefer Lally"/>
    <x v="1"/>
  </r>
  <r>
    <s v="Keefer Lally"/>
    <x v="2"/>
  </r>
  <r>
    <s v="Julienne Stiene"/>
    <x v="17"/>
  </r>
  <r>
    <s v="Julienne Stiene"/>
    <x v="0"/>
  </r>
  <r>
    <s v="Ski - Steve"/>
    <x v="15"/>
  </r>
  <r>
    <s v="Bill Bacon"/>
    <x v="8"/>
  </r>
  <r>
    <s v="Bill Bacon"/>
    <x v="0"/>
  </r>
  <r>
    <s v="Lance Crouch"/>
    <x v="9"/>
  </r>
  <r>
    <s v="Lance Crouch"/>
    <x v="7"/>
  </r>
  <r>
    <s v="Lance Crouch"/>
    <x v="25"/>
  </r>
  <r>
    <s v="Lance Crouch"/>
    <x v="0"/>
  </r>
  <r>
    <s v="Lance Crouch"/>
    <x v="15"/>
  </r>
  <r>
    <s v="Jim Solnay"/>
    <x v="3"/>
  </r>
  <r>
    <s v="Jim Solnay"/>
    <x v="2"/>
  </r>
  <r>
    <s v="Jim Solnay"/>
    <x v="0"/>
  </r>
  <r>
    <s v="Jim Solnay"/>
    <x v="8"/>
  </r>
  <r>
    <s v="Jim Solnay"/>
    <x v="9"/>
  </r>
  <r>
    <s v="Robbie Bryson"/>
    <x v="18"/>
  </r>
  <r>
    <s v="Robbie Bryson"/>
    <x v="6"/>
  </r>
  <r>
    <s v="Robbie Bryson"/>
    <x v="26"/>
  </r>
  <r>
    <s v="Bill Bacon"/>
    <x v="1"/>
  </r>
  <r>
    <s v="Jay Lally"/>
    <x v="13"/>
  </r>
  <r>
    <s v="Jay Lally"/>
    <x v="14"/>
  </r>
  <r>
    <s v="Danny Tran"/>
    <x v="6"/>
  </r>
  <r>
    <s v="Danny Tran"/>
    <x v="0"/>
  </r>
  <r>
    <s v="Danny Tran"/>
    <x v="5"/>
  </r>
  <r>
    <s v="Danny Tran"/>
    <x v="3"/>
  </r>
  <r>
    <s v="Danny Tran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F2:G30" firstHeaderRow="1" firstDataRow="1" firstDataCol="1"/>
  <pivotFields count="2">
    <pivotField dataField="1" showAll="0"/>
    <pivotField axis="axisRow" showAll="0">
      <items count="28">
        <item x="23"/>
        <item x="21"/>
        <item x="7"/>
        <item x="25"/>
        <item x="26"/>
        <item x="9"/>
        <item x="19"/>
        <item x="1"/>
        <item x="24"/>
        <item x="17"/>
        <item x="22"/>
        <item x="10"/>
        <item x="3"/>
        <item x="5"/>
        <item x="12"/>
        <item x="13"/>
        <item x="16"/>
        <item x="11"/>
        <item x="4"/>
        <item x="18"/>
        <item x="6"/>
        <item x="20"/>
        <item x="15"/>
        <item x="14"/>
        <item x="8"/>
        <item x="0"/>
        <item x="2"/>
        <item t="default"/>
      </items>
    </pivotField>
  </pivotFields>
  <rowFields count="1">
    <field x="1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Count of Name 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50"/>
  <sheetViews>
    <sheetView tabSelected="1" zoomScale="115" zoomScaleNormal="115" workbookViewId="0">
      <selection activeCell="B54" sqref="B54"/>
    </sheetView>
  </sheetViews>
  <sheetFormatPr defaultRowHeight="12.75" x14ac:dyDescent="0.2"/>
  <cols>
    <col min="1" max="1" width="21.7109375" customWidth="1"/>
    <col min="2" max="2" width="27.7109375" customWidth="1"/>
    <col min="3" max="3" width="10.140625" style="38" customWidth="1"/>
    <col min="4" max="4" width="13.85546875" style="3" customWidth="1"/>
    <col min="5" max="5" width="11.28515625" style="3" customWidth="1"/>
    <col min="6" max="6" width="13.7109375" style="3" customWidth="1"/>
    <col min="7" max="7" width="12.42578125" style="3" bestFit="1" customWidth="1"/>
    <col min="8" max="8" width="16.85546875" style="3" bestFit="1" customWidth="1"/>
    <col min="9" max="9" width="16.85546875" style="3" customWidth="1"/>
    <col min="10" max="10" width="15.140625" customWidth="1"/>
    <col min="11" max="11" width="10.28515625" bestFit="1" customWidth="1"/>
    <col min="12" max="12" width="10.28515625" customWidth="1"/>
    <col min="13" max="13" width="17.5703125" customWidth="1"/>
    <col min="15" max="15" width="9.140625" customWidth="1"/>
  </cols>
  <sheetData>
    <row r="1" spans="1:10" x14ac:dyDescent="0.2">
      <c r="A1" s="44" t="s">
        <v>34</v>
      </c>
      <c r="B1" s="45" t="s">
        <v>41</v>
      </c>
      <c r="C1" s="78" t="s">
        <v>76</v>
      </c>
      <c r="D1" s="43" t="s">
        <v>23</v>
      </c>
      <c r="E1" s="7" t="s">
        <v>24</v>
      </c>
      <c r="F1" s="7" t="s">
        <v>25</v>
      </c>
      <c r="G1" s="88" t="s">
        <v>9</v>
      </c>
      <c r="H1" s="7" t="s">
        <v>22</v>
      </c>
      <c r="I1" s="89" t="s">
        <v>165</v>
      </c>
      <c r="J1" s="149" t="s">
        <v>216</v>
      </c>
    </row>
    <row r="2" spans="1:10" x14ac:dyDescent="0.2">
      <c r="A2" s="46" t="str">
        <f>Scoreboard!$B$1</f>
        <v xml:space="preserve">Noles </v>
      </c>
      <c r="B2" s="5" t="str">
        <f>Scoreboard!$B$2</f>
        <v>Poe &amp; Keymont</v>
      </c>
      <c r="C2" s="79"/>
      <c r="D2" s="170">
        <f>Scoreboard!$C8</f>
        <v>-11</v>
      </c>
      <c r="E2" s="25">
        <f>Scoreboard!$C16</f>
        <v>-4</v>
      </c>
      <c r="F2" s="25">
        <f>Scoreboard!$C24</f>
        <v>-11</v>
      </c>
      <c r="G2" s="90">
        <f>Scoreboard!$C32</f>
        <v>-8</v>
      </c>
      <c r="H2" s="176">
        <f t="shared" ref="H2:H33" si="0">SUM(D2:G2)</f>
        <v>-34</v>
      </c>
      <c r="I2" s="90">
        <f t="shared" ref="I2:I33" si="1">SUM(D2:F2)</f>
        <v>-26</v>
      </c>
      <c r="J2" s="147">
        <f t="shared" ref="J2:J33" si="2">D2+E2</f>
        <v>-15</v>
      </c>
    </row>
    <row r="3" spans="1:10" x14ac:dyDescent="0.2">
      <c r="A3" s="46" t="str">
        <f>Scoreboard!$D$1</f>
        <v>Lally's Laggers</v>
      </c>
      <c r="B3" s="5" t="str">
        <f>Scoreboard!$D$2</f>
        <v>Jay Lally</v>
      </c>
      <c r="C3" s="216"/>
      <c r="D3" s="27">
        <f>Scoreboard!$E$8</f>
        <v>0</v>
      </c>
      <c r="E3" s="26">
        <f>Scoreboard!$E$16</f>
        <v>9</v>
      </c>
      <c r="F3" s="26">
        <f>Scoreboard!$E$24</f>
        <v>-13</v>
      </c>
      <c r="G3" s="91">
        <f>Scoreboard!$E$32</f>
        <v>-11</v>
      </c>
      <c r="H3" s="26">
        <f t="shared" si="0"/>
        <v>-15</v>
      </c>
      <c r="I3" s="90">
        <f t="shared" si="1"/>
        <v>-4</v>
      </c>
      <c r="J3" s="147">
        <f t="shared" si="2"/>
        <v>9</v>
      </c>
    </row>
    <row r="4" spans="1:10" x14ac:dyDescent="0.2">
      <c r="A4" s="46" t="str">
        <f>Scoreboard!$F$1</f>
        <v>Mickey G</v>
      </c>
      <c r="B4" s="5" t="str">
        <f>Scoreboard!$F$2</f>
        <v>Mick Graham</v>
      </c>
      <c r="C4" s="79"/>
      <c r="D4" s="27">
        <f>Scoreboard!$G$8</f>
        <v>7</v>
      </c>
      <c r="E4" s="26">
        <f>Scoreboard!$G$16</f>
        <v>-4</v>
      </c>
      <c r="F4" s="26">
        <f>Scoreboard!$G$24</f>
        <v>-2</v>
      </c>
      <c r="G4" s="91">
        <f>Scoreboard!$G$32</f>
        <v>-12</v>
      </c>
      <c r="H4" s="26">
        <f t="shared" si="0"/>
        <v>-11</v>
      </c>
      <c r="I4" s="90">
        <f t="shared" si="1"/>
        <v>1</v>
      </c>
      <c r="J4" s="147">
        <f t="shared" si="2"/>
        <v>3</v>
      </c>
    </row>
    <row r="5" spans="1:10" x14ac:dyDescent="0.2">
      <c r="A5" s="46" t="str">
        <f>Scoreboard!$H$1</f>
        <v xml:space="preserve">Frog Tavern </v>
      </c>
      <c r="B5" s="5" t="str">
        <f>Scoreboard!$H$2</f>
        <v>Drew &amp; Mayor</v>
      </c>
      <c r="C5" s="79"/>
      <c r="D5" s="27">
        <f>Scoreboard!$I$8</f>
        <v>-3</v>
      </c>
      <c r="E5" s="26">
        <f>Scoreboard!$I$16</f>
        <v>8</v>
      </c>
      <c r="F5" s="26">
        <f>Scoreboard!$I$24</f>
        <v>-9</v>
      </c>
      <c r="G5" s="91">
        <f>Scoreboard!$I$32</f>
        <v>-9</v>
      </c>
      <c r="H5" s="26">
        <f t="shared" si="0"/>
        <v>-13</v>
      </c>
      <c r="I5" s="90">
        <f t="shared" si="1"/>
        <v>-4</v>
      </c>
      <c r="J5" s="147">
        <f t="shared" si="2"/>
        <v>5</v>
      </c>
    </row>
    <row r="6" spans="1:10" x14ac:dyDescent="0.2">
      <c r="A6" s="46" t="str">
        <f>Scoreboard!$J$1</f>
        <v>Lally Dog</v>
      </c>
      <c r="B6" s="5" t="str">
        <f>Scoreboard!$J$2</f>
        <v xml:space="preserve">Jack &amp; Jay </v>
      </c>
      <c r="C6" s="79"/>
      <c r="D6" s="27">
        <f>Scoreboard!$K$8</f>
        <v>2</v>
      </c>
      <c r="E6" s="26">
        <f>Scoreboard!$K$16</f>
        <v>11</v>
      </c>
      <c r="F6" s="26">
        <f>Scoreboard!$K$24</f>
        <v>-12</v>
      </c>
      <c r="G6" s="91">
        <f>Scoreboard!$K$32</f>
        <v>-9</v>
      </c>
      <c r="H6" s="26">
        <f t="shared" si="0"/>
        <v>-8</v>
      </c>
      <c r="I6" s="90">
        <f t="shared" si="1"/>
        <v>1</v>
      </c>
      <c r="J6" s="147">
        <f t="shared" si="2"/>
        <v>13</v>
      </c>
    </row>
    <row r="7" spans="1:10" x14ac:dyDescent="0.2">
      <c r="A7" s="46" t="str">
        <f>Scoreboard!$L$1</f>
        <v>Read &amp; Mickey</v>
      </c>
      <c r="B7" s="5" t="str">
        <f>Scoreboard!$L$2</f>
        <v>Jason Read &amp; Mick Graham</v>
      </c>
      <c r="C7" s="79"/>
      <c r="D7" s="27">
        <f>Scoreboard!$M$8</f>
        <v>3</v>
      </c>
      <c r="E7" s="172">
        <f>Scoreboard!$M$16</f>
        <v>-11</v>
      </c>
      <c r="F7" s="26">
        <f>Scoreboard!$M$24</f>
        <v>-12</v>
      </c>
      <c r="G7" s="91">
        <f>Scoreboard!$M$32</f>
        <v>-5</v>
      </c>
      <c r="H7" s="26">
        <f t="shared" si="0"/>
        <v>-25</v>
      </c>
      <c r="I7" s="90">
        <f t="shared" si="1"/>
        <v>-20</v>
      </c>
      <c r="J7" s="147">
        <f t="shared" si="2"/>
        <v>-8</v>
      </c>
    </row>
    <row r="8" spans="1:10" x14ac:dyDescent="0.2">
      <c r="A8" s="46" t="str">
        <f>Scoreboard!$N$1</f>
        <v>Boladon</v>
      </c>
      <c r="B8" s="5" t="str">
        <f>Scoreboard!$N$2</f>
        <v>Chuck &amp; Jack</v>
      </c>
      <c r="C8" s="79"/>
      <c r="D8" s="27">
        <f>Scoreboard!$O$8</f>
        <v>-8</v>
      </c>
      <c r="E8" s="26">
        <f>Scoreboard!$O$16</f>
        <v>6</v>
      </c>
      <c r="F8" s="26">
        <f>Scoreboard!$O$24</f>
        <v>-4</v>
      </c>
      <c r="G8" s="91">
        <f>Scoreboard!$O$32</f>
        <v>-9</v>
      </c>
      <c r="H8" s="26">
        <f t="shared" si="0"/>
        <v>-15</v>
      </c>
      <c r="I8" s="90">
        <f t="shared" si="1"/>
        <v>-6</v>
      </c>
      <c r="J8" s="147">
        <f t="shared" si="2"/>
        <v>-2</v>
      </c>
    </row>
    <row r="9" spans="1:10" x14ac:dyDescent="0.2">
      <c r="A9" s="46" t="str">
        <f>Scoreboard!$P$1</f>
        <v>Final Round</v>
      </c>
      <c r="B9" s="5" t="str">
        <f>Scoreboard!$P$2</f>
        <v>Christian &amp; Box</v>
      </c>
      <c r="C9" s="79"/>
      <c r="D9" s="27">
        <f>Scoreboard!$Q$8</f>
        <v>-8</v>
      </c>
      <c r="E9" s="172">
        <f>Scoreboard!$Q$16</f>
        <v>-13</v>
      </c>
      <c r="F9" s="26">
        <f>Scoreboard!$Q$24</f>
        <v>-16</v>
      </c>
      <c r="G9" s="91">
        <f>Scoreboard!$Q$32</f>
        <v>2</v>
      </c>
      <c r="H9" s="172">
        <f t="shared" si="0"/>
        <v>-35</v>
      </c>
      <c r="I9" s="90">
        <f t="shared" si="1"/>
        <v>-37</v>
      </c>
      <c r="J9" s="147">
        <f t="shared" si="2"/>
        <v>-21</v>
      </c>
    </row>
    <row r="10" spans="1:10" x14ac:dyDescent="0.2">
      <c r="A10" s="46" t="str">
        <f>Scoreboard!$R$1</f>
        <v>Back-N-Back</v>
      </c>
      <c r="B10" s="5" t="str">
        <f>Scoreboard!$R$2</f>
        <v>Jeremy Black</v>
      </c>
      <c r="C10" s="79"/>
      <c r="D10" s="27" t="e">
        <f>Scoreboard!$S$8</f>
        <v>#N/A</v>
      </c>
      <c r="E10" s="26">
        <f>Scoreboard!$S$16</f>
        <v>-1</v>
      </c>
      <c r="F10" s="26">
        <f>Scoreboard!$S$24</f>
        <v>-6</v>
      </c>
      <c r="G10" s="91">
        <f>Scoreboard!$S$32</f>
        <v>-5</v>
      </c>
      <c r="H10" s="26" t="e">
        <f t="shared" si="0"/>
        <v>#N/A</v>
      </c>
      <c r="I10" s="90" t="e">
        <f t="shared" si="1"/>
        <v>#N/A</v>
      </c>
      <c r="J10" s="147" t="e">
        <f t="shared" si="2"/>
        <v>#N/A</v>
      </c>
    </row>
    <row r="11" spans="1:10" x14ac:dyDescent="0.2">
      <c r="A11" s="46" t="str">
        <f>Scoreboard!$T$1</f>
        <v>Moon Golf</v>
      </c>
      <c r="B11" s="5" t="str">
        <f>Scoreboard!$T$2</f>
        <v>Dan &amp; Anne Moon</v>
      </c>
      <c r="C11" s="79"/>
      <c r="D11" s="27">
        <f>Scoreboard!$U$8</f>
        <v>1</v>
      </c>
      <c r="E11" s="26">
        <f>Scoreboard!$U$16</f>
        <v>-2</v>
      </c>
      <c r="F11" s="26">
        <f>Scoreboard!$U$24</f>
        <v>1</v>
      </c>
      <c r="G11" s="91">
        <f>Scoreboard!$U$32</f>
        <v>-9</v>
      </c>
      <c r="H11" s="26">
        <f t="shared" si="0"/>
        <v>-9</v>
      </c>
      <c r="I11" s="90">
        <f t="shared" si="1"/>
        <v>0</v>
      </c>
      <c r="J11" s="147">
        <f t="shared" si="2"/>
        <v>-1</v>
      </c>
    </row>
    <row r="12" spans="1:10" x14ac:dyDescent="0.2">
      <c r="A12" s="46" t="str">
        <f>Scoreboard!$V$1</f>
        <v>Chicken Wingers</v>
      </c>
      <c r="B12" s="5" t="str">
        <f>Scoreboard!$V$2</f>
        <v>Tim Monroe</v>
      </c>
      <c r="C12" s="79"/>
      <c r="D12" s="27">
        <f>Scoreboard!$W$8</f>
        <v>-1</v>
      </c>
      <c r="E12" s="26">
        <f>Scoreboard!$W$16</f>
        <v>2</v>
      </c>
      <c r="F12" s="26">
        <f>Scoreboard!$W$24</f>
        <v>-13</v>
      </c>
      <c r="G12" s="91">
        <f>Scoreboard!$W$32</f>
        <v>-10</v>
      </c>
      <c r="H12" s="26">
        <f t="shared" si="0"/>
        <v>-22</v>
      </c>
      <c r="I12" s="90">
        <f t="shared" si="1"/>
        <v>-12</v>
      </c>
      <c r="J12" s="147">
        <f t="shared" si="2"/>
        <v>1</v>
      </c>
    </row>
    <row r="13" spans="1:10" x14ac:dyDescent="0.2">
      <c r="A13" s="46" t="str">
        <f>Scoreboard!$X$1</f>
        <v>Air Bacon</v>
      </c>
      <c r="B13" s="5" t="str">
        <f>Scoreboard!$X$2</f>
        <v>Bill Bacon</v>
      </c>
      <c r="C13" s="79"/>
      <c r="D13" s="27">
        <f>Scoreboard!$Y$8</f>
        <v>2</v>
      </c>
      <c r="E13" s="26">
        <f>Scoreboard!$Y$16</f>
        <v>4</v>
      </c>
      <c r="F13" s="26">
        <f>Scoreboard!$Y$24</f>
        <v>-14</v>
      </c>
      <c r="G13" s="91">
        <f>Scoreboard!$Y$32</f>
        <v>-3</v>
      </c>
      <c r="H13" s="26">
        <f t="shared" si="0"/>
        <v>-11</v>
      </c>
      <c r="I13" s="90">
        <f t="shared" si="1"/>
        <v>-8</v>
      </c>
      <c r="J13" s="147">
        <f t="shared" si="2"/>
        <v>6</v>
      </c>
    </row>
    <row r="14" spans="1:10" x14ac:dyDescent="0.2">
      <c r="A14" s="46" t="str">
        <f>Scoreboard!$Z$1</f>
        <v>Nine the Hardway</v>
      </c>
      <c r="B14" s="5" t="str">
        <f>Scoreboard!$Z$2</f>
        <v>Robbie Bryson</v>
      </c>
      <c r="C14" s="79"/>
      <c r="D14" s="27">
        <f>Scoreboard!$AA$8</f>
        <v>10</v>
      </c>
      <c r="E14" s="26">
        <f>Scoreboard!$AA$16</f>
        <v>-6</v>
      </c>
      <c r="F14" s="26">
        <f>Scoreboard!$AA$24</f>
        <v>-7</v>
      </c>
      <c r="G14" s="175">
        <f>Scoreboard!$AA$32</f>
        <v>-17</v>
      </c>
      <c r="H14" s="26">
        <f t="shared" si="0"/>
        <v>-20</v>
      </c>
      <c r="I14" s="90">
        <f t="shared" si="1"/>
        <v>-3</v>
      </c>
      <c r="J14" s="147">
        <f t="shared" si="2"/>
        <v>4</v>
      </c>
    </row>
    <row r="15" spans="1:10" x14ac:dyDescent="0.2">
      <c r="A15" s="46" t="str">
        <f>Scoreboard!$AB$1</f>
        <v xml:space="preserve">Liverpool FC </v>
      </c>
      <c r="B15" s="5" t="str">
        <f>Scoreboard!$AB$2</f>
        <v>Robbie Bryson</v>
      </c>
      <c r="C15" s="79"/>
      <c r="D15" s="27">
        <f>Scoreboard!$AC$8</f>
        <v>-4</v>
      </c>
      <c r="E15" s="26">
        <f>Scoreboard!$AC$16</f>
        <v>2</v>
      </c>
      <c r="F15" s="172">
        <f>Scoreboard!$AC$24</f>
        <v>-19</v>
      </c>
      <c r="G15" s="91">
        <f>Scoreboard!$AC$32</f>
        <v>-7</v>
      </c>
      <c r="H15" s="26">
        <f t="shared" si="0"/>
        <v>-28</v>
      </c>
      <c r="I15" s="90">
        <f t="shared" si="1"/>
        <v>-21</v>
      </c>
      <c r="J15" s="147">
        <f t="shared" si="2"/>
        <v>-2</v>
      </c>
    </row>
    <row r="16" spans="1:10" x14ac:dyDescent="0.2">
      <c r="A16" s="46" t="str">
        <f>Scoreboard!$AD$1</f>
        <v>Masters Dominators</v>
      </c>
      <c r="B16" s="5" t="str">
        <f>Scoreboard!$AD$2</f>
        <v>Don V &amp; Mike Fischer</v>
      </c>
      <c r="C16" s="79"/>
      <c r="D16" s="27">
        <f>Scoreboard!$AE$8</f>
        <v>-6</v>
      </c>
      <c r="E16" s="26">
        <f>Scoreboard!$AE$16</f>
        <v>2</v>
      </c>
      <c r="F16" s="26">
        <f>Scoreboard!$AE$24</f>
        <v>-17</v>
      </c>
      <c r="G16" s="91">
        <f>Scoreboard!$AE$32</f>
        <v>-10</v>
      </c>
      <c r="H16" s="26">
        <f t="shared" si="0"/>
        <v>-31</v>
      </c>
      <c r="I16" s="90">
        <f t="shared" si="1"/>
        <v>-21</v>
      </c>
      <c r="J16" s="147">
        <f t="shared" si="2"/>
        <v>-4</v>
      </c>
    </row>
    <row r="17" spans="1:10" x14ac:dyDescent="0.2">
      <c r="A17" s="46" t="str">
        <f>Scoreboard!$AF$1</f>
        <v>Firefighters</v>
      </c>
      <c r="B17" s="5" t="str">
        <f>Scoreboard!$AF$2</f>
        <v>Tom Morissette</v>
      </c>
      <c r="C17" s="79"/>
      <c r="D17" s="27">
        <f>Scoreboard!$AG$8</f>
        <v>4</v>
      </c>
      <c r="E17" s="26">
        <f>Scoreboard!$AG$16</f>
        <v>-4</v>
      </c>
      <c r="F17" s="26">
        <f>Scoreboard!$AG$24</f>
        <v>-11</v>
      </c>
      <c r="G17" s="91">
        <f>Scoreboard!$AG$32</f>
        <v>-7</v>
      </c>
      <c r="H17" s="26">
        <f t="shared" si="0"/>
        <v>-18</v>
      </c>
      <c r="I17" s="90">
        <f t="shared" si="1"/>
        <v>-11</v>
      </c>
      <c r="J17" s="147">
        <f t="shared" si="2"/>
        <v>0</v>
      </c>
    </row>
    <row r="18" spans="1:10" x14ac:dyDescent="0.2">
      <c r="A18" s="46" t="str">
        <f>Scoreboard!$AH$1</f>
        <v>Great Scot</v>
      </c>
      <c r="B18" s="5" t="str">
        <f>Scoreboard!$AH$2</f>
        <v>Rob Roy</v>
      </c>
      <c r="C18" s="79"/>
      <c r="D18" s="27">
        <f>Scoreboard!$AI$8</f>
        <v>-7</v>
      </c>
      <c r="E18" s="26">
        <f>Scoreboard!$AI$16</f>
        <v>-7</v>
      </c>
      <c r="F18" s="26">
        <f>Scoreboard!$AI$24</f>
        <v>-11</v>
      </c>
      <c r="G18" s="91">
        <f>Scoreboard!$AI$32</f>
        <v>-6</v>
      </c>
      <c r="H18" s="26">
        <f t="shared" si="0"/>
        <v>-31</v>
      </c>
      <c r="I18" s="90">
        <f t="shared" si="1"/>
        <v>-25</v>
      </c>
      <c r="J18" s="147">
        <f t="shared" si="2"/>
        <v>-14</v>
      </c>
    </row>
    <row r="19" spans="1:10" x14ac:dyDescent="0.2">
      <c r="A19" s="46" t="str">
        <f>Scoreboard!$AJ$1</f>
        <v xml:space="preserve">Nobody Cares </v>
      </c>
      <c r="B19" s="5" t="str">
        <f>Scoreboard!$AJ$2</f>
        <v>Jim Flagg</v>
      </c>
      <c r="C19" s="79"/>
      <c r="D19" s="27">
        <f>Scoreboard!$AK$8</f>
        <v>-6</v>
      </c>
      <c r="E19" s="172">
        <f>Scoreboard!$AK$16</f>
        <v>-8</v>
      </c>
      <c r="F19" s="26">
        <f>Scoreboard!$AK$24</f>
        <v>-9</v>
      </c>
      <c r="G19" s="91">
        <f>Scoreboard!$AK$32</f>
        <v>-2</v>
      </c>
      <c r="H19" s="26">
        <f t="shared" si="0"/>
        <v>-25</v>
      </c>
      <c r="I19" s="90">
        <f t="shared" si="1"/>
        <v>-23</v>
      </c>
      <c r="J19" s="147">
        <f t="shared" si="2"/>
        <v>-14</v>
      </c>
    </row>
    <row r="20" spans="1:10" x14ac:dyDescent="0.2">
      <c r="A20" s="46" t="str">
        <f>Scoreboard!$AL$1</f>
        <v>Marky Mark</v>
      </c>
      <c r="B20" s="5" t="str">
        <f>Scoreboard!$AL$2</f>
        <v>Mark Smith</v>
      </c>
      <c r="C20" s="79"/>
      <c r="D20" s="27">
        <f>Scoreboard!$AM$8</f>
        <v>5</v>
      </c>
      <c r="E20" s="26">
        <f>Scoreboard!$AM$16</f>
        <v>2</v>
      </c>
      <c r="F20" s="26">
        <f>Scoreboard!$AM$24</f>
        <v>-10</v>
      </c>
      <c r="G20" s="91">
        <f>Scoreboard!$AM$32</f>
        <v>2</v>
      </c>
      <c r="H20" s="26">
        <f t="shared" si="0"/>
        <v>-1</v>
      </c>
      <c r="I20" s="90">
        <f t="shared" si="1"/>
        <v>-3</v>
      </c>
      <c r="J20" s="147">
        <f t="shared" si="2"/>
        <v>7</v>
      </c>
    </row>
    <row r="21" spans="1:10" x14ac:dyDescent="0.2">
      <c r="A21" s="46" t="str">
        <f>Scoreboard!$AN$1</f>
        <v>VeeBee</v>
      </c>
      <c r="B21" s="5" t="str">
        <f>Scoreboard!$AN$2</f>
        <v>Gordon Parker &amp; Peter Barry</v>
      </c>
      <c r="C21" s="79"/>
      <c r="D21" s="27">
        <f>Scoreboard!$AO$8</f>
        <v>-5</v>
      </c>
      <c r="E21" s="26">
        <f>Scoreboard!$AO$16</f>
        <v>1</v>
      </c>
      <c r="F21" s="26">
        <f>Scoreboard!$AO$24</f>
        <v>-11</v>
      </c>
      <c r="G21" s="91">
        <f>Scoreboard!$AO$32</f>
        <v>-8</v>
      </c>
      <c r="H21" s="26">
        <f t="shared" si="0"/>
        <v>-23</v>
      </c>
      <c r="I21" s="90">
        <f t="shared" si="1"/>
        <v>-15</v>
      </c>
      <c r="J21" s="147">
        <f t="shared" si="2"/>
        <v>-4</v>
      </c>
    </row>
    <row r="22" spans="1:10" x14ac:dyDescent="0.2">
      <c r="A22" s="46" t="str">
        <f>Scoreboard!$AP$1</f>
        <v>The Heavyweights</v>
      </c>
      <c r="B22" s="5" t="str">
        <f>Scoreboard!$AP$2</f>
        <v>Mike Poppell &amp; Marc Pfonnenstein</v>
      </c>
      <c r="C22" s="79"/>
      <c r="D22" s="171">
        <f>Scoreboard!$AQ$8</f>
        <v>-11</v>
      </c>
      <c r="E22" s="26">
        <f>Scoreboard!$AQ$16</f>
        <v>3</v>
      </c>
      <c r="F22" s="26">
        <f>Scoreboard!$AQ$24</f>
        <v>-12</v>
      </c>
      <c r="G22" s="91">
        <f>Scoreboard!$AQ$32</f>
        <v>-7</v>
      </c>
      <c r="H22" s="26">
        <f t="shared" si="0"/>
        <v>-27</v>
      </c>
      <c r="I22" s="90">
        <f t="shared" si="1"/>
        <v>-20</v>
      </c>
      <c r="J22" s="147">
        <f t="shared" si="2"/>
        <v>-8</v>
      </c>
    </row>
    <row r="23" spans="1:10" x14ac:dyDescent="0.2">
      <c r="A23" s="46" t="str">
        <f>Scoreboard!$AR$1</f>
        <v xml:space="preserve">DB Hookers </v>
      </c>
      <c r="B23" s="5" t="str">
        <f>Scoreboard!$AR$2</f>
        <v>Mike Davis &amp; Robert Stephenson</v>
      </c>
      <c r="C23" s="79"/>
      <c r="D23" s="27">
        <f>Scoreboard!$AS$8</f>
        <v>1</v>
      </c>
      <c r="E23" s="26">
        <f>Scoreboard!$AS$16</f>
        <v>1</v>
      </c>
      <c r="F23" s="26">
        <f>Scoreboard!$AS$24</f>
        <v>-5</v>
      </c>
      <c r="G23" s="91">
        <f>Scoreboard!$AS$32</f>
        <v>5</v>
      </c>
      <c r="H23" s="26">
        <f t="shared" si="0"/>
        <v>2</v>
      </c>
      <c r="I23" s="90">
        <f t="shared" si="1"/>
        <v>-3</v>
      </c>
      <c r="J23" s="147">
        <f t="shared" si="2"/>
        <v>2</v>
      </c>
    </row>
    <row r="24" spans="1:10" x14ac:dyDescent="0.2">
      <c r="A24" s="46" t="str">
        <f>Scoreboard!$AT$1</f>
        <v>Tiagra Woods</v>
      </c>
      <c r="B24" s="5" t="str">
        <f>Scoreboard!$AT$2</f>
        <v>J. Kee, K. Kuhnel, C.Nicolan, J Ullivari</v>
      </c>
      <c r="C24" s="79"/>
      <c r="D24" s="27">
        <f>Scoreboard!$AU$8</f>
        <v>-5</v>
      </c>
      <c r="E24" s="26">
        <f>Scoreboard!$AU$16</f>
        <v>1</v>
      </c>
      <c r="F24" s="26">
        <f>Scoreboard!$AU$24</f>
        <v>-15</v>
      </c>
      <c r="G24" s="91">
        <f>Scoreboard!$AU$32</f>
        <v>-2</v>
      </c>
      <c r="H24" s="26">
        <f t="shared" si="0"/>
        <v>-21</v>
      </c>
      <c r="I24" s="90">
        <f t="shared" si="1"/>
        <v>-19</v>
      </c>
      <c r="J24" s="147">
        <f t="shared" si="2"/>
        <v>-4</v>
      </c>
    </row>
    <row r="25" spans="1:10" x14ac:dyDescent="0.2">
      <c r="A25" s="46" t="str">
        <f>Scoreboard!$AV$1</f>
        <v>Ace's</v>
      </c>
      <c r="B25" s="46" t="str">
        <f>Scoreboard!$AV$2</f>
        <v>Julian Martini</v>
      </c>
      <c r="C25" s="79"/>
      <c r="D25" s="27">
        <f>Scoreboard!AW$8</f>
        <v>-7</v>
      </c>
      <c r="E25" s="26">
        <f>Scoreboard!AW$16</f>
        <v>-2</v>
      </c>
      <c r="F25" s="26">
        <f>Scoreboard!AW$24</f>
        <v>-17</v>
      </c>
      <c r="G25" s="91">
        <f>Scoreboard!AW$32</f>
        <v>-9</v>
      </c>
      <c r="H25" s="172">
        <f t="shared" si="0"/>
        <v>-35</v>
      </c>
      <c r="I25" s="90">
        <f t="shared" si="1"/>
        <v>-26</v>
      </c>
      <c r="J25" s="147">
        <f t="shared" si="2"/>
        <v>-9</v>
      </c>
    </row>
    <row r="26" spans="1:10" x14ac:dyDescent="0.2">
      <c r="A26" s="46" t="str">
        <f>Scoreboard!$AX$1</f>
        <v>Hurricane Augusta</v>
      </c>
      <c r="B26" s="46" t="str">
        <f>Scoreboard!$AX$2</f>
        <v>Greg McMillan</v>
      </c>
      <c r="C26" s="80"/>
      <c r="D26" s="55">
        <f>Scoreboard!AY$8</f>
        <v>3</v>
      </c>
      <c r="E26" s="26">
        <f>Scoreboard!AY$16</f>
        <v>1</v>
      </c>
      <c r="F26" s="26">
        <f>Scoreboard!AY$24</f>
        <v>-11</v>
      </c>
      <c r="G26" s="91">
        <f>Scoreboard!AY$32</f>
        <v>-2</v>
      </c>
      <c r="H26" s="26">
        <f t="shared" si="0"/>
        <v>-9</v>
      </c>
      <c r="I26" s="90">
        <f t="shared" si="1"/>
        <v>-7</v>
      </c>
      <c r="J26" s="147">
        <f t="shared" si="2"/>
        <v>4</v>
      </c>
    </row>
    <row r="27" spans="1:10" x14ac:dyDescent="0.2">
      <c r="A27" s="46" t="str">
        <f>Scoreboard!$AZ$1</f>
        <v xml:space="preserve">Boomer Sooner </v>
      </c>
      <c r="B27" s="46" t="str">
        <f>Scoreboard!$AZ$2</f>
        <v>Greg McMilan</v>
      </c>
      <c r="C27" s="79"/>
      <c r="D27" s="27">
        <f>Scoreboard!BA$8</f>
        <v>5</v>
      </c>
      <c r="E27" s="27">
        <f>Scoreboard!BA$16</f>
        <v>0</v>
      </c>
      <c r="F27" s="26">
        <f>Scoreboard!BA$24</f>
        <v>-6</v>
      </c>
      <c r="G27" s="91">
        <f>Scoreboard!BA$32</f>
        <v>-11</v>
      </c>
      <c r="H27" s="26">
        <f t="shared" si="0"/>
        <v>-12</v>
      </c>
      <c r="I27" s="90">
        <f t="shared" si="1"/>
        <v>-1</v>
      </c>
      <c r="J27" s="147">
        <f t="shared" si="2"/>
        <v>5</v>
      </c>
    </row>
    <row r="28" spans="1:10" x14ac:dyDescent="0.2">
      <c r="A28" s="46" t="str">
        <f>Scoreboard!$BB$1</f>
        <v>Garheard</v>
      </c>
      <c r="B28" s="46" t="str">
        <f>Scoreboard!$BB$2</f>
        <v>Garth Savage</v>
      </c>
      <c r="C28" s="79"/>
      <c r="D28" s="27">
        <f>Scoreboard!BC$8</f>
        <v>-9</v>
      </c>
      <c r="E28" s="26">
        <f>Scoreboard!BC$16</f>
        <v>4</v>
      </c>
      <c r="F28" s="26">
        <f>Scoreboard!BC$24</f>
        <v>-10</v>
      </c>
      <c r="G28" s="91">
        <f>Scoreboard!BC$32</f>
        <v>-7</v>
      </c>
      <c r="H28" s="26">
        <f t="shared" si="0"/>
        <v>-22</v>
      </c>
      <c r="I28" s="90">
        <f t="shared" si="1"/>
        <v>-15</v>
      </c>
      <c r="J28" s="147">
        <f t="shared" si="2"/>
        <v>-5</v>
      </c>
    </row>
    <row r="29" spans="1:10" x14ac:dyDescent="0.2">
      <c r="A29" s="46" t="str">
        <f>Scoreboard!BD1</f>
        <v>CBS Can't Be Stopped</v>
      </c>
      <c r="B29" s="46" t="str">
        <f>Scoreboard!$BD$2</f>
        <v>Kevin &amp; Reda Rozanski</v>
      </c>
      <c r="C29" s="79"/>
      <c r="D29" s="27">
        <f>Scoreboard!BE$8</f>
        <v>1</v>
      </c>
      <c r="E29" s="27">
        <f>Scoreboard!BE$16</f>
        <v>9</v>
      </c>
      <c r="F29" s="172">
        <f>Scoreboard!BE$24</f>
        <v>-18</v>
      </c>
      <c r="G29" s="91">
        <f>Scoreboard!BE$32</f>
        <v>-5</v>
      </c>
      <c r="H29" s="26">
        <f t="shared" si="0"/>
        <v>-13</v>
      </c>
      <c r="I29" s="90">
        <f t="shared" si="1"/>
        <v>-8</v>
      </c>
      <c r="J29" s="147">
        <f t="shared" si="2"/>
        <v>10</v>
      </c>
    </row>
    <row r="30" spans="1:10" x14ac:dyDescent="0.2">
      <c r="A30" s="46" t="str">
        <f>Scoreboard!$BF$1</f>
        <v>Blue Nation</v>
      </c>
      <c r="B30" s="46" t="str">
        <f>Scoreboard!$BF$2</f>
        <v>Kevin &amp; Reda Rozanski</v>
      </c>
      <c r="C30" s="79"/>
      <c r="D30" s="27">
        <f>Scoreboard!BG$8</f>
        <v>-4</v>
      </c>
      <c r="E30" s="26">
        <f>Scoreboard!BG$16</f>
        <v>-4</v>
      </c>
      <c r="F30" s="26">
        <f>Scoreboard!BG$24</f>
        <v>-11</v>
      </c>
      <c r="G30" s="91">
        <f>Scoreboard!BG$32</f>
        <v>-15</v>
      </c>
      <c r="H30" s="172">
        <f t="shared" si="0"/>
        <v>-34</v>
      </c>
      <c r="I30" s="90">
        <f t="shared" si="1"/>
        <v>-19</v>
      </c>
      <c r="J30" s="147">
        <f t="shared" si="2"/>
        <v>-8</v>
      </c>
    </row>
    <row r="31" spans="1:10" x14ac:dyDescent="0.2">
      <c r="A31" s="46" t="str">
        <f>Scoreboard!$BH$1</f>
        <v>Phillyrobb</v>
      </c>
      <c r="B31" s="46" t="str">
        <f>Scoreboard!$BH$2</f>
        <v>Phil G &amp; Robbie B</v>
      </c>
      <c r="C31" s="79"/>
      <c r="D31" s="27">
        <f>Scoreboard!BI$8</f>
        <v>4</v>
      </c>
      <c r="E31" s="27">
        <f>Scoreboard!BI$16</f>
        <v>3</v>
      </c>
      <c r="F31" s="26">
        <f>Scoreboard!BI$24</f>
        <v>-1</v>
      </c>
      <c r="G31" s="91">
        <f>Scoreboard!BI$32</f>
        <v>-13</v>
      </c>
      <c r="H31" s="26">
        <f t="shared" si="0"/>
        <v>-7</v>
      </c>
      <c r="I31" s="90">
        <f t="shared" si="1"/>
        <v>6</v>
      </c>
      <c r="J31" s="147">
        <f t="shared" si="2"/>
        <v>7</v>
      </c>
    </row>
    <row r="32" spans="1:10" x14ac:dyDescent="0.2">
      <c r="A32" s="46" t="str">
        <f>Scoreboard!$BJ$1</f>
        <v>The Gator &amp; The Dawg</v>
      </c>
      <c r="B32" s="46" t="str">
        <f>Scoreboard!$BJ$2</f>
        <v>R Mangan &amp; M Hale</v>
      </c>
      <c r="C32" s="79"/>
      <c r="D32" s="27">
        <f>Scoreboard!BK$8</f>
        <v>0</v>
      </c>
      <c r="E32" s="26">
        <f>Scoreboard!BK$16</f>
        <v>0</v>
      </c>
      <c r="F32" s="26">
        <f>Scoreboard!BK$24</f>
        <v>-11</v>
      </c>
      <c r="G32" s="91">
        <f>Scoreboard!BK$32</f>
        <v>0</v>
      </c>
      <c r="H32" s="26">
        <f t="shared" si="0"/>
        <v>-11</v>
      </c>
      <c r="I32" s="90">
        <f t="shared" si="1"/>
        <v>-11</v>
      </c>
      <c r="J32" s="147">
        <f t="shared" si="2"/>
        <v>0</v>
      </c>
    </row>
    <row r="33" spans="1:10" x14ac:dyDescent="0.2">
      <c r="A33" s="46" t="str">
        <f>Scoreboard!$BL$1</f>
        <v>Queen His Ass</v>
      </c>
      <c r="B33" s="46" t="str">
        <f>Scoreboard!$BL$2</f>
        <v>R Mangan</v>
      </c>
      <c r="C33" s="79"/>
      <c r="D33" s="27">
        <f>Scoreboard!BM$8</f>
        <v>0</v>
      </c>
      <c r="E33" s="26">
        <f>Scoreboard!BM$16</f>
        <v>-1</v>
      </c>
      <c r="F33" s="26">
        <f>Scoreboard!BM$24</f>
        <v>-14</v>
      </c>
      <c r="G33" s="91">
        <f>Scoreboard!BM$32</f>
        <v>-7</v>
      </c>
      <c r="H33" s="26">
        <f t="shared" si="0"/>
        <v>-22</v>
      </c>
      <c r="I33" s="90">
        <f t="shared" si="1"/>
        <v>-15</v>
      </c>
      <c r="J33" s="147">
        <f t="shared" si="2"/>
        <v>-1</v>
      </c>
    </row>
    <row r="34" spans="1:10" x14ac:dyDescent="0.2">
      <c r="A34" s="46" t="str">
        <f>Scoreboard!$BN$1</f>
        <v>Chucktown Cooper</v>
      </c>
      <c r="B34" s="46" t="str">
        <f>Scoreboard!$BN$2</f>
        <v>David Cooper</v>
      </c>
      <c r="C34" s="79"/>
      <c r="D34" s="27">
        <f>Scoreboard!BO$8</f>
        <v>1</v>
      </c>
      <c r="E34" s="26">
        <f>Scoreboard!BO$16</f>
        <v>8</v>
      </c>
      <c r="F34" s="26">
        <f>Scoreboard!BO$24</f>
        <v>-14</v>
      </c>
      <c r="G34" s="91">
        <f>Scoreboard!BO$32</f>
        <v>-15</v>
      </c>
      <c r="H34" s="26">
        <f t="shared" ref="H34:H58" si="3">SUM(D34:G34)</f>
        <v>-20</v>
      </c>
      <c r="I34" s="90">
        <f t="shared" ref="I34:I57" si="4">SUM(D34:F34)</f>
        <v>-5</v>
      </c>
      <c r="J34" s="147">
        <f t="shared" ref="J34:J58" si="5">D34+E34</f>
        <v>9</v>
      </c>
    </row>
    <row r="35" spans="1:10" x14ac:dyDescent="0.2">
      <c r="A35" s="46" t="str">
        <f>Scoreboard!$BP$1</f>
        <v>It's All Abut hedge</v>
      </c>
      <c r="B35" s="46" t="str">
        <f>Scoreboard!$BP$2</f>
        <v>Pirpo, Ap, Gunny, Hedge</v>
      </c>
      <c r="C35" s="79"/>
      <c r="D35" s="27">
        <f>Scoreboard!BQ$8</f>
        <v>-7</v>
      </c>
      <c r="E35" s="26">
        <f>Scoreboard!BQ$16</f>
        <v>1</v>
      </c>
      <c r="F35" s="26">
        <f>Scoreboard!BQ$24</f>
        <v>-10</v>
      </c>
      <c r="G35" s="91">
        <f>Scoreboard!BQ$32</f>
        <v>-12</v>
      </c>
      <c r="H35" s="26">
        <f t="shared" si="3"/>
        <v>-28</v>
      </c>
      <c r="I35" s="90">
        <f t="shared" si="4"/>
        <v>-16</v>
      </c>
      <c r="J35" s="147">
        <f t="shared" si="5"/>
        <v>-6</v>
      </c>
    </row>
    <row r="36" spans="1:10" ht="14.25" customHeight="1" x14ac:dyDescent="0.2">
      <c r="A36" s="46" t="str">
        <f>Scoreboard!$BR$1</f>
        <v>Pirpo Wabo</v>
      </c>
      <c r="B36" s="46" t="str">
        <f>Scoreboard!$BR$2</f>
        <v>Pirpo &amp; S. Kingston</v>
      </c>
      <c r="C36" s="79"/>
      <c r="D36" s="27">
        <f>Scoreboard!BS$8</f>
        <v>3</v>
      </c>
      <c r="E36" s="26">
        <f>Scoreboard!BS$16</f>
        <v>-4</v>
      </c>
      <c r="F36" s="26">
        <f>Scoreboard!BS$24</f>
        <v>-4</v>
      </c>
      <c r="G36" s="91">
        <f>Scoreboard!BS$32</f>
        <v>-13</v>
      </c>
      <c r="H36" s="26">
        <f t="shared" si="3"/>
        <v>-18</v>
      </c>
      <c r="I36" s="90">
        <f t="shared" si="4"/>
        <v>-5</v>
      </c>
      <c r="J36" s="147">
        <f t="shared" si="5"/>
        <v>-1</v>
      </c>
    </row>
    <row r="37" spans="1:10" ht="14.25" customHeight="1" x14ac:dyDescent="0.2">
      <c r="A37" s="46" t="str">
        <f>Scoreboard!$BT$1</f>
        <v>DABank</v>
      </c>
      <c r="B37" s="46" t="str">
        <f>Scoreboard!$BT$2</f>
        <v>Dave Bankowski</v>
      </c>
      <c r="C37" s="79"/>
      <c r="D37" s="27">
        <f>Scoreboard!BU$8</f>
        <v>-3</v>
      </c>
      <c r="E37" s="26">
        <f>Scoreboard!BU$16</f>
        <v>-5</v>
      </c>
      <c r="F37" s="26">
        <f>Scoreboard!BU$24</f>
        <v>-14</v>
      </c>
      <c r="G37" s="91">
        <f>Scoreboard!BU$32</f>
        <v>-10</v>
      </c>
      <c r="H37" s="26">
        <f t="shared" si="3"/>
        <v>-32</v>
      </c>
      <c r="I37" s="90">
        <f t="shared" si="4"/>
        <v>-22</v>
      </c>
      <c r="J37" s="147">
        <f t="shared" si="5"/>
        <v>-8</v>
      </c>
    </row>
    <row r="38" spans="1:10" ht="14.25" customHeight="1" x14ac:dyDescent="0.2">
      <c r="A38" s="46" t="str">
        <f>Scoreboard!$BV$1</f>
        <v>1st Group Out</v>
      </c>
      <c r="B38" s="46" t="str">
        <f>Scoreboard!$BV$2</f>
        <v>Dbanl, Bob Popp, Don E., Bob Dumey</v>
      </c>
      <c r="C38" s="79"/>
      <c r="D38" s="27">
        <f>Scoreboard!BW$8</f>
        <v>3</v>
      </c>
      <c r="E38" s="26">
        <f>Scoreboard!BW$16</f>
        <v>-1</v>
      </c>
      <c r="F38" s="26">
        <f>Scoreboard!BW$24</f>
        <v>-9</v>
      </c>
      <c r="G38" s="91">
        <f>Scoreboard!BW$32</f>
        <v>-8</v>
      </c>
      <c r="H38" s="26">
        <f t="shared" si="3"/>
        <v>-15</v>
      </c>
      <c r="I38" s="90">
        <f t="shared" si="4"/>
        <v>-7</v>
      </c>
      <c r="J38" s="147">
        <f t="shared" si="5"/>
        <v>2</v>
      </c>
    </row>
    <row r="39" spans="1:10" ht="14.25" customHeight="1" x14ac:dyDescent="0.2">
      <c r="A39" s="46" t="str">
        <f>Scoreboard!$BX$1</f>
        <v>SandBaggers</v>
      </c>
      <c r="B39" s="46" t="str">
        <f>Scoreboard!$BX$2</f>
        <v>Willie Ray &amp; Glen Davis</v>
      </c>
      <c r="C39" s="79"/>
      <c r="D39" s="27">
        <f>Scoreboard!BY$8</f>
        <v>2</v>
      </c>
      <c r="E39" s="26">
        <f>Scoreboard!BY$16</f>
        <v>-3</v>
      </c>
      <c r="F39" s="26">
        <f>Scoreboard!BY$24</f>
        <v>-2</v>
      </c>
      <c r="G39" s="91">
        <f>Scoreboard!BY$32</f>
        <v>-15</v>
      </c>
      <c r="H39" s="26">
        <f t="shared" si="3"/>
        <v>-18</v>
      </c>
      <c r="I39" s="90">
        <f t="shared" si="4"/>
        <v>-3</v>
      </c>
      <c r="J39" s="147">
        <f t="shared" si="5"/>
        <v>-1</v>
      </c>
    </row>
    <row r="40" spans="1:10" ht="14.25" customHeight="1" x14ac:dyDescent="0.2">
      <c r="A40" s="46" t="str">
        <f>Scoreboard!$BZ$1</f>
        <v>Sultans of Schwing</v>
      </c>
      <c r="B40" s="46" t="str">
        <f>Scoreboard!$BZ$2</f>
        <v>Joe G. Pike Perkins</v>
      </c>
      <c r="C40" s="79"/>
      <c r="D40" s="27">
        <f>Scoreboard!CA$8</f>
        <v>9</v>
      </c>
      <c r="E40" s="26">
        <f>Scoreboard!CA$16</f>
        <v>0</v>
      </c>
      <c r="F40" s="26">
        <f>Scoreboard!CA$24</f>
        <v>-7</v>
      </c>
      <c r="G40" s="91">
        <f>Scoreboard!CA$32</f>
        <v>-12</v>
      </c>
      <c r="H40" s="26">
        <f t="shared" si="3"/>
        <v>-10</v>
      </c>
      <c r="I40" s="90">
        <f t="shared" si="4"/>
        <v>2</v>
      </c>
      <c r="J40" s="147">
        <f t="shared" si="5"/>
        <v>9</v>
      </c>
    </row>
    <row r="41" spans="1:10" ht="14.25" customHeight="1" x14ac:dyDescent="0.2">
      <c r="A41" s="46" t="str">
        <f>Scoreboard!$CB$1</f>
        <v>Shank &amp; Thank</v>
      </c>
      <c r="B41" s="46" t="str">
        <f>Scoreboard!$CB$2</f>
        <v>Davarius Jenkins</v>
      </c>
      <c r="C41" s="79"/>
      <c r="D41" s="27">
        <f>Scoreboard!CC$8</f>
        <v>3</v>
      </c>
      <c r="E41" s="26">
        <f>Scoreboard!CC$16</f>
        <v>0</v>
      </c>
      <c r="F41" s="26">
        <f>Scoreboard!CC$24</f>
        <v>-1</v>
      </c>
      <c r="G41" s="91">
        <f>Scoreboard!CC$32</f>
        <v>-5</v>
      </c>
      <c r="H41" s="26">
        <f t="shared" si="3"/>
        <v>-3</v>
      </c>
      <c r="I41" s="90">
        <f t="shared" si="4"/>
        <v>2</v>
      </c>
      <c r="J41" s="147">
        <f t="shared" si="5"/>
        <v>3</v>
      </c>
    </row>
    <row r="42" spans="1:10" ht="14.25" customHeight="1" x14ac:dyDescent="0.2">
      <c r="A42" s="46" t="str">
        <f>Scoreboard!$CD$1</f>
        <v>Team Bozak</v>
      </c>
      <c r="B42" s="46" t="str">
        <f>Scoreboard!$CD$2</f>
        <v xml:space="preserve">Bill O </v>
      </c>
      <c r="C42" s="79"/>
      <c r="D42" s="27">
        <f>Scoreboard!CE$8</f>
        <v>-9</v>
      </c>
      <c r="E42" s="26">
        <f>Scoreboard!CE$16</f>
        <v>-5</v>
      </c>
      <c r="F42" s="26">
        <f>Scoreboard!CE$24</f>
        <v>-16</v>
      </c>
      <c r="G42" s="91">
        <f>Scoreboard!CE$32</f>
        <v>-4</v>
      </c>
      <c r="H42" s="172">
        <f t="shared" si="3"/>
        <v>-34</v>
      </c>
      <c r="I42" s="90">
        <f t="shared" si="4"/>
        <v>-30</v>
      </c>
      <c r="J42" s="147">
        <f t="shared" si="5"/>
        <v>-14</v>
      </c>
    </row>
    <row r="43" spans="1:10" ht="14.25" customHeight="1" x14ac:dyDescent="0.2">
      <c r="A43" s="46" t="str">
        <f>Scoreboard!$CF$1</f>
        <v>Off Course</v>
      </c>
      <c r="B43" s="46" t="str">
        <f>Scoreboard!$CF$2</f>
        <v>JB / BP</v>
      </c>
      <c r="C43" s="79"/>
      <c r="D43" s="27">
        <f>Scoreboard!CG$8</f>
        <v>-1</v>
      </c>
      <c r="E43" s="26">
        <f>Scoreboard!CG$16</f>
        <v>-1</v>
      </c>
      <c r="F43" s="26">
        <f>Scoreboard!CG$24</f>
        <v>-16</v>
      </c>
      <c r="G43" s="91">
        <f>Scoreboard!CG$32</f>
        <v>-1</v>
      </c>
      <c r="H43" s="26">
        <f t="shared" si="3"/>
        <v>-19</v>
      </c>
      <c r="I43" s="90">
        <f t="shared" si="4"/>
        <v>-18</v>
      </c>
      <c r="J43" s="147">
        <f t="shared" si="5"/>
        <v>-2</v>
      </c>
    </row>
    <row r="44" spans="1:10" ht="14.25" customHeight="1" x14ac:dyDescent="0.2">
      <c r="A44" s="46" t="str">
        <f>Scoreboard!$CH$1</f>
        <v>Glen Abbey</v>
      </c>
      <c r="B44" s="46" t="str">
        <f>Scoreboard!$CH$2</f>
        <v>Paul Lamontagne</v>
      </c>
      <c r="C44" s="79"/>
      <c r="D44" s="27">
        <f>Scoreboard!CI$8</f>
        <v>11</v>
      </c>
      <c r="E44" s="26">
        <f>Scoreboard!CI$16</f>
        <v>-3</v>
      </c>
      <c r="F44" s="172">
        <f>Scoreboard!CI$24</f>
        <v>-19</v>
      </c>
      <c r="G44" s="91">
        <f>Scoreboard!CI$32</f>
        <v>-7</v>
      </c>
      <c r="H44" s="26">
        <f t="shared" si="3"/>
        <v>-18</v>
      </c>
      <c r="I44" s="90">
        <f t="shared" si="4"/>
        <v>-11</v>
      </c>
      <c r="J44" s="147">
        <f t="shared" si="5"/>
        <v>8</v>
      </c>
    </row>
    <row r="45" spans="1:10" ht="14.25" customHeight="1" x14ac:dyDescent="0.2">
      <c r="A45" s="46" t="str">
        <f>Scoreboard!$CJ$1</f>
        <v>Found the beach, again</v>
      </c>
      <c r="B45" s="46" t="str">
        <f>Scoreboard!$CJ$2</f>
        <v>Geoff &amp; Monica Stam</v>
      </c>
      <c r="C45" s="79"/>
      <c r="D45" s="27">
        <f>Scoreboard!CK$8</f>
        <v>5</v>
      </c>
      <c r="E45" s="26">
        <f>Scoreboard!CK$16</f>
        <v>11</v>
      </c>
      <c r="F45" s="26">
        <f>Scoreboard!CK$24</f>
        <v>-11</v>
      </c>
      <c r="G45" s="91">
        <f>Scoreboard!CK$32</f>
        <v>-8</v>
      </c>
      <c r="H45" s="26">
        <f t="shared" si="3"/>
        <v>-3</v>
      </c>
      <c r="I45" s="90">
        <f t="shared" si="4"/>
        <v>5</v>
      </c>
      <c r="J45" s="147">
        <f t="shared" si="5"/>
        <v>16</v>
      </c>
    </row>
    <row r="46" spans="1:10" ht="14.25" customHeight="1" x14ac:dyDescent="0.2">
      <c r="A46" s="46" t="str">
        <f>Scoreboard!$CL$1</f>
        <v>Go Big or Go Home</v>
      </c>
      <c r="B46" s="46" t="str">
        <f>Scoreboard!$CL$2</f>
        <v>Lance Crouch</v>
      </c>
      <c r="C46" s="79"/>
      <c r="D46" s="27">
        <f>Scoreboard!CM$8</f>
        <v>-4</v>
      </c>
      <c r="E46" s="26">
        <f>Scoreboard!CM$16</f>
        <v>3</v>
      </c>
      <c r="F46" s="26">
        <f>Scoreboard!CM$24</f>
        <v>-8</v>
      </c>
      <c r="G46" s="175">
        <f>Scoreboard!CM$32</f>
        <v>-18</v>
      </c>
      <c r="H46" s="26">
        <f t="shared" si="3"/>
        <v>-27</v>
      </c>
      <c r="I46" s="90">
        <f t="shared" si="4"/>
        <v>-9</v>
      </c>
      <c r="J46" s="147">
        <f t="shared" si="5"/>
        <v>-1</v>
      </c>
    </row>
    <row r="47" spans="1:10" ht="14.25" customHeight="1" x14ac:dyDescent="0.2">
      <c r="A47" s="46" t="str">
        <f>Scoreboard!$CN$1</f>
        <v>Pristine</v>
      </c>
      <c r="B47" s="46" t="str">
        <f>Scoreboard!$CN$2</f>
        <v>T. Guyton</v>
      </c>
      <c r="C47" s="79"/>
      <c r="D47" s="27">
        <f>Scoreboard!CO$8</f>
        <v>0</v>
      </c>
      <c r="E47" s="26">
        <f>Scoreboard!CO$16</f>
        <v>2</v>
      </c>
      <c r="F47" s="26">
        <f>Scoreboard!CO$24</f>
        <v>-12</v>
      </c>
      <c r="G47" s="91">
        <f>Scoreboard!CO$32</f>
        <v>0</v>
      </c>
      <c r="H47" s="26">
        <f t="shared" si="3"/>
        <v>-10</v>
      </c>
      <c r="I47" s="90">
        <f t="shared" si="4"/>
        <v>-10</v>
      </c>
      <c r="J47" s="147">
        <f t="shared" si="5"/>
        <v>2</v>
      </c>
    </row>
    <row r="48" spans="1:10" ht="14.25" customHeight="1" x14ac:dyDescent="0.2">
      <c r="A48" s="46" t="str">
        <f>Scoreboard!$CP$1</f>
        <v>The Connection</v>
      </c>
      <c r="B48" s="46" t="str">
        <f>Scoreboard!$CP$2</f>
        <v>Mike Lacourse</v>
      </c>
      <c r="C48" s="216"/>
      <c r="D48" s="27">
        <f>Scoreboard!CQ$8</f>
        <v>6</v>
      </c>
      <c r="E48" s="26">
        <f>Scoreboard!CQ$16</f>
        <v>5</v>
      </c>
      <c r="F48" s="26">
        <f>Scoreboard!CQ$24</f>
        <v>-10</v>
      </c>
      <c r="G48" s="91">
        <f>Scoreboard!CQ$32</f>
        <v>-11</v>
      </c>
      <c r="H48" s="26">
        <f t="shared" si="3"/>
        <v>-10</v>
      </c>
      <c r="I48" s="90">
        <f t="shared" si="4"/>
        <v>1</v>
      </c>
      <c r="J48" s="147">
        <f t="shared" si="5"/>
        <v>11</v>
      </c>
    </row>
    <row r="49" spans="1:10" ht="14.25" customHeight="1" x14ac:dyDescent="0.2">
      <c r="A49" s="46" t="str">
        <f>Scoreboard!$CR$1</f>
        <v>Seminole Wildcats</v>
      </c>
      <c r="B49" s="46" t="str">
        <f>Scoreboard!$CR$2</f>
        <v>Kevin &amp; Reda Rozanski</v>
      </c>
      <c r="C49" s="79"/>
      <c r="D49" s="27">
        <f>Scoreboard!CS$8</f>
        <v>-1</v>
      </c>
      <c r="E49" s="26">
        <f>Scoreboard!CS$16</f>
        <v>-5</v>
      </c>
      <c r="F49" s="26">
        <f>Scoreboard!CS$24</f>
        <v>-16</v>
      </c>
      <c r="G49" s="91">
        <f>Scoreboard!CS$32</f>
        <v>-4</v>
      </c>
      <c r="H49" s="26">
        <f t="shared" si="3"/>
        <v>-26</v>
      </c>
      <c r="I49" s="90">
        <f t="shared" si="4"/>
        <v>-22</v>
      </c>
      <c r="J49" s="147">
        <f t="shared" si="5"/>
        <v>-6</v>
      </c>
    </row>
    <row r="50" spans="1:10" ht="14.25" customHeight="1" x14ac:dyDescent="0.2">
      <c r="A50" s="46" t="str">
        <f>Scoreboard!$CT$1</f>
        <v>Team Larson</v>
      </c>
      <c r="B50" s="46" t="str">
        <f>Scoreboard!$CT$2</f>
        <v>James Larson</v>
      </c>
      <c r="C50" s="79"/>
      <c r="D50" s="27">
        <f>Scoreboard!CU$8</f>
        <v>1</v>
      </c>
      <c r="E50" s="26">
        <f>Scoreboard!CU$16</f>
        <v>13</v>
      </c>
      <c r="F50" s="26">
        <f>Scoreboard!CU$24</f>
        <v>-14</v>
      </c>
      <c r="G50" s="91">
        <f>Scoreboard!CU$32</f>
        <v>-15</v>
      </c>
      <c r="H50" s="26">
        <f t="shared" si="3"/>
        <v>-15</v>
      </c>
      <c r="I50" s="90">
        <f t="shared" si="4"/>
        <v>0</v>
      </c>
      <c r="J50" s="147">
        <f t="shared" si="5"/>
        <v>14</v>
      </c>
    </row>
    <row r="51" spans="1:10" ht="14.25" customHeight="1" x14ac:dyDescent="0.2">
      <c r="A51" s="46" t="str">
        <f>Scoreboard!$CV$1</f>
        <v>Joe's Team</v>
      </c>
      <c r="B51" s="46" t="str">
        <f>Scoreboard!$CV$2</f>
        <v>Joe Breeden</v>
      </c>
      <c r="C51" s="79"/>
      <c r="D51" s="27">
        <f>Scoreboard!CW$8</f>
        <v>-7</v>
      </c>
      <c r="E51" s="26">
        <f>Scoreboard!CW$16</f>
        <v>-2</v>
      </c>
      <c r="F51" s="26">
        <f>Scoreboard!CW$24</f>
        <v>-11</v>
      </c>
      <c r="G51" s="91">
        <f>Scoreboard!CW$32</f>
        <v>-6</v>
      </c>
      <c r="H51" s="26">
        <f t="shared" si="3"/>
        <v>-26</v>
      </c>
      <c r="I51" s="90">
        <f t="shared" si="4"/>
        <v>-20</v>
      </c>
      <c r="J51" s="147">
        <f t="shared" si="5"/>
        <v>-9</v>
      </c>
    </row>
    <row r="52" spans="1:10" ht="14.25" customHeight="1" x14ac:dyDescent="0.2">
      <c r="A52" s="46" t="str">
        <f>Scoreboard!$CX$1</f>
        <v>Cinderella Story Boys</v>
      </c>
      <c r="B52" s="46" t="str">
        <f>Scoreboard!$CX$2</f>
        <v>Zack &amp; Rob Roy</v>
      </c>
      <c r="C52" s="79"/>
      <c r="D52" s="27">
        <f>Scoreboard!CY$8</f>
        <v>-3</v>
      </c>
      <c r="E52" s="26">
        <f>Scoreboard!CY$16</f>
        <v>9</v>
      </c>
      <c r="F52" s="26">
        <f>Scoreboard!CY$24</f>
        <v>-15</v>
      </c>
      <c r="G52" s="175">
        <f>Scoreboard!CY$32</f>
        <v>-20</v>
      </c>
      <c r="H52" s="26">
        <f t="shared" si="3"/>
        <v>-29</v>
      </c>
      <c r="I52" s="90">
        <f t="shared" si="4"/>
        <v>-9</v>
      </c>
      <c r="J52" s="147">
        <f t="shared" si="5"/>
        <v>6</v>
      </c>
    </row>
    <row r="53" spans="1:10" ht="14.25" customHeight="1" x14ac:dyDescent="0.2">
      <c r="A53" s="46" t="str">
        <f>Scoreboard!$CZ$1</f>
        <v>Jupiter Rules</v>
      </c>
      <c r="B53" s="46" t="str">
        <f>Scoreboard!$CZ$2</f>
        <v>Drew &amp; Mayor</v>
      </c>
      <c r="C53" s="79"/>
      <c r="D53" s="171">
        <f>Scoreboard!DA$8</f>
        <v>-11</v>
      </c>
      <c r="E53" s="26">
        <f>Scoreboard!DA$16</f>
        <v>3</v>
      </c>
      <c r="F53" s="26">
        <f>Scoreboard!DA$24</f>
        <v>-17</v>
      </c>
      <c r="G53" s="91">
        <f>Scoreboard!DA$32</f>
        <v>-10</v>
      </c>
      <c r="H53" s="172">
        <f t="shared" si="3"/>
        <v>-35</v>
      </c>
      <c r="I53" s="90">
        <f t="shared" si="4"/>
        <v>-25</v>
      </c>
      <c r="J53" s="147">
        <f t="shared" si="5"/>
        <v>-8</v>
      </c>
    </row>
    <row r="54" spans="1:10" ht="14.25" customHeight="1" x14ac:dyDescent="0.2">
      <c r="A54" s="46" t="str">
        <f>Scoreboard!$DB$1</f>
        <v>Yahoo Danny</v>
      </c>
      <c r="B54" s="46" t="str">
        <f>Scoreboard!$DB$2</f>
        <v>Danny Tran</v>
      </c>
      <c r="C54" s="217"/>
      <c r="D54" s="27">
        <f>Scoreboard!DC$8</f>
        <v>-2</v>
      </c>
      <c r="E54" s="26">
        <f>Scoreboard!DC$16</f>
        <v>-6</v>
      </c>
      <c r="F54" s="26">
        <f>Scoreboard!DC$24</f>
        <v>-14</v>
      </c>
      <c r="G54" s="91">
        <f>Scoreboard!DC$32</f>
        <v>-8</v>
      </c>
      <c r="H54" s="26">
        <f t="shared" si="3"/>
        <v>-30</v>
      </c>
      <c r="I54" s="90">
        <f t="shared" si="4"/>
        <v>-22</v>
      </c>
      <c r="J54" s="147">
        <f t="shared" si="5"/>
        <v>-8</v>
      </c>
    </row>
    <row r="55" spans="1:10" ht="14.25" customHeight="1" x14ac:dyDescent="0.2">
      <c r="A55" s="46">
        <f>Scoreboard!$DD$1</f>
        <v>0</v>
      </c>
      <c r="B55" s="46">
        <f>Scoreboard!$DD$2</f>
        <v>0</v>
      </c>
      <c r="C55" s="79"/>
      <c r="D55" s="27" t="e">
        <f>Scoreboard!DE$8</f>
        <v>#N/A</v>
      </c>
      <c r="E55" s="26" t="e">
        <f>Scoreboard!DE$16</f>
        <v>#N/A</v>
      </c>
      <c r="F55" s="26" t="e">
        <f>Scoreboard!DE$24</f>
        <v>#N/A</v>
      </c>
      <c r="G55" s="91" t="e">
        <f>Scoreboard!DE$32</f>
        <v>#N/A</v>
      </c>
      <c r="H55" s="26" t="e">
        <f t="shared" si="3"/>
        <v>#N/A</v>
      </c>
      <c r="I55" s="90" t="e">
        <f t="shared" si="4"/>
        <v>#N/A</v>
      </c>
      <c r="J55" s="147" t="e">
        <f t="shared" si="5"/>
        <v>#N/A</v>
      </c>
    </row>
    <row r="56" spans="1:10" ht="14.25" customHeight="1" x14ac:dyDescent="0.2">
      <c r="A56" s="46">
        <f>Scoreboard!$DF$1</f>
        <v>0</v>
      </c>
      <c r="B56" s="46">
        <f>Scoreboard!$DF$2</f>
        <v>0</v>
      </c>
      <c r="C56" s="79"/>
      <c r="D56" s="27" t="e">
        <f>Scoreboard!DG$8</f>
        <v>#N/A</v>
      </c>
      <c r="E56" s="26" t="e">
        <f>Scoreboard!DG$16</f>
        <v>#N/A</v>
      </c>
      <c r="F56" s="26" t="e">
        <f>Scoreboard!DG$24</f>
        <v>#N/A</v>
      </c>
      <c r="G56" s="91" t="e">
        <f>Scoreboard!DG$32</f>
        <v>#N/A</v>
      </c>
      <c r="H56" s="26" t="e">
        <f t="shared" si="3"/>
        <v>#N/A</v>
      </c>
      <c r="I56" s="90" t="e">
        <f t="shared" si="4"/>
        <v>#N/A</v>
      </c>
      <c r="J56" s="147" t="e">
        <f t="shared" si="5"/>
        <v>#N/A</v>
      </c>
    </row>
    <row r="57" spans="1:10" ht="14.25" customHeight="1" x14ac:dyDescent="0.2">
      <c r="A57" s="46">
        <f>Scoreboard!$DH$1</f>
        <v>0</v>
      </c>
      <c r="B57" s="46">
        <f>Scoreboard!$DH$2</f>
        <v>0</v>
      </c>
      <c r="C57" s="79"/>
      <c r="D57" s="27" t="e">
        <f>Scoreboard!DI$8</f>
        <v>#N/A</v>
      </c>
      <c r="E57" s="26" t="e">
        <f>Scoreboard!DI$16</f>
        <v>#N/A</v>
      </c>
      <c r="F57" s="26" t="e">
        <f>Scoreboard!DI$24</f>
        <v>#N/A</v>
      </c>
      <c r="G57" s="91" t="e">
        <f>Scoreboard!DI$32</f>
        <v>#N/A</v>
      </c>
      <c r="H57" s="26" t="e">
        <f t="shared" si="3"/>
        <v>#N/A</v>
      </c>
      <c r="I57" s="90" t="e">
        <f t="shared" si="4"/>
        <v>#N/A</v>
      </c>
      <c r="J57" s="147" t="e">
        <f t="shared" si="5"/>
        <v>#N/A</v>
      </c>
    </row>
    <row r="58" spans="1:10" ht="14.25" customHeight="1" x14ac:dyDescent="0.2">
      <c r="A58" s="46">
        <f>Scoreboard!$DJ$1</f>
        <v>0</v>
      </c>
      <c r="B58" s="46">
        <f>Scoreboard!$DJ$2</f>
        <v>0</v>
      </c>
      <c r="C58" s="79"/>
      <c r="D58" s="27" t="e">
        <f>Scoreboard!DK$8</f>
        <v>#N/A</v>
      </c>
      <c r="E58" s="26" t="e">
        <f>Scoreboard!DE$16</f>
        <v>#N/A</v>
      </c>
      <c r="F58" s="26" t="e">
        <f>Scoreboard!DK$24</f>
        <v>#N/A</v>
      </c>
      <c r="G58" s="91" t="e">
        <f>Scoreboard!DK$32</f>
        <v>#N/A</v>
      </c>
      <c r="H58" s="26" t="e">
        <f t="shared" si="3"/>
        <v>#N/A</v>
      </c>
      <c r="I58" s="90" t="e">
        <f t="shared" ref="I58" si="6">SUM(D58:F58)</f>
        <v>#N/A</v>
      </c>
      <c r="J58" s="147" t="e">
        <f t="shared" si="5"/>
        <v>#N/A</v>
      </c>
    </row>
    <row r="59" spans="1:10" ht="14.25" customHeight="1" x14ac:dyDescent="0.2">
      <c r="B59" s="105"/>
      <c r="C59" s="37">
        <f>SUM(C2:C58)</f>
        <v>0</v>
      </c>
      <c r="F59"/>
      <c r="G59"/>
      <c r="H59"/>
      <c r="I59"/>
      <c r="J59" s="3"/>
    </row>
    <row r="60" spans="1:10" ht="14.25" customHeight="1" x14ac:dyDescent="0.2">
      <c r="B60" s="68" t="s">
        <v>86</v>
      </c>
      <c r="C60" s="81"/>
      <c r="F60"/>
      <c r="G60"/>
      <c r="H60"/>
      <c r="I60"/>
      <c r="J60" s="3"/>
    </row>
    <row r="61" spans="1:10" ht="14.25" customHeight="1" thickBot="1" x14ac:dyDescent="0.25">
      <c r="I61" s="142"/>
      <c r="J61" s="3"/>
    </row>
    <row r="62" spans="1:10" ht="14.25" customHeight="1" thickBot="1" x14ac:dyDescent="0.25">
      <c r="C62" s="178" t="s">
        <v>164</v>
      </c>
      <c r="D62" s="179"/>
      <c r="E62" s="178" t="s">
        <v>217</v>
      </c>
      <c r="F62" s="179"/>
      <c r="G62" s="178" t="s">
        <v>576</v>
      </c>
      <c r="H62" s="179"/>
      <c r="I62"/>
    </row>
    <row r="63" spans="1:10" x14ac:dyDescent="0.2">
      <c r="B63" t="s">
        <v>47</v>
      </c>
      <c r="C63" s="75">
        <v>450</v>
      </c>
      <c r="D63" s="76">
        <f>C63*4</f>
        <v>1800</v>
      </c>
      <c r="E63" s="75">
        <v>450</v>
      </c>
      <c r="F63" s="76">
        <f>E63*4</f>
        <v>1800</v>
      </c>
      <c r="G63" s="75"/>
      <c r="H63" s="76"/>
      <c r="I63"/>
    </row>
    <row r="64" spans="1:10" x14ac:dyDescent="0.2">
      <c r="B64" t="s">
        <v>46</v>
      </c>
      <c r="C64" s="57">
        <v>250</v>
      </c>
      <c r="D64" s="58">
        <f>C64*4</f>
        <v>1000</v>
      </c>
      <c r="E64" s="57">
        <v>250</v>
      </c>
      <c r="F64" s="58">
        <f>E64*4</f>
        <v>1000</v>
      </c>
      <c r="G64" s="57"/>
      <c r="H64" s="58"/>
      <c r="I64"/>
    </row>
    <row r="65" spans="1:9" x14ac:dyDescent="0.2">
      <c r="B65" s="49" t="s">
        <v>71</v>
      </c>
      <c r="C65" s="57">
        <v>150</v>
      </c>
      <c r="D65" s="58">
        <f>C65*4</f>
        <v>600</v>
      </c>
      <c r="E65" s="57">
        <v>150</v>
      </c>
      <c r="F65" s="58">
        <f>E65*4</f>
        <v>600</v>
      </c>
      <c r="G65" s="57"/>
      <c r="H65" s="58"/>
      <c r="I65"/>
    </row>
    <row r="66" spans="1:9" x14ac:dyDescent="0.2">
      <c r="B66" t="s">
        <v>35</v>
      </c>
      <c r="C66" s="57">
        <v>270</v>
      </c>
      <c r="D66" s="58">
        <f>C66*4</f>
        <v>1080</v>
      </c>
      <c r="E66" s="57">
        <v>270</v>
      </c>
      <c r="F66" s="58">
        <f>E66*4</f>
        <v>1080</v>
      </c>
      <c r="G66" s="57"/>
      <c r="H66" s="58"/>
      <c r="I66"/>
    </row>
    <row r="67" spans="1:9" x14ac:dyDescent="0.2">
      <c r="C67" s="59"/>
      <c r="D67" s="60"/>
      <c r="E67" s="59"/>
      <c r="F67" s="60"/>
      <c r="G67" s="59"/>
      <c r="H67" s="60"/>
      <c r="I67"/>
    </row>
    <row r="68" spans="1:9" x14ac:dyDescent="0.2">
      <c r="B68" t="s">
        <v>36</v>
      </c>
      <c r="C68" s="61"/>
      <c r="D68" s="58">
        <v>1800</v>
      </c>
      <c r="E68" s="61"/>
      <c r="F68" s="58">
        <v>1700</v>
      </c>
      <c r="G68" s="61"/>
      <c r="H68" s="58"/>
      <c r="I68"/>
    </row>
    <row r="69" spans="1:9" x14ac:dyDescent="0.2">
      <c r="B69" t="s">
        <v>37</v>
      </c>
      <c r="C69" s="61"/>
      <c r="D69" s="58">
        <v>1400</v>
      </c>
      <c r="E69" s="61"/>
      <c r="F69" s="58">
        <v>1350</v>
      </c>
      <c r="G69" s="61"/>
      <c r="H69" s="58"/>
      <c r="I69"/>
    </row>
    <row r="70" spans="1:9" x14ac:dyDescent="0.2">
      <c r="B70" t="s">
        <v>42</v>
      </c>
      <c r="C70" s="61"/>
      <c r="D70" s="58">
        <v>1000</v>
      </c>
      <c r="E70" s="61"/>
      <c r="F70" s="58">
        <v>950</v>
      </c>
      <c r="G70" s="61"/>
      <c r="H70" s="58"/>
      <c r="I70"/>
    </row>
    <row r="71" spans="1:9" x14ac:dyDescent="0.2">
      <c r="B71" t="s">
        <v>52</v>
      </c>
      <c r="C71" s="61"/>
      <c r="D71" s="58">
        <v>600</v>
      </c>
      <c r="E71" s="61"/>
      <c r="F71" s="58">
        <v>570</v>
      </c>
      <c r="G71" s="61"/>
      <c r="H71" s="58"/>
      <c r="I71"/>
    </row>
    <row r="72" spans="1:9" x14ac:dyDescent="0.2">
      <c r="B72" t="s">
        <v>80</v>
      </c>
      <c r="C72" s="62"/>
      <c r="D72" s="58">
        <v>220</v>
      </c>
      <c r="E72" s="62"/>
      <c r="F72" s="58">
        <v>200</v>
      </c>
      <c r="G72" s="62"/>
      <c r="H72" s="58"/>
      <c r="I72"/>
    </row>
    <row r="73" spans="1:9" x14ac:dyDescent="0.2">
      <c r="B73" s="49" t="s">
        <v>72</v>
      </c>
      <c r="C73" s="62"/>
      <c r="D73" s="58">
        <v>200</v>
      </c>
      <c r="E73" s="62"/>
      <c r="F73" s="58">
        <v>200</v>
      </c>
      <c r="G73" s="62"/>
      <c r="H73" s="58"/>
      <c r="I73"/>
    </row>
    <row r="74" spans="1:9" ht="13.5" thickBot="1" x14ac:dyDescent="0.25">
      <c r="C74" s="66"/>
      <c r="D74" s="67">
        <f>SUM(D63:D73)</f>
        <v>9700</v>
      </c>
      <c r="E74" s="66"/>
      <c r="F74" s="67">
        <f>SUM(F63:F73)</f>
        <v>9450</v>
      </c>
      <c r="G74" s="66"/>
      <c r="H74" s="67"/>
      <c r="I74"/>
    </row>
    <row r="75" spans="1:9" x14ac:dyDescent="0.2">
      <c r="E75" s="37"/>
      <c r="G75" s="24"/>
      <c r="H75"/>
      <c r="I75"/>
    </row>
    <row r="76" spans="1:9" x14ac:dyDescent="0.2">
      <c r="A76" s="47" t="s">
        <v>57</v>
      </c>
      <c r="F76" s="74"/>
    </row>
    <row r="77" spans="1:9" x14ac:dyDescent="0.2">
      <c r="A77" s="85" t="s">
        <v>470</v>
      </c>
      <c r="D77" s="48"/>
    </row>
    <row r="78" spans="1:9" x14ac:dyDescent="0.2">
      <c r="A78" s="85" t="s">
        <v>566</v>
      </c>
      <c r="B78" s="5"/>
      <c r="C78" s="1"/>
      <c r="D78" s="48"/>
    </row>
    <row r="79" spans="1:9" x14ac:dyDescent="0.2">
      <c r="A79" s="102" t="s">
        <v>504</v>
      </c>
      <c r="B79" s="5"/>
      <c r="C79" s="1"/>
      <c r="D79" s="48"/>
    </row>
    <row r="80" spans="1:9" x14ac:dyDescent="0.2">
      <c r="A80" s="102" t="s">
        <v>550</v>
      </c>
      <c r="B80" s="46"/>
      <c r="C80" s="46"/>
      <c r="D80" s="48"/>
      <c r="E80" s="38"/>
    </row>
    <row r="81" spans="1:13" x14ac:dyDescent="0.2">
      <c r="A81" s="23" t="s">
        <v>73</v>
      </c>
      <c r="B81" s="5"/>
      <c r="C81" s="87"/>
      <c r="D81" s="48"/>
      <c r="E81" s="38"/>
    </row>
    <row r="82" spans="1:13" x14ac:dyDescent="0.2">
      <c r="A82" s="46" t="s">
        <v>535</v>
      </c>
      <c r="B82" s="46"/>
      <c r="D82" s="48"/>
      <c r="E82" s="63"/>
      <c r="L82" s="33"/>
      <c r="M82" s="2"/>
    </row>
    <row r="83" spans="1:13" x14ac:dyDescent="0.2">
      <c r="A83" s="87" t="s">
        <v>445</v>
      </c>
      <c r="B83" s="5"/>
      <c r="D83" s="48"/>
      <c r="E83" s="38"/>
      <c r="L83" s="2"/>
      <c r="M83" s="2"/>
    </row>
    <row r="84" spans="1:13" x14ac:dyDescent="0.2">
      <c r="A84" s="87" t="s">
        <v>569</v>
      </c>
      <c r="B84" s="46"/>
      <c r="D84" s="48"/>
      <c r="E84" s="38"/>
      <c r="L84" s="2"/>
      <c r="M84" s="2"/>
    </row>
    <row r="85" spans="1:13" x14ac:dyDescent="0.2">
      <c r="A85" s="87" t="s">
        <v>530</v>
      </c>
      <c r="B85" s="5"/>
      <c r="D85" s="48"/>
      <c r="E85" s="38"/>
      <c r="L85" s="2"/>
      <c r="M85" s="2"/>
    </row>
    <row r="86" spans="1:13" x14ac:dyDescent="0.2">
      <c r="A86" s="23" t="s">
        <v>75</v>
      </c>
      <c r="D86" s="48"/>
      <c r="E86" s="38"/>
      <c r="L86" s="2"/>
      <c r="M86" s="2"/>
    </row>
    <row r="87" spans="1:13" x14ac:dyDescent="0.2">
      <c r="A87" s="87" t="s">
        <v>557</v>
      </c>
      <c r="B87" s="46"/>
      <c r="D87" s="48"/>
      <c r="E87" s="38"/>
      <c r="L87" s="2"/>
      <c r="M87" s="33"/>
    </row>
    <row r="88" spans="1:13" x14ac:dyDescent="0.2">
      <c r="A88" s="87" t="s">
        <v>567</v>
      </c>
      <c r="B88" s="5"/>
      <c r="D88" s="48"/>
      <c r="E88" s="38"/>
      <c r="L88" s="2"/>
      <c r="M88" s="2"/>
    </row>
    <row r="89" spans="1:13" x14ac:dyDescent="0.2">
      <c r="A89" s="87" t="s">
        <v>570</v>
      </c>
      <c r="B89" s="5"/>
      <c r="D89" s="48"/>
      <c r="E89" s="38"/>
      <c r="F89"/>
      <c r="L89" s="2"/>
      <c r="M89" s="2"/>
    </row>
    <row r="90" spans="1:13" x14ac:dyDescent="0.2">
      <c r="A90" s="87" t="s">
        <v>571</v>
      </c>
      <c r="B90" s="5"/>
      <c r="D90" s="48"/>
      <c r="E90" s="38"/>
      <c r="F90"/>
      <c r="L90" s="2"/>
      <c r="M90" s="2"/>
    </row>
    <row r="91" spans="1:13" x14ac:dyDescent="0.2">
      <c r="E91" s="38"/>
      <c r="F91"/>
      <c r="L91" s="2"/>
      <c r="M91" s="2"/>
    </row>
    <row r="92" spans="1:13" x14ac:dyDescent="0.2">
      <c r="A92" s="23" t="s">
        <v>56</v>
      </c>
      <c r="D92" s="48"/>
      <c r="E92" s="38"/>
      <c r="F92"/>
      <c r="L92" s="2"/>
      <c r="M92" s="2"/>
    </row>
    <row r="93" spans="1:13" x14ac:dyDescent="0.2">
      <c r="A93" s="86" t="s">
        <v>563</v>
      </c>
      <c r="B93" s="1"/>
      <c r="D93" s="48"/>
      <c r="E93" s="38"/>
      <c r="F93"/>
      <c r="L93" s="2"/>
      <c r="M93" s="2"/>
    </row>
    <row r="94" spans="1:13" x14ac:dyDescent="0.2">
      <c r="A94" s="87" t="s">
        <v>568</v>
      </c>
      <c r="B94" s="5"/>
      <c r="D94" s="48"/>
      <c r="E94" s="148"/>
      <c r="F94"/>
      <c r="L94" s="2"/>
      <c r="M94" s="2"/>
    </row>
    <row r="95" spans="1:13" x14ac:dyDescent="0.2">
      <c r="A95" s="87" t="s">
        <v>572</v>
      </c>
      <c r="B95" s="46"/>
      <c r="C95" s="150"/>
      <c r="D95" s="48"/>
      <c r="E95" s="148"/>
      <c r="F95"/>
      <c r="L95" s="2"/>
      <c r="M95" s="2"/>
    </row>
    <row r="96" spans="1:13" x14ac:dyDescent="0.2">
      <c r="A96" s="86" t="s">
        <v>573</v>
      </c>
      <c r="B96" s="86"/>
      <c r="C96" s="150"/>
      <c r="D96" s="48"/>
      <c r="E96" s="38"/>
      <c r="F96"/>
      <c r="L96" s="2"/>
      <c r="M96" s="2"/>
    </row>
    <row r="97" spans="1:20" x14ac:dyDescent="0.2">
      <c r="A97" s="86"/>
      <c r="B97" s="86"/>
      <c r="C97" s="150"/>
      <c r="D97" s="48"/>
      <c r="E97" s="38"/>
      <c r="F97"/>
      <c r="L97" s="2"/>
      <c r="M97" s="2"/>
    </row>
    <row r="98" spans="1:20" x14ac:dyDescent="0.2">
      <c r="A98" s="23" t="s">
        <v>85</v>
      </c>
      <c r="D98" s="48"/>
      <c r="E98" s="38"/>
      <c r="F98"/>
      <c r="L98" s="2"/>
      <c r="M98" s="2"/>
    </row>
    <row r="99" spans="1:20" x14ac:dyDescent="0.2">
      <c r="A99" s="87" t="s">
        <v>401</v>
      </c>
      <c r="B99" s="86" t="s">
        <v>437</v>
      </c>
      <c r="C99" s="86" t="s">
        <v>438</v>
      </c>
      <c r="D99" s="48"/>
      <c r="E99" s="38"/>
      <c r="F99"/>
    </row>
    <row r="100" spans="1:20" x14ac:dyDescent="0.2">
      <c r="A100" s="51" t="s">
        <v>167</v>
      </c>
      <c r="B100" s="21"/>
      <c r="D100" s="48"/>
      <c r="E100" s="48"/>
      <c r="F100"/>
    </row>
    <row r="101" spans="1:20" x14ac:dyDescent="0.2">
      <c r="A101" s="102" t="s">
        <v>519</v>
      </c>
      <c r="B101" s="85"/>
      <c r="D101" s="48"/>
      <c r="F101"/>
    </row>
    <row r="102" spans="1:20" x14ac:dyDescent="0.2">
      <c r="A102" s="51" t="s">
        <v>168</v>
      </c>
      <c r="B102" s="21"/>
      <c r="D102" s="48"/>
    </row>
    <row r="103" spans="1:20" x14ac:dyDescent="0.2">
      <c r="A103" s="102" t="s">
        <v>524</v>
      </c>
      <c r="B103" s="85"/>
      <c r="D103" s="48"/>
    </row>
    <row r="104" spans="1:20" x14ac:dyDescent="0.2">
      <c r="A104" s="23" t="s">
        <v>110</v>
      </c>
      <c r="D104" s="48"/>
    </row>
    <row r="105" spans="1:20" x14ac:dyDescent="0.2">
      <c r="A105" s="46" t="str">
        <f>Scoreboard!$P$1</f>
        <v>Final Round</v>
      </c>
      <c r="B105" s="46" t="str">
        <f>Scoreboard!$AV$1</f>
        <v>Ace's</v>
      </c>
      <c r="C105" s="46" t="str">
        <f>Scoreboard!$CZ$1</f>
        <v>Jupiter Rules</v>
      </c>
      <c r="D105" s="65"/>
    </row>
    <row r="106" spans="1:20" x14ac:dyDescent="0.2">
      <c r="A106" s="44" t="s">
        <v>111</v>
      </c>
      <c r="B106" s="46"/>
    </row>
    <row r="107" spans="1:20" x14ac:dyDescent="0.2">
      <c r="A107" s="46"/>
      <c r="B107" s="46"/>
    </row>
    <row r="108" spans="1:20" x14ac:dyDescent="0.2">
      <c r="A108" s="51" t="s">
        <v>74</v>
      </c>
      <c r="D108" s="48"/>
    </row>
    <row r="109" spans="1:20" x14ac:dyDescent="0.2">
      <c r="A109" s="46"/>
      <c r="B109" s="5"/>
      <c r="D109" s="48"/>
    </row>
    <row r="110" spans="1:20" x14ac:dyDescent="0.2">
      <c r="A110" s="51" t="s">
        <v>166</v>
      </c>
      <c r="B110" s="5"/>
      <c r="D110" s="48"/>
      <c r="N110" s="102"/>
      <c r="O110" s="102"/>
      <c r="P110" s="102"/>
      <c r="Q110" s="102"/>
      <c r="R110" s="102"/>
      <c r="S110" s="102"/>
      <c r="T110" s="102"/>
    </row>
    <row r="111" spans="1:20" x14ac:dyDescent="0.2">
      <c r="A111" s="46" t="str">
        <f>Scoreboard!$B$1</f>
        <v xml:space="preserve">Noles </v>
      </c>
      <c r="B111" s="46" t="str">
        <f>Scoreboard!$BF$1</f>
        <v>Blue Nation</v>
      </c>
      <c r="C111" s="46" t="str">
        <f>Scoreboard!$CD$1</f>
        <v>Team Bozak</v>
      </c>
      <c r="D111" s="48"/>
      <c r="O111" s="102"/>
      <c r="P111" s="102"/>
      <c r="Q111" s="102"/>
      <c r="R111" s="102"/>
      <c r="S111" s="102"/>
      <c r="T111" s="102"/>
    </row>
    <row r="112" spans="1:20" x14ac:dyDescent="0.2">
      <c r="A112" s="46"/>
      <c r="B112" s="46"/>
      <c r="D112" s="48"/>
      <c r="O112" s="102"/>
      <c r="P112" s="102"/>
      <c r="Q112" s="102"/>
      <c r="R112" s="102"/>
      <c r="S112" s="102"/>
      <c r="T112" s="102"/>
    </row>
    <row r="113" spans="1:20" x14ac:dyDescent="0.2">
      <c r="A113" s="6" t="s">
        <v>72</v>
      </c>
      <c r="B113" s="5"/>
      <c r="D113" s="48"/>
      <c r="O113" s="102"/>
      <c r="P113" s="102"/>
      <c r="Q113" s="102"/>
      <c r="R113" s="102"/>
      <c r="S113" s="102"/>
      <c r="T113" s="102"/>
    </row>
    <row r="114" spans="1:20" x14ac:dyDescent="0.2">
      <c r="A114" s="86" t="s">
        <v>574</v>
      </c>
      <c r="B114" s="1"/>
      <c r="D114" s="48"/>
      <c r="O114" s="102"/>
      <c r="P114" s="102"/>
      <c r="Q114" s="102"/>
      <c r="R114" s="102"/>
      <c r="S114" s="102"/>
      <c r="T114" s="102"/>
    </row>
    <row r="115" spans="1:20" x14ac:dyDescent="0.2">
      <c r="A115" s="92"/>
      <c r="B115" s="2"/>
      <c r="D115" s="48"/>
      <c r="O115" s="102"/>
      <c r="P115" s="102"/>
      <c r="Q115" s="102"/>
      <c r="R115" s="102"/>
      <c r="S115" s="102"/>
      <c r="T115" s="102"/>
    </row>
    <row r="116" spans="1:20" x14ac:dyDescent="0.2">
      <c r="O116" s="102"/>
      <c r="P116" s="102"/>
      <c r="Q116" s="102"/>
      <c r="R116" s="102"/>
      <c r="S116" s="102"/>
      <c r="T116" s="102"/>
    </row>
    <row r="117" spans="1:20" x14ac:dyDescent="0.2">
      <c r="A117" s="86" t="s">
        <v>215</v>
      </c>
      <c r="B117" s="86" t="s">
        <v>214</v>
      </c>
      <c r="C117" s="104"/>
      <c r="D117" s="146"/>
      <c r="E117" s="152" t="s">
        <v>213</v>
      </c>
      <c r="F117" s="153"/>
    </row>
    <row r="118" spans="1:20" x14ac:dyDescent="0.2">
      <c r="A118" s="86"/>
      <c r="B118" s="145" t="s">
        <v>423</v>
      </c>
      <c r="C118" s="104"/>
      <c r="D118" s="1"/>
      <c r="E118" s="86" t="s">
        <v>565</v>
      </c>
      <c r="F118" s="1"/>
    </row>
    <row r="119" spans="1:20" x14ac:dyDescent="0.2">
      <c r="A119" s="145"/>
      <c r="B119" s="86" t="s">
        <v>407</v>
      </c>
      <c r="C119" s="1"/>
      <c r="D119" s="1"/>
      <c r="E119" s="86" t="s">
        <v>526</v>
      </c>
      <c r="F119" s="1"/>
      <c r="G119"/>
    </row>
    <row r="120" spans="1:20" x14ac:dyDescent="0.2">
      <c r="A120" s="3"/>
      <c r="B120" s="3"/>
      <c r="C120"/>
      <c r="D120"/>
      <c r="G120"/>
    </row>
    <row r="121" spans="1:20" x14ac:dyDescent="0.2">
      <c r="A121" s="145" t="s">
        <v>212</v>
      </c>
      <c r="B121" s="145" t="s">
        <v>23</v>
      </c>
      <c r="C121" s="1"/>
      <c r="D121" s="86" t="s">
        <v>24</v>
      </c>
      <c r="E121"/>
      <c r="G121"/>
    </row>
    <row r="122" spans="1:20" x14ac:dyDescent="0.2">
      <c r="A122" s="145" t="s">
        <v>208</v>
      </c>
      <c r="B122" s="86" t="s">
        <v>564</v>
      </c>
      <c r="C122" s="1"/>
      <c r="D122" s="86" t="s">
        <v>418</v>
      </c>
      <c r="E122"/>
      <c r="F122"/>
      <c r="G122"/>
    </row>
    <row r="123" spans="1:20" x14ac:dyDescent="0.2">
      <c r="A123" s="145"/>
      <c r="B123" s="1"/>
      <c r="C123" s="1"/>
      <c r="D123" s="1"/>
      <c r="E123"/>
      <c r="F123"/>
      <c r="G123"/>
    </row>
    <row r="124" spans="1:20" x14ac:dyDescent="0.2">
      <c r="A124" s="3"/>
      <c r="B124" s="3"/>
      <c r="C124"/>
      <c r="D124"/>
      <c r="E124"/>
      <c r="F124"/>
      <c r="G124"/>
    </row>
    <row r="125" spans="1:20" x14ac:dyDescent="0.2">
      <c r="A125" s="147"/>
      <c r="B125" s="154"/>
      <c r="C125"/>
      <c r="D125" s="1"/>
      <c r="E125" s="154"/>
      <c r="F125"/>
      <c r="G125"/>
    </row>
    <row r="126" spans="1:20" x14ac:dyDescent="0.2">
      <c r="A126" s="1"/>
      <c r="B126" s="154"/>
      <c r="C126"/>
      <c r="D126" s="1"/>
      <c r="E126" s="154"/>
      <c r="F126"/>
      <c r="G126"/>
    </row>
    <row r="127" spans="1:20" x14ac:dyDescent="0.2">
      <c r="A127" s="1"/>
      <c r="B127" s="154"/>
      <c r="C127"/>
      <c r="D127" s="1"/>
      <c r="E127" s="154"/>
      <c r="F127"/>
      <c r="G127"/>
      <c r="H127"/>
      <c r="I127"/>
    </row>
    <row r="128" spans="1:20" x14ac:dyDescent="0.2">
      <c r="A128" s="1"/>
      <c r="B128" s="154"/>
      <c r="C128"/>
      <c r="D128" s="1"/>
      <c r="E128" s="154"/>
      <c r="F128"/>
      <c r="G128"/>
      <c r="H128"/>
      <c r="I128"/>
    </row>
    <row r="129" spans="1:9" x14ac:dyDescent="0.2">
      <c r="A129" s="1"/>
      <c r="B129" s="154"/>
      <c r="C129"/>
      <c r="F129"/>
      <c r="G129"/>
      <c r="H129"/>
      <c r="I129"/>
    </row>
    <row r="130" spans="1:9" x14ac:dyDescent="0.2">
      <c r="A130" s="1"/>
      <c r="B130" s="154"/>
      <c r="C130" s="3"/>
      <c r="F130"/>
      <c r="G130"/>
      <c r="H130"/>
      <c r="I130"/>
    </row>
    <row r="131" spans="1:9" x14ac:dyDescent="0.2">
      <c r="A131" s="1"/>
      <c r="B131" s="154"/>
      <c r="C131" s="3"/>
      <c r="F131"/>
      <c r="G131"/>
      <c r="H131"/>
      <c r="I131"/>
    </row>
    <row r="132" spans="1:9" x14ac:dyDescent="0.2">
      <c r="A132" s="1"/>
      <c r="B132" s="154"/>
      <c r="C132" s="3"/>
      <c r="D132" s="4"/>
      <c r="F132"/>
      <c r="G132"/>
      <c r="H132"/>
      <c r="I132"/>
    </row>
    <row r="133" spans="1:9" x14ac:dyDescent="0.2">
      <c r="C133" s="3"/>
      <c r="D133" s="103"/>
      <c r="F133"/>
      <c r="G133"/>
      <c r="H133"/>
      <c r="I133"/>
    </row>
    <row r="134" spans="1:9" x14ac:dyDescent="0.2">
      <c r="C134" s="3"/>
      <c r="F134"/>
      <c r="G134"/>
      <c r="H134"/>
      <c r="I134"/>
    </row>
    <row r="135" spans="1:9" x14ac:dyDescent="0.2">
      <c r="C135" s="3"/>
      <c r="F135"/>
      <c r="G135"/>
      <c r="H135"/>
      <c r="I135"/>
    </row>
    <row r="136" spans="1:9" x14ac:dyDescent="0.2">
      <c r="C136" s="3"/>
      <c r="F136"/>
      <c r="G136"/>
      <c r="H136"/>
      <c r="I136"/>
    </row>
    <row r="137" spans="1:9" x14ac:dyDescent="0.2">
      <c r="C137" s="3"/>
      <c r="F137"/>
      <c r="G137"/>
      <c r="H137"/>
      <c r="I137"/>
    </row>
    <row r="138" spans="1:9" x14ac:dyDescent="0.2">
      <c r="C138" s="3"/>
      <c r="F138"/>
      <c r="G138"/>
      <c r="H138"/>
      <c r="I138"/>
    </row>
    <row r="139" spans="1:9" x14ac:dyDescent="0.2">
      <c r="C139" s="3"/>
      <c r="F139"/>
      <c r="G139"/>
      <c r="H139"/>
      <c r="I139"/>
    </row>
    <row r="140" spans="1:9" x14ac:dyDescent="0.2">
      <c r="A140" s="3"/>
      <c r="B140" s="3"/>
      <c r="C140" s="3"/>
      <c r="F140"/>
      <c r="G140"/>
      <c r="H140"/>
      <c r="I140"/>
    </row>
    <row r="141" spans="1:9" x14ac:dyDescent="0.2">
      <c r="A141" s="3"/>
      <c r="B141" s="3"/>
      <c r="C141" s="3"/>
      <c r="F141"/>
      <c r="G141"/>
      <c r="H141"/>
      <c r="I141"/>
    </row>
    <row r="142" spans="1:9" x14ac:dyDescent="0.2">
      <c r="A142" s="3"/>
      <c r="B142" s="3"/>
      <c r="C142" s="3"/>
      <c r="F142"/>
      <c r="G142"/>
      <c r="H142"/>
      <c r="I142"/>
    </row>
    <row r="143" spans="1:9" x14ac:dyDescent="0.2">
      <c r="A143" s="3"/>
      <c r="B143" s="3"/>
      <c r="C143" s="3"/>
      <c r="F143"/>
      <c r="G143"/>
      <c r="H143"/>
      <c r="I143"/>
    </row>
    <row r="144" spans="1:9" x14ac:dyDescent="0.2">
      <c r="A144" s="3"/>
      <c r="B144" s="3"/>
      <c r="C144" s="3"/>
      <c r="F144"/>
      <c r="G144"/>
      <c r="H144"/>
      <c r="I144"/>
    </row>
    <row r="145" spans="1:9" x14ac:dyDescent="0.2">
      <c r="A145" s="3"/>
      <c r="B145" s="3"/>
      <c r="C145" s="3"/>
      <c r="F145"/>
      <c r="G145"/>
      <c r="H145"/>
      <c r="I145"/>
    </row>
    <row r="146" spans="1:9" x14ac:dyDescent="0.2">
      <c r="A146" s="3"/>
      <c r="B146" s="3"/>
      <c r="C146" s="3"/>
      <c r="F146"/>
      <c r="H146"/>
      <c r="I146"/>
    </row>
    <row r="147" spans="1:9" x14ac:dyDescent="0.2">
      <c r="A147" s="3"/>
      <c r="B147" s="3"/>
      <c r="C147" s="3"/>
      <c r="F147"/>
      <c r="H147"/>
      <c r="I147"/>
    </row>
    <row r="148" spans="1:9" x14ac:dyDescent="0.2">
      <c r="A148" s="3"/>
      <c r="B148" s="3"/>
      <c r="C148" s="3"/>
      <c r="F148"/>
      <c r="H148"/>
      <c r="I148"/>
    </row>
    <row r="149" spans="1:9" x14ac:dyDescent="0.2">
      <c r="A149" s="3"/>
      <c r="B149" s="3"/>
      <c r="C149" s="3"/>
    </row>
    <row r="150" spans="1:9" x14ac:dyDescent="0.2">
      <c r="C150" s="93"/>
    </row>
  </sheetData>
  <autoFilter ref="A1:J60"/>
  <mergeCells count="3">
    <mergeCell ref="E62:F62"/>
    <mergeCell ref="C62:D62"/>
    <mergeCell ref="G62:H62"/>
  </mergeCells>
  <phoneticPr fontId="2" type="noConversion"/>
  <dataValidations count="9">
    <dataValidation type="list" allowBlank="1" showInputMessage="1" showErrorMessage="1" sqref="A81 A86 A91:A92">
      <formula1>$A$2:$A$33</formula1>
    </dataValidation>
    <dataValidation type="list" allowBlank="1" showInputMessage="1" showErrorMessage="1" sqref="C79 B86 B91:B92 B98">
      <formula1>$B$2:$B$33</formula1>
    </dataValidation>
    <dataValidation type="list" allowBlank="1" showInputMessage="1" showErrorMessage="1" sqref="B81 A107 A90 A82:A83 A85">
      <formula1>$A$2:$A$46</formula1>
    </dataValidation>
    <dataValidation type="list" allowBlank="1" showInputMessage="1" showErrorMessage="1" sqref="B100 B102">
      <formula1>$B$2:$B$46</formula1>
    </dataValidation>
    <dataValidation type="list" allowBlank="1" showInputMessage="1" showErrorMessage="1" sqref="B90">
      <formula1>B2:B46</formula1>
    </dataValidation>
    <dataValidation type="list" allowBlank="1" showInputMessage="1" showErrorMessage="1" sqref="B78:B79">
      <formula1>$A$2:$A$59</formula1>
    </dataValidation>
    <dataValidation type="list" allowBlank="1" showInputMessage="1" showErrorMessage="1" sqref="B82:B83 B107">
      <formula1>$B$2:$B$55</formula1>
    </dataValidation>
    <dataValidation type="list" allowBlank="1" showInputMessage="1" showErrorMessage="1" sqref="B93">
      <formula1>$B$2:$B$58</formula1>
    </dataValidation>
    <dataValidation type="list" allowBlank="1" showInputMessage="1" showErrorMessage="1" sqref="C78">
      <formula1>$B$2:$B$59</formula1>
    </dataValidation>
  </dataValidations>
  <pageMargins left="0.25" right="0.25" top="0.75" bottom="0.75" header="0.3" footer="0.3"/>
  <pageSetup scale="81" fitToHeight="0" orientation="portrait" r:id="rId1"/>
  <headerFooter alignWithMargins="0"/>
  <ignoredErrors>
    <ignoredError sqref="G17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48"/>
  <sheetViews>
    <sheetView zoomScale="120" zoomScaleNormal="120" workbookViewId="0">
      <pane xSplit="1" ySplit="2" topLeftCell="BI3" activePane="bottomRight" state="frozen"/>
      <selection pane="topRight" activeCell="B1" sqref="B1"/>
      <selection pane="bottomLeft" activeCell="A3" sqref="A3"/>
      <selection pane="bottomRight" activeCell="BN18" sqref="BN18"/>
    </sheetView>
  </sheetViews>
  <sheetFormatPr defaultRowHeight="12.75" x14ac:dyDescent="0.2"/>
  <cols>
    <col min="1" max="1" width="18.140625" style="28" customWidth="1"/>
    <col min="2" max="2" width="13.42578125" style="28" customWidth="1"/>
    <col min="3" max="3" width="0.85546875" style="28" customWidth="1"/>
    <col min="4" max="4" width="13.42578125" style="28" customWidth="1"/>
    <col min="5" max="5" width="0.85546875" style="28" customWidth="1"/>
    <col min="6" max="6" width="13.42578125" style="28" customWidth="1"/>
    <col min="7" max="7" width="2.140625" style="28" customWidth="1"/>
    <col min="8" max="8" width="13.42578125" style="28" customWidth="1"/>
    <col min="9" max="9" width="1.85546875" style="28" customWidth="1"/>
    <col min="10" max="10" width="13.42578125" style="28" customWidth="1"/>
    <col min="11" max="11" width="2" style="28" customWidth="1"/>
    <col min="12" max="12" width="13.42578125" style="28" customWidth="1"/>
    <col min="13" max="13" width="0.85546875" style="28" customWidth="1"/>
    <col min="14" max="14" width="13.42578125" style="28" customWidth="1"/>
    <col min="15" max="15" width="1.7109375" style="28" customWidth="1"/>
    <col min="16" max="16" width="13.42578125" style="28" customWidth="1"/>
    <col min="17" max="17" width="1" style="28" customWidth="1"/>
    <col min="18" max="18" width="13.42578125" style="28" customWidth="1"/>
    <col min="19" max="19" width="1.5703125" style="28" customWidth="1"/>
    <col min="20" max="20" width="13.42578125" style="28" customWidth="1"/>
    <col min="21" max="21" width="1" style="28" customWidth="1"/>
    <col min="22" max="22" width="13.42578125" style="28" customWidth="1"/>
    <col min="23" max="23" width="1" style="28" customWidth="1"/>
    <col min="24" max="24" width="13.42578125" style="28" customWidth="1"/>
    <col min="25" max="25" width="1" style="28" customWidth="1"/>
    <col min="26" max="26" width="13.42578125" style="28" customWidth="1"/>
    <col min="27" max="27" width="1" style="28" customWidth="1"/>
    <col min="28" max="28" width="13.42578125" style="28" customWidth="1"/>
    <col min="29" max="29" width="1" style="28" customWidth="1"/>
    <col min="30" max="30" width="13.42578125" style="28" customWidth="1"/>
    <col min="31" max="31" width="1.5703125" style="28" customWidth="1"/>
    <col min="32" max="32" width="15" style="28" customWidth="1"/>
    <col min="33" max="33" width="1.42578125" style="28" customWidth="1"/>
    <col min="34" max="34" width="13.42578125" style="28" customWidth="1"/>
    <col min="35" max="35" width="1" style="28" customWidth="1"/>
    <col min="36" max="36" width="13.42578125" style="28" customWidth="1"/>
    <col min="37" max="37" width="1" style="28" customWidth="1"/>
    <col min="38" max="38" width="13.42578125" style="28" customWidth="1"/>
    <col min="39" max="39" width="1" style="28" customWidth="1"/>
    <col min="40" max="40" width="13.42578125" style="28" customWidth="1"/>
    <col min="41" max="41" width="1.42578125" style="28" customWidth="1"/>
    <col min="42" max="42" width="13.42578125" style="28" customWidth="1"/>
    <col min="43" max="43" width="1.42578125" style="28" customWidth="1"/>
    <col min="44" max="44" width="13.42578125" style="28" customWidth="1"/>
    <col min="45" max="45" width="2.42578125" style="28" customWidth="1"/>
    <col min="46" max="46" width="13.42578125" style="28" customWidth="1"/>
    <col min="47" max="47" width="2.5703125" style="28" customWidth="1"/>
    <col min="48" max="48" width="13.42578125" style="28" customWidth="1"/>
    <col min="49" max="49" width="1.42578125" style="28" customWidth="1"/>
    <col min="50" max="50" width="13.42578125" style="28" customWidth="1"/>
    <col min="51" max="51" width="1.42578125" style="28" customWidth="1"/>
    <col min="52" max="52" width="11.42578125" style="28" customWidth="1"/>
    <col min="53" max="53" width="1.5703125" style="28" customWidth="1"/>
    <col min="54" max="54" width="12.85546875" style="28" customWidth="1"/>
    <col min="55" max="55" width="1.5703125" style="28" customWidth="1"/>
    <col min="56" max="56" width="13.42578125" style="28" customWidth="1"/>
    <col min="57" max="57" width="2.28515625" style="28" customWidth="1"/>
    <col min="58" max="58" width="13.140625" style="28" customWidth="1"/>
    <col min="59" max="59" width="2.28515625" style="21" customWidth="1"/>
    <col min="60" max="60" width="12.42578125" style="28" customWidth="1"/>
    <col min="61" max="61" width="1.7109375" style="28" customWidth="1"/>
    <col min="62" max="62" width="13.28515625" style="28" customWidth="1"/>
    <col min="63" max="63" width="2.140625" style="28" customWidth="1"/>
    <col min="64" max="64" width="13.7109375" style="28" customWidth="1"/>
    <col min="65" max="65" width="3.140625" style="28" customWidth="1"/>
    <col min="66" max="66" width="14.85546875" style="28" customWidth="1"/>
    <col min="67" max="67" width="1.7109375" style="28" customWidth="1"/>
    <col min="68" max="68" width="11.85546875" style="28" customWidth="1"/>
    <col min="69" max="69" width="2" style="28" customWidth="1"/>
    <col min="70" max="70" width="14.28515625" style="28" customWidth="1"/>
    <col min="71" max="71" width="1.85546875" style="28" customWidth="1"/>
    <col min="72" max="72" width="18.140625" style="28" customWidth="1"/>
    <col min="73" max="73" width="2.42578125" style="28" customWidth="1"/>
    <col min="74" max="74" width="14.85546875" style="28" customWidth="1"/>
    <col min="75" max="75" width="2.42578125" style="28" customWidth="1"/>
    <col min="76" max="76" width="14.5703125" style="28" customWidth="1"/>
    <col min="77" max="77" width="2.28515625" style="28" customWidth="1"/>
    <col min="78" max="78" width="16" style="28" customWidth="1"/>
    <col min="79" max="79" width="2.42578125" style="28" customWidth="1"/>
    <col min="80" max="80" width="15.28515625" style="28" customWidth="1"/>
    <col min="81" max="81" width="2.28515625" style="28" customWidth="1"/>
    <col min="82" max="82" width="12.7109375" style="28" customWidth="1"/>
    <col min="83" max="83" width="1.85546875" style="28" customWidth="1"/>
    <col min="84" max="84" width="15.5703125" style="28" customWidth="1"/>
    <col min="85" max="85" width="1.85546875" style="28" customWidth="1"/>
    <col min="86" max="86" width="16.140625" style="28" customWidth="1"/>
    <col min="87" max="87" width="2.42578125" style="28" customWidth="1"/>
    <col min="88" max="88" width="16" style="28" customWidth="1"/>
    <col min="89" max="89" width="1.85546875" style="28" customWidth="1"/>
    <col min="90" max="90" width="14" style="28" customWidth="1"/>
    <col min="91" max="91" width="1.42578125" style="28" customWidth="1"/>
    <col min="92" max="92" width="15.140625" style="28" customWidth="1"/>
    <col min="93" max="93" width="2" style="28" customWidth="1"/>
    <col min="94" max="94" width="16.28515625" style="28" customWidth="1"/>
    <col min="95" max="95" width="2.140625" style="28" customWidth="1"/>
    <col min="96" max="96" width="12.140625" style="28" customWidth="1"/>
    <col min="97" max="97" width="4.140625" style="28" customWidth="1"/>
    <col min="98" max="98" width="13.85546875" style="28" customWidth="1"/>
    <col min="99" max="99" width="2.85546875" style="28" customWidth="1"/>
    <col min="100" max="100" width="15.85546875" style="28" customWidth="1"/>
    <col min="101" max="101" width="3.42578125" style="28" customWidth="1"/>
    <col min="102" max="102" width="15.85546875" style="28" customWidth="1"/>
    <col min="103" max="103" width="2.140625" style="28" customWidth="1"/>
    <col min="104" max="104" width="14.85546875" style="28" customWidth="1"/>
    <col min="105" max="105" width="3.42578125" style="28" customWidth="1"/>
    <col min="106" max="106" width="17" style="28" customWidth="1"/>
    <col min="107" max="107" width="3.28515625" style="28" customWidth="1"/>
    <col min="108" max="108" width="14.28515625" style="28" customWidth="1"/>
    <col min="109" max="109" width="3.7109375" style="28" customWidth="1"/>
    <col min="110" max="110" width="14.7109375" style="28" customWidth="1"/>
    <col min="111" max="111" width="3.7109375" style="28" customWidth="1"/>
    <col min="112" max="112" width="13.85546875" style="28" customWidth="1"/>
    <col min="113" max="113" width="2.85546875" style="28" customWidth="1"/>
    <col min="114" max="114" width="17.140625" style="28" customWidth="1"/>
    <col min="115" max="115" width="1.85546875" style="28" customWidth="1"/>
    <col min="116" max="16384" width="9.140625" style="28"/>
  </cols>
  <sheetData>
    <row r="1" spans="1:115" x14ac:dyDescent="0.2">
      <c r="A1" s="45" t="s">
        <v>39</v>
      </c>
      <c r="B1" s="87" t="s">
        <v>535</v>
      </c>
      <c r="C1" s="46"/>
      <c r="D1" s="87" t="s">
        <v>510</v>
      </c>
      <c r="E1" s="5"/>
      <c r="F1" s="87" t="s">
        <v>444</v>
      </c>
      <c r="G1" s="5"/>
      <c r="H1" s="87" t="s">
        <v>441</v>
      </c>
      <c r="I1" s="5"/>
      <c r="J1" s="87" t="s">
        <v>443</v>
      </c>
      <c r="K1" s="5"/>
      <c r="L1" s="87" t="s">
        <v>445</v>
      </c>
      <c r="M1" s="5"/>
      <c r="N1" s="87" t="s">
        <v>448</v>
      </c>
      <c r="O1" s="5"/>
      <c r="P1" s="87" t="s">
        <v>450</v>
      </c>
      <c r="Q1" s="5"/>
      <c r="R1" s="87" t="s">
        <v>451</v>
      </c>
      <c r="S1" s="5"/>
      <c r="T1" s="87" t="s">
        <v>453</v>
      </c>
      <c r="U1" s="5"/>
      <c r="V1" s="87" t="s">
        <v>455</v>
      </c>
      <c r="W1" s="5"/>
      <c r="X1" s="87" t="s">
        <v>533</v>
      </c>
      <c r="Y1" s="5"/>
      <c r="Z1" s="87" t="s">
        <v>457</v>
      </c>
      <c r="AA1" s="5"/>
      <c r="AB1" s="87" t="s">
        <v>458</v>
      </c>
      <c r="AC1" s="5"/>
      <c r="AD1" s="87" t="s">
        <v>459</v>
      </c>
      <c r="AE1" s="5"/>
      <c r="AF1" s="87" t="s">
        <v>461</v>
      </c>
      <c r="AG1" s="5"/>
      <c r="AH1" s="87" t="s">
        <v>463</v>
      </c>
      <c r="AI1" s="5"/>
      <c r="AJ1" s="87" t="s">
        <v>465</v>
      </c>
      <c r="AK1" s="5"/>
      <c r="AL1" s="87" t="s">
        <v>466</v>
      </c>
      <c r="AM1" s="5"/>
      <c r="AN1" s="87" t="s">
        <v>468</v>
      </c>
      <c r="AO1" s="5"/>
      <c r="AP1" s="87" t="s">
        <v>470</v>
      </c>
      <c r="AQ1" s="5"/>
      <c r="AR1" s="87" t="s">
        <v>472</v>
      </c>
      <c r="AS1" s="5"/>
      <c r="AT1" s="87" t="s">
        <v>474</v>
      </c>
      <c r="AU1" s="5"/>
      <c r="AV1" s="87" t="s">
        <v>475</v>
      </c>
      <c r="AW1" s="5"/>
      <c r="AX1" s="87" t="s">
        <v>477</v>
      </c>
      <c r="AY1" s="5"/>
      <c r="AZ1" s="87" t="s">
        <v>478</v>
      </c>
      <c r="BA1" s="5"/>
      <c r="BB1" s="87" t="s">
        <v>562</v>
      </c>
      <c r="BC1" s="5"/>
      <c r="BD1" s="87" t="s">
        <v>479</v>
      </c>
      <c r="BE1" s="5"/>
      <c r="BF1" s="141" t="s">
        <v>480</v>
      </c>
      <c r="BG1" s="12"/>
      <c r="BH1" s="87" t="s">
        <v>481</v>
      </c>
      <c r="BJ1" s="87" t="s">
        <v>548</v>
      </c>
      <c r="BL1" s="87" t="s">
        <v>549</v>
      </c>
      <c r="BM1" s="5"/>
      <c r="BN1" s="87" t="s">
        <v>486</v>
      </c>
      <c r="BP1" s="87" t="s">
        <v>488</v>
      </c>
      <c r="BQ1" s="5"/>
      <c r="BR1" s="87" t="s">
        <v>490</v>
      </c>
      <c r="BS1" s="5"/>
      <c r="BT1" s="87" t="s">
        <v>492</v>
      </c>
      <c r="BV1" s="87" t="s">
        <v>493</v>
      </c>
      <c r="BW1" s="5"/>
      <c r="BX1" s="87" t="s">
        <v>495</v>
      </c>
      <c r="BY1" s="5"/>
      <c r="BZ1" s="87" t="s">
        <v>497</v>
      </c>
      <c r="CA1" s="5"/>
      <c r="CB1" s="87" t="s">
        <v>546</v>
      </c>
      <c r="CC1" s="5"/>
      <c r="CD1" s="87" t="s">
        <v>500</v>
      </c>
      <c r="CE1" s="5"/>
      <c r="CF1" s="87" t="s">
        <v>502</v>
      </c>
      <c r="CG1" s="5"/>
      <c r="CH1" s="87" t="s">
        <v>504</v>
      </c>
      <c r="CI1" s="5"/>
      <c r="CJ1" s="87" t="s">
        <v>507</v>
      </c>
      <c r="CK1" s="5"/>
      <c r="CL1" s="87" t="s">
        <v>530</v>
      </c>
      <c r="CM1" s="5"/>
      <c r="CN1" s="87" t="s">
        <v>531</v>
      </c>
      <c r="CO1" s="5"/>
      <c r="CP1" s="87" t="s">
        <v>553</v>
      </c>
      <c r="CQ1" s="5"/>
      <c r="CR1" s="87" t="s">
        <v>537</v>
      </c>
      <c r="CS1" s="5"/>
      <c r="CT1" s="87" t="s">
        <v>543</v>
      </c>
      <c r="CU1" s="5"/>
      <c r="CV1" s="87" t="s">
        <v>545</v>
      </c>
      <c r="CW1" s="5"/>
      <c r="CX1" s="87" t="s">
        <v>550</v>
      </c>
      <c r="CY1" s="87"/>
      <c r="CZ1" s="87" t="s">
        <v>557</v>
      </c>
      <c r="DA1" s="87"/>
      <c r="DB1" s="87" t="s">
        <v>558</v>
      </c>
      <c r="DC1" s="87"/>
      <c r="DD1" s="87"/>
      <c r="DE1" s="87"/>
      <c r="DF1" s="87"/>
      <c r="DG1" s="87"/>
      <c r="DH1" s="87"/>
      <c r="DI1" s="87"/>
      <c r="DJ1" s="87"/>
      <c r="DK1" s="87"/>
    </row>
    <row r="2" spans="1:115" x14ac:dyDescent="0.2">
      <c r="A2" s="45" t="s">
        <v>40</v>
      </c>
      <c r="B2" s="87" t="s">
        <v>534</v>
      </c>
      <c r="C2" s="5"/>
      <c r="D2" s="87" t="s">
        <v>423</v>
      </c>
      <c r="E2" s="5"/>
      <c r="F2" s="87" t="s">
        <v>393</v>
      </c>
      <c r="H2" s="87" t="s">
        <v>425</v>
      </c>
      <c r="I2" s="5"/>
      <c r="J2" s="87" t="s">
        <v>442</v>
      </c>
      <c r="K2" s="5"/>
      <c r="L2" s="87" t="s">
        <v>446</v>
      </c>
      <c r="M2" s="5"/>
      <c r="N2" s="87" t="s">
        <v>447</v>
      </c>
      <c r="O2" s="5"/>
      <c r="P2" s="87" t="s">
        <v>449</v>
      </c>
      <c r="Q2" s="5"/>
      <c r="R2" s="87" t="s">
        <v>452</v>
      </c>
      <c r="S2" s="5"/>
      <c r="T2" s="105" t="s">
        <v>454</v>
      </c>
      <c r="U2" s="5"/>
      <c r="V2" s="87" t="s">
        <v>456</v>
      </c>
      <c r="W2" s="5"/>
      <c r="X2" s="87" t="s">
        <v>437</v>
      </c>
      <c r="Y2" s="5"/>
      <c r="Z2" s="87" t="s">
        <v>438</v>
      </c>
      <c r="AA2" s="5"/>
      <c r="AB2" s="87" t="s">
        <v>438</v>
      </c>
      <c r="AC2" s="5"/>
      <c r="AD2" s="87" t="s">
        <v>460</v>
      </c>
      <c r="AE2" s="5"/>
      <c r="AF2" s="87" t="s">
        <v>462</v>
      </c>
      <c r="AG2" s="5"/>
      <c r="AH2" s="87" t="s">
        <v>464</v>
      </c>
      <c r="AI2" s="5"/>
      <c r="AJ2" s="87" t="s">
        <v>428</v>
      </c>
      <c r="AK2" s="5"/>
      <c r="AL2" s="87" t="s">
        <v>467</v>
      </c>
      <c r="AM2" s="5"/>
      <c r="AN2" s="87" t="s">
        <v>469</v>
      </c>
      <c r="AO2" s="5"/>
      <c r="AP2" s="87" t="s">
        <v>471</v>
      </c>
      <c r="AQ2" s="5"/>
      <c r="AR2" s="87" t="s">
        <v>473</v>
      </c>
      <c r="AS2" s="5"/>
      <c r="AT2" s="87" t="s">
        <v>506</v>
      </c>
      <c r="AU2" s="5"/>
      <c r="AV2" s="87" t="s">
        <v>476</v>
      </c>
      <c r="AW2" s="5"/>
      <c r="AX2" s="87" t="s">
        <v>540</v>
      </c>
      <c r="AY2" s="5"/>
      <c r="AZ2" s="87" t="s">
        <v>541</v>
      </c>
      <c r="BA2" s="5"/>
      <c r="BB2" s="87" t="s">
        <v>430</v>
      </c>
      <c r="BC2" s="5"/>
      <c r="BD2" s="87" t="s">
        <v>538</v>
      </c>
      <c r="BE2" s="5"/>
      <c r="BF2" s="87" t="s">
        <v>538</v>
      </c>
      <c r="BG2" s="12"/>
      <c r="BH2" s="87" t="s">
        <v>482</v>
      </c>
      <c r="BJ2" s="87" t="s">
        <v>547</v>
      </c>
      <c r="BL2" s="87" t="s">
        <v>485</v>
      </c>
      <c r="BM2" s="5"/>
      <c r="BN2" s="87" t="s">
        <v>487</v>
      </c>
      <c r="BP2" s="87" t="s">
        <v>489</v>
      </c>
      <c r="BQ2" s="5"/>
      <c r="BR2" s="87" t="s">
        <v>491</v>
      </c>
      <c r="BS2" s="5"/>
      <c r="BT2" s="87" t="s">
        <v>402</v>
      </c>
      <c r="BV2" s="87" t="s">
        <v>494</v>
      </c>
      <c r="BW2" s="5"/>
      <c r="BX2" s="87" t="s">
        <v>496</v>
      </c>
      <c r="BY2" s="5"/>
      <c r="BZ2" s="87" t="s">
        <v>498</v>
      </c>
      <c r="CA2" s="5"/>
      <c r="CB2" s="87" t="s">
        <v>499</v>
      </c>
      <c r="CC2" s="5"/>
      <c r="CD2" s="87" t="s">
        <v>501</v>
      </c>
      <c r="CE2" s="5"/>
      <c r="CF2" s="87" t="s">
        <v>503</v>
      </c>
      <c r="CG2" s="5"/>
      <c r="CH2" s="87" t="s">
        <v>505</v>
      </c>
      <c r="CI2" s="5"/>
      <c r="CJ2" s="87" t="s">
        <v>539</v>
      </c>
      <c r="CK2" s="5"/>
      <c r="CL2" s="87" t="s">
        <v>511</v>
      </c>
      <c r="CM2" s="5"/>
      <c r="CN2" s="87" t="s">
        <v>532</v>
      </c>
      <c r="CO2" s="5"/>
      <c r="CP2" s="87" t="s">
        <v>536</v>
      </c>
      <c r="CQ2" s="5"/>
      <c r="CR2" s="87" t="s">
        <v>538</v>
      </c>
      <c r="CS2" s="5"/>
      <c r="CT2" s="87" t="s">
        <v>542</v>
      </c>
      <c r="CU2" s="5"/>
      <c r="CV2" s="87" t="s">
        <v>544</v>
      </c>
      <c r="CW2" s="5"/>
      <c r="CX2" s="87" t="s">
        <v>551</v>
      </c>
      <c r="CY2" s="87"/>
      <c r="CZ2" s="87" t="s">
        <v>425</v>
      </c>
      <c r="DA2" s="87"/>
      <c r="DB2" s="87" t="s">
        <v>559</v>
      </c>
      <c r="DC2" s="87"/>
      <c r="DD2" s="87"/>
      <c r="DE2" s="87"/>
      <c r="DF2" s="87"/>
      <c r="DG2" s="87"/>
      <c r="DH2" s="87"/>
      <c r="DI2" s="87"/>
      <c r="DJ2" s="87"/>
      <c r="DK2" s="87"/>
    </row>
    <row r="3" spans="1:115" x14ac:dyDescent="0.2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64"/>
      <c r="S3" s="11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64"/>
      <c r="AS3" s="5"/>
      <c r="AT3" s="64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41"/>
      <c r="BG3" s="12"/>
      <c r="BH3" s="5"/>
      <c r="BJ3" s="5"/>
      <c r="BL3" s="5"/>
      <c r="BM3" s="5"/>
      <c r="BN3" s="5"/>
      <c r="BP3" s="5"/>
      <c r="BQ3" s="5"/>
      <c r="BR3" s="5"/>
      <c r="BS3" s="5"/>
      <c r="BT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</row>
    <row r="4" spans="1:115" x14ac:dyDescent="0.2">
      <c r="A4" s="45" t="s">
        <v>12</v>
      </c>
      <c r="B4" s="46" t="s">
        <v>38</v>
      </c>
      <c r="C4" s="5"/>
      <c r="D4" s="5" t="s">
        <v>51</v>
      </c>
      <c r="E4" s="5"/>
      <c r="F4" s="5" t="s">
        <v>11</v>
      </c>
      <c r="G4" s="5"/>
      <c r="H4" s="5" t="s">
        <v>183</v>
      </c>
      <c r="I4" s="5"/>
      <c r="J4" s="5" t="s">
        <v>51</v>
      </c>
      <c r="K4" s="5"/>
      <c r="L4" s="5" t="s">
        <v>54</v>
      </c>
      <c r="M4" s="5"/>
      <c r="N4" s="5" t="s">
        <v>51</v>
      </c>
      <c r="O4" s="5"/>
      <c r="P4" s="5" t="s">
        <v>11</v>
      </c>
      <c r="Q4" s="5"/>
      <c r="R4" s="5" t="s">
        <v>65</v>
      </c>
      <c r="S4" s="5"/>
      <c r="T4" s="5" t="s">
        <v>77</v>
      </c>
      <c r="U4" s="5"/>
      <c r="V4" s="5" t="s">
        <v>103</v>
      </c>
      <c r="W4" s="5"/>
      <c r="X4" s="5" t="s">
        <v>163</v>
      </c>
      <c r="Y4" s="5"/>
      <c r="Z4" s="5" t="s">
        <v>81</v>
      </c>
      <c r="AA4" s="5"/>
      <c r="AB4" s="5" t="s">
        <v>51</v>
      </c>
      <c r="AC4" s="5"/>
      <c r="AD4" s="46" t="s">
        <v>82</v>
      </c>
      <c r="AE4" s="46"/>
      <c r="AF4" s="46" t="s">
        <v>180</v>
      </c>
      <c r="AG4" s="5"/>
      <c r="AH4" s="5" t="s">
        <v>82</v>
      </c>
      <c r="AI4" s="5"/>
      <c r="AJ4" s="5" t="s">
        <v>163</v>
      </c>
      <c r="AK4" s="5"/>
      <c r="AL4" s="5" t="s">
        <v>54</v>
      </c>
      <c r="AM4" s="5"/>
      <c r="AN4" s="5" t="s">
        <v>50</v>
      </c>
      <c r="AO4" s="5"/>
      <c r="AP4" s="5" t="s">
        <v>82</v>
      </c>
      <c r="AQ4" s="5"/>
      <c r="AR4" s="5" t="s">
        <v>51</v>
      </c>
      <c r="AS4" s="5"/>
      <c r="AT4" s="5" t="s">
        <v>38</v>
      </c>
      <c r="AU4" s="5"/>
      <c r="AV4" s="5" t="s">
        <v>185</v>
      </c>
      <c r="AW4" s="5"/>
      <c r="AX4" s="5" t="s">
        <v>183</v>
      </c>
      <c r="AY4" s="5"/>
      <c r="AZ4" s="5" t="s">
        <v>59</v>
      </c>
      <c r="BA4" s="5"/>
      <c r="BB4" s="5" t="s">
        <v>38</v>
      </c>
      <c r="BC4" s="5"/>
      <c r="BD4" s="5" t="s">
        <v>38</v>
      </c>
      <c r="BE4" s="5"/>
      <c r="BF4" s="41" t="s">
        <v>350</v>
      </c>
      <c r="BG4" s="12"/>
      <c r="BH4" s="5" t="s">
        <v>103</v>
      </c>
      <c r="BJ4" s="5" t="s">
        <v>51</v>
      </c>
      <c r="BL4" s="5" t="s">
        <v>55</v>
      </c>
      <c r="BM4" s="5"/>
      <c r="BN4" s="87" t="s">
        <v>51</v>
      </c>
      <c r="BP4" s="5" t="s">
        <v>51</v>
      </c>
      <c r="BQ4" s="5"/>
      <c r="BR4" s="5" t="s">
        <v>169</v>
      </c>
      <c r="BS4" s="5"/>
      <c r="BT4" s="5" t="s">
        <v>183</v>
      </c>
      <c r="BV4" s="5" t="s">
        <v>163</v>
      </c>
      <c r="BW4" s="5"/>
      <c r="BX4" s="46" t="s">
        <v>79</v>
      </c>
      <c r="BY4" s="5"/>
      <c r="BZ4" s="46" t="s">
        <v>103</v>
      </c>
      <c r="CA4" s="5"/>
      <c r="CB4" s="5" t="s">
        <v>183</v>
      </c>
      <c r="CC4" s="5"/>
      <c r="CD4" s="5" t="s">
        <v>38</v>
      </c>
      <c r="CE4" s="5"/>
      <c r="CF4" s="5" t="s">
        <v>163</v>
      </c>
      <c r="CG4" s="5"/>
      <c r="CH4" s="5" t="s">
        <v>59</v>
      </c>
      <c r="CI4" s="5"/>
      <c r="CJ4" s="5" t="s">
        <v>51</v>
      </c>
      <c r="CK4" s="5"/>
      <c r="CL4" s="5" t="s">
        <v>55</v>
      </c>
      <c r="CM4" s="5"/>
      <c r="CN4" s="5" t="s">
        <v>68</v>
      </c>
      <c r="CO4" s="5"/>
      <c r="CP4" s="87" t="s">
        <v>163</v>
      </c>
      <c r="CQ4" s="5"/>
      <c r="CR4" s="5" t="s">
        <v>11</v>
      </c>
      <c r="CS4" s="5"/>
      <c r="CT4" s="5" t="s">
        <v>163</v>
      </c>
      <c r="CU4" s="5"/>
      <c r="CV4" s="5" t="s">
        <v>38</v>
      </c>
      <c r="CW4" s="5"/>
      <c r="CX4" s="5" t="s">
        <v>179</v>
      </c>
      <c r="CY4" s="5"/>
      <c r="CZ4" s="5" t="s">
        <v>50</v>
      </c>
      <c r="DA4" s="5"/>
      <c r="DB4" s="5" t="s">
        <v>11</v>
      </c>
      <c r="DC4" s="5"/>
      <c r="DD4" s="5"/>
      <c r="DE4" s="5"/>
      <c r="DF4" s="5"/>
      <c r="DG4" s="5"/>
      <c r="DH4" s="5"/>
      <c r="DI4" s="5"/>
      <c r="DJ4" s="5"/>
      <c r="DK4" s="5"/>
    </row>
    <row r="5" spans="1:115" x14ac:dyDescent="0.2">
      <c r="A5" s="45" t="s">
        <v>13</v>
      </c>
      <c r="B5" s="5" t="s">
        <v>50</v>
      </c>
      <c r="C5" s="5"/>
      <c r="D5" s="5" t="s">
        <v>103</v>
      </c>
      <c r="E5" s="5"/>
      <c r="F5" s="5" t="s">
        <v>51</v>
      </c>
      <c r="G5" s="5"/>
      <c r="H5" s="5" t="s">
        <v>163</v>
      </c>
      <c r="I5" s="5"/>
      <c r="J5" s="5" t="s">
        <v>38</v>
      </c>
      <c r="K5" s="5"/>
      <c r="L5" s="5" t="s">
        <v>11</v>
      </c>
      <c r="M5" s="5"/>
      <c r="N5" s="5" t="s">
        <v>55</v>
      </c>
      <c r="O5" s="5"/>
      <c r="P5" s="5" t="s">
        <v>206</v>
      </c>
      <c r="Q5" s="5"/>
      <c r="R5" s="5" t="s">
        <v>206</v>
      </c>
      <c r="S5" s="5"/>
      <c r="T5" s="5" t="s">
        <v>51</v>
      </c>
      <c r="U5" s="5"/>
      <c r="V5" s="5" t="s">
        <v>51</v>
      </c>
      <c r="W5" s="5"/>
      <c r="X5" s="5" t="s">
        <v>185</v>
      </c>
      <c r="Y5" s="5"/>
      <c r="Z5" s="5" t="s">
        <v>106</v>
      </c>
      <c r="AA5" s="5"/>
      <c r="AB5" s="5" t="s">
        <v>82</v>
      </c>
      <c r="AC5" s="5"/>
      <c r="AD5" s="5" t="s">
        <v>50</v>
      </c>
      <c r="AE5" s="5"/>
      <c r="AF5" s="5" t="s">
        <v>185</v>
      </c>
      <c r="AG5" s="5"/>
      <c r="AH5" s="5" t="s">
        <v>38</v>
      </c>
      <c r="AI5" s="5"/>
      <c r="AJ5" s="5" t="s">
        <v>11</v>
      </c>
      <c r="AK5" s="5"/>
      <c r="AL5" s="5" t="s">
        <v>103</v>
      </c>
      <c r="AM5" s="5"/>
      <c r="AN5" s="5" t="s">
        <v>68</v>
      </c>
      <c r="AO5" s="5"/>
      <c r="AP5" s="5" t="s">
        <v>163</v>
      </c>
      <c r="AQ5" s="5"/>
      <c r="AR5" s="5" t="s">
        <v>176</v>
      </c>
      <c r="AS5" s="5"/>
      <c r="AT5" s="5" t="s">
        <v>163</v>
      </c>
      <c r="AU5" s="5"/>
      <c r="AV5" s="5" t="s">
        <v>82</v>
      </c>
      <c r="AW5" s="5"/>
      <c r="AX5" s="5" t="s">
        <v>51</v>
      </c>
      <c r="AY5" s="5"/>
      <c r="AZ5" s="5" t="s">
        <v>350</v>
      </c>
      <c r="BA5" s="5"/>
      <c r="BB5" s="5" t="s">
        <v>51</v>
      </c>
      <c r="BC5" s="5"/>
      <c r="BD5" s="5" t="s">
        <v>51</v>
      </c>
      <c r="BE5" s="5"/>
      <c r="BF5" s="41" t="s">
        <v>11</v>
      </c>
      <c r="BG5" s="12"/>
      <c r="BH5" s="5" t="s">
        <v>163</v>
      </c>
      <c r="BJ5" s="5" t="s">
        <v>68</v>
      </c>
      <c r="BL5" s="5" t="s">
        <v>103</v>
      </c>
      <c r="BM5" s="5"/>
      <c r="BN5" s="5" t="s">
        <v>50</v>
      </c>
      <c r="BP5" s="5" t="s">
        <v>82</v>
      </c>
      <c r="BQ5" s="5"/>
      <c r="BR5" s="5" t="s">
        <v>103</v>
      </c>
      <c r="BS5" s="5"/>
      <c r="BT5" s="5" t="s">
        <v>82</v>
      </c>
      <c r="BV5" s="5" t="s">
        <v>11</v>
      </c>
      <c r="BW5" s="5"/>
      <c r="BX5" s="46" t="s">
        <v>103</v>
      </c>
      <c r="BY5" s="5"/>
      <c r="BZ5" s="46" t="s">
        <v>11</v>
      </c>
      <c r="CA5" s="5"/>
      <c r="CB5" s="5" t="s">
        <v>350</v>
      </c>
      <c r="CC5" s="5"/>
      <c r="CD5" s="5" t="s">
        <v>51</v>
      </c>
      <c r="CE5" s="5"/>
      <c r="CF5" s="5" t="s">
        <v>50</v>
      </c>
      <c r="CG5" s="5"/>
      <c r="CH5" s="5" t="s">
        <v>185</v>
      </c>
      <c r="CI5" s="5"/>
      <c r="CJ5" s="5" t="s">
        <v>103</v>
      </c>
      <c r="CK5" s="5"/>
      <c r="CL5" s="5" t="s">
        <v>185</v>
      </c>
      <c r="CM5" s="5"/>
      <c r="CN5" s="5" t="s">
        <v>350</v>
      </c>
      <c r="CO5" s="5"/>
      <c r="CP5" s="5" t="s">
        <v>81</v>
      </c>
      <c r="CQ5" s="5"/>
      <c r="CR5" s="5" t="s">
        <v>350</v>
      </c>
      <c r="CS5" s="5"/>
      <c r="CT5" s="5" t="s">
        <v>350</v>
      </c>
      <c r="CU5" s="5"/>
      <c r="CV5" s="5" t="s">
        <v>11</v>
      </c>
      <c r="CW5" s="5"/>
      <c r="CX5" s="5" t="s">
        <v>50</v>
      </c>
      <c r="CY5" s="5"/>
      <c r="CZ5" s="5" t="s">
        <v>82</v>
      </c>
      <c r="DA5" s="5"/>
      <c r="DB5" s="5" t="s">
        <v>183</v>
      </c>
      <c r="DC5" s="5"/>
      <c r="DD5" s="5"/>
      <c r="DE5" s="5"/>
      <c r="DF5" s="5"/>
      <c r="DG5" s="5"/>
      <c r="DH5" s="5"/>
      <c r="DI5" s="5"/>
      <c r="DJ5" s="5"/>
      <c r="DK5" s="5"/>
    </row>
    <row r="6" spans="1:115" x14ac:dyDescent="0.2">
      <c r="A6" s="45" t="s">
        <v>14</v>
      </c>
      <c r="B6" s="5" t="s">
        <v>82</v>
      </c>
      <c r="C6" s="5"/>
      <c r="D6" s="5" t="s">
        <v>38</v>
      </c>
      <c r="E6" s="5"/>
      <c r="F6" s="5" t="s">
        <v>170</v>
      </c>
      <c r="G6" s="5"/>
      <c r="H6" s="5" t="s">
        <v>38</v>
      </c>
      <c r="I6" s="5"/>
      <c r="J6" s="5" t="s">
        <v>103</v>
      </c>
      <c r="K6" s="5"/>
      <c r="L6" s="5" t="s">
        <v>116</v>
      </c>
      <c r="M6" s="5"/>
      <c r="N6" s="5" t="s">
        <v>82</v>
      </c>
      <c r="O6" s="5"/>
      <c r="P6" s="5" t="s">
        <v>55</v>
      </c>
      <c r="Q6" s="5"/>
      <c r="R6" s="5" t="s">
        <v>176</v>
      </c>
      <c r="S6" s="5"/>
      <c r="T6" s="5" t="s">
        <v>11</v>
      </c>
      <c r="U6" s="5"/>
      <c r="V6" s="5" t="s">
        <v>54</v>
      </c>
      <c r="W6" s="5"/>
      <c r="X6" s="5" t="s">
        <v>38</v>
      </c>
      <c r="Y6" s="5"/>
      <c r="Z6" s="5" t="s">
        <v>59</v>
      </c>
      <c r="AA6" s="5"/>
      <c r="AB6" s="5" t="s">
        <v>183</v>
      </c>
      <c r="AC6" s="5"/>
      <c r="AD6" s="5" t="s">
        <v>163</v>
      </c>
      <c r="AE6" s="5"/>
      <c r="AF6" s="5" t="s">
        <v>11</v>
      </c>
      <c r="AG6" s="5"/>
      <c r="AH6" s="5" t="s">
        <v>51</v>
      </c>
      <c r="AI6" s="5"/>
      <c r="AJ6" s="5" t="s">
        <v>82</v>
      </c>
      <c r="AK6" s="5"/>
      <c r="AL6" s="5" t="s">
        <v>55</v>
      </c>
      <c r="AM6" s="5"/>
      <c r="AN6" s="5" t="s">
        <v>38</v>
      </c>
      <c r="AO6" s="5"/>
      <c r="AP6" s="5" t="s">
        <v>55</v>
      </c>
      <c r="AQ6" s="5"/>
      <c r="AR6" s="5" t="s">
        <v>206</v>
      </c>
      <c r="AS6" s="5"/>
      <c r="AT6" s="5" t="s">
        <v>68</v>
      </c>
      <c r="AU6" s="5"/>
      <c r="AV6" s="5" t="s">
        <v>38</v>
      </c>
      <c r="AW6" s="5"/>
      <c r="AX6" s="5" t="s">
        <v>350</v>
      </c>
      <c r="AY6" s="5"/>
      <c r="AZ6" s="5" t="s">
        <v>11</v>
      </c>
      <c r="BA6" s="5"/>
      <c r="BB6" s="5" t="s">
        <v>11</v>
      </c>
      <c r="BC6" s="5"/>
      <c r="BD6" s="5" t="s">
        <v>179</v>
      </c>
      <c r="BE6" s="5"/>
      <c r="BF6" s="41" t="s">
        <v>55</v>
      </c>
      <c r="BG6" s="12"/>
      <c r="BH6" s="5" t="s">
        <v>172</v>
      </c>
      <c r="BJ6" s="5" t="s">
        <v>163</v>
      </c>
      <c r="BL6" s="5" t="s">
        <v>185</v>
      </c>
      <c r="BM6" s="5"/>
      <c r="BN6" s="5" t="s">
        <v>163</v>
      </c>
      <c r="BP6" s="5" t="s">
        <v>11</v>
      </c>
      <c r="BQ6" s="5"/>
      <c r="BR6" s="5" t="s">
        <v>82</v>
      </c>
      <c r="BS6" s="5"/>
      <c r="BT6" s="5" t="s">
        <v>163</v>
      </c>
      <c r="BV6" s="5" t="s">
        <v>350</v>
      </c>
      <c r="BW6" s="5"/>
      <c r="BX6" s="46" t="s">
        <v>179</v>
      </c>
      <c r="BY6" s="5"/>
      <c r="BZ6" s="46" t="s">
        <v>51</v>
      </c>
      <c r="CA6" s="5"/>
      <c r="CB6" s="5" t="s">
        <v>51</v>
      </c>
      <c r="CC6" s="5"/>
      <c r="CD6" s="5" t="s">
        <v>55</v>
      </c>
      <c r="CE6" s="5"/>
      <c r="CF6" s="5" t="s">
        <v>11</v>
      </c>
      <c r="CG6" s="5"/>
      <c r="CH6" s="5" t="s">
        <v>11</v>
      </c>
      <c r="CI6" s="5"/>
      <c r="CJ6" s="5" t="s">
        <v>163</v>
      </c>
      <c r="CK6" s="5"/>
      <c r="CL6" s="5" t="s">
        <v>183</v>
      </c>
      <c r="CM6" s="5"/>
      <c r="CN6" s="5" t="s">
        <v>51</v>
      </c>
      <c r="CO6" s="5"/>
      <c r="CP6" s="5" t="s">
        <v>350</v>
      </c>
      <c r="CQ6" s="5"/>
      <c r="CR6" s="5" t="s">
        <v>51</v>
      </c>
      <c r="CS6" s="5"/>
      <c r="CT6" s="5" t="s">
        <v>50</v>
      </c>
      <c r="CU6" s="5"/>
      <c r="CV6" s="5" t="s">
        <v>185</v>
      </c>
      <c r="CW6" s="5"/>
      <c r="CX6" s="5" t="s">
        <v>11</v>
      </c>
      <c r="CY6" s="5"/>
      <c r="CZ6" s="5" t="s">
        <v>185</v>
      </c>
      <c r="DA6" s="5"/>
      <c r="DB6" s="5" t="s">
        <v>68</v>
      </c>
      <c r="DC6" s="5"/>
      <c r="DD6" s="5"/>
      <c r="DE6" s="5"/>
      <c r="DF6" s="5"/>
      <c r="DG6" s="5"/>
      <c r="DH6" s="5"/>
      <c r="DI6" s="5"/>
      <c r="DJ6" s="5"/>
      <c r="DK6" s="5"/>
    </row>
    <row r="7" spans="1:115" s="31" customFormat="1" ht="13.5" thickBot="1" x14ac:dyDescent="0.25">
      <c r="A7" s="121" t="s">
        <v>15</v>
      </c>
      <c r="B7" s="22" t="s">
        <v>206</v>
      </c>
      <c r="C7" s="22"/>
      <c r="D7" s="22" t="s">
        <v>185</v>
      </c>
      <c r="E7" s="22"/>
      <c r="F7" s="22" t="s">
        <v>59</v>
      </c>
      <c r="G7" s="22"/>
      <c r="H7" s="22" t="s">
        <v>68</v>
      </c>
      <c r="I7" s="22"/>
      <c r="J7" s="22" t="s">
        <v>54</v>
      </c>
      <c r="K7" s="22"/>
      <c r="L7" s="22" t="s">
        <v>385</v>
      </c>
      <c r="M7" s="22"/>
      <c r="N7" s="22" t="s">
        <v>103</v>
      </c>
      <c r="O7" s="22"/>
      <c r="P7" s="22" t="s">
        <v>78</v>
      </c>
      <c r="Q7" s="22"/>
      <c r="R7" s="22"/>
      <c r="S7" s="22"/>
      <c r="T7" s="22" t="s">
        <v>103</v>
      </c>
      <c r="U7" s="22"/>
      <c r="V7" s="22" t="s">
        <v>82</v>
      </c>
      <c r="W7" s="22"/>
      <c r="X7" s="22" t="s">
        <v>103</v>
      </c>
      <c r="Y7" s="22"/>
      <c r="Z7" s="22" t="s">
        <v>344</v>
      </c>
      <c r="AA7" s="22"/>
      <c r="AB7" s="22" t="s">
        <v>185</v>
      </c>
      <c r="AC7" s="22"/>
      <c r="AD7" s="22" t="s">
        <v>206</v>
      </c>
      <c r="AE7" s="22"/>
      <c r="AF7" s="22" t="s">
        <v>163</v>
      </c>
      <c r="AG7" s="22"/>
      <c r="AH7" s="22" t="s">
        <v>103</v>
      </c>
      <c r="AI7" s="22"/>
      <c r="AJ7" s="22" t="s">
        <v>206</v>
      </c>
      <c r="AK7" s="22"/>
      <c r="AL7" s="22" t="s">
        <v>356</v>
      </c>
      <c r="AM7" s="22"/>
      <c r="AN7" s="22" t="s">
        <v>180</v>
      </c>
      <c r="AO7" s="22"/>
      <c r="AP7" s="22" t="s">
        <v>68</v>
      </c>
      <c r="AQ7" s="22"/>
      <c r="AR7" s="22" t="s">
        <v>364</v>
      </c>
      <c r="AS7" s="22"/>
      <c r="AT7" s="22" t="s">
        <v>64</v>
      </c>
      <c r="AU7" s="22"/>
      <c r="AV7" s="140" t="s">
        <v>350</v>
      </c>
      <c r="AW7" s="22"/>
      <c r="AX7" s="22" t="s">
        <v>185</v>
      </c>
      <c r="AY7" s="22"/>
      <c r="AZ7" s="22" t="s">
        <v>38</v>
      </c>
      <c r="BA7" s="22"/>
      <c r="BB7" s="22" t="s">
        <v>55</v>
      </c>
      <c r="BC7" s="22"/>
      <c r="BD7" s="22" t="s">
        <v>180</v>
      </c>
      <c r="BE7" s="22"/>
      <c r="BF7" s="71" t="s">
        <v>185</v>
      </c>
      <c r="BG7" s="72"/>
      <c r="BH7" s="22" t="s">
        <v>11</v>
      </c>
      <c r="BJ7" s="22" t="s">
        <v>183</v>
      </c>
      <c r="BL7" s="22" t="s">
        <v>183</v>
      </c>
      <c r="BM7" s="22"/>
      <c r="BN7" s="22" t="s">
        <v>350</v>
      </c>
      <c r="BP7" s="22" t="s">
        <v>183</v>
      </c>
      <c r="BQ7" s="22"/>
      <c r="BR7" s="22" t="s">
        <v>163</v>
      </c>
      <c r="BS7" s="22"/>
      <c r="BT7" s="22" t="s">
        <v>116</v>
      </c>
      <c r="BV7" s="22" t="s">
        <v>103</v>
      </c>
      <c r="BW7" s="22"/>
      <c r="BX7" s="122" t="s">
        <v>104</v>
      </c>
      <c r="BY7" s="22"/>
      <c r="BZ7" s="122" t="s">
        <v>59</v>
      </c>
      <c r="CA7" s="22"/>
      <c r="CB7" s="22" t="s">
        <v>185</v>
      </c>
      <c r="CC7" s="22"/>
      <c r="CD7" s="22" t="s">
        <v>50</v>
      </c>
      <c r="CE7" s="22"/>
      <c r="CF7" s="22" t="s">
        <v>350</v>
      </c>
      <c r="CG7" s="22"/>
      <c r="CH7" s="22" t="s">
        <v>180</v>
      </c>
      <c r="CI7" s="22"/>
      <c r="CJ7" s="22" t="s">
        <v>350</v>
      </c>
      <c r="CK7" s="22"/>
      <c r="CL7" s="22" t="s">
        <v>11</v>
      </c>
      <c r="CM7" s="22"/>
      <c r="CN7" s="22" t="s">
        <v>163</v>
      </c>
      <c r="CO7" s="22"/>
      <c r="CP7" s="22" t="s">
        <v>103</v>
      </c>
      <c r="CQ7" s="22"/>
      <c r="CR7" s="22" t="s">
        <v>170</v>
      </c>
      <c r="CS7" s="22"/>
      <c r="CT7" s="22" t="s">
        <v>51</v>
      </c>
      <c r="CU7" s="22"/>
      <c r="CV7" s="22" t="s">
        <v>84</v>
      </c>
      <c r="CW7" s="22"/>
      <c r="CX7" s="22" t="s">
        <v>206</v>
      </c>
      <c r="CY7" s="22"/>
      <c r="CZ7" s="22" t="s">
        <v>55</v>
      </c>
      <c r="DA7" s="22"/>
      <c r="DB7" s="22" t="s">
        <v>385</v>
      </c>
      <c r="DC7" s="22"/>
      <c r="DD7" s="22"/>
      <c r="DE7" s="22"/>
      <c r="DF7" s="22"/>
      <c r="DG7" s="22"/>
      <c r="DH7" s="22"/>
      <c r="DI7" s="22"/>
      <c r="DJ7" s="22"/>
      <c r="DK7" s="22"/>
    </row>
    <row r="8" spans="1:115" ht="13.5" thickTop="1" x14ac:dyDescent="0.2">
      <c r="A8" s="123" t="s">
        <v>16</v>
      </c>
      <c r="B8" s="11" t="s">
        <v>51</v>
      </c>
      <c r="C8" s="11"/>
      <c r="D8" s="5" t="s">
        <v>176</v>
      </c>
      <c r="E8" s="11"/>
      <c r="F8" s="11" t="s">
        <v>38</v>
      </c>
      <c r="G8" s="11"/>
      <c r="H8" s="11" t="s">
        <v>350</v>
      </c>
      <c r="I8" s="11"/>
      <c r="J8" s="11" t="s">
        <v>183</v>
      </c>
      <c r="K8" s="11"/>
      <c r="L8" s="11" t="s">
        <v>51</v>
      </c>
      <c r="M8" s="11"/>
      <c r="N8" s="11" t="s">
        <v>163</v>
      </c>
      <c r="O8" s="11"/>
      <c r="P8" s="11" t="s">
        <v>185</v>
      </c>
      <c r="Q8" s="11"/>
      <c r="R8" s="11" t="s">
        <v>81</v>
      </c>
      <c r="S8" s="11"/>
      <c r="T8" s="11" t="s">
        <v>68</v>
      </c>
      <c r="U8" s="11"/>
      <c r="V8" s="11" t="s">
        <v>350</v>
      </c>
      <c r="W8" s="11"/>
      <c r="X8" s="11" t="s">
        <v>82</v>
      </c>
      <c r="Y8" s="11"/>
      <c r="Z8" s="11" t="s">
        <v>50</v>
      </c>
      <c r="AA8" s="11"/>
      <c r="AB8" s="11" t="s">
        <v>38</v>
      </c>
      <c r="AC8" s="11"/>
      <c r="AD8" s="64" t="s">
        <v>38</v>
      </c>
      <c r="AE8" s="64"/>
      <c r="AF8" s="64" t="s">
        <v>82</v>
      </c>
      <c r="AG8" s="11"/>
      <c r="AH8" s="11" t="s">
        <v>185</v>
      </c>
      <c r="AI8" s="11"/>
      <c r="AJ8" s="11" t="s">
        <v>81</v>
      </c>
      <c r="AK8" s="11"/>
      <c r="AL8" s="11" t="s">
        <v>163</v>
      </c>
      <c r="AM8" s="11"/>
      <c r="AN8" s="11" t="s">
        <v>82</v>
      </c>
      <c r="AO8" s="11"/>
      <c r="AP8" s="11" t="s">
        <v>103</v>
      </c>
      <c r="AQ8" s="11"/>
      <c r="AR8" s="11" t="s">
        <v>50</v>
      </c>
      <c r="AS8" s="11"/>
      <c r="AT8" s="11" t="s">
        <v>350</v>
      </c>
      <c r="AU8" s="11"/>
      <c r="AV8" s="11" t="s">
        <v>163</v>
      </c>
      <c r="AW8" s="11"/>
      <c r="AX8" s="11" t="s">
        <v>206</v>
      </c>
      <c r="AY8" s="11"/>
      <c r="AZ8" s="11" t="s">
        <v>183</v>
      </c>
      <c r="BA8" s="11"/>
      <c r="BB8" s="11" t="s">
        <v>82</v>
      </c>
      <c r="BC8" s="11"/>
      <c r="BD8" s="11" t="s">
        <v>59</v>
      </c>
      <c r="BE8" s="11"/>
      <c r="BF8" s="42" t="s">
        <v>82</v>
      </c>
      <c r="BG8" s="12"/>
      <c r="BH8" s="11" t="s">
        <v>176</v>
      </c>
      <c r="BJ8" s="11" t="s">
        <v>185</v>
      </c>
      <c r="BL8" s="11" t="s">
        <v>51</v>
      </c>
      <c r="BM8" s="11"/>
      <c r="BN8" s="11" t="s">
        <v>82</v>
      </c>
      <c r="BP8" s="11" t="s">
        <v>350</v>
      </c>
      <c r="BQ8" s="11"/>
      <c r="BR8" s="11" t="s">
        <v>350</v>
      </c>
      <c r="BS8" s="11"/>
      <c r="BT8" s="11" t="s">
        <v>185</v>
      </c>
      <c r="BV8" s="11" t="s">
        <v>183</v>
      </c>
      <c r="BW8" s="11"/>
      <c r="BX8" s="11" t="s">
        <v>183</v>
      </c>
      <c r="BY8" s="11"/>
      <c r="BZ8" s="64" t="s">
        <v>82</v>
      </c>
      <c r="CA8" s="11"/>
      <c r="CB8" s="11" t="s">
        <v>38</v>
      </c>
      <c r="CC8" s="11"/>
      <c r="CD8" s="11" t="s">
        <v>103</v>
      </c>
      <c r="CE8" s="11"/>
      <c r="CF8" s="11" t="s">
        <v>55</v>
      </c>
      <c r="CG8" s="11"/>
      <c r="CH8" s="11" t="s">
        <v>51</v>
      </c>
      <c r="CI8" s="11"/>
      <c r="CJ8" s="11" t="s">
        <v>82</v>
      </c>
      <c r="CK8" s="11"/>
      <c r="CL8" s="11" t="s">
        <v>51</v>
      </c>
      <c r="CM8" s="11"/>
      <c r="CN8" s="11" t="s">
        <v>38</v>
      </c>
      <c r="CO8" s="11"/>
      <c r="CP8" s="11" t="s">
        <v>82</v>
      </c>
      <c r="CQ8" s="11"/>
      <c r="CR8" s="11" t="s">
        <v>38</v>
      </c>
      <c r="CS8" s="11"/>
      <c r="CT8" s="11" t="s">
        <v>82</v>
      </c>
      <c r="CU8" s="11"/>
      <c r="CV8" s="11" t="s">
        <v>82</v>
      </c>
      <c r="CW8" s="11"/>
      <c r="CX8" s="11" t="s">
        <v>82</v>
      </c>
      <c r="CY8" s="11"/>
      <c r="CZ8" s="11" t="s">
        <v>350</v>
      </c>
      <c r="DA8" s="11"/>
      <c r="DB8" s="11" t="s">
        <v>82</v>
      </c>
      <c r="DC8" s="11"/>
      <c r="DD8" s="11"/>
      <c r="DE8" s="11"/>
      <c r="DF8" s="11"/>
      <c r="DG8" s="11"/>
      <c r="DH8" s="11"/>
      <c r="DI8" s="11"/>
      <c r="DJ8" s="11"/>
      <c r="DK8" s="11"/>
    </row>
    <row r="9" spans="1:115" x14ac:dyDescent="0.2">
      <c r="A9" s="45" t="s">
        <v>17</v>
      </c>
      <c r="B9" s="5" t="s">
        <v>163</v>
      </c>
      <c r="C9" s="12"/>
      <c r="D9" s="5" t="s">
        <v>183</v>
      </c>
      <c r="E9" s="12"/>
      <c r="F9" s="12" t="s">
        <v>54</v>
      </c>
      <c r="G9" s="5"/>
      <c r="H9" s="12" t="s">
        <v>51</v>
      </c>
      <c r="I9" s="5"/>
      <c r="J9" s="12" t="s">
        <v>343</v>
      </c>
      <c r="K9" s="5"/>
      <c r="L9" s="12" t="s">
        <v>38</v>
      </c>
      <c r="M9" s="12"/>
      <c r="N9" s="12" t="s">
        <v>11</v>
      </c>
      <c r="O9" s="5"/>
      <c r="P9" s="12" t="s">
        <v>163</v>
      </c>
      <c r="Q9" s="12"/>
      <c r="R9" s="12" t="s">
        <v>11</v>
      </c>
      <c r="S9" s="5"/>
      <c r="T9" s="5" t="s">
        <v>78</v>
      </c>
      <c r="U9" s="5"/>
      <c r="V9" s="5" t="s">
        <v>55</v>
      </c>
      <c r="W9" s="5"/>
      <c r="X9" s="5" t="s">
        <v>51</v>
      </c>
      <c r="Y9" s="5"/>
      <c r="Z9" s="5" t="s">
        <v>51</v>
      </c>
      <c r="AA9" s="5"/>
      <c r="AB9" s="5" t="s">
        <v>180</v>
      </c>
      <c r="AC9" s="5"/>
      <c r="AD9" s="46" t="s">
        <v>350</v>
      </c>
      <c r="AE9" s="46"/>
      <c r="AF9" s="46" t="s">
        <v>51</v>
      </c>
      <c r="AG9" s="5"/>
      <c r="AH9" s="5" t="s">
        <v>54</v>
      </c>
      <c r="AI9" s="5"/>
      <c r="AJ9" s="5" t="s">
        <v>51</v>
      </c>
      <c r="AK9" s="5"/>
      <c r="AL9" s="5" t="s">
        <v>38</v>
      </c>
      <c r="AM9" s="5"/>
      <c r="AN9" s="5" t="s">
        <v>59</v>
      </c>
      <c r="AO9" s="5"/>
      <c r="AP9" s="5" t="s">
        <v>38</v>
      </c>
      <c r="AQ9" s="5"/>
      <c r="AR9" s="5" t="s">
        <v>84</v>
      </c>
      <c r="AS9" s="5"/>
      <c r="AT9" s="5" t="s">
        <v>51</v>
      </c>
      <c r="AU9" s="5"/>
      <c r="AV9" s="5" t="s">
        <v>11</v>
      </c>
      <c r="AW9" s="5"/>
      <c r="AX9" s="5" t="s">
        <v>163</v>
      </c>
      <c r="AY9" s="5"/>
      <c r="AZ9" s="5" t="s">
        <v>103</v>
      </c>
      <c r="BA9" s="5"/>
      <c r="BB9" s="5" t="s">
        <v>103</v>
      </c>
      <c r="BC9" s="5"/>
      <c r="BD9" s="5" t="s">
        <v>54</v>
      </c>
      <c r="BE9" s="5"/>
      <c r="BF9" s="41" t="s">
        <v>50</v>
      </c>
      <c r="BG9" s="12"/>
      <c r="BH9" s="5" t="s">
        <v>51</v>
      </c>
      <c r="BJ9" s="5" t="s">
        <v>116</v>
      </c>
      <c r="BL9" s="5" t="s">
        <v>163</v>
      </c>
      <c r="BM9" s="5"/>
      <c r="BN9" s="5" t="s">
        <v>183</v>
      </c>
      <c r="BP9" s="5" t="s">
        <v>103</v>
      </c>
      <c r="BQ9" s="5"/>
      <c r="BR9" s="5" t="s">
        <v>51</v>
      </c>
      <c r="BS9" s="5"/>
      <c r="BT9" s="5" t="s">
        <v>38</v>
      </c>
      <c r="BV9" s="5" t="s">
        <v>38</v>
      </c>
      <c r="BW9" s="5"/>
      <c r="BX9" s="5" t="s">
        <v>350</v>
      </c>
      <c r="BY9" s="5"/>
      <c r="BZ9" s="46" t="s">
        <v>350</v>
      </c>
      <c r="CA9" s="5"/>
      <c r="CB9" s="87" t="s">
        <v>54</v>
      </c>
      <c r="CC9" s="5"/>
      <c r="CD9" s="5" t="s">
        <v>163</v>
      </c>
      <c r="CE9" s="5"/>
      <c r="CF9" s="5" t="s">
        <v>51</v>
      </c>
      <c r="CG9" s="5"/>
      <c r="CH9" s="5" t="s">
        <v>183</v>
      </c>
      <c r="CI9" s="5"/>
      <c r="CJ9" s="5" t="s">
        <v>11</v>
      </c>
      <c r="CK9" s="5"/>
      <c r="CL9" s="5" t="s">
        <v>350</v>
      </c>
      <c r="CM9" s="5"/>
      <c r="CN9" s="5" t="s">
        <v>206</v>
      </c>
      <c r="CO9" s="5"/>
      <c r="CP9" s="5" t="s">
        <v>11</v>
      </c>
      <c r="CQ9" s="5"/>
      <c r="CR9" s="5" t="s">
        <v>185</v>
      </c>
      <c r="CS9" s="5"/>
      <c r="CT9" s="5" t="s">
        <v>11</v>
      </c>
      <c r="CU9" s="5"/>
      <c r="CV9" s="5" t="s">
        <v>350</v>
      </c>
      <c r="CW9" s="5"/>
      <c r="CX9" s="5" t="s">
        <v>103</v>
      </c>
      <c r="CY9" s="5"/>
      <c r="CZ9" s="5" t="s">
        <v>38</v>
      </c>
      <c r="DA9" s="5"/>
      <c r="DB9" s="5" t="s">
        <v>51</v>
      </c>
      <c r="DC9" s="5"/>
      <c r="DD9" s="5"/>
      <c r="DE9" s="5"/>
      <c r="DF9" s="5"/>
      <c r="DG9" s="5"/>
      <c r="DH9" s="5"/>
      <c r="DI9" s="5"/>
      <c r="DJ9" s="5"/>
      <c r="DK9" s="5"/>
    </row>
    <row r="10" spans="1:115" x14ac:dyDescent="0.2">
      <c r="A10" s="45" t="s">
        <v>18</v>
      </c>
      <c r="B10" s="28" t="s">
        <v>185</v>
      </c>
      <c r="D10" s="5" t="s">
        <v>350</v>
      </c>
      <c r="E10" s="5"/>
      <c r="F10" s="5" t="s">
        <v>350</v>
      </c>
      <c r="G10" s="5"/>
      <c r="H10" s="5" t="s">
        <v>50</v>
      </c>
      <c r="I10" s="5"/>
      <c r="J10" s="5" t="s">
        <v>55</v>
      </c>
      <c r="K10" s="5"/>
      <c r="L10" s="5" t="s">
        <v>180</v>
      </c>
      <c r="M10" s="5"/>
      <c r="N10" s="5" t="s">
        <v>343</v>
      </c>
      <c r="O10" s="5"/>
      <c r="P10" s="87" t="s">
        <v>38</v>
      </c>
      <c r="Q10" s="5"/>
      <c r="R10" s="5" t="s">
        <v>163</v>
      </c>
      <c r="S10" s="5"/>
      <c r="T10" s="5" t="s">
        <v>344</v>
      </c>
      <c r="U10" s="5"/>
      <c r="V10" s="5" t="s">
        <v>38</v>
      </c>
      <c r="W10" s="5"/>
      <c r="X10" s="5" t="s">
        <v>183</v>
      </c>
      <c r="Y10" s="5"/>
      <c r="Z10" s="5" t="s">
        <v>82</v>
      </c>
      <c r="AA10" s="5"/>
      <c r="AB10" s="5" t="s">
        <v>350</v>
      </c>
      <c r="AC10" s="5"/>
      <c r="AD10" s="46" t="s">
        <v>183</v>
      </c>
      <c r="AE10" s="46"/>
      <c r="AF10" s="46" t="s">
        <v>183</v>
      </c>
      <c r="AG10" s="5"/>
      <c r="AH10" s="5" t="s">
        <v>163</v>
      </c>
      <c r="AI10" s="5"/>
      <c r="AJ10" s="5" t="s">
        <v>183</v>
      </c>
      <c r="AK10" s="5"/>
      <c r="AL10" s="5" t="s">
        <v>186</v>
      </c>
      <c r="AM10" s="5"/>
      <c r="AN10" s="5" t="s">
        <v>183</v>
      </c>
      <c r="AO10" s="5"/>
      <c r="AP10" s="5" t="s">
        <v>51</v>
      </c>
      <c r="AQ10" s="5"/>
      <c r="AR10" s="5" t="s">
        <v>115</v>
      </c>
      <c r="AS10" s="5"/>
      <c r="AT10" s="5" t="s">
        <v>183</v>
      </c>
      <c r="AU10" s="5"/>
      <c r="AV10" s="5" t="s">
        <v>50</v>
      </c>
      <c r="AW10" s="5"/>
      <c r="AX10" s="5" t="s">
        <v>11</v>
      </c>
      <c r="AY10" s="5"/>
      <c r="AZ10" s="5" t="s">
        <v>82</v>
      </c>
      <c r="BA10" s="5"/>
      <c r="BB10" s="5" t="s">
        <v>185</v>
      </c>
      <c r="BC10" s="5"/>
      <c r="BD10" s="5" t="s">
        <v>53</v>
      </c>
      <c r="BE10" s="5"/>
      <c r="BF10" s="41" t="s">
        <v>163</v>
      </c>
      <c r="BG10" s="12"/>
      <c r="BH10" s="5" t="s">
        <v>185</v>
      </c>
      <c r="BJ10" s="5" t="s">
        <v>38</v>
      </c>
      <c r="BL10" s="5" t="s">
        <v>11</v>
      </c>
      <c r="BM10" s="5"/>
      <c r="BN10" s="5" t="s">
        <v>11</v>
      </c>
      <c r="BP10" s="5" t="s">
        <v>185</v>
      </c>
      <c r="BQ10" s="5"/>
      <c r="BR10" s="5" t="s">
        <v>185</v>
      </c>
      <c r="BS10" s="5"/>
      <c r="BT10" s="5" t="s">
        <v>84</v>
      </c>
      <c r="BV10" s="5" t="s">
        <v>82</v>
      </c>
      <c r="BW10" s="5"/>
      <c r="BX10" s="5" t="s">
        <v>163</v>
      </c>
      <c r="BY10" s="5"/>
      <c r="BZ10" s="5" t="s">
        <v>38</v>
      </c>
      <c r="CA10" s="5"/>
      <c r="CB10" s="5" t="s">
        <v>11</v>
      </c>
      <c r="CC10" s="5"/>
      <c r="CD10" s="5" t="s">
        <v>183</v>
      </c>
      <c r="CE10" s="5"/>
      <c r="CF10" s="5" t="s">
        <v>54</v>
      </c>
      <c r="CG10" s="5"/>
      <c r="CH10" s="5" t="s">
        <v>38</v>
      </c>
      <c r="CI10" s="5"/>
      <c r="CJ10" s="5" t="s">
        <v>38</v>
      </c>
      <c r="CK10" s="5"/>
      <c r="CL10" s="5" t="s">
        <v>38</v>
      </c>
      <c r="CM10" s="5"/>
      <c r="CN10" s="5" t="s">
        <v>55</v>
      </c>
      <c r="CO10" s="5"/>
      <c r="CP10" s="5" t="s">
        <v>183</v>
      </c>
      <c r="CQ10" s="5"/>
      <c r="CR10" s="5" t="s">
        <v>206</v>
      </c>
      <c r="CS10" s="5"/>
      <c r="CT10" s="5" t="s">
        <v>183</v>
      </c>
      <c r="CU10" s="5"/>
      <c r="CV10" s="5" t="s">
        <v>163</v>
      </c>
      <c r="CW10" s="5"/>
      <c r="CX10" s="5" t="s">
        <v>176</v>
      </c>
      <c r="CY10" s="5"/>
      <c r="CZ10" s="5" t="s">
        <v>163</v>
      </c>
      <c r="DA10" s="5"/>
      <c r="DB10" s="5" t="s">
        <v>38</v>
      </c>
      <c r="DC10" s="5"/>
      <c r="DD10" s="5"/>
      <c r="DE10" s="5"/>
      <c r="DF10" s="5"/>
      <c r="DG10" s="5"/>
      <c r="DH10" s="5"/>
      <c r="DI10" s="5"/>
      <c r="DJ10" s="5"/>
      <c r="DK10" s="5"/>
    </row>
    <row r="11" spans="1:115" s="31" customFormat="1" ht="13.5" thickBot="1" x14ac:dyDescent="0.25">
      <c r="A11" s="121" t="s">
        <v>19</v>
      </c>
      <c r="B11" s="22" t="s">
        <v>178</v>
      </c>
      <c r="C11" s="22"/>
      <c r="D11" s="22" t="s">
        <v>82</v>
      </c>
      <c r="E11" s="22"/>
      <c r="F11" s="22" t="s">
        <v>78</v>
      </c>
      <c r="G11" s="22"/>
      <c r="H11" s="22" t="s">
        <v>11</v>
      </c>
      <c r="I11" s="22"/>
      <c r="J11" s="22" t="s">
        <v>176</v>
      </c>
      <c r="K11" s="22"/>
      <c r="L11" s="22" t="s">
        <v>185</v>
      </c>
      <c r="M11" s="22"/>
      <c r="N11" s="22" t="s">
        <v>79</v>
      </c>
      <c r="O11" s="22"/>
      <c r="P11" s="22" t="s">
        <v>183</v>
      </c>
      <c r="Q11" s="22"/>
      <c r="R11" s="22" t="s">
        <v>342</v>
      </c>
      <c r="S11" s="22"/>
      <c r="T11" s="22" t="s">
        <v>55</v>
      </c>
      <c r="U11" s="22"/>
      <c r="V11" s="22" t="s">
        <v>183</v>
      </c>
      <c r="W11" s="22"/>
      <c r="X11" s="22" t="s">
        <v>11</v>
      </c>
      <c r="Y11" s="22"/>
      <c r="Z11" s="22" t="s">
        <v>84</v>
      </c>
      <c r="AA11" s="22"/>
      <c r="AB11" s="22" t="s">
        <v>358</v>
      </c>
      <c r="AC11" s="22"/>
      <c r="AD11" s="22" t="s">
        <v>385</v>
      </c>
      <c r="AE11" s="22"/>
      <c r="AF11" s="22" t="s">
        <v>38</v>
      </c>
      <c r="AG11" s="22"/>
      <c r="AH11" s="22" t="s">
        <v>350</v>
      </c>
      <c r="AI11" s="22"/>
      <c r="AJ11" s="22" t="s">
        <v>68</v>
      </c>
      <c r="AK11" s="22"/>
      <c r="AL11" s="22" t="s">
        <v>364</v>
      </c>
      <c r="AM11" s="22"/>
      <c r="AN11" s="22" t="s">
        <v>185</v>
      </c>
      <c r="AO11" s="22"/>
      <c r="AP11" s="22" t="s">
        <v>350</v>
      </c>
      <c r="AQ11" s="22"/>
      <c r="AR11" s="22" t="s">
        <v>55</v>
      </c>
      <c r="AS11" s="22"/>
      <c r="AT11" s="140" t="s">
        <v>55</v>
      </c>
      <c r="AU11" s="22"/>
      <c r="AV11" s="22" t="s">
        <v>180</v>
      </c>
      <c r="AW11" s="22"/>
      <c r="AX11" s="22" t="s">
        <v>38</v>
      </c>
      <c r="AY11" s="22"/>
      <c r="AZ11" s="22" t="s">
        <v>51</v>
      </c>
      <c r="BA11" s="22"/>
      <c r="BB11" s="22" t="s">
        <v>350</v>
      </c>
      <c r="BC11" s="22"/>
      <c r="BD11" s="22" t="s">
        <v>385</v>
      </c>
      <c r="BE11" s="22"/>
      <c r="BF11" s="71" t="s">
        <v>83</v>
      </c>
      <c r="BG11" s="72"/>
      <c r="BH11" s="22" t="s">
        <v>82</v>
      </c>
      <c r="BJ11" s="22" t="s">
        <v>82</v>
      </c>
      <c r="BL11" s="22" t="s">
        <v>38</v>
      </c>
      <c r="BM11" s="22"/>
      <c r="BN11" s="22" t="s">
        <v>344</v>
      </c>
      <c r="BP11" s="22" t="s">
        <v>38</v>
      </c>
      <c r="BQ11" s="22"/>
      <c r="BR11" s="22" t="s">
        <v>81</v>
      </c>
      <c r="BS11" s="22"/>
      <c r="BT11" s="22" t="s">
        <v>59</v>
      </c>
      <c r="BV11" s="22" t="s">
        <v>104</v>
      </c>
      <c r="BW11" s="22"/>
      <c r="BX11" s="22" t="s">
        <v>82</v>
      </c>
      <c r="BY11" s="22"/>
      <c r="BZ11" s="122" t="s">
        <v>185</v>
      </c>
      <c r="CA11" s="22"/>
      <c r="CB11" s="22" t="s">
        <v>163</v>
      </c>
      <c r="CC11" s="22"/>
      <c r="CD11" s="122" t="s">
        <v>206</v>
      </c>
      <c r="CE11" s="22"/>
      <c r="CF11" s="22" t="s">
        <v>38</v>
      </c>
      <c r="CG11" s="22"/>
      <c r="CH11" s="22" t="s">
        <v>350</v>
      </c>
      <c r="CI11" s="22"/>
      <c r="CJ11" s="22" t="s">
        <v>55</v>
      </c>
      <c r="CK11" s="22"/>
      <c r="CL11" s="22" t="s">
        <v>103</v>
      </c>
      <c r="CM11" s="22"/>
      <c r="CN11" s="22" t="s">
        <v>50</v>
      </c>
      <c r="CO11" s="22"/>
      <c r="CP11" s="22" t="s">
        <v>54</v>
      </c>
      <c r="CQ11" s="22"/>
      <c r="CR11" s="22" t="s">
        <v>50</v>
      </c>
      <c r="CS11" s="22"/>
      <c r="CT11" s="22" t="s">
        <v>176</v>
      </c>
      <c r="CU11" s="22"/>
      <c r="CV11" s="22" t="s">
        <v>68</v>
      </c>
      <c r="CW11" s="22"/>
      <c r="CX11" s="22" t="s">
        <v>183</v>
      </c>
      <c r="CY11" s="22"/>
      <c r="CZ11" s="140" t="s">
        <v>65</v>
      </c>
      <c r="DA11" s="22"/>
      <c r="DB11" s="22" t="s">
        <v>163</v>
      </c>
      <c r="DC11" s="22"/>
      <c r="DD11" s="22"/>
      <c r="DE11" s="22"/>
      <c r="DF11" s="22"/>
      <c r="DG11" s="22"/>
      <c r="DH11" s="22"/>
      <c r="DI11" s="22"/>
      <c r="DJ11" s="22"/>
      <c r="DK11" s="22"/>
    </row>
    <row r="12" spans="1:115" s="21" customFormat="1" ht="8.25" customHeight="1" thickTop="1" x14ac:dyDescent="0.2">
      <c r="BG12" s="12"/>
      <c r="BH12" s="11"/>
      <c r="BJ12" s="11"/>
      <c r="BL12" s="11"/>
      <c r="BM12" s="11"/>
      <c r="BN12" s="11"/>
      <c r="BO12" s="11"/>
      <c r="BP12" s="11"/>
      <c r="BQ12" s="11"/>
      <c r="BR12" s="11"/>
      <c r="BS12" s="11"/>
      <c r="BT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</row>
    <row r="13" spans="1:115" x14ac:dyDescent="0.2">
      <c r="A13" s="123" t="s">
        <v>26</v>
      </c>
      <c r="B13" s="11" t="s">
        <v>38</v>
      </c>
      <c r="C13" s="11"/>
      <c r="D13" s="11" t="s">
        <v>183</v>
      </c>
      <c r="E13" s="11"/>
      <c r="F13" s="11" t="s">
        <v>350</v>
      </c>
      <c r="G13" s="11"/>
      <c r="H13" s="11" t="s">
        <v>68</v>
      </c>
      <c r="I13" s="11"/>
      <c r="J13" s="11" t="s">
        <v>51</v>
      </c>
      <c r="K13" s="11"/>
      <c r="L13" s="11" t="s">
        <v>38</v>
      </c>
      <c r="M13" s="11"/>
      <c r="N13" s="11" t="s">
        <v>51</v>
      </c>
      <c r="O13" s="11"/>
      <c r="P13" s="11" t="s">
        <v>206</v>
      </c>
      <c r="Q13" s="11"/>
      <c r="R13" s="11" t="s">
        <v>163</v>
      </c>
      <c r="S13" s="11"/>
      <c r="T13" s="11" t="s">
        <v>55</v>
      </c>
      <c r="U13" s="11"/>
      <c r="V13" s="11" t="s">
        <v>38</v>
      </c>
      <c r="W13" s="11"/>
      <c r="X13" s="11" t="s">
        <v>38</v>
      </c>
      <c r="Y13" s="11"/>
      <c r="Z13" s="11" t="s">
        <v>84</v>
      </c>
      <c r="AA13" s="11"/>
      <c r="AB13" s="11" t="s">
        <v>185</v>
      </c>
      <c r="AC13" s="11"/>
      <c r="AD13" s="5" t="s">
        <v>82</v>
      </c>
      <c r="AE13" s="11"/>
      <c r="AF13" s="11" t="s">
        <v>180</v>
      </c>
      <c r="AG13" s="11"/>
      <c r="AH13" s="11" t="s">
        <v>51</v>
      </c>
      <c r="AI13" s="11"/>
      <c r="AJ13" s="11" t="s">
        <v>68</v>
      </c>
      <c r="AK13" s="11"/>
      <c r="AL13" s="11" t="s">
        <v>163</v>
      </c>
      <c r="AM13" s="11"/>
      <c r="AN13" s="11" t="s">
        <v>38</v>
      </c>
      <c r="AO13" s="11"/>
      <c r="AP13" s="11" t="s">
        <v>82</v>
      </c>
      <c r="AQ13" s="11"/>
      <c r="AR13" s="11" t="s">
        <v>364</v>
      </c>
      <c r="AS13" s="11"/>
      <c r="AT13" s="11" t="s">
        <v>163</v>
      </c>
      <c r="AU13" s="11"/>
      <c r="AV13" s="11" t="s">
        <v>180</v>
      </c>
      <c r="AW13" s="11"/>
      <c r="AX13" s="11" t="s">
        <v>38</v>
      </c>
      <c r="AY13" s="11"/>
      <c r="AZ13" s="11" t="s">
        <v>82</v>
      </c>
      <c r="BA13" s="11"/>
      <c r="BB13" s="11" t="s">
        <v>38</v>
      </c>
      <c r="BC13" s="11"/>
      <c r="BD13" s="11" t="s">
        <v>38</v>
      </c>
      <c r="BE13" s="11"/>
      <c r="BF13" s="42" t="s">
        <v>50</v>
      </c>
      <c r="BG13" s="12"/>
      <c r="BH13" s="5" t="s">
        <v>185</v>
      </c>
      <c r="BJ13" s="5" t="s">
        <v>51</v>
      </c>
      <c r="BL13" s="5" t="s">
        <v>183</v>
      </c>
      <c r="BM13" s="5"/>
      <c r="BN13" s="5" t="s">
        <v>82</v>
      </c>
      <c r="BO13" s="5"/>
      <c r="BP13" s="5" t="s">
        <v>185</v>
      </c>
      <c r="BQ13" s="5"/>
      <c r="BR13" s="5" t="s">
        <v>185</v>
      </c>
      <c r="BS13" s="5"/>
      <c r="BT13" s="5" t="s">
        <v>84</v>
      </c>
      <c r="BV13" s="5" t="s">
        <v>82</v>
      </c>
      <c r="BW13" s="5"/>
      <c r="BX13" s="5" t="s">
        <v>79</v>
      </c>
      <c r="BY13" s="5"/>
      <c r="BZ13" s="5" t="s">
        <v>38</v>
      </c>
      <c r="CA13" s="5"/>
      <c r="CB13" s="5" t="s">
        <v>350</v>
      </c>
      <c r="CC13" s="5"/>
      <c r="CD13" s="5" t="s">
        <v>206</v>
      </c>
      <c r="CE13" s="5"/>
      <c r="CF13" s="5" t="s">
        <v>50</v>
      </c>
      <c r="CG13" s="5"/>
      <c r="CH13" s="5" t="s">
        <v>180</v>
      </c>
      <c r="CI13" s="5"/>
      <c r="CJ13" s="5" t="s">
        <v>163</v>
      </c>
      <c r="CK13" s="5"/>
      <c r="CL13" s="5" t="s">
        <v>38</v>
      </c>
      <c r="CM13" s="5"/>
      <c r="CN13" s="5" t="s">
        <v>38</v>
      </c>
      <c r="CO13" s="5"/>
      <c r="CP13" s="5" t="s">
        <v>82</v>
      </c>
      <c r="CQ13" s="5"/>
      <c r="CR13" s="5" t="s">
        <v>51</v>
      </c>
      <c r="CS13" s="5"/>
      <c r="CT13" s="5" t="s">
        <v>163</v>
      </c>
      <c r="CU13" s="5"/>
      <c r="CV13" s="5" t="s">
        <v>38</v>
      </c>
      <c r="CW13" s="5"/>
      <c r="CX13" s="5" t="s">
        <v>206</v>
      </c>
      <c r="CY13" s="5"/>
      <c r="CZ13" s="5" t="s">
        <v>38</v>
      </c>
      <c r="DA13" s="5"/>
      <c r="DB13" s="5" t="s">
        <v>163</v>
      </c>
      <c r="DC13" s="5"/>
      <c r="DD13" s="5"/>
      <c r="DE13" s="5"/>
      <c r="DF13" s="5"/>
      <c r="DG13" s="5"/>
      <c r="DH13" s="5"/>
      <c r="DI13" s="5"/>
      <c r="DJ13" s="5"/>
      <c r="DK13" s="5"/>
    </row>
    <row r="14" spans="1:115" x14ac:dyDescent="0.2">
      <c r="A14" s="45" t="s">
        <v>31</v>
      </c>
      <c r="B14" s="5" t="s">
        <v>82</v>
      </c>
      <c r="C14" s="5"/>
      <c r="D14" s="5" t="s">
        <v>38</v>
      </c>
      <c r="E14" s="5"/>
      <c r="F14" s="5" t="s">
        <v>11</v>
      </c>
      <c r="G14" s="5"/>
      <c r="H14" s="5" t="s">
        <v>51</v>
      </c>
      <c r="I14" s="5"/>
      <c r="J14" s="5" t="s">
        <v>38</v>
      </c>
      <c r="K14" s="5"/>
      <c r="L14" s="5" t="s">
        <v>185</v>
      </c>
      <c r="M14" s="5"/>
      <c r="N14" s="5" t="s">
        <v>82</v>
      </c>
      <c r="O14" s="5"/>
      <c r="P14" s="5" t="s">
        <v>38</v>
      </c>
      <c r="Q14" s="5"/>
      <c r="R14" s="5" t="s">
        <v>206</v>
      </c>
      <c r="S14" s="5"/>
      <c r="T14" s="5" t="s">
        <v>68</v>
      </c>
      <c r="U14" s="5"/>
      <c r="V14" s="5" t="s">
        <v>82</v>
      </c>
      <c r="W14" s="5"/>
      <c r="X14" s="5" t="s">
        <v>163</v>
      </c>
      <c r="Y14" s="5"/>
      <c r="Z14" s="5" t="s">
        <v>51</v>
      </c>
      <c r="AA14" s="5"/>
      <c r="AB14" s="5" t="s">
        <v>38</v>
      </c>
      <c r="AC14" s="5"/>
      <c r="AD14" s="5" t="s">
        <v>38</v>
      </c>
      <c r="AE14" s="5"/>
      <c r="AF14" s="5" t="s">
        <v>163</v>
      </c>
      <c r="AG14" s="5"/>
      <c r="AH14" s="5" t="s">
        <v>38</v>
      </c>
      <c r="AI14" s="5"/>
      <c r="AJ14" s="5" t="s">
        <v>183</v>
      </c>
      <c r="AK14" s="5"/>
      <c r="AL14" s="5" t="s">
        <v>38</v>
      </c>
      <c r="AM14" s="5"/>
      <c r="AN14" s="5" t="s">
        <v>82</v>
      </c>
      <c r="AO14" s="5"/>
      <c r="AP14" s="5" t="s">
        <v>38</v>
      </c>
      <c r="AQ14" s="5"/>
      <c r="AR14" s="5" t="s">
        <v>206</v>
      </c>
      <c r="AS14" s="5"/>
      <c r="AT14" s="5" t="s">
        <v>68</v>
      </c>
      <c r="AU14" s="5"/>
      <c r="AV14" s="5" t="s">
        <v>163</v>
      </c>
      <c r="AW14" s="5"/>
      <c r="AX14" s="5" t="s">
        <v>163</v>
      </c>
      <c r="AY14" s="5"/>
      <c r="AZ14" s="5" t="s">
        <v>183</v>
      </c>
      <c r="BA14" s="5"/>
      <c r="BB14" s="5" t="s">
        <v>51</v>
      </c>
      <c r="BC14" s="5"/>
      <c r="BD14" s="5" t="s">
        <v>51</v>
      </c>
      <c r="BE14" s="5"/>
      <c r="BF14" s="41" t="s">
        <v>163</v>
      </c>
      <c r="BG14" s="12"/>
      <c r="BH14" s="5" t="s">
        <v>51</v>
      </c>
      <c r="BJ14" s="5" t="s">
        <v>38</v>
      </c>
      <c r="BL14" s="5" t="s">
        <v>185</v>
      </c>
      <c r="BM14" s="5"/>
      <c r="BN14" s="5" t="s">
        <v>163</v>
      </c>
      <c r="BO14" s="5"/>
      <c r="BP14" s="5" t="s">
        <v>82</v>
      </c>
      <c r="BQ14" s="5"/>
      <c r="BR14" s="5" t="s">
        <v>163</v>
      </c>
      <c r="BS14" s="5"/>
      <c r="BT14" s="5" t="s">
        <v>82</v>
      </c>
      <c r="BV14" s="5" t="s">
        <v>38</v>
      </c>
      <c r="BW14" s="5"/>
      <c r="BX14" s="5" t="s">
        <v>104</v>
      </c>
      <c r="BY14" s="5"/>
      <c r="BZ14" s="5" t="s">
        <v>185</v>
      </c>
      <c r="CA14" s="5"/>
      <c r="CB14" s="5" t="s">
        <v>11</v>
      </c>
      <c r="CC14" s="5"/>
      <c r="CD14" s="5" t="s">
        <v>51</v>
      </c>
      <c r="CE14" s="5"/>
      <c r="CF14" s="5" t="s">
        <v>55</v>
      </c>
      <c r="CG14" s="5"/>
      <c r="CH14" s="5" t="s">
        <v>51</v>
      </c>
      <c r="CI14" s="5"/>
      <c r="CJ14" s="5" t="s">
        <v>38</v>
      </c>
      <c r="CK14" s="5"/>
      <c r="CL14" s="5" t="s">
        <v>350</v>
      </c>
      <c r="CM14" s="5"/>
      <c r="CN14" s="5" t="s">
        <v>68</v>
      </c>
      <c r="CO14" s="5"/>
      <c r="CP14" s="5" t="s">
        <v>183</v>
      </c>
      <c r="CQ14" s="5"/>
      <c r="CR14" s="5" t="s">
        <v>185</v>
      </c>
      <c r="CS14" s="5"/>
      <c r="CT14" s="5" t="s">
        <v>82</v>
      </c>
      <c r="CU14" s="5"/>
      <c r="CV14" s="5" t="s">
        <v>82</v>
      </c>
      <c r="CW14" s="5"/>
      <c r="CX14" s="5" t="s">
        <v>50</v>
      </c>
      <c r="CY14" s="5"/>
      <c r="CZ14" s="5" t="s">
        <v>185</v>
      </c>
      <c r="DA14" s="5"/>
      <c r="DB14" s="5" t="s">
        <v>183</v>
      </c>
      <c r="DC14" s="5"/>
      <c r="DD14" s="5"/>
      <c r="DE14" s="5"/>
      <c r="DF14" s="5"/>
      <c r="DG14" s="5"/>
      <c r="DH14" s="5"/>
      <c r="DI14" s="5"/>
      <c r="DJ14" s="5"/>
      <c r="DK14" s="5"/>
    </row>
    <row r="15" spans="1:115" x14ac:dyDescent="0.2">
      <c r="A15" s="45" t="s">
        <v>32</v>
      </c>
      <c r="B15" s="5" t="s">
        <v>163</v>
      </c>
      <c r="C15" s="5"/>
      <c r="D15" s="5" t="s">
        <v>185</v>
      </c>
      <c r="E15" s="5"/>
      <c r="F15" s="5" t="s">
        <v>54</v>
      </c>
      <c r="G15" s="5"/>
      <c r="H15" s="5" t="s">
        <v>183</v>
      </c>
      <c r="I15" s="5"/>
      <c r="J15" s="5" t="s">
        <v>55</v>
      </c>
      <c r="K15" s="5"/>
      <c r="L15" s="5" t="s">
        <v>51</v>
      </c>
      <c r="M15" s="5"/>
      <c r="N15" s="5" t="s">
        <v>163</v>
      </c>
      <c r="O15" s="5"/>
      <c r="P15" s="5" t="s">
        <v>185</v>
      </c>
      <c r="Q15" s="5"/>
      <c r="R15" s="5" t="s">
        <v>81</v>
      </c>
      <c r="S15" s="5"/>
      <c r="T15" s="5" t="s">
        <v>78</v>
      </c>
      <c r="U15" s="5"/>
      <c r="V15" s="5" t="s">
        <v>51</v>
      </c>
      <c r="W15" s="5"/>
      <c r="X15" s="5" t="s">
        <v>183</v>
      </c>
      <c r="Y15" s="5"/>
      <c r="Z15" s="5" t="s">
        <v>82</v>
      </c>
      <c r="AA15" s="5"/>
      <c r="AB15" s="5" t="s">
        <v>183</v>
      </c>
      <c r="AC15" s="5"/>
      <c r="AD15" s="5" t="s">
        <v>50</v>
      </c>
      <c r="AE15" s="5"/>
      <c r="AF15" s="5" t="s">
        <v>185</v>
      </c>
      <c r="AG15" s="5"/>
      <c r="AH15" s="5" t="s">
        <v>163</v>
      </c>
      <c r="AI15" s="5"/>
      <c r="AJ15" s="5" t="s">
        <v>163</v>
      </c>
      <c r="AK15" s="5"/>
      <c r="AL15" s="5" t="s">
        <v>186</v>
      </c>
      <c r="AM15" s="5"/>
      <c r="AN15" s="5" t="s">
        <v>68</v>
      </c>
      <c r="AO15" s="5"/>
      <c r="AP15" s="5" t="s">
        <v>68</v>
      </c>
      <c r="AQ15" s="5"/>
      <c r="AR15" s="5" t="s">
        <v>115</v>
      </c>
      <c r="AS15" s="5"/>
      <c r="AT15" s="5" t="s">
        <v>38</v>
      </c>
      <c r="AU15" s="5"/>
      <c r="AV15" s="5" t="s">
        <v>50</v>
      </c>
      <c r="AW15" s="5"/>
      <c r="AX15" s="5" t="s">
        <v>185</v>
      </c>
      <c r="AY15" s="5"/>
      <c r="AZ15" s="5" t="s">
        <v>51</v>
      </c>
      <c r="BA15" s="5"/>
      <c r="BB15" s="5" t="s">
        <v>82</v>
      </c>
      <c r="BC15" s="5"/>
      <c r="BD15" s="87" t="s">
        <v>180</v>
      </c>
      <c r="BE15" s="5"/>
      <c r="BF15" s="41" t="s">
        <v>185</v>
      </c>
      <c r="BG15" s="12"/>
      <c r="BH15" s="5" t="s">
        <v>82</v>
      </c>
      <c r="BJ15" s="5" t="s">
        <v>68</v>
      </c>
      <c r="BL15" s="5" t="s">
        <v>163</v>
      </c>
      <c r="BM15" s="5"/>
      <c r="BN15" s="5" t="s">
        <v>50</v>
      </c>
      <c r="BO15" s="5"/>
      <c r="BP15" s="5" t="s">
        <v>38</v>
      </c>
      <c r="BQ15" s="5"/>
      <c r="BR15" s="5" t="s">
        <v>82</v>
      </c>
      <c r="BS15" s="5"/>
      <c r="BT15" s="5" t="s">
        <v>185</v>
      </c>
      <c r="BV15" s="5" t="s">
        <v>104</v>
      </c>
      <c r="BW15" s="5"/>
      <c r="BX15" s="5" t="s">
        <v>163</v>
      </c>
      <c r="BY15" s="5"/>
      <c r="BZ15" s="5" t="s">
        <v>82</v>
      </c>
      <c r="CA15" s="5"/>
      <c r="CB15" s="5" t="s">
        <v>185</v>
      </c>
      <c r="CC15" s="5"/>
      <c r="CD15" s="5" t="s">
        <v>163</v>
      </c>
      <c r="CE15" s="5"/>
      <c r="CF15" s="5" t="s">
        <v>38</v>
      </c>
      <c r="CG15" s="5"/>
      <c r="CH15" s="5" t="s">
        <v>183</v>
      </c>
      <c r="CI15" s="5"/>
      <c r="CJ15" s="5" t="s">
        <v>51</v>
      </c>
      <c r="CK15" s="5"/>
      <c r="CL15" s="5" t="s">
        <v>51</v>
      </c>
      <c r="CM15" s="5"/>
      <c r="CN15" s="5" t="s">
        <v>163</v>
      </c>
      <c r="CO15" s="5"/>
      <c r="CP15" s="5" t="s">
        <v>163</v>
      </c>
      <c r="CQ15" s="5"/>
      <c r="CR15" s="5" t="s">
        <v>50</v>
      </c>
      <c r="CS15" s="5"/>
      <c r="CT15" s="5" t="s">
        <v>183</v>
      </c>
      <c r="CU15" s="5"/>
      <c r="CV15" s="5" t="s">
        <v>163</v>
      </c>
      <c r="CW15" s="5"/>
      <c r="CX15" s="5" t="s">
        <v>183</v>
      </c>
      <c r="CY15" s="5"/>
      <c r="CZ15" s="5" t="s">
        <v>163</v>
      </c>
      <c r="DA15" s="5"/>
      <c r="DB15" s="5" t="s">
        <v>82</v>
      </c>
      <c r="DC15" s="5"/>
      <c r="DD15" s="5"/>
      <c r="DE15" s="5"/>
      <c r="DF15" s="5"/>
      <c r="DG15" s="5"/>
      <c r="DH15" s="5"/>
      <c r="DI15" s="5"/>
      <c r="DJ15" s="5"/>
      <c r="DK15" s="5"/>
    </row>
    <row r="16" spans="1:115" s="31" customFormat="1" ht="13.5" thickBot="1" x14ac:dyDescent="0.25">
      <c r="A16" s="121" t="s">
        <v>33</v>
      </c>
      <c r="B16" s="22" t="s">
        <v>51</v>
      </c>
      <c r="C16" s="22"/>
      <c r="D16" s="22" t="s">
        <v>82</v>
      </c>
      <c r="E16" s="22"/>
      <c r="F16" s="22" t="s">
        <v>51</v>
      </c>
      <c r="G16" s="22"/>
      <c r="H16" s="22" t="s">
        <v>163</v>
      </c>
      <c r="I16" s="22"/>
      <c r="J16" s="22" t="s">
        <v>183</v>
      </c>
      <c r="K16" s="22"/>
      <c r="L16" s="22" t="s">
        <v>54</v>
      </c>
      <c r="M16" s="22"/>
      <c r="N16" s="22" t="s">
        <v>55</v>
      </c>
      <c r="O16" s="22"/>
      <c r="P16" s="22" t="s">
        <v>163</v>
      </c>
      <c r="Q16" s="22"/>
      <c r="R16" s="22" t="s">
        <v>11</v>
      </c>
      <c r="S16" s="22"/>
      <c r="T16" s="22" t="s">
        <v>11</v>
      </c>
      <c r="U16" s="22"/>
      <c r="V16" s="22" t="s">
        <v>183</v>
      </c>
      <c r="W16" s="22"/>
      <c r="X16" s="22" t="s">
        <v>82</v>
      </c>
      <c r="Y16" s="22"/>
      <c r="Z16" s="22" t="s">
        <v>106</v>
      </c>
      <c r="AA16" s="22"/>
      <c r="AB16" s="22" t="s">
        <v>180</v>
      </c>
      <c r="AC16" s="22"/>
      <c r="AD16" s="22" t="s">
        <v>163</v>
      </c>
      <c r="AE16" s="22"/>
      <c r="AF16" s="22" t="s">
        <v>51</v>
      </c>
      <c r="AG16" s="22"/>
      <c r="AH16" s="22" t="s">
        <v>82</v>
      </c>
      <c r="AI16" s="22"/>
      <c r="AJ16" s="22" t="s">
        <v>82</v>
      </c>
      <c r="AK16" s="22"/>
      <c r="AL16" s="22" t="s">
        <v>54</v>
      </c>
      <c r="AM16" s="22"/>
      <c r="AN16" s="22" t="s">
        <v>185</v>
      </c>
      <c r="AO16" s="22"/>
      <c r="AP16" s="22" t="s">
        <v>163</v>
      </c>
      <c r="AQ16" s="22"/>
      <c r="AR16" s="22" t="s">
        <v>51</v>
      </c>
      <c r="AS16" s="22"/>
      <c r="AT16" s="22" t="s">
        <v>183</v>
      </c>
      <c r="AU16" s="22"/>
      <c r="AV16" s="22" t="s">
        <v>185</v>
      </c>
      <c r="AW16" s="22"/>
      <c r="AX16" s="22" t="s">
        <v>51</v>
      </c>
      <c r="AY16" s="22"/>
      <c r="AZ16" s="22" t="s">
        <v>350</v>
      </c>
      <c r="BA16" s="22"/>
      <c r="BB16" s="22" t="s">
        <v>185</v>
      </c>
      <c r="BC16" s="22"/>
      <c r="BD16" s="22" t="s">
        <v>54</v>
      </c>
      <c r="BE16" s="22"/>
      <c r="BF16" s="71" t="s">
        <v>82</v>
      </c>
      <c r="BG16" s="72"/>
      <c r="BH16" s="22" t="s">
        <v>11</v>
      </c>
      <c r="BJ16" s="22" t="s">
        <v>185</v>
      </c>
      <c r="BL16" s="22" t="s">
        <v>38</v>
      </c>
      <c r="BM16" s="22"/>
      <c r="BN16" s="22" t="s">
        <v>183</v>
      </c>
      <c r="BO16" s="22"/>
      <c r="BP16" s="22" t="s">
        <v>51</v>
      </c>
      <c r="BQ16" s="22"/>
      <c r="BR16" s="140" t="s">
        <v>350</v>
      </c>
      <c r="BS16" s="22"/>
      <c r="BT16" s="22" t="s">
        <v>38</v>
      </c>
      <c r="BV16" s="22" t="s">
        <v>163</v>
      </c>
      <c r="BW16" s="22"/>
      <c r="BX16" s="22" t="s">
        <v>82</v>
      </c>
      <c r="BY16" s="22"/>
      <c r="BZ16" s="22" t="s">
        <v>11</v>
      </c>
      <c r="CA16" s="22"/>
      <c r="CB16" s="22" t="s">
        <v>163</v>
      </c>
      <c r="CC16" s="22"/>
      <c r="CD16" s="22" t="s">
        <v>38</v>
      </c>
      <c r="CE16" s="22"/>
      <c r="CF16" s="22" t="s">
        <v>163</v>
      </c>
      <c r="CG16" s="22"/>
      <c r="CH16" s="22" t="s">
        <v>38</v>
      </c>
      <c r="CI16" s="22"/>
      <c r="CJ16" s="22" t="s">
        <v>82</v>
      </c>
      <c r="CK16" s="22"/>
      <c r="CL16" s="22" t="s">
        <v>55</v>
      </c>
      <c r="CM16" s="22"/>
      <c r="CN16" s="22" t="s">
        <v>51</v>
      </c>
      <c r="CO16" s="22"/>
      <c r="CP16" s="22" t="s">
        <v>54</v>
      </c>
      <c r="CQ16" s="22"/>
      <c r="CR16" s="22" t="s">
        <v>38</v>
      </c>
      <c r="CS16" s="22"/>
      <c r="CT16" s="22" t="s">
        <v>50</v>
      </c>
      <c r="CU16" s="22"/>
      <c r="CV16" s="22" t="s">
        <v>185</v>
      </c>
      <c r="CW16" s="22"/>
      <c r="CX16" s="22" t="s">
        <v>11</v>
      </c>
      <c r="CY16" s="22"/>
      <c r="CZ16" s="22" t="s">
        <v>50</v>
      </c>
      <c r="DA16" s="22"/>
      <c r="DB16" s="22" t="s">
        <v>38</v>
      </c>
      <c r="DC16" s="22"/>
      <c r="DD16" s="22"/>
      <c r="DE16" s="22"/>
      <c r="DF16" s="22"/>
      <c r="DG16" s="22"/>
      <c r="DH16" s="22"/>
      <c r="DI16" s="22"/>
      <c r="DJ16" s="22"/>
      <c r="DK16" s="22"/>
    </row>
    <row r="17" spans="1:115" s="21" customFormat="1" ht="6" customHeight="1" thickTop="1" x14ac:dyDescent="0.2">
      <c r="BG17" s="12"/>
      <c r="BH17" s="11"/>
      <c r="BJ17" s="11"/>
      <c r="BL17" s="11"/>
      <c r="BM17" s="11"/>
      <c r="BN17" s="11"/>
      <c r="BO17" s="11"/>
      <c r="BP17" s="11"/>
      <c r="BQ17" s="11"/>
      <c r="BR17" s="11"/>
      <c r="BS17" s="11"/>
      <c r="BT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</row>
    <row r="18" spans="1:115" x14ac:dyDescent="0.2">
      <c r="A18" s="123" t="s">
        <v>27</v>
      </c>
      <c r="B18" s="11" t="s">
        <v>163</v>
      </c>
      <c r="C18" s="11"/>
      <c r="D18" s="11" t="s">
        <v>38</v>
      </c>
      <c r="E18" s="11"/>
      <c r="F18" s="11" t="s">
        <v>350</v>
      </c>
      <c r="G18" s="11"/>
      <c r="H18" s="11" t="s">
        <v>183</v>
      </c>
      <c r="I18" s="11"/>
      <c r="J18" s="11" t="s">
        <v>103</v>
      </c>
      <c r="K18" s="11"/>
      <c r="L18" s="11" t="s">
        <v>54</v>
      </c>
      <c r="M18" s="11"/>
      <c r="N18" s="11" t="s">
        <v>163</v>
      </c>
      <c r="O18" s="11"/>
      <c r="P18" s="11" t="s">
        <v>38</v>
      </c>
      <c r="Q18" s="11"/>
      <c r="R18" s="11" t="s">
        <v>206</v>
      </c>
      <c r="S18" s="11"/>
      <c r="T18" s="11" t="s">
        <v>51</v>
      </c>
      <c r="U18" s="11"/>
      <c r="V18" s="11" t="s">
        <v>183</v>
      </c>
      <c r="W18" s="11"/>
      <c r="X18" s="11" t="s">
        <v>185</v>
      </c>
      <c r="Y18" s="11"/>
      <c r="Z18" s="11" t="s">
        <v>84</v>
      </c>
      <c r="AA18" s="11"/>
      <c r="AB18" s="11" t="s">
        <v>38</v>
      </c>
      <c r="AC18" s="11"/>
      <c r="AD18" s="173" t="s">
        <v>82</v>
      </c>
      <c r="AE18" s="11"/>
      <c r="AF18" s="11" t="s">
        <v>180</v>
      </c>
      <c r="AG18" s="11"/>
      <c r="AH18" s="11" t="s">
        <v>54</v>
      </c>
      <c r="AI18" s="11"/>
      <c r="AJ18" s="11" t="s">
        <v>163</v>
      </c>
      <c r="AK18" s="11"/>
      <c r="AL18" s="11" t="s">
        <v>186</v>
      </c>
      <c r="AM18" s="11"/>
      <c r="AN18" s="11" t="s">
        <v>38</v>
      </c>
      <c r="AO18" s="11"/>
      <c r="AP18" s="11" t="s">
        <v>38</v>
      </c>
      <c r="AQ18" s="11"/>
      <c r="AR18" s="11" t="s">
        <v>55</v>
      </c>
      <c r="AS18" s="11"/>
      <c r="AT18" s="11" t="s">
        <v>38</v>
      </c>
      <c r="AU18" s="11"/>
      <c r="AV18" s="11" t="s">
        <v>50</v>
      </c>
      <c r="AW18" s="11"/>
      <c r="AX18" s="11" t="s">
        <v>185</v>
      </c>
      <c r="AY18" s="11"/>
      <c r="AZ18" s="11" t="s">
        <v>183</v>
      </c>
      <c r="BA18" s="11"/>
      <c r="BB18" s="11" t="s">
        <v>51</v>
      </c>
      <c r="BC18" s="11"/>
      <c r="BD18" s="11" t="s">
        <v>180</v>
      </c>
      <c r="BE18" s="11"/>
      <c r="BF18" s="42" t="s">
        <v>50</v>
      </c>
      <c r="BG18" s="12"/>
      <c r="BH18" s="5" t="s">
        <v>172</v>
      </c>
      <c r="BJ18" s="5" t="s">
        <v>116</v>
      </c>
      <c r="BL18" s="5" t="s">
        <v>55</v>
      </c>
      <c r="BM18" s="5"/>
      <c r="BN18" s="5" t="s">
        <v>82</v>
      </c>
      <c r="BO18" s="5"/>
      <c r="BP18" s="5" t="s">
        <v>38</v>
      </c>
      <c r="BQ18" s="5"/>
      <c r="BR18" s="5" t="s">
        <v>163</v>
      </c>
      <c r="BS18" s="5"/>
      <c r="BT18" s="5" t="s">
        <v>84</v>
      </c>
      <c r="BV18" s="5" t="s">
        <v>38</v>
      </c>
      <c r="BW18" s="5"/>
      <c r="BX18" s="5" t="s">
        <v>183</v>
      </c>
      <c r="BY18" s="5"/>
      <c r="BZ18" s="5" t="s">
        <v>38</v>
      </c>
      <c r="CA18" s="5"/>
      <c r="CB18" s="5" t="s">
        <v>54</v>
      </c>
      <c r="CC18" s="5"/>
      <c r="CD18" s="5" t="s">
        <v>38</v>
      </c>
      <c r="CE18" s="5"/>
      <c r="CF18" s="173" t="s">
        <v>50</v>
      </c>
      <c r="CG18" s="5"/>
      <c r="CH18" s="5" t="s">
        <v>183</v>
      </c>
      <c r="CI18" s="5"/>
      <c r="CJ18" s="5" t="s">
        <v>82</v>
      </c>
      <c r="CK18" s="5"/>
      <c r="CL18" s="5" t="s">
        <v>11</v>
      </c>
      <c r="CM18" s="5"/>
      <c r="CN18" s="5" t="s">
        <v>38</v>
      </c>
      <c r="CO18" s="5"/>
      <c r="CP18" s="5" t="s">
        <v>163</v>
      </c>
      <c r="CQ18" s="5"/>
      <c r="CR18" s="5" t="s">
        <v>206</v>
      </c>
      <c r="CS18" s="5"/>
      <c r="CT18" s="5" t="s">
        <v>163</v>
      </c>
      <c r="CU18" s="5"/>
      <c r="CV18" s="5" t="s">
        <v>38</v>
      </c>
      <c r="CW18" s="5"/>
      <c r="CX18" s="5" t="s">
        <v>11</v>
      </c>
      <c r="CY18" s="5"/>
      <c r="CZ18" s="5" t="s">
        <v>38</v>
      </c>
      <c r="DA18" s="5"/>
      <c r="DB18" s="173" t="s">
        <v>163</v>
      </c>
      <c r="DC18" s="5"/>
      <c r="DD18" s="5"/>
      <c r="DE18" s="5"/>
      <c r="DF18" s="5"/>
      <c r="DG18" s="5"/>
      <c r="DH18" s="5"/>
      <c r="DI18" s="5"/>
      <c r="DJ18" s="5"/>
      <c r="DK18" s="5"/>
    </row>
    <row r="19" spans="1:115" x14ac:dyDescent="0.2">
      <c r="A19" s="45" t="s">
        <v>28</v>
      </c>
      <c r="B19" s="5" t="s">
        <v>38</v>
      </c>
      <c r="C19" s="5"/>
      <c r="D19" s="5" t="s">
        <v>103</v>
      </c>
      <c r="E19" s="5"/>
      <c r="F19" s="5" t="s">
        <v>11</v>
      </c>
      <c r="G19" s="5"/>
      <c r="H19" s="5" t="s">
        <v>68</v>
      </c>
      <c r="I19" s="5"/>
      <c r="J19" s="5" t="s">
        <v>183</v>
      </c>
      <c r="K19" s="5"/>
      <c r="L19" s="5" t="s">
        <v>51</v>
      </c>
      <c r="M19" s="5"/>
      <c r="N19" s="5" t="s">
        <v>55</v>
      </c>
      <c r="O19" s="5"/>
      <c r="P19" s="5" t="s">
        <v>183</v>
      </c>
      <c r="Q19" s="5"/>
      <c r="R19" s="5" t="s">
        <v>163</v>
      </c>
      <c r="S19" s="5"/>
      <c r="T19" s="5" t="s">
        <v>11</v>
      </c>
      <c r="U19" s="5"/>
      <c r="V19" s="5" t="s">
        <v>82</v>
      </c>
      <c r="W19" s="5"/>
      <c r="X19" s="5" t="s">
        <v>183</v>
      </c>
      <c r="Y19" s="5"/>
      <c r="Z19" s="5" t="s">
        <v>50</v>
      </c>
      <c r="AA19" s="5"/>
      <c r="AB19" s="5" t="s">
        <v>180</v>
      </c>
      <c r="AC19" s="5"/>
      <c r="AD19" s="173" t="s">
        <v>38</v>
      </c>
      <c r="AE19" s="5"/>
      <c r="AF19" s="5" t="s">
        <v>38</v>
      </c>
      <c r="AG19" s="5"/>
      <c r="AH19" s="5" t="s">
        <v>38</v>
      </c>
      <c r="AI19" s="5"/>
      <c r="AJ19" s="5" t="s">
        <v>183</v>
      </c>
      <c r="AK19" s="5"/>
      <c r="AL19" s="5" t="s">
        <v>38</v>
      </c>
      <c r="AM19" s="5"/>
      <c r="AN19" s="5" t="s">
        <v>180</v>
      </c>
      <c r="AO19" s="5"/>
      <c r="AP19" s="5" t="s">
        <v>68</v>
      </c>
      <c r="AQ19" s="5"/>
      <c r="AR19" s="5" t="s">
        <v>206</v>
      </c>
      <c r="AS19" s="5"/>
      <c r="AT19" s="5" t="s">
        <v>68</v>
      </c>
      <c r="AU19" s="5"/>
      <c r="AV19" s="5" t="s">
        <v>180</v>
      </c>
      <c r="AW19" s="5"/>
      <c r="AX19" s="5" t="s">
        <v>206</v>
      </c>
      <c r="AY19" s="5"/>
      <c r="AZ19" s="5" t="s">
        <v>38</v>
      </c>
      <c r="BA19" s="5"/>
      <c r="BB19" s="5" t="s">
        <v>103</v>
      </c>
      <c r="BC19" s="5"/>
      <c r="BD19" s="5" t="s">
        <v>38</v>
      </c>
      <c r="BE19" s="5"/>
      <c r="BF19" s="41" t="s">
        <v>163</v>
      </c>
      <c r="BG19" s="12"/>
      <c r="BH19" s="5" t="s">
        <v>103</v>
      </c>
      <c r="BJ19" s="5" t="s">
        <v>183</v>
      </c>
      <c r="BL19" s="5" t="s">
        <v>103</v>
      </c>
      <c r="BM19" s="5"/>
      <c r="BN19" s="5" t="s">
        <v>163</v>
      </c>
      <c r="BO19" s="5"/>
      <c r="BP19" s="5" t="s">
        <v>82</v>
      </c>
      <c r="BQ19" s="5"/>
      <c r="BR19" s="5" t="s">
        <v>350</v>
      </c>
      <c r="BS19" s="5"/>
      <c r="BT19" s="5" t="s">
        <v>38</v>
      </c>
      <c r="BV19" s="5" t="s">
        <v>183</v>
      </c>
      <c r="BW19" s="5"/>
      <c r="BX19" s="5" t="s">
        <v>163</v>
      </c>
      <c r="BY19" s="5"/>
      <c r="BZ19" s="5" t="s">
        <v>82</v>
      </c>
      <c r="CA19" s="5"/>
      <c r="CB19" s="5" t="s">
        <v>350</v>
      </c>
      <c r="CC19" s="5"/>
      <c r="CD19" s="5" t="s">
        <v>50</v>
      </c>
      <c r="CE19" s="5"/>
      <c r="CF19" s="173" t="s">
        <v>55</v>
      </c>
      <c r="CG19" s="5"/>
      <c r="CH19" s="5" t="s">
        <v>38</v>
      </c>
      <c r="CI19" s="5"/>
      <c r="CJ19" s="5" t="s">
        <v>38</v>
      </c>
      <c r="CK19" s="5"/>
      <c r="CL19" s="5" t="s">
        <v>350</v>
      </c>
      <c r="CM19" s="5"/>
      <c r="CN19" s="5" t="s">
        <v>50</v>
      </c>
      <c r="CO19" s="5"/>
      <c r="CP19" s="5" t="s">
        <v>183</v>
      </c>
      <c r="CQ19" s="5"/>
      <c r="CR19" s="5" t="s">
        <v>38</v>
      </c>
      <c r="CS19" s="5"/>
      <c r="CT19" s="5" t="s">
        <v>183</v>
      </c>
      <c r="CU19" s="5"/>
      <c r="CV19" s="5" t="s">
        <v>84</v>
      </c>
      <c r="CW19" s="5"/>
      <c r="CX19" s="5" t="s">
        <v>103</v>
      </c>
      <c r="CY19" s="5"/>
      <c r="CZ19" s="5" t="s">
        <v>50</v>
      </c>
      <c r="DA19" s="5"/>
      <c r="DB19" s="173" t="s">
        <v>183</v>
      </c>
      <c r="DC19" s="5"/>
      <c r="DD19" s="5"/>
      <c r="DE19" s="5"/>
      <c r="DF19" s="5"/>
      <c r="DG19" s="5"/>
      <c r="DH19" s="5"/>
      <c r="DI19" s="5"/>
      <c r="DJ19" s="5"/>
      <c r="DK19" s="5"/>
    </row>
    <row r="20" spans="1:115" x14ac:dyDescent="0.2">
      <c r="A20" s="124" t="s">
        <v>29</v>
      </c>
      <c r="B20" s="5" t="s">
        <v>185</v>
      </c>
      <c r="C20" s="32"/>
      <c r="D20" s="5" t="s">
        <v>183</v>
      </c>
      <c r="E20" s="32"/>
      <c r="F20" s="5" t="s">
        <v>54</v>
      </c>
      <c r="G20" s="32"/>
      <c r="H20" s="32" t="s">
        <v>163</v>
      </c>
      <c r="I20" s="32"/>
      <c r="J20" s="5" t="s">
        <v>38</v>
      </c>
      <c r="K20" s="32"/>
      <c r="L20" s="5" t="s">
        <v>38</v>
      </c>
      <c r="M20" s="32"/>
      <c r="N20" s="5" t="s">
        <v>51</v>
      </c>
      <c r="O20" s="32"/>
      <c r="P20" s="32" t="s">
        <v>163</v>
      </c>
      <c r="Q20" s="32"/>
      <c r="R20" s="5" t="s">
        <v>11</v>
      </c>
      <c r="S20" s="32"/>
      <c r="T20" s="5" t="s">
        <v>55</v>
      </c>
      <c r="U20" s="32"/>
      <c r="V20" s="5" t="s">
        <v>38</v>
      </c>
      <c r="W20" s="32"/>
      <c r="X20" s="5" t="s">
        <v>38</v>
      </c>
      <c r="Y20" s="32"/>
      <c r="Z20" s="32" t="s">
        <v>81</v>
      </c>
      <c r="AA20" s="32"/>
      <c r="AB20" s="5" t="s">
        <v>183</v>
      </c>
      <c r="AC20" s="32"/>
      <c r="AD20" s="173" t="s">
        <v>50</v>
      </c>
      <c r="AE20" s="32"/>
      <c r="AF20" s="5" t="s">
        <v>183</v>
      </c>
      <c r="AG20" s="32"/>
      <c r="AH20" s="5" t="s">
        <v>163</v>
      </c>
      <c r="AI20" s="32"/>
      <c r="AJ20" s="5" t="s">
        <v>206</v>
      </c>
      <c r="AK20" s="32"/>
      <c r="AL20" s="5" t="s">
        <v>163</v>
      </c>
      <c r="AM20" s="5"/>
      <c r="AN20" s="5" t="s">
        <v>68</v>
      </c>
      <c r="AO20" s="32"/>
      <c r="AP20" s="5" t="s">
        <v>82</v>
      </c>
      <c r="AQ20" s="32"/>
      <c r="AR20" s="5" t="s">
        <v>84</v>
      </c>
      <c r="AS20" s="32"/>
      <c r="AT20" s="5" t="s">
        <v>183</v>
      </c>
      <c r="AU20" s="32"/>
      <c r="AV20" s="5" t="s">
        <v>185</v>
      </c>
      <c r="AW20" s="32"/>
      <c r="AX20" s="32" t="s">
        <v>38</v>
      </c>
      <c r="AY20" s="32"/>
      <c r="AZ20" s="5" t="s">
        <v>103</v>
      </c>
      <c r="BA20" s="5"/>
      <c r="BB20" s="5" t="s">
        <v>38</v>
      </c>
      <c r="BC20" s="5"/>
      <c r="BD20" s="5" t="s">
        <v>54</v>
      </c>
      <c r="BE20" s="5"/>
      <c r="BF20" s="41" t="s">
        <v>185</v>
      </c>
      <c r="BG20" s="12"/>
      <c r="BH20" s="5" t="s">
        <v>11</v>
      </c>
      <c r="BJ20" s="5" t="s">
        <v>38</v>
      </c>
      <c r="BL20" s="5" t="s">
        <v>38</v>
      </c>
      <c r="BM20" s="5"/>
      <c r="BN20" s="5" t="s">
        <v>50</v>
      </c>
      <c r="BO20" s="5"/>
      <c r="BP20" s="5" t="s">
        <v>183</v>
      </c>
      <c r="BQ20" s="5"/>
      <c r="BR20" s="5" t="s">
        <v>82</v>
      </c>
      <c r="BS20" s="5"/>
      <c r="BT20" s="5" t="s">
        <v>183</v>
      </c>
      <c r="BV20" s="5" t="s">
        <v>163</v>
      </c>
      <c r="BW20" s="5"/>
      <c r="BX20" s="5" t="s">
        <v>82</v>
      </c>
      <c r="BY20" s="5"/>
      <c r="BZ20" s="5" t="s">
        <v>51</v>
      </c>
      <c r="CA20" s="5"/>
      <c r="CB20" s="5" t="s">
        <v>183</v>
      </c>
      <c r="CC20" s="5"/>
      <c r="CD20" s="5" t="s">
        <v>206</v>
      </c>
      <c r="CE20" s="5"/>
      <c r="CF20" s="173" t="s">
        <v>38</v>
      </c>
      <c r="CG20" s="5"/>
      <c r="CH20" s="5" t="s">
        <v>180</v>
      </c>
      <c r="CI20" s="5"/>
      <c r="CJ20" s="5" t="s">
        <v>163</v>
      </c>
      <c r="CK20" s="5"/>
      <c r="CL20" s="5" t="s">
        <v>103</v>
      </c>
      <c r="CM20" s="5"/>
      <c r="CN20" s="5" t="s">
        <v>163</v>
      </c>
      <c r="CO20" s="5"/>
      <c r="CP20" s="5" t="s">
        <v>82</v>
      </c>
      <c r="CQ20" s="5"/>
      <c r="CR20" s="5" t="s">
        <v>50</v>
      </c>
      <c r="CS20" s="5"/>
      <c r="CT20" s="5" t="s">
        <v>50</v>
      </c>
      <c r="CU20" s="5"/>
      <c r="CV20" s="5" t="s">
        <v>163</v>
      </c>
      <c r="CW20" s="5"/>
      <c r="CX20" s="5" t="s">
        <v>183</v>
      </c>
      <c r="CY20" s="5"/>
      <c r="CZ20" s="5" t="s">
        <v>163</v>
      </c>
      <c r="DA20" s="5"/>
      <c r="DB20" s="173" t="s">
        <v>82</v>
      </c>
      <c r="DC20" s="5"/>
      <c r="DD20" s="5"/>
      <c r="DE20" s="5"/>
      <c r="DF20" s="5"/>
      <c r="DG20" s="5"/>
      <c r="DH20" s="5"/>
      <c r="DI20" s="5"/>
      <c r="DJ20" s="5"/>
      <c r="DK20" s="5"/>
    </row>
    <row r="21" spans="1:115" s="22" customFormat="1" ht="13.5" thickBot="1" x14ac:dyDescent="0.25">
      <c r="A21" s="121" t="s">
        <v>30</v>
      </c>
      <c r="B21" s="22" t="s">
        <v>82</v>
      </c>
      <c r="D21" s="22" t="s">
        <v>51</v>
      </c>
      <c r="F21" s="22" t="s">
        <v>51</v>
      </c>
      <c r="H21" s="22" t="s">
        <v>50</v>
      </c>
      <c r="J21" s="22" t="s">
        <v>54</v>
      </c>
      <c r="L21" s="22" t="s">
        <v>180</v>
      </c>
      <c r="N21" s="22" t="s">
        <v>82</v>
      </c>
      <c r="P21" s="22" t="s">
        <v>206</v>
      </c>
      <c r="R21" s="22" t="s">
        <v>81</v>
      </c>
      <c r="T21" s="22" t="s">
        <v>68</v>
      </c>
      <c r="V21" s="22" t="s">
        <v>54</v>
      </c>
      <c r="X21" s="22" t="s">
        <v>163</v>
      </c>
      <c r="Z21" s="22" t="s">
        <v>82</v>
      </c>
      <c r="AB21" s="22" t="s">
        <v>185</v>
      </c>
      <c r="AD21" s="174" t="s">
        <v>163</v>
      </c>
      <c r="AF21" s="22" t="s">
        <v>185</v>
      </c>
      <c r="AH21" s="22" t="s">
        <v>82</v>
      </c>
      <c r="AJ21" s="22" t="s">
        <v>68</v>
      </c>
      <c r="AL21" s="22" t="s">
        <v>54</v>
      </c>
      <c r="AN21" s="22" t="s">
        <v>50</v>
      </c>
      <c r="AP21" s="22" t="s">
        <v>163</v>
      </c>
      <c r="AR21" s="22" t="s">
        <v>364</v>
      </c>
      <c r="AT21" s="22" t="s">
        <v>163</v>
      </c>
      <c r="AV21" s="22" t="s">
        <v>38</v>
      </c>
      <c r="AX21" s="22" t="s">
        <v>183</v>
      </c>
      <c r="AZ21" s="22" t="s">
        <v>51</v>
      </c>
      <c r="BB21" s="22" t="s">
        <v>55</v>
      </c>
      <c r="BD21" s="22" t="s">
        <v>51</v>
      </c>
      <c r="BF21" s="71" t="s">
        <v>82</v>
      </c>
      <c r="BG21" s="72"/>
      <c r="BH21" s="22" t="s">
        <v>163</v>
      </c>
      <c r="BI21" s="73"/>
      <c r="BJ21" s="22" t="s">
        <v>163</v>
      </c>
      <c r="BK21" s="73"/>
      <c r="BL21" s="22" t="s">
        <v>183</v>
      </c>
      <c r="BN21" s="22" t="s">
        <v>183</v>
      </c>
      <c r="BP21" s="22" t="s">
        <v>185</v>
      </c>
      <c r="BR21" s="22" t="s">
        <v>185</v>
      </c>
      <c r="BT21" s="22" t="s">
        <v>82</v>
      </c>
      <c r="BU21" s="71"/>
      <c r="BV21" s="22" t="s">
        <v>82</v>
      </c>
      <c r="BX21" s="22" t="s">
        <v>104</v>
      </c>
      <c r="BZ21" s="22" t="s">
        <v>185</v>
      </c>
      <c r="CB21" s="22" t="s">
        <v>38</v>
      </c>
      <c r="CD21" s="22" t="s">
        <v>183</v>
      </c>
      <c r="CF21" s="174" t="s">
        <v>163</v>
      </c>
      <c r="CH21" s="22" t="s">
        <v>185</v>
      </c>
      <c r="CJ21" s="22" t="s">
        <v>51</v>
      </c>
      <c r="CL21" s="22" t="s">
        <v>51</v>
      </c>
      <c r="CN21" s="22" t="s">
        <v>206</v>
      </c>
      <c r="CP21" s="22" t="s">
        <v>54</v>
      </c>
      <c r="CR21" s="22" t="s">
        <v>185</v>
      </c>
      <c r="CT21" s="22" t="s">
        <v>82</v>
      </c>
      <c r="CV21" s="22" t="s">
        <v>82</v>
      </c>
      <c r="CX21" s="22" t="s">
        <v>50</v>
      </c>
      <c r="CZ21" s="22" t="s">
        <v>82</v>
      </c>
      <c r="DB21" s="174" t="s">
        <v>38</v>
      </c>
    </row>
    <row r="22" spans="1:115" s="21" customFormat="1" ht="13.5" thickTop="1" x14ac:dyDescent="0.2">
      <c r="A22" s="125"/>
      <c r="B22" s="125"/>
      <c r="C22" s="125"/>
      <c r="D22" s="125"/>
      <c r="E22" s="125"/>
      <c r="F22" s="125"/>
      <c r="G22" s="125"/>
      <c r="H22" s="125"/>
      <c r="I22" s="125"/>
      <c r="J22" s="125"/>
      <c r="K22" s="125"/>
      <c r="N22" s="125"/>
      <c r="O22" s="125"/>
      <c r="P22" s="125"/>
      <c r="Q22" s="125"/>
      <c r="R22" s="125"/>
      <c r="S22" s="125"/>
      <c r="T22" s="125"/>
      <c r="U22" s="125"/>
    </row>
    <row r="23" spans="1:115" s="21" customFormat="1" x14ac:dyDescent="0.2">
      <c r="A23" s="94"/>
      <c r="B23" s="94"/>
      <c r="C23" s="94"/>
      <c r="D23" s="94"/>
      <c r="E23" s="94"/>
      <c r="F23" s="94"/>
      <c r="G23" s="94"/>
      <c r="H23" s="94"/>
      <c r="I23" s="94"/>
      <c r="J23" s="94"/>
      <c r="K23" s="94"/>
      <c r="N23" s="94"/>
      <c r="O23" s="94"/>
      <c r="P23" s="94"/>
      <c r="Q23" s="94"/>
      <c r="R23" s="94"/>
      <c r="S23" s="94"/>
      <c r="T23" s="94"/>
      <c r="U23" s="94"/>
    </row>
    <row r="24" spans="1:115" s="21" customFormat="1" x14ac:dyDescent="0.2"/>
    <row r="25" spans="1:115" s="21" customFormat="1" x14ac:dyDescent="0.2"/>
    <row r="26" spans="1:115" s="21" customFormat="1" x14ac:dyDescent="0.2"/>
    <row r="27" spans="1:115" s="21" customFormat="1" x14ac:dyDescent="0.2"/>
    <row r="28" spans="1:115" s="21" customFormat="1" x14ac:dyDescent="0.2"/>
    <row r="29" spans="1:115" s="21" customFormat="1" x14ac:dyDescent="0.2"/>
    <row r="30" spans="1:115" s="21" customFormat="1" x14ac:dyDescent="0.2"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</row>
    <row r="31" spans="1:115" s="21" customFormat="1" x14ac:dyDescent="0.2"/>
    <row r="32" spans="1:115" s="21" customFormat="1" x14ac:dyDescent="0.2"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</row>
    <row r="33" spans="4:21" s="21" customFormat="1" x14ac:dyDescent="0.2"/>
    <row r="34" spans="4:21" s="21" customFormat="1" x14ac:dyDescent="0.2"/>
    <row r="35" spans="4:21" s="21" customFormat="1" x14ac:dyDescent="0.2"/>
    <row r="36" spans="4:21" s="21" customFormat="1" x14ac:dyDescent="0.2"/>
    <row r="37" spans="4:21" s="21" customFormat="1" x14ac:dyDescent="0.2"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</row>
    <row r="38" spans="4:21" s="21" customFormat="1" x14ac:dyDescent="0.2"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</row>
    <row r="39" spans="4:21" s="21" customFormat="1" x14ac:dyDescent="0.2"/>
    <row r="40" spans="4:21" s="21" customFormat="1" x14ac:dyDescent="0.2"/>
    <row r="41" spans="4:21" s="21" customFormat="1" x14ac:dyDescent="0.2"/>
    <row r="42" spans="4:21" s="21" customFormat="1" x14ac:dyDescent="0.2"/>
    <row r="43" spans="4:21" s="21" customFormat="1" x14ac:dyDescent="0.2"/>
    <row r="44" spans="4:21" s="21" customFormat="1" x14ac:dyDescent="0.2"/>
    <row r="45" spans="4:21" s="21" customFormat="1" x14ac:dyDescent="0.2"/>
    <row r="46" spans="4:21" s="21" customFormat="1" x14ac:dyDescent="0.2"/>
    <row r="47" spans="4:21" s="21" customFormat="1" x14ac:dyDescent="0.2"/>
    <row r="48" spans="4:21" s="21" customFormat="1" x14ac:dyDescent="0.2"/>
  </sheetData>
  <phoneticPr fontId="2" type="noConversion"/>
  <dataValidations count="36">
    <dataValidation type="list" allowBlank="1" showInputMessage="1" showErrorMessage="1" sqref="BJ13:BJ21">
      <formula1>$BJ$4:$BJ$11</formula1>
    </dataValidation>
    <dataValidation type="list" allowBlank="1" showInputMessage="1" showErrorMessage="1" sqref="B4:DK11">
      <formula1>players</formula1>
    </dataValidation>
    <dataValidation type="list" allowBlank="1" showInputMessage="1" showErrorMessage="1" sqref="B13:B21">
      <formula1>$B$4:$B$11</formula1>
    </dataValidation>
    <dataValidation type="list" allowBlank="1" showInputMessage="1" showErrorMessage="1" sqref="D13:D21">
      <formula1>$D$4:$D$11</formula1>
    </dataValidation>
    <dataValidation type="list" allowBlank="1" showInputMessage="1" showErrorMessage="1" sqref="F13:F21">
      <formula1>$F$4:$F$11</formula1>
    </dataValidation>
    <dataValidation type="list" allowBlank="1" showInputMessage="1" showErrorMessage="1" sqref="H13:H21">
      <formula1>$H$4:$H$11</formula1>
    </dataValidation>
    <dataValidation type="list" allowBlank="1" showInputMessage="1" showErrorMessage="1" sqref="J13:J21">
      <formula1>$J$4:$J$11</formula1>
    </dataValidation>
    <dataValidation type="list" allowBlank="1" showInputMessage="1" showErrorMessage="1" sqref="L13:L21">
      <formula1>$L$4:$L$11</formula1>
    </dataValidation>
    <dataValidation type="list" allowBlank="1" showInputMessage="1" showErrorMessage="1" sqref="N13:N21">
      <formula1>$N$4:$N$11</formula1>
    </dataValidation>
    <dataValidation type="list" allowBlank="1" showInputMessage="1" showErrorMessage="1" sqref="P13:P21">
      <formula1>$P$4:$P$11</formula1>
    </dataValidation>
    <dataValidation type="list" allowBlank="1" showInputMessage="1" showErrorMessage="1" sqref="R13:R21">
      <formula1>$R$4:$R$11</formula1>
    </dataValidation>
    <dataValidation type="list" allowBlank="1" showInputMessage="1" showErrorMessage="1" sqref="T13:T21">
      <formula1>$T$4:$T$11</formula1>
    </dataValidation>
    <dataValidation type="list" allowBlank="1" showInputMessage="1" showErrorMessage="1" sqref="V13:V21">
      <formula1>$V$4:$V$11</formula1>
    </dataValidation>
    <dataValidation type="list" allowBlank="1" showInputMessage="1" showErrorMessage="1" sqref="X13:X21">
      <formula1>$X$4:$X$11</formula1>
    </dataValidation>
    <dataValidation type="list" allowBlank="1" showInputMessage="1" showErrorMessage="1" sqref="Z13:Z21">
      <formula1>$Z$4:$Z$11</formula1>
    </dataValidation>
    <dataValidation type="list" allowBlank="1" showInputMessage="1" showErrorMessage="1" sqref="AB13:AB21">
      <formula1>$AB$4:$AB$11</formula1>
    </dataValidation>
    <dataValidation type="list" allowBlank="1" showInputMessage="1" showErrorMessage="1" sqref="AD13:AE21">
      <formula1>$AD$4:$AD$11</formula1>
    </dataValidation>
    <dataValidation type="list" allowBlank="1" showInputMessage="1" showErrorMessage="1" sqref="AH13:AH21">
      <formula1>$AH$4:$AH$11</formula1>
    </dataValidation>
    <dataValidation type="list" allowBlank="1" showInputMessage="1" showErrorMessage="1" sqref="AJ13:AJ21">
      <formula1>$AJ$4:$AJ$11</formula1>
    </dataValidation>
    <dataValidation type="list" allowBlank="1" showInputMessage="1" showErrorMessage="1" sqref="AL13:AL21">
      <formula1>$AL$4:$AL$11</formula1>
    </dataValidation>
    <dataValidation type="list" allowBlank="1" showInputMessage="1" showErrorMessage="1" sqref="AN13:AN21">
      <formula1>$AN$4:$AN$11</formula1>
    </dataValidation>
    <dataValidation type="list" allowBlank="1" showInputMessage="1" showErrorMessage="1" sqref="AP13:AP21">
      <formula1>$AP$4:$AP$11</formula1>
    </dataValidation>
    <dataValidation type="list" allowBlank="1" showInputMessage="1" showErrorMessage="1" sqref="AR13:AR21">
      <formula1>$AR$4:$AR$11</formula1>
    </dataValidation>
    <dataValidation type="list" allowBlank="1" showInputMessage="1" showErrorMessage="1" sqref="AT13:AT21">
      <formula1>$AT$4:$AT$11</formula1>
    </dataValidation>
    <dataValidation type="list" allowBlank="1" showInputMessage="1" showErrorMessage="1" sqref="AV13:AV21">
      <formula1>$AV$4:$AV$11</formula1>
    </dataValidation>
    <dataValidation type="list" allowBlank="1" showInputMessage="1" showErrorMessage="1" sqref="AX13:AX21">
      <formula1>$AX$4:$AX$11</formula1>
    </dataValidation>
    <dataValidation type="list" allowBlank="1" showInputMessage="1" showErrorMessage="1" sqref="AZ13:AZ21">
      <formula1>$AZ$4:$AZ$11</formula1>
    </dataValidation>
    <dataValidation type="list" allowBlank="1" showInputMessage="1" showErrorMessage="1" sqref="BB13:BB21">
      <formula1>$BB$4:$BB$11</formula1>
    </dataValidation>
    <dataValidation type="list" allowBlank="1" showInputMessage="1" showErrorMessage="1" sqref="BD13:BD21">
      <formula1>$BD$4:$BD$11</formula1>
    </dataValidation>
    <dataValidation type="list" allowBlank="1" showInputMessage="1" showErrorMessage="1" sqref="BF13:BF21">
      <formula1>$BF$4:$BF$11</formula1>
    </dataValidation>
    <dataValidation type="list" allowBlank="1" showInputMessage="1" showErrorMessage="1" sqref="BH13:BH21">
      <formula1>$BH$4:$BH$11</formula1>
    </dataValidation>
    <dataValidation type="list" allowBlank="1" showInputMessage="1" showErrorMessage="1" sqref="BL13:BM21">
      <formula1>$BL$4:$BL$11</formula1>
    </dataValidation>
    <dataValidation type="list" allowBlank="1" showInputMessage="1" showErrorMessage="1" sqref="BV13:BW21 BY13">
      <formula1>$BV$4:$BV$11</formula1>
    </dataValidation>
    <dataValidation type="list" allowBlank="1" showInputMessage="1" showErrorMessage="1" sqref="BN13:BT21 BZ13:DK21">
      <formula1>BN$4:BN$11</formula1>
    </dataValidation>
    <dataValidation type="list" allowBlank="1" showInputMessage="1" showErrorMessage="1" sqref="BX13:BX21">
      <formula1>$BX$4:$BX$11</formula1>
    </dataValidation>
    <dataValidation type="list" allowBlank="1" showInputMessage="1" showErrorMessage="1" sqref="AF13:AF21">
      <formula1>$AF$4:$AF$11</formula1>
    </dataValidation>
  </dataValidations>
  <pageMargins left="0.92" right="0.37" top="1" bottom="1" header="0.5" footer="0.5"/>
  <pageSetup scale="11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35"/>
  <sheetViews>
    <sheetView topLeftCell="J1" workbookViewId="0">
      <selection activeCell="F25" sqref="A25:XFD25"/>
    </sheetView>
  </sheetViews>
  <sheetFormatPr defaultColWidth="9.140625" defaultRowHeight="12.75" x14ac:dyDescent="0.2"/>
  <cols>
    <col min="1" max="2" width="12.28515625" style="28" customWidth="1"/>
    <col min="3" max="3" width="5.140625" style="28" bestFit="1" customWidth="1"/>
    <col min="4" max="4" width="9.140625" style="28"/>
    <col min="5" max="5" width="5.28515625" style="28" customWidth="1"/>
    <col min="6" max="6" width="9.140625" style="28"/>
    <col min="7" max="7" width="5.140625" style="28" bestFit="1" customWidth="1"/>
    <col min="8" max="8" width="9.140625" style="28"/>
    <col min="9" max="9" width="5.140625" style="28" bestFit="1" customWidth="1"/>
    <col min="10" max="10" width="9.140625" style="28"/>
    <col min="11" max="11" width="5.28515625" style="28" customWidth="1"/>
    <col min="12" max="12" width="9.140625" style="28"/>
    <col min="13" max="13" width="5.140625" style="28" bestFit="1" customWidth="1"/>
    <col min="14" max="14" width="9.140625" style="28"/>
    <col min="15" max="15" width="5.140625" style="28" bestFit="1" customWidth="1"/>
    <col min="16" max="16" width="9.140625" style="28"/>
    <col min="17" max="17" width="5.140625" style="28" bestFit="1" customWidth="1"/>
    <col min="18" max="18" width="9.140625" style="28"/>
    <col min="19" max="19" width="5.5703125" style="28" customWidth="1"/>
    <col min="20" max="20" width="9.140625" style="28"/>
    <col min="21" max="21" width="5.85546875" style="28" customWidth="1"/>
    <col min="22" max="22" width="9.140625" style="28"/>
    <col min="23" max="23" width="5.7109375" style="28" customWidth="1"/>
    <col min="24" max="24" width="9.140625" style="28"/>
    <col min="25" max="25" width="4.85546875" style="28" customWidth="1"/>
    <col min="26" max="26" width="9.140625" style="28"/>
    <col min="27" max="27" width="5.42578125" style="28" customWidth="1"/>
    <col min="28" max="28" width="9.140625" style="28"/>
    <col min="29" max="29" width="7" style="28" customWidth="1"/>
    <col min="30" max="30" width="8.7109375" style="28" customWidth="1"/>
    <col min="31" max="31" width="4" style="28" customWidth="1"/>
    <col min="32" max="32" width="10" style="28" customWidth="1"/>
    <col min="33" max="33" width="5.140625" style="28" customWidth="1"/>
    <col min="34" max="34" width="8.7109375" style="28" customWidth="1"/>
    <col min="35" max="35" width="4" style="28" customWidth="1"/>
    <col min="36" max="36" width="9.140625" style="28"/>
    <col min="37" max="37" width="4.140625" style="28" customWidth="1"/>
    <col min="38" max="38" width="9.140625" style="28"/>
    <col min="39" max="39" width="4.28515625" style="28" customWidth="1"/>
    <col min="40" max="40" width="9.140625" style="28"/>
    <col min="41" max="41" width="3.85546875" style="28" customWidth="1"/>
    <col min="42" max="42" width="10.7109375" style="28" customWidth="1"/>
    <col min="43" max="43" width="4.42578125" style="28" customWidth="1"/>
    <col min="44" max="44" width="10" style="28" customWidth="1"/>
    <col min="45" max="45" width="5.7109375" style="28" customWidth="1"/>
    <col min="46" max="46" width="9.140625" style="28"/>
    <col min="47" max="47" width="5.140625" style="28" bestFit="1" customWidth="1"/>
    <col min="48" max="48" width="9.140625" style="28"/>
    <col min="49" max="49" width="4.42578125" style="28" customWidth="1"/>
    <col min="50" max="50" width="11.85546875" style="28" customWidth="1"/>
    <col min="51" max="51" width="4.28515625" style="28" customWidth="1"/>
    <col min="52" max="52" width="12" style="28" customWidth="1"/>
    <col min="53" max="53" width="5.140625" style="28" bestFit="1" customWidth="1"/>
    <col min="54" max="54" width="10.85546875" style="28" customWidth="1"/>
    <col min="55" max="55" width="5.140625" style="28" bestFit="1" customWidth="1"/>
    <col min="56" max="89" width="9.140625" style="28"/>
    <col min="90" max="93" width="9.140625" style="28" customWidth="1"/>
    <col min="94" max="96" width="9.140625" style="28"/>
    <col min="97" max="97" width="11.42578125" style="28" customWidth="1"/>
    <col min="98" max="16384" width="9.140625" style="28"/>
  </cols>
  <sheetData>
    <row r="1" spans="1:115" x14ac:dyDescent="0.2">
      <c r="A1" s="50" t="s">
        <v>34</v>
      </c>
      <c r="B1" s="182" t="str">
        <f>'Pick Sheet'!B1</f>
        <v xml:space="preserve">Noles </v>
      </c>
      <c r="C1" s="181"/>
      <c r="D1" s="180" t="str">
        <f>'Pick Sheet'!D1</f>
        <v>Lally's Laggers</v>
      </c>
      <c r="E1" s="181"/>
      <c r="F1" s="180" t="str">
        <f>'Pick Sheet'!F1</f>
        <v>Mickey G</v>
      </c>
      <c r="G1" s="181"/>
      <c r="H1" s="180" t="str">
        <f>'Pick Sheet'!H1</f>
        <v xml:space="preserve">Frog Tavern </v>
      </c>
      <c r="I1" s="181"/>
      <c r="J1" s="180" t="str">
        <f>'Pick Sheet'!J1</f>
        <v>Lally Dog</v>
      </c>
      <c r="K1" s="181"/>
      <c r="L1" s="180" t="str">
        <f>'Pick Sheet'!L1</f>
        <v>Read &amp; Mickey</v>
      </c>
      <c r="M1" s="181"/>
      <c r="N1" s="180" t="str">
        <f>'Pick Sheet'!N1</f>
        <v>Boladon</v>
      </c>
      <c r="O1" s="181"/>
      <c r="P1" s="180" t="str">
        <f>'Pick Sheet'!P1</f>
        <v>Final Round</v>
      </c>
      <c r="Q1" s="181"/>
      <c r="R1" s="180" t="str">
        <f>'Pick Sheet'!R1</f>
        <v>Back-N-Back</v>
      </c>
      <c r="S1" s="181"/>
      <c r="T1" s="180" t="str">
        <f>'Pick Sheet'!T1</f>
        <v>Moon Golf</v>
      </c>
      <c r="U1" s="181"/>
      <c r="V1" s="180" t="str">
        <f>'Pick Sheet'!V1</f>
        <v>Chicken Wingers</v>
      </c>
      <c r="W1" s="181"/>
      <c r="X1" s="180" t="str">
        <f>'Pick Sheet'!X1</f>
        <v>Air Bacon</v>
      </c>
      <c r="Y1" s="181"/>
      <c r="Z1" s="180" t="str">
        <f>'Pick Sheet'!Z1</f>
        <v>Nine the Hardway</v>
      </c>
      <c r="AA1" s="181"/>
      <c r="AB1" s="180" t="str">
        <f>'Pick Sheet'!AB1</f>
        <v xml:space="preserve">Liverpool FC </v>
      </c>
      <c r="AC1" s="181"/>
      <c r="AD1" s="180" t="str">
        <f>'Pick Sheet'!AD1</f>
        <v>Masters Dominators</v>
      </c>
      <c r="AE1" s="181"/>
      <c r="AF1" s="180" t="str">
        <f>'Pick Sheet'!AF1</f>
        <v>Firefighters</v>
      </c>
      <c r="AG1" s="181"/>
      <c r="AH1" s="180" t="str">
        <f>'Pick Sheet'!AH1</f>
        <v>Great Scot</v>
      </c>
      <c r="AI1" s="181"/>
      <c r="AJ1" s="180" t="str">
        <f>'Pick Sheet'!AJ1</f>
        <v xml:space="preserve">Nobody Cares </v>
      </c>
      <c r="AK1" s="181"/>
      <c r="AL1" s="180" t="str">
        <f>'Pick Sheet'!AL1</f>
        <v>Marky Mark</v>
      </c>
      <c r="AM1" s="181"/>
      <c r="AN1" s="180" t="str">
        <f>'Pick Sheet'!AN1</f>
        <v>VeeBee</v>
      </c>
      <c r="AO1" s="181"/>
      <c r="AP1" s="180" t="str">
        <f>'Pick Sheet'!AP1</f>
        <v>The Heavyweights</v>
      </c>
      <c r="AQ1" s="181"/>
      <c r="AR1" s="180" t="str">
        <f>'Pick Sheet'!AR1</f>
        <v xml:space="preserve">DB Hookers </v>
      </c>
      <c r="AS1" s="181"/>
      <c r="AT1" s="180" t="str">
        <f>'Pick Sheet'!AT1</f>
        <v>Tiagra Woods</v>
      </c>
      <c r="AU1" s="181"/>
      <c r="AV1" s="180" t="str">
        <f>'Pick Sheet'!AV1</f>
        <v>Ace's</v>
      </c>
      <c r="AW1" s="181"/>
      <c r="AX1" s="180" t="str">
        <f>'Pick Sheet'!AX1</f>
        <v>Hurricane Augusta</v>
      </c>
      <c r="AY1" s="181"/>
      <c r="AZ1" s="180" t="str">
        <f>'Pick Sheet'!AZ1</f>
        <v xml:space="preserve">Boomer Sooner </v>
      </c>
      <c r="BA1" s="181"/>
      <c r="BB1" s="180" t="str">
        <f>'Pick Sheet'!BB1</f>
        <v>Garheard</v>
      </c>
      <c r="BC1" s="181"/>
      <c r="BD1" s="180" t="str">
        <f>'Pick Sheet'!BD1</f>
        <v>CBS Can't Be Stopped</v>
      </c>
      <c r="BE1" s="181"/>
      <c r="BF1" s="180" t="str">
        <f>'Pick Sheet'!BF1</f>
        <v>Blue Nation</v>
      </c>
      <c r="BG1" s="181"/>
      <c r="BH1" s="180" t="str">
        <f>'Pick Sheet'!BH1</f>
        <v>Phillyrobb</v>
      </c>
      <c r="BI1" s="181"/>
      <c r="BJ1" s="180" t="str">
        <f>'Pick Sheet'!BJ1</f>
        <v>The Gator &amp; The Dawg</v>
      </c>
      <c r="BK1" s="181"/>
      <c r="BL1" s="180" t="str">
        <f>'Pick Sheet'!BL1</f>
        <v>Queen His Ass</v>
      </c>
      <c r="BM1" s="181"/>
      <c r="BN1" s="180" t="str">
        <f>'Pick Sheet'!BN1</f>
        <v>Chucktown Cooper</v>
      </c>
      <c r="BO1" s="181"/>
      <c r="BP1" s="180" t="str">
        <f>'Pick Sheet'!BP1</f>
        <v>It's All Abut hedge</v>
      </c>
      <c r="BQ1" s="181"/>
      <c r="BR1" s="180" t="str">
        <f>'Pick Sheet'!BR1</f>
        <v>Pirpo Wabo</v>
      </c>
      <c r="BS1" s="181"/>
      <c r="BT1" s="180" t="str">
        <f>'Pick Sheet'!BT1</f>
        <v>DABank</v>
      </c>
      <c r="BU1" s="181"/>
      <c r="BV1" s="180" t="str">
        <f>'Pick Sheet'!BV1</f>
        <v>1st Group Out</v>
      </c>
      <c r="BW1" s="181"/>
      <c r="BX1" s="180" t="str">
        <f>'Pick Sheet'!BX1</f>
        <v>SandBaggers</v>
      </c>
      <c r="BY1" s="181"/>
      <c r="BZ1" s="180" t="str">
        <f>'Pick Sheet'!BZ1</f>
        <v>Sultans of Schwing</v>
      </c>
      <c r="CA1" s="181"/>
      <c r="CB1" s="180" t="str">
        <f>'Pick Sheet'!CB1</f>
        <v>Shank &amp; Thank</v>
      </c>
      <c r="CC1" s="181"/>
      <c r="CD1" s="180" t="str">
        <f>'Pick Sheet'!CD1</f>
        <v>Team Bozak</v>
      </c>
      <c r="CE1" s="181"/>
      <c r="CF1" s="180" t="str">
        <f>'Pick Sheet'!CF1</f>
        <v>Off Course</v>
      </c>
      <c r="CG1" s="181"/>
      <c r="CH1" s="180" t="str">
        <f>'Pick Sheet'!CH1</f>
        <v>Glen Abbey</v>
      </c>
      <c r="CI1" s="181"/>
      <c r="CJ1" s="180" t="str">
        <f>'Pick Sheet'!CJ1</f>
        <v>Found the beach, again</v>
      </c>
      <c r="CK1" s="181"/>
      <c r="CL1" s="180" t="str">
        <f>'Pick Sheet'!CL1</f>
        <v>Go Big or Go Home</v>
      </c>
      <c r="CM1" s="181"/>
      <c r="CN1" s="180" t="str">
        <f>'Pick Sheet'!CN1</f>
        <v>Pristine</v>
      </c>
      <c r="CO1" s="181"/>
      <c r="CP1" s="180" t="str">
        <f>'Pick Sheet'!CP1</f>
        <v>The Connection</v>
      </c>
      <c r="CQ1" s="181"/>
      <c r="CR1" s="180" t="str">
        <f>'Pick Sheet'!CR1</f>
        <v>Seminole Wildcats</v>
      </c>
      <c r="CS1" s="181"/>
      <c r="CT1" s="180" t="str">
        <f>'Pick Sheet'!CT1</f>
        <v>Team Larson</v>
      </c>
      <c r="CU1" s="181"/>
      <c r="CV1" s="180" t="str">
        <f>'Pick Sheet'!CV1</f>
        <v>Joe's Team</v>
      </c>
      <c r="CW1" s="181"/>
      <c r="CX1" s="180" t="str">
        <f>'Pick Sheet'!CX1</f>
        <v>Cinderella Story Boys</v>
      </c>
      <c r="CY1" s="181"/>
      <c r="CZ1" s="180" t="str">
        <f>'Pick Sheet'!CZ1</f>
        <v>Jupiter Rules</v>
      </c>
      <c r="DA1" s="181"/>
      <c r="DB1" s="180" t="str">
        <f>'Pick Sheet'!DB1</f>
        <v>Yahoo Danny</v>
      </c>
      <c r="DC1" s="181"/>
      <c r="DD1" s="180">
        <f>'Pick Sheet'!DD1</f>
        <v>0</v>
      </c>
      <c r="DE1" s="181"/>
      <c r="DF1" s="180">
        <f>'Pick Sheet'!DF1</f>
        <v>0</v>
      </c>
      <c r="DG1" s="181"/>
      <c r="DH1" s="180">
        <f>'Pick Sheet'!DH1</f>
        <v>0</v>
      </c>
      <c r="DI1" s="181"/>
      <c r="DJ1" s="180">
        <f>'Pick Sheet'!DJ1</f>
        <v>0</v>
      </c>
      <c r="DK1" s="181"/>
    </row>
    <row r="2" spans="1:115" x14ac:dyDescent="0.2">
      <c r="A2" s="14" t="s">
        <v>41</v>
      </c>
      <c r="B2" s="182" t="str">
        <f>'Pick Sheet'!B2</f>
        <v>Poe &amp; Keymont</v>
      </c>
      <c r="C2" s="181"/>
      <c r="D2" s="180" t="str">
        <f>'Pick Sheet'!D2</f>
        <v>Jay Lally</v>
      </c>
      <c r="E2" s="181"/>
      <c r="F2" s="180" t="str">
        <f>'Pick Sheet'!F2</f>
        <v>Mick Graham</v>
      </c>
      <c r="G2" s="181"/>
      <c r="H2" s="180" t="str">
        <f>'Pick Sheet'!H2</f>
        <v>Drew &amp; Mayor</v>
      </c>
      <c r="I2" s="181"/>
      <c r="J2" s="180" t="str">
        <f>'Pick Sheet'!J2</f>
        <v xml:space="preserve">Jack &amp; Jay </v>
      </c>
      <c r="K2" s="181"/>
      <c r="L2" s="180" t="str">
        <f>'Pick Sheet'!L2</f>
        <v>Jason Read &amp; Mick Graham</v>
      </c>
      <c r="M2" s="181"/>
      <c r="N2" s="180" t="str">
        <f>'Pick Sheet'!N2</f>
        <v>Chuck &amp; Jack</v>
      </c>
      <c r="O2" s="181"/>
      <c r="P2" s="180" t="str">
        <f>'Pick Sheet'!P2</f>
        <v>Christian &amp; Box</v>
      </c>
      <c r="Q2" s="181"/>
      <c r="R2" s="180" t="str">
        <f>'Pick Sheet'!R2</f>
        <v>Jeremy Black</v>
      </c>
      <c r="S2" s="181"/>
      <c r="T2" s="180" t="str">
        <f>'Pick Sheet'!T2</f>
        <v>Dan &amp; Anne Moon</v>
      </c>
      <c r="U2" s="181"/>
      <c r="V2" s="180" t="str">
        <f>'Pick Sheet'!V2</f>
        <v>Tim Monroe</v>
      </c>
      <c r="W2" s="181"/>
      <c r="X2" s="180" t="str">
        <f>'Pick Sheet'!X2</f>
        <v>Bill Bacon</v>
      </c>
      <c r="Y2" s="181"/>
      <c r="Z2" s="180" t="str">
        <f>'Pick Sheet'!Z2</f>
        <v>Robbie Bryson</v>
      </c>
      <c r="AA2" s="181"/>
      <c r="AB2" s="180" t="str">
        <f>'Pick Sheet'!AB2</f>
        <v>Robbie Bryson</v>
      </c>
      <c r="AC2" s="181"/>
      <c r="AD2" s="180" t="str">
        <f>'Pick Sheet'!AD2</f>
        <v>Don V &amp; Mike Fischer</v>
      </c>
      <c r="AE2" s="181"/>
      <c r="AF2" s="180" t="str">
        <f>'Pick Sheet'!AF2</f>
        <v>Tom Morissette</v>
      </c>
      <c r="AG2" s="181"/>
      <c r="AH2" s="180" t="str">
        <f>'Pick Sheet'!AH2</f>
        <v>Rob Roy</v>
      </c>
      <c r="AI2" s="181"/>
      <c r="AJ2" s="180" t="str">
        <f>'Pick Sheet'!AJ2</f>
        <v>Jim Flagg</v>
      </c>
      <c r="AK2" s="181"/>
      <c r="AL2" s="180" t="str">
        <f>'Pick Sheet'!AL2</f>
        <v>Mark Smith</v>
      </c>
      <c r="AM2" s="181"/>
      <c r="AN2" s="180" t="str">
        <f>'Pick Sheet'!AN2</f>
        <v>Gordon Parker &amp; Peter Barry</v>
      </c>
      <c r="AO2" s="181"/>
      <c r="AP2" s="180" t="str">
        <f>'Pick Sheet'!AP2</f>
        <v>Mike Poppell &amp; Marc Pfonnenstein</v>
      </c>
      <c r="AQ2" s="181"/>
      <c r="AR2" s="180" t="str">
        <f>'Pick Sheet'!AR2</f>
        <v>Mike Davis &amp; Robert Stephenson</v>
      </c>
      <c r="AS2" s="181"/>
      <c r="AT2" s="180" t="str">
        <f>'Pick Sheet'!AT2</f>
        <v>J. Kee, K. Kuhnel, C.Nicolan, J Ullivari</v>
      </c>
      <c r="AU2" s="181"/>
      <c r="AV2" s="180" t="str">
        <f>'Pick Sheet'!AV2</f>
        <v>Julian Martini</v>
      </c>
      <c r="AW2" s="181"/>
      <c r="AX2" s="180" t="str">
        <f>'Pick Sheet'!AX2</f>
        <v>Greg McMillan</v>
      </c>
      <c r="AY2" s="181"/>
      <c r="AZ2" s="180" t="str">
        <f>'Pick Sheet'!AZ2</f>
        <v>Greg McMilan</v>
      </c>
      <c r="BA2" s="181"/>
      <c r="BB2" s="180" t="str">
        <f>'Pick Sheet'!BB2</f>
        <v>Garth Savage</v>
      </c>
      <c r="BC2" s="181"/>
      <c r="BD2" s="180" t="str">
        <f>'Pick Sheet'!BD2</f>
        <v>Kevin &amp; Reda Rozanski</v>
      </c>
      <c r="BE2" s="181"/>
      <c r="BF2" s="180" t="str">
        <f>'Pick Sheet'!BF2</f>
        <v>Kevin &amp; Reda Rozanski</v>
      </c>
      <c r="BG2" s="181"/>
      <c r="BH2" s="180" t="str">
        <f>'Pick Sheet'!BH2</f>
        <v>Phil G &amp; Robbie B</v>
      </c>
      <c r="BI2" s="181"/>
      <c r="BJ2" s="180" t="str">
        <f>'Pick Sheet'!BJ2</f>
        <v>R Mangan &amp; M Hale</v>
      </c>
      <c r="BK2" s="181"/>
      <c r="BL2" s="180" t="str">
        <f>'Pick Sheet'!BL2</f>
        <v>R Mangan</v>
      </c>
      <c r="BM2" s="181"/>
      <c r="BN2" s="180" t="str">
        <f>'Pick Sheet'!BN2</f>
        <v>David Cooper</v>
      </c>
      <c r="BO2" s="181"/>
      <c r="BP2" s="180" t="str">
        <f>'Pick Sheet'!BP2</f>
        <v>Pirpo, Ap, Gunny, Hedge</v>
      </c>
      <c r="BQ2" s="181"/>
      <c r="BR2" s="180" t="str">
        <f>'Pick Sheet'!BR2</f>
        <v>Pirpo &amp; S. Kingston</v>
      </c>
      <c r="BS2" s="181"/>
      <c r="BT2" s="180" t="str">
        <f>'Pick Sheet'!BT2</f>
        <v>Dave Bankowski</v>
      </c>
      <c r="BU2" s="181"/>
      <c r="BV2" s="180" t="str">
        <f>'Pick Sheet'!BV2</f>
        <v>Dbanl, Bob Popp, Don E., Bob Dumey</v>
      </c>
      <c r="BW2" s="181"/>
      <c r="BX2" s="180" t="str">
        <f>'Pick Sheet'!BX2</f>
        <v>Willie Ray &amp; Glen Davis</v>
      </c>
      <c r="BY2" s="181"/>
      <c r="BZ2" s="180" t="str">
        <f>'Pick Sheet'!BZ2</f>
        <v>Joe G. Pike Perkins</v>
      </c>
      <c r="CA2" s="181"/>
      <c r="CB2" s="180" t="str">
        <f>'Pick Sheet'!CB2</f>
        <v>Davarius Jenkins</v>
      </c>
      <c r="CC2" s="181"/>
      <c r="CD2" s="180" t="str">
        <f>'Pick Sheet'!CD2</f>
        <v xml:space="preserve">Bill O </v>
      </c>
      <c r="CE2" s="181"/>
      <c r="CF2" s="180" t="str">
        <f>'Pick Sheet'!CF2</f>
        <v>JB / BP</v>
      </c>
      <c r="CG2" s="181"/>
      <c r="CH2" s="180" t="str">
        <f>'Pick Sheet'!CH2</f>
        <v>Paul Lamontagne</v>
      </c>
      <c r="CI2" s="181"/>
      <c r="CJ2" s="180" t="str">
        <f>'Pick Sheet'!CJ2</f>
        <v>Geoff &amp; Monica Stam</v>
      </c>
      <c r="CK2" s="181"/>
      <c r="CL2" s="180" t="str">
        <f>'Pick Sheet'!CL2</f>
        <v>Lance Crouch</v>
      </c>
      <c r="CM2" s="181"/>
      <c r="CN2" s="180" t="str">
        <f>'Pick Sheet'!CN2</f>
        <v>T. Guyton</v>
      </c>
      <c r="CO2" s="181"/>
      <c r="CP2" s="180" t="str">
        <f>'Pick Sheet'!CP2</f>
        <v>Mike Lacourse</v>
      </c>
      <c r="CQ2" s="181"/>
      <c r="CR2" s="180" t="str">
        <f>'Pick Sheet'!CR2</f>
        <v>Kevin &amp; Reda Rozanski</v>
      </c>
      <c r="CS2" s="181"/>
      <c r="CT2" s="180" t="str">
        <f>'Pick Sheet'!CT2</f>
        <v>James Larson</v>
      </c>
      <c r="CU2" s="181"/>
      <c r="CV2" s="180" t="str">
        <f>'Pick Sheet'!CV2</f>
        <v>Joe Breeden</v>
      </c>
      <c r="CW2" s="181"/>
      <c r="CX2" s="180" t="str">
        <f>'Pick Sheet'!CX2</f>
        <v>Zack &amp; Rob Roy</v>
      </c>
      <c r="CY2" s="181"/>
      <c r="CZ2" s="180" t="str">
        <f>'Pick Sheet'!CZ2</f>
        <v>Drew &amp; Mayor</v>
      </c>
      <c r="DA2" s="181"/>
      <c r="DB2" s="180" t="str">
        <f>'Pick Sheet'!DB2</f>
        <v>Danny Tran</v>
      </c>
      <c r="DC2" s="181"/>
      <c r="DD2" s="180">
        <f>'Pick Sheet'!DD2</f>
        <v>0</v>
      </c>
      <c r="DE2" s="181"/>
      <c r="DF2" s="180">
        <f>'Pick Sheet'!DF2</f>
        <v>0</v>
      </c>
      <c r="DG2" s="181"/>
      <c r="DH2" s="180">
        <f>'Pick Sheet'!DH2</f>
        <v>0</v>
      </c>
      <c r="DI2" s="181"/>
      <c r="DJ2" s="180">
        <f>'Pick Sheet'!DJ2</f>
        <v>0</v>
      </c>
      <c r="DK2" s="181"/>
    </row>
    <row r="3" spans="1:115" s="30" customFormat="1" x14ac:dyDescent="0.2">
      <c r="A3" s="10" t="s">
        <v>0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</row>
    <row r="4" spans="1:115" x14ac:dyDescent="0.2">
      <c r="A4" s="8" t="s">
        <v>1</v>
      </c>
      <c r="B4" s="39" t="str">
        <f>'Pick Sheet'!B4</f>
        <v>McIlroy</v>
      </c>
      <c r="C4" s="39">
        <f>VLOOKUP(Scoreboard!B4,scores,5)</f>
        <v>-3</v>
      </c>
      <c r="D4" s="39" t="str">
        <f>'Pick Sheet'!D4</f>
        <v>Rose</v>
      </c>
      <c r="E4" s="39">
        <f>VLOOKUP(Scoreboard!D4,scores,5)</f>
        <v>0</v>
      </c>
      <c r="F4" s="39" t="str">
        <f>'Pick Sheet'!F4</f>
        <v>Mickelson</v>
      </c>
      <c r="G4" s="39">
        <f>VLOOKUP(Scoreboard!F4,scores,5)</f>
        <v>-2</v>
      </c>
      <c r="H4" s="39" t="str">
        <f>'Pick Sheet'!H4</f>
        <v>Watson</v>
      </c>
      <c r="I4" s="39">
        <f>VLOOKUP(Scoreboard!H4,scores,5)</f>
        <v>1</v>
      </c>
      <c r="J4" s="39" t="str">
        <f>'Pick Sheet'!J4</f>
        <v>Rose</v>
      </c>
      <c r="K4" s="39">
        <f>VLOOKUP(Scoreboard!J4,scores,5)</f>
        <v>0</v>
      </c>
      <c r="L4" s="39" t="str">
        <f>'Pick Sheet'!L4</f>
        <v>Day</v>
      </c>
      <c r="M4" s="39">
        <f>VLOOKUP(Scoreboard!L4,scores,5)</f>
        <v>3</v>
      </c>
      <c r="N4" s="39" t="str">
        <f>'Pick Sheet'!N4</f>
        <v>Rose</v>
      </c>
      <c r="O4" s="39">
        <f>VLOOKUP(Scoreboard!N4,scores,5)</f>
        <v>0</v>
      </c>
      <c r="P4" s="39" t="str">
        <f>'Pick Sheet'!P4</f>
        <v>Mickelson</v>
      </c>
      <c r="Q4" s="39">
        <f>VLOOKUP(Scoreboard!P4,scores,5)</f>
        <v>-2</v>
      </c>
      <c r="R4" s="39" t="str">
        <f>'Pick Sheet'!R4</f>
        <v>Schwartzel</v>
      </c>
      <c r="S4" s="39">
        <f>VLOOKUP(Scoreboard!R4,scores,5)</f>
        <v>0</v>
      </c>
      <c r="T4" s="39" t="str">
        <f>'Pick Sheet'!T4</f>
        <v>Grace</v>
      </c>
      <c r="U4" s="39">
        <f>VLOOKUP(Scoreboard!T4,scores,5)</f>
        <v>1</v>
      </c>
      <c r="V4" s="39" t="str">
        <f>'Pick Sheet'!V4</f>
        <v>Casey</v>
      </c>
      <c r="W4" s="39">
        <f>VLOOKUP(Scoreboard!V4,scores,5)</f>
        <v>2</v>
      </c>
      <c r="X4" s="39" t="str">
        <f>'Pick Sheet'!X4</f>
        <v>Thomas</v>
      </c>
      <c r="Y4" s="39">
        <f>VLOOKUP(Scoreboard!X4,scores,5)</f>
        <v>2</v>
      </c>
      <c r="Z4" s="39" t="str">
        <f>'Pick Sheet'!Z4</f>
        <v>Matsuyama</v>
      </c>
      <c r="AA4" s="39">
        <f>VLOOKUP(Scoreboard!Z4,scores,5)</f>
        <v>1</v>
      </c>
      <c r="AB4" s="39" t="str">
        <f>'Pick Sheet'!AB4</f>
        <v>Rose</v>
      </c>
      <c r="AC4" s="39">
        <f>VLOOKUP(Scoreboard!AB4,scores,5)</f>
        <v>0</v>
      </c>
      <c r="AD4" s="39" t="str">
        <f>'Pick Sheet'!AD4</f>
        <v>Spieth</v>
      </c>
      <c r="AE4" s="39">
        <f>VLOOKUP(Scoreboard!AD4,scores,5)</f>
        <v>-6</v>
      </c>
      <c r="AF4" s="39" t="str">
        <f>'Pick Sheet'!AF4</f>
        <v>Rahm</v>
      </c>
      <c r="AG4" s="39">
        <f>VLOOKUP(Scoreboard!AF4,scores,5)</f>
        <v>3</v>
      </c>
      <c r="AH4" s="39" t="str">
        <f>'Pick Sheet'!AH4</f>
        <v>Spieth</v>
      </c>
      <c r="AI4" s="39">
        <f>VLOOKUP(Scoreboard!AH4,scores,5)</f>
        <v>-6</v>
      </c>
      <c r="AJ4" s="39" t="str">
        <f>'Pick Sheet'!AJ4</f>
        <v>Thomas</v>
      </c>
      <c r="AK4" s="39">
        <f>VLOOKUP(Scoreboard!AJ4,scores,5)</f>
        <v>2</v>
      </c>
      <c r="AL4" s="39" t="str">
        <f>'Pick Sheet'!AL4</f>
        <v>Day</v>
      </c>
      <c r="AM4" s="39">
        <f>VLOOKUP(Scoreboard!AL4,scores,5)</f>
        <v>3</v>
      </c>
      <c r="AN4" s="39" t="str">
        <f>'Pick Sheet'!AN4</f>
        <v>Fowler</v>
      </c>
      <c r="AO4" s="39">
        <f>VLOOKUP(Scoreboard!AN4,scores,5)</f>
        <v>-2</v>
      </c>
      <c r="AP4" s="39" t="str">
        <f>'Pick Sheet'!AP4</f>
        <v>Spieth</v>
      </c>
      <c r="AQ4" s="39">
        <f>VLOOKUP(Scoreboard!AP4,scores,5)</f>
        <v>-6</v>
      </c>
      <c r="AR4" s="39" t="str">
        <f>'Pick Sheet'!AR4</f>
        <v>Rose</v>
      </c>
      <c r="AS4" s="39">
        <f>VLOOKUP(Scoreboard!AR4,scores,5)</f>
        <v>0</v>
      </c>
      <c r="AT4" s="39" t="str">
        <f>'Pick Sheet'!AT4</f>
        <v>McIlroy</v>
      </c>
      <c r="AU4" s="39">
        <f>VLOOKUP(Scoreboard!AT4,scores,5)</f>
        <v>-3</v>
      </c>
      <c r="AV4" s="39" t="str">
        <f>'Pick Sheet'!AV4</f>
        <v>JohnsonD</v>
      </c>
      <c r="AW4" s="39">
        <f>VLOOKUP(Scoreboard!AV4,scores,5)</f>
        <v>1</v>
      </c>
      <c r="AX4" s="39" t="str">
        <f>'Pick Sheet'!AX4</f>
        <v>Watson</v>
      </c>
      <c r="AY4" s="39">
        <f>VLOOKUP(Scoreboard!AX4,scores,5)</f>
        <v>1</v>
      </c>
      <c r="AZ4" s="39" t="str">
        <f>'Pick Sheet'!AZ4</f>
        <v>Garcia</v>
      </c>
      <c r="BA4" s="39">
        <f>VLOOKUP(Scoreboard!AZ4,scores,5)</f>
        <v>9</v>
      </c>
      <c r="BB4" s="39" t="str">
        <f>'Pick Sheet'!BB4</f>
        <v>McIlroy</v>
      </c>
      <c r="BC4" s="39">
        <f>VLOOKUP(Scoreboard!BB4,scores,5)</f>
        <v>-3</v>
      </c>
      <c r="BD4" s="39" t="str">
        <f>'Pick Sheet'!BD4</f>
        <v>McIlroy</v>
      </c>
      <c r="BE4" s="39">
        <f>VLOOKUP(Scoreboard!BD4,scores,5)</f>
        <v>-3</v>
      </c>
      <c r="BF4" s="39" t="str">
        <f>'Pick Sheet'!BF4</f>
        <v>Woods</v>
      </c>
      <c r="BG4" s="39">
        <f>VLOOKUP(Scoreboard!BF4,scores,5)</f>
        <v>1</v>
      </c>
      <c r="BH4" s="39" t="str">
        <f>'Pick Sheet'!BH4</f>
        <v>Casey</v>
      </c>
      <c r="BI4" s="39">
        <f>VLOOKUP(Scoreboard!BH4,scores,5)</f>
        <v>2</v>
      </c>
      <c r="BJ4" s="39" t="str">
        <f>'Pick Sheet'!BJ4</f>
        <v>Rose</v>
      </c>
      <c r="BK4" s="39">
        <f>VLOOKUP(Scoreboard!BJ4,scores,5)</f>
        <v>0</v>
      </c>
      <c r="BL4" s="39" t="str">
        <f>'Pick Sheet'!BL4</f>
        <v>Kuchar</v>
      </c>
      <c r="BM4" s="39">
        <f>VLOOKUP(Scoreboard!BL4,scores,5)</f>
        <v>-4</v>
      </c>
      <c r="BN4" s="39" t="str">
        <f>'Pick Sheet'!BN4</f>
        <v>Rose</v>
      </c>
      <c r="BO4" s="39">
        <f>VLOOKUP(Scoreboard!BN4,scores,5)</f>
        <v>0</v>
      </c>
      <c r="BP4" s="39" t="str">
        <f>'Pick Sheet'!BP4</f>
        <v>Rose</v>
      </c>
      <c r="BQ4" s="39">
        <f>VLOOKUP(Scoreboard!BP4,scores,5)</f>
        <v>0</v>
      </c>
      <c r="BR4" s="39" t="str">
        <f>'Pick Sheet'!BR4</f>
        <v>Chappell</v>
      </c>
      <c r="BS4" s="39">
        <f>VLOOKUP(Scoreboard!BR4,scores,5)</f>
        <v>5</v>
      </c>
      <c r="BT4" s="39" t="str">
        <f>'Pick Sheet'!BT4</f>
        <v>Watson</v>
      </c>
      <c r="BU4" s="39">
        <f>VLOOKUP(Scoreboard!BT4,scores,5)</f>
        <v>1</v>
      </c>
      <c r="BV4" s="39" t="str">
        <f>'Pick Sheet'!BV4</f>
        <v>Thomas</v>
      </c>
      <c r="BW4" s="39">
        <f>VLOOKUP(Scoreboard!BV4,scores,5)</f>
        <v>2</v>
      </c>
      <c r="BX4" s="39" t="str">
        <f>'Pick Sheet'!BX4</f>
        <v>Moore</v>
      </c>
      <c r="BY4" s="39">
        <f>VLOOKUP(Scoreboard!BX4,scores,5)</f>
        <v>2</v>
      </c>
      <c r="BZ4" s="39" t="str">
        <f>'Pick Sheet'!BZ4</f>
        <v>Casey</v>
      </c>
      <c r="CA4" s="39">
        <f>VLOOKUP(Scoreboard!BZ4,scores,5)</f>
        <v>2</v>
      </c>
      <c r="CB4" s="39" t="str">
        <f>'Pick Sheet'!CB4</f>
        <v>Watson</v>
      </c>
      <c r="CC4" s="39">
        <f>VLOOKUP(Scoreboard!CB4,scores,5)</f>
        <v>1</v>
      </c>
      <c r="CD4" s="39" t="str">
        <f>'Pick Sheet'!CD4</f>
        <v>McIlroy</v>
      </c>
      <c r="CE4" s="39">
        <f>VLOOKUP(Scoreboard!CD4,scores,5)</f>
        <v>-3</v>
      </c>
      <c r="CF4" s="39" t="str">
        <f>'Pick Sheet'!CF4</f>
        <v>Thomas</v>
      </c>
      <c r="CG4" s="39">
        <f>VLOOKUP(Scoreboard!CF4,scores,5)</f>
        <v>2</v>
      </c>
      <c r="CH4" s="39" t="str">
        <f>'Pick Sheet'!CH4</f>
        <v>Garcia</v>
      </c>
      <c r="CI4" s="39">
        <f>VLOOKUP(Scoreboard!CH4,scores,5)</f>
        <v>9</v>
      </c>
      <c r="CJ4" s="39" t="str">
        <f>'Pick Sheet'!CJ4</f>
        <v>Rose</v>
      </c>
      <c r="CK4" s="39">
        <f>VLOOKUP(Scoreboard!CJ4,scores,5)</f>
        <v>0</v>
      </c>
      <c r="CL4" s="39" t="str">
        <f>'Pick Sheet'!CL4</f>
        <v>Kuchar</v>
      </c>
      <c r="CM4" s="39">
        <f>VLOOKUP(Scoreboard!CL4,scores,5)</f>
        <v>-4</v>
      </c>
      <c r="CN4" s="39" t="str">
        <f>'Pick Sheet'!CN4</f>
        <v>Stenson</v>
      </c>
      <c r="CO4" s="39">
        <f>VLOOKUP(Scoreboard!CN4,scores,5)</f>
        <v>-3</v>
      </c>
      <c r="CP4" s="39" t="str">
        <f>'Pick Sheet'!CP4</f>
        <v>Thomas</v>
      </c>
      <c r="CQ4" s="39">
        <f>VLOOKUP(Scoreboard!CP4,scores,5)</f>
        <v>2</v>
      </c>
      <c r="CR4" s="39" t="str">
        <f>'Pick Sheet'!CR4</f>
        <v>Mickelson</v>
      </c>
      <c r="CS4" s="39">
        <f>VLOOKUP(Scoreboard!CR4,scores,5)</f>
        <v>-2</v>
      </c>
      <c r="CT4" s="39" t="str">
        <f>'Pick Sheet'!CT4</f>
        <v>Thomas</v>
      </c>
      <c r="CU4" s="39">
        <f>VLOOKUP(Scoreboard!CT4,scores,5)</f>
        <v>2</v>
      </c>
      <c r="CV4" s="39" t="str">
        <f>'Pick Sheet'!CV4</f>
        <v>McIlroy</v>
      </c>
      <c r="CW4" s="39">
        <f>VLOOKUP(Scoreboard!CV4,scores,5)</f>
        <v>-3</v>
      </c>
      <c r="CX4" s="39" t="str">
        <f>'Pick Sheet'!CX4</f>
        <v>Pieters</v>
      </c>
      <c r="CY4" s="39">
        <f>VLOOKUP(Scoreboard!CX4,scores,5)</f>
        <v>1</v>
      </c>
      <c r="CZ4" s="39" t="str">
        <f>'Pick Sheet'!CZ4</f>
        <v>Fowler</v>
      </c>
      <c r="DA4" s="39">
        <f>VLOOKUP(Scoreboard!CZ4,scores,5)</f>
        <v>-2</v>
      </c>
      <c r="DB4" s="39" t="str">
        <f>'Pick Sheet'!DB4</f>
        <v>Mickelson</v>
      </c>
      <c r="DC4" s="39">
        <f>VLOOKUP(Scoreboard!DB4,scores,5)</f>
        <v>-2</v>
      </c>
      <c r="DD4" s="39">
        <f>'Pick Sheet'!DD4</f>
        <v>0</v>
      </c>
      <c r="DE4" s="39" t="e">
        <f>VLOOKUP(Scoreboard!DD4,scores,5)</f>
        <v>#N/A</v>
      </c>
      <c r="DF4" s="39">
        <f>'Pick Sheet'!DF4</f>
        <v>0</v>
      </c>
      <c r="DG4" s="39" t="e">
        <f>VLOOKUP(Scoreboard!DF4,scores,5)</f>
        <v>#N/A</v>
      </c>
      <c r="DH4" s="39">
        <f>'Pick Sheet'!DH4</f>
        <v>0</v>
      </c>
      <c r="DI4" s="39" t="e">
        <f>VLOOKUP(Scoreboard!DH4,scores,5)</f>
        <v>#N/A</v>
      </c>
      <c r="DJ4" s="39">
        <f>'Pick Sheet'!DJ4</f>
        <v>0</v>
      </c>
      <c r="DK4" s="39" t="e">
        <f>VLOOKUP(Scoreboard!DJ4,scores,5)</f>
        <v>#N/A</v>
      </c>
    </row>
    <row r="5" spans="1:115" x14ac:dyDescent="0.2">
      <c r="A5" s="8" t="s">
        <v>2</v>
      </c>
      <c r="B5" s="39" t="str">
        <f>'Pick Sheet'!B5</f>
        <v>Fowler</v>
      </c>
      <c r="C5" s="39">
        <f>VLOOKUP(Scoreboard!B5,scores,5)</f>
        <v>-2</v>
      </c>
      <c r="D5" s="39" t="str">
        <f>'Pick Sheet'!D5</f>
        <v>Casey</v>
      </c>
      <c r="E5" s="39">
        <f>VLOOKUP(Scoreboard!D5,scores,5)</f>
        <v>2</v>
      </c>
      <c r="F5" s="39" t="str">
        <f>'Pick Sheet'!F5</f>
        <v>Rose</v>
      </c>
      <c r="G5" s="39">
        <f>VLOOKUP(Scoreboard!F5,scores,5)</f>
        <v>0</v>
      </c>
      <c r="H5" s="39" t="str">
        <f>'Pick Sheet'!H5</f>
        <v>Thomas</v>
      </c>
      <c r="I5" s="39">
        <f>VLOOKUP(Scoreboard!H5,scores,5)</f>
        <v>2</v>
      </c>
      <c r="J5" s="39" t="str">
        <f>'Pick Sheet'!J5</f>
        <v>McIlroy</v>
      </c>
      <c r="K5" s="39">
        <f>VLOOKUP(Scoreboard!J5,scores,5)</f>
        <v>-3</v>
      </c>
      <c r="L5" s="39" t="str">
        <f>'Pick Sheet'!L5</f>
        <v>Mickelson</v>
      </c>
      <c r="M5" s="39">
        <f>VLOOKUP(Scoreboard!L5,scores,5)</f>
        <v>-2</v>
      </c>
      <c r="N5" s="39" t="str">
        <f>'Pick Sheet'!N5</f>
        <v>Kuchar</v>
      </c>
      <c r="O5" s="39">
        <f>VLOOKUP(Scoreboard!N5,scores,5)</f>
        <v>-4</v>
      </c>
      <c r="P5" s="39" t="str">
        <f>'Pick Sheet'!P5</f>
        <v>Fleetwood</v>
      </c>
      <c r="Q5" s="39">
        <f>VLOOKUP(Scoreboard!P5,scores,5)</f>
        <v>0</v>
      </c>
      <c r="R5" s="39" t="str">
        <f>'Pick Sheet'!R5</f>
        <v>Fleetwood</v>
      </c>
      <c r="S5" s="39">
        <f>VLOOKUP(Scoreboard!R5,scores,5)</f>
        <v>0</v>
      </c>
      <c r="T5" s="39" t="str">
        <f>'Pick Sheet'!T5</f>
        <v>Rose</v>
      </c>
      <c r="U5" s="39">
        <f>VLOOKUP(Scoreboard!T5,scores,5)</f>
        <v>0</v>
      </c>
      <c r="V5" s="39" t="str">
        <f>'Pick Sheet'!V5</f>
        <v>Rose</v>
      </c>
      <c r="W5" s="39">
        <f>VLOOKUP(Scoreboard!V5,scores,5)</f>
        <v>0</v>
      </c>
      <c r="X5" s="39" t="str">
        <f>'Pick Sheet'!X5</f>
        <v>JohnsonD</v>
      </c>
      <c r="Y5" s="39">
        <f>VLOOKUP(Scoreboard!X5,scores,5)</f>
        <v>1</v>
      </c>
      <c r="Z5" s="39" t="str">
        <f>'Pick Sheet'!Z5</f>
        <v>Wiesberger</v>
      </c>
      <c r="AA5" s="39">
        <f>VLOOKUP(Scoreboard!Z5,scores,5)</f>
        <v>-2</v>
      </c>
      <c r="AB5" s="39" t="str">
        <f>'Pick Sheet'!AB5</f>
        <v>Spieth</v>
      </c>
      <c r="AC5" s="39">
        <f>VLOOKUP(Scoreboard!AB5,scores,5)</f>
        <v>-6</v>
      </c>
      <c r="AD5" s="39" t="str">
        <f>'Pick Sheet'!AD5</f>
        <v>Fowler</v>
      </c>
      <c r="AE5" s="39">
        <f>VLOOKUP(Scoreboard!AD5,scores,5)</f>
        <v>-2</v>
      </c>
      <c r="AF5" s="39" t="str">
        <f>'Pick Sheet'!AF5</f>
        <v>JohnsonD</v>
      </c>
      <c r="AG5" s="39">
        <f>VLOOKUP(Scoreboard!AF5,scores,5)</f>
        <v>1</v>
      </c>
      <c r="AH5" s="39" t="str">
        <f>'Pick Sheet'!AH5</f>
        <v>McIlroy</v>
      </c>
      <c r="AI5" s="39">
        <f>VLOOKUP(Scoreboard!AH5,scores,5)</f>
        <v>-3</v>
      </c>
      <c r="AJ5" s="39" t="str">
        <f>'Pick Sheet'!AJ5</f>
        <v>Mickelson</v>
      </c>
      <c r="AK5" s="39">
        <f>VLOOKUP(Scoreboard!AJ5,scores,5)</f>
        <v>-2</v>
      </c>
      <c r="AL5" s="39" t="str">
        <f>'Pick Sheet'!AL5</f>
        <v>Casey</v>
      </c>
      <c r="AM5" s="39">
        <f>VLOOKUP(Scoreboard!AL5,scores,5)</f>
        <v>2</v>
      </c>
      <c r="AN5" s="39" t="str">
        <f>'Pick Sheet'!AN5</f>
        <v>Stenson</v>
      </c>
      <c r="AO5" s="39">
        <f>VLOOKUP(Scoreboard!AN5,scores,5)</f>
        <v>-3</v>
      </c>
      <c r="AP5" s="39" t="str">
        <f>'Pick Sheet'!AP5</f>
        <v>Thomas</v>
      </c>
      <c r="AQ5" s="39">
        <f>VLOOKUP(Scoreboard!AP5,scores,5)</f>
        <v>2</v>
      </c>
      <c r="AR5" s="39" t="str">
        <f>'Pick Sheet'!AR5</f>
        <v>Noren</v>
      </c>
      <c r="AS5" s="39">
        <f>VLOOKUP(Scoreboard!AR5,scores,5)</f>
        <v>2</v>
      </c>
      <c r="AT5" s="39" t="str">
        <f>'Pick Sheet'!AT5</f>
        <v>Thomas</v>
      </c>
      <c r="AU5" s="39">
        <f>VLOOKUP(Scoreboard!AT5,scores,5)</f>
        <v>2</v>
      </c>
      <c r="AV5" s="39" t="str">
        <f>'Pick Sheet'!AV5</f>
        <v>Spieth</v>
      </c>
      <c r="AW5" s="39">
        <f>VLOOKUP(Scoreboard!AV5,scores,5)</f>
        <v>-6</v>
      </c>
      <c r="AX5" s="39" t="str">
        <f>'Pick Sheet'!AX5</f>
        <v>Rose</v>
      </c>
      <c r="AY5" s="39">
        <f>VLOOKUP(Scoreboard!AX5,scores,5)</f>
        <v>0</v>
      </c>
      <c r="AZ5" s="39" t="str">
        <f>'Pick Sheet'!AZ5</f>
        <v>Woods</v>
      </c>
      <c r="BA5" s="39">
        <f>VLOOKUP(Scoreboard!AZ5,scores,5)</f>
        <v>1</v>
      </c>
      <c r="BB5" s="39" t="str">
        <f>'Pick Sheet'!BB5</f>
        <v>Rose</v>
      </c>
      <c r="BC5" s="39">
        <f>VLOOKUP(Scoreboard!BB5,scores,5)</f>
        <v>0</v>
      </c>
      <c r="BD5" s="39" t="str">
        <f>'Pick Sheet'!BD5</f>
        <v>Rose</v>
      </c>
      <c r="BE5" s="39">
        <f>VLOOKUP(Scoreboard!BD5,scores,5)</f>
        <v>0</v>
      </c>
      <c r="BF5" s="39" t="str">
        <f>'Pick Sheet'!BF5</f>
        <v>Mickelson</v>
      </c>
      <c r="BG5" s="39">
        <f>VLOOKUP(Scoreboard!BF5,scores,5)</f>
        <v>-2</v>
      </c>
      <c r="BH5" s="39" t="str">
        <f>'Pick Sheet'!BH5</f>
        <v>Thomas</v>
      </c>
      <c r="BI5" s="39">
        <f>VLOOKUP(Scoreboard!BH5,scores,5)</f>
        <v>2</v>
      </c>
      <c r="BJ5" s="39" t="str">
        <f>'Pick Sheet'!BJ5</f>
        <v>Stenson</v>
      </c>
      <c r="BK5" s="39">
        <f>VLOOKUP(Scoreboard!BJ5,scores,5)</f>
        <v>-3</v>
      </c>
      <c r="BL5" s="39" t="str">
        <f>'Pick Sheet'!BL5</f>
        <v>Casey</v>
      </c>
      <c r="BM5" s="39">
        <f>VLOOKUP(Scoreboard!BL5,scores,5)</f>
        <v>2</v>
      </c>
      <c r="BN5" s="39" t="str">
        <f>'Pick Sheet'!BN5</f>
        <v>Fowler</v>
      </c>
      <c r="BO5" s="39">
        <f>VLOOKUP(Scoreboard!BN5,scores,5)</f>
        <v>-2</v>
      </c>
      <c r="BP5" s="39" t="str">
        <f>'Pick Sheet'!BP5</f>
        <v>Spieth</v>
      </c>
      <c r="BQ5" s="39">
        <f>VLOOKUP(Scoreboard!BP5,scores,5)</f>
        <v>-6</v>
      </c>
      <c r="BR5" s="39" t="str">
        <f>'Pick Sheet'!BR5</f>
        <v>Casey</v>
      </c>
      <c r="BS5" s="39">
        <f>VLOOKUP(Scoreboard!BR5,scores,5)</f>
        <v>2</v>
      </c>
      <c r="BT5" s="39" t="str">
        <f>'Pick Sheet'!BT5</f>
        <v>Spieth</v>
      </c>
      <c r="BU5" s="39">
        <f>VLOOKUP(Scoreboard!BT5,scores,5)</f>
        <v>-6</v>
      </c>
      <c r="BV5" s="39" t="str">
        <f>'Pick Sheet'!BV5</f>
        <v>Mickelson</v>
      </c>
      <c r="BW5" s="39">
        <f>VLOOKUP(Scoreboard!BV5,scores,5)</f>
        <v>-2</v>
      </c>
      <c r="BX5" s="39" t="str">
        <f>'Pick Sheet'!BX5</f>
        <v>Casey</v>
      </c>
      <c r="BY5" s="39">
        <f>VLOOKUP(Scoreboard!BX5,scores,5)</f>
        <v>2</v>
      </c>
      <c r="BZ5" s="39" t="str">
        <f>'Pick Sheet'!BZ5</f>
        <v>Mickelson</v>
      </c>
      <c r="CA5" s="39">
        <f>VLOOKUP(Scoreboard!BZ5,scores,5)</f>
        <v>-2</v>
      </c>
      <c r="CB5" s="39" t="str">
        <f>'Pick Sheet'!CB5</f>
        <v>Woods</v>
      </c>
      <c r="CC5" s="39">
        <f>VLOOKUP(Scoreboard!CB5,scores,5)</f>
        <v>1</v>
      </c>
      <c r="CD5" s="39" t="str">
        <f>'Pick Sheet'!CD5</f>
        <v>Rose</v>
      </c>
      <c r="CE5" s="39">
        <f>VLOOKUP(Scoreboard!CD5,scores,5)</f>
        <v>0</v>
      </c>
      <c r="CF5" s="39" t="str">
        <f>'Pick Sheet'!CF5</f>
        <v>Fowler</v>
      </c>
      <c r="CG5" s="39">
        <f>VLOOKUP(Scoreboard!CF5,scores,5)</f>
        <v>-2</v>
      </c>
      <c r="CH5" s="39" t="str">
        <f>'Pick Sheet'!CH5</f>
        <v>JohnsonD</v>
      </c>
      <c r="CI5" s="39">
        <f>VLOOKUP(Scoreboard!CH5,scores,5)</f>
        <v>1</v>
      </c>
      <c r="CJ5" s="39" t="str">
        <f>'Pick Sheet'!CJ5</f>
        <v>Casey</v>
      </c>
      <c r="CK5" s="39">
        <f>VLOOKUP(Scoreboard!CJ5,scores,5)</f>
        <v>2</v>
      </c>
      <c r="CL5" s="39" t="str">
        <f>'Pick Sheet'!CL5</f>
        <v>JohnsonD</v>
      </c>
      <c r="CM5" s="39">
        <f>VLOOKUP(Scoreboard!CL5,scores,5)</f>
        <v>1</v>
      </c>
      <c r="CN5" s="39" t="str">
        <f>'Pick Sheet'!CN5</f>
        <v>Woods</v>
      </c>
      <c r="CO5" s="39">
        <f>VLOOKUP(Scoreboard!CN5,scores,5)</f>
        <v>1</v>
      </c>
      <c r="CP5" s="39" t="str">
        <f>'Pick Sheet'!CP5</f>
        <v>Matsuyama</v>
      </c>
      <c r="CQ5" s="39">
        <f>VLOOKUP(Scoreboard!CP5,scores,5)</f>
        <v>1</v>
      </c>
      <c r="CR5" s="39" t="str">
        <f>'Pick Sheet'!CR5</f>
        <v>Woods</v>
      </c>
      <c r="CS5" s="39">
        <f>VLOOKUP(Scoreboard!CR5,scores,5)</f>
        <v>1</v>
      </c>
      <c r="CT5" s="39" t="str">
        <f>'Pick Sheet'!CT5</f>
        <v>Woods</v>
      </c>
      <c r="CU5" s="39">
        <f>VLOOKUP(Scoreboard!CT5,scores,5)</f>
        <v>1</v>
      </c>
      <c r="CV5" s="39" t="str">
        <f>'Pick Sheet'!CV5</f>
        <v>Mickelson</v>
      </c>
      <c r="CW5" s="39">
        <f>VLOOKUP(Scoreboard!CV5,scores,5)</f>
        <v>-2</v>
      </c>
      <c r="CX5" s="39" t="str">
        <f>'Pick Sheet'!CX5</f>
        <v>Fowler</v>
      </c>
      <c r="CY5" s="39">
        <f>VLOOKUP(Scoreboard!CX5,scores,5)</f>
        <v>-2</v>
      </c>
      <c r="CZ5" s="39" t="str">
        <f>'Pick Sheet'!CZ5</f>
        <v>Spieth</v>
      </c>
      <c r="DA5" s="39">
        <f>VLOOKUP(Scoreboard!CZ5,scores,5)</f>
        <v>-6</v>
      </c>
      <c r="DB5" s="39" t="str">
        <f>'Pick Sheet'!DB5</f>
        <v>Watson</v>
      </c>
      <c r="DC5" s="39">
        <f>VLOOKUP(Scoreboard!DB5,scores,5)</f>
        <v>1</v>
      </c>
      <c r="DD5" s="39">
        <f>'Pick Sheet'!DD5</f>
        <v>0</v>
      </c>
      <c r="DE5" s="39" t="e">
        <f>VLOOKUP(Scoreboard!DD5,scores,5)</f>
        <v>#N/A</v>
      </c>
      <c r="DF5" s="39">
        <f>'Pick Sheet'!DF5</f>
        <v>0</v>
      </c>
      <c r="DG5" s="39" t="e">
        <f>VLOOKUP(Scoreboard!DF5,scores,5)</f>
        <v>#N/A</v>
      </c>
      <c r="DH5" s="39">
        <f>'Pick Sheet'!DH5</f>
        <v>0</v>
      </c>
      <c r="DI5" s="39" t="e">
        <f>VLOOKUP(Scoreboard!DH5,scores,5)</f>
        <v>#N/A</v>
      </c>
      <c r="DJ5" s="39">
        <f>'Pick Sheet'!DJ5</f>
        <v>0</v>
      </c>
      <c r="DK5" s="39" t="e">
        <f>VLOOKUP(Scoreboard!DJ5,scores,5)</f>
        <v>#N/A</v>
      </c>
    </row>
    <row r="6" spans="1:115" x14ac:dyDescent="0.2">
      <c r="A6" s="8" t="s">
        <v>3</v>
      </c>
      <c r="B6" s="39" t="str">
        <f>'Pick Sheet'!B6</f>
        <v>Spieth</v>
      </c>
      <c r="C6" s="39">
        <f>VLOOKUP(Scoreboard!B6,scores,5)</f>
        <v>-6</v>
      </c>
      <c r="D6" s="39" t="str">
        <f>'Pick Sheet'!D6</f>
        <v>McIlroy</v>
      </c>
      <c r="E6" s="39">
        <f>VLOOKUP(Scoreboard!D6,scores,5)</f>
        <v>-3</v>
      </c>
      <c r="F6" s="39" t="str">
        <f>'Pick Sheet'!F6</f>
        <v>Couples</v>
      </c>
      <c r="G6" s="39">
        <f>VLOOKUP(Scoreboard!F6,scores,5)</f>
        <v>0</v>
      </c>
      <c r="H6" s="39" t="str">
        <f>'Pick Sheet'!H6</f>
        <v>McIlroy</v>
      </c>
      <c r="I6" s="39">
        <f>VLOOKUP(Scoreboard!H6,scores,5)</f>
        <v>-3</v>
      </c>
      <c r="J6" s="39" t="str">
        <f>'Pick Sheet'!J6</f>
        <v>Casey</v>
      </c>
      <c r="K6" s="39">
        <f>VLOOKUP(Scoreboard!J6,scores,5)</f>
        <v>2</v>
      </c>
      <c r="L6" s="39" t="str">
        <f>'Pick Sheet'!L6</f>
        <v>Kisner</v>
      </c>
      <c r="M6" s="39">
        <f>VLOOKUP(Scoreboard!L6,scores,5)</f>
        <v>0</v>
      </c>
      <c r="N6" s="39" t="str">
        <f>'Pick Sheet'!N6</f>
        <v>Spieth</v>
      </c>
      <c r="O6" s="39">
        <f>VLOOKUP(Scoreboard!N6,scores,5)</f>
        <v>-6</v>
      </c>
      <c r="P6" s="39" t="str">
        <f>'Pick Sheet'!P6</f>
        <v>Kuchar</v>
      </c>
      <c r="Q6" s="39">
        <f>VLOOKUP(Scoreboard!P6,scores,5)</f>
        <v>-4</v>
      </c>
      <c r="R6" s="39" t="str">
        <f>'Pick Sheet'!R6</f>
        <v>Noren</v>
      </c>
      <c r="S6" s="39">
        <f>VLOOKUP(Scoreboard!R6,scores,5)</f>
        <v>2</v>
      </c>
      <c r="T6" s="39" t="str">
        <f>'Pick Sheet'!T6</f>
        <v>Mickelson</v>
      </c>
      <c r="U6" s="39">
        <f>VLOOKUP(Scoreboard!T6,scores,5)</f>
        <v>-2</v>
      </c>
      <c r="V6" s="39" t="str">
        <f>'Pick Sheet'!V6</f>
        <v>Day</v>
      </c>
      <c r="W6" s="39">
        <f>VLOOKUP(Scoreboard!V6,scores,5)</f>
        <v>3</v>
      </c>
      <c r="X6" s="39" t="str">
        <f>'Pick Sheet'!X6</f>
        <v>McIlroy</v>
      </c>
      <c r="Y6" s="39">
        <f>VLOOKUP(Scoreboard!X6,scores,5)</f>
        <v>-3</v>
      </c>
      <c r="Z6" s="39" t="str">
        <f>'Pick Sheet'!Z6</f>
        <v>Garcia</v>
      </c>
      <c r="AA6" s="39">
        <f>VLOOKUP(Scoreboard!Z6,scores,5)</f>
        <v>9</v>
      </c>
      <c r="AB6" s="39" t="str">
        <f>'Pick Sheet'!AB6</f>
        <v>Watson</v>
      </c>
      <c r="AC6" s="39">
        <f>VLOOKUP(Scoreboard!AB6,scores,5)</f>
        <v>1</v>
      </c>
      <c r="AD6" s="39" t="str">
        <f>'Pick Sheet'!AD6</f>
        <v>Thomas</v>
      </c>
      <c r="AE6" s="39">
        <f>VLOOKUP(Scoreboard!AD6,scores,5)</f>
        <v>2</v>
      </c>
      <c r="AF6" s="39" t="str">
        <f>'Pick Sheet'!AF6</f>
        <v>Mickelson</v>
      </c>
      <c r="AG6" s="39">
        <f>VLOOKUP(Scoreboard!AF6,scores,5)</f>
        <v>-2</v>
      </c>
      <c r="AH6" s="39" t="str">
        <f>'Pick Sheet'!AH6</f>
        <v>Rose</v>
      </c>
      <c r="AI6" s="39">
        <f>VLOOKUP(Scoreboard!AH6,scores,5)</f>
        <v>0</v>
      </c>
      <c r="AJ6" s="39" t="str">
        <f>'Pick Sheet'!AJ6</f>
        <v>Spieth</v>
      </c>
      <c r="AK6" s="39">
        <f>VLOOKUP(Scoreboard!AJ6,scores,5)</f>
        <v>-6</v>
      </c>
      <c r="AL6" s="39" t="str">
        <f>'Pick Sheet'!AL6</f>
        <v>Kuchar</v>
      </c>
      <c r="AM6" s="39">
        <f>VLOOKUP(Scoreboard!AL6,scores,5)</f>
        <v>-4</v>
      </c>
      <c r="AN6" s="39" t="str">
        <f>'Pick Sheet'!AN6</f>
        <v>McIlroy</v>
      </c>
      <c r="AO6" s="39">
        <f>VLOOKUP(Scoreboard!AN6,scores,5)</f>
        <v>-3</v>
      </c>
      <c r="AP6" s="39" t="str">
        <f>'Pick Sheet'!AP6</f>
        <v>Kuchar</v>
      </c>
      <c r="AQ6" s="39">
        <f>VLOOKUP(Scoreboard!AP6,scores,5)</f>
        <v>-4</v>
      </c>
      <c r="AR6" s="39" t="str">
        <f>'Pick Sheet'!AR6</f>
        <v>Fleetwood</v>
      </c>
      <c r="AS6" s="39">
        <f>VLOOKUP(Scoreboard!AR6,scores,5)</f>
        <v>0</v>
      </c>
      <c r="AT6" s="39" t="str">
        <f>'Pick Sheet'!AT6</f>
        <v>Stenson</v>
      </c>
      <c r="AU6" s="39">
        <f>VLOOKUP(Scoreboard!AT6,scores,5)</f>
        <v>-3</v>
      </c>
      <c r="AV6" s="39" t="str">
        <f>'Pick Sheet'!AV6</f>
        <v>McIlroy</v>
      </c>
      <c r="AW6" s="39">
        <f>VLOOKUP(Scoreboard!AV6,scores,5)</f>
        <v>-3</v>
      </c>
      <c r="AX6" s="39" t="str">
        <f>'Pick Sheet'!AX6</f>
        <v>Woods</v>
      </c>
      <c r="AY6" s="39">
        <f>VLOOKUP(Scoreboard!AX6,scores,5)</f>
        <v>1</v>
      </c>
      <c r="AZ6" s="39" t="str">
        <f>'Pick Sheet'!AZ6</f>
        <v>Mickelson</v>
      </c>
      <c r="BA6" s="39">
        <f>VLOOKUP(Scoreboard!AZ6,scores,5)</f>
        <v>-2</v>
      </c>
      <c r="BB6" s="39" t="str">
        <f>'Pick Sheet'!BB6</f>
        <v>Mickelson</v>
      </c>
      <c r="BC6" s="39">
        <f>VLOOKUP(Scoreboard!BB6,scores,5)</f>
        <v>-2</v>
      </c>
      <c r="BD6" s="39" t="str">
        <f>'Pick Sheet'!BD6</f>
        <v>Pieters</v>
      </c>
      <c r="BE6" s="39">
        <f>VLOOKUP(Scoreboard!BD6,scores,5)</f>
        <v>1</v>
      </c>
      <c r="BF6" s="39" t="str">
        <f>'Pick Sheet'!BF6</f>
        <v>Kuchar</v>
      </c>
      <c r="BG6" s="39">
        <f>VLOOKUP(Scoreboard!BF6,scores,5)</f>
        <v>-4</v>
      </c>
      <c r="BH6" s="39" t="str">
        <f>'Pick Sheet'!BH6</f>
        <v>Hatton</v>
      </c>
      <c r="BI6" s="39">
        <f>VLOOKUP(Scoreboard!BH6,scores,5)</f>
        <v>2</v>
      </c>
      <c r="BJ6" s="39" t="str">
        <f>'Pick Sheet'!BJ6</f>
        <v>Thomas</v>
      </c>
      <c r="BK6" s="39">
        <f>VLOOKUP(Scoreboard!BJ6,scores,5)</f>
        <v>2</v>
      </c>
      <c r="BL6" s="39" t="str">
        <f>'Pick Sheet'!BL6</f>
        <v>JohnsonD</v>
      </c>
      <c r="BM6" s="39">
        <f>VLOOKUP(Scoreboard!BL6,scores,5)</f>
        <v>1</v>
      </c>
      <c r="BN6" s="39" t="str">
        <f>'Pick Sheet'!BN6</f>
        <v>Thomas</v>
      </c>
      <c r="BO6" s="39">
        <f>VLOOKUP(Scoreboard!BN6,scores,5)</f>
        <v>2</v>
      </c>
      <c r="BP6" s="39" t="str">
        <f>'Pick Sheet'!BP6</f>
        <v>Mickelson</v>
      </c>
      <c r="BQ6" s="39">
        <f>VLOOKUP(Scoreboard!BP6,scores,5)</f>
        <v>-2</v>
      </c>
      <c r="BR6" s="39" t="str">
        <f>'Pick Sheet'!BR6</f>
        <v>Spieth</v>
      </c>
      <c r="BS6" s="39">
        <f>VLOOKUP(Scoreboard!BR6,scores,5)</f>
        <v>-6</v>
      </c>
      <c r="BT6" s="39" t="str">
        <f>'Pick Sheet'!BT6</f>
        <v>Thomas</v>
      </c>
      <c r="BU6" s="39">
        <f>VLOOKUP(Scoreboard!BT6,scores,5)</f>
        <v>2</v>
      </c>
      <c r="BV6" s="39" t="str">
        <f>'Pick Sheet'!BV6</f>
        <v>Woods</v>
      </c>
      <c r="BW6" s="39">
        <f>VLOOKUP(Scoreboard!BV6,scores,5)</f>
        <v>1</v>
      </c>
      <c r="BX6" s="39" t="str">
        <f>'Pick Sheet'!BX6</f>
        <v>Pieters</v>
      </c>
      <c r="BY6" s="39">
        <f>VLOOKUP(Scoreboard!BX6,scores,5)</f>
        <v>1</v>
      </c>
      <c r="BZ6" s="39" t="str">
        <f>'Pick Sheet'!BZ6</f>
        <v>Rose</v>
      </c>
      <c r="CA6" s="39">
        <f>VLOOKUP(Scoreboard!BZ6,scores,5)</f>
        <v>0</v>
      </c>
      <c r="CB6" s="39" t="str">
        <f>'Pick Sheet'!CB6</f>
        <v>Rose</v>
      </c>
      <c r="CC6" s="39">
        <f>VLOOKUP(Scoreboard!CB6,scores,5)</f>
        <v>0</v>
      </c>
      <c r="CD6" s="39" t="str">
        <f>'Pick Sheet'!CD6</f>
        <v>Kuchar</v>
      </c>
      <c r="CE6" s="39">
        <f>VLOOKUP(Scoreboard!CD6,scores,5)</f>
        <v>-4</v>
      </c>
      <c r="CF6" s="39" t="str">
        <f>'Pick Sheet'!CF6</f>
        <v>Mickelson</v>
      </c>
      <c r="CG6" s="39">
        <f>VLOOKUP(Scoreboard!CF6,scores,5)</f>
        <v>-2</v>
      </c>
      <c r="CH6" s="39" t="str">
        <f>'Pick Sheet'!CH6</f>
        <v>Mickelson</v>
      </c>
      <c r="CI6" s="39">
        <f>VLOOKUP(Scoreboard!CH6,scores,5)</f>
        <v>-2</v>
      </c>
      <c r="CJ6" s="39" t="str">
        <f>'Pick Sheet'!CJ6</f>
        <v>Thomas</v>
      </c>
      <c r="CK6" s="39">
        <f>VLOOKUP(Scoreboard!CJ6,scores,5)</f>
        <v>2</v>
      </c>
      <c r="CL6" s="39" t="str">
        <f>'Pick Sheet'!CL6</f>
        <v>Watson</v>
      </c>
      <c r="CM6" s="39">
        <f>VLOOKUP(Scoreboard!CL6,scores,5)</f>
        <v>1</v>
      </c>
      <c r="CN6" s="39" t="str">
        <f>'Pick Sheet'!CN6</f>
        <v>Rose</v>
      </c>
      <c r="CO6" s="39">
        <f>VLOOKUP(Scoreboard!CN6,scores,5)</f>
        <v>0</v>
      </c>
      <c r="CP6" s="39" t="str">
        <f>'Pick Sheet'!CP6</f>
        <v>Woods</v>
      </c>
      <c r="CQ6" s="39">
        <f>VLOOKUP(Scoreboard!CP6,scores,5)</f>
        <v>1</v>
      </c>
      <c r="CR6" s="39" t="str">
        <f>'Pick Sheet'!CR6</f>
        <v>Rose</v>
      </c>
      <c r="CS6" s="39">
        <f>VLOOKUP(Scoreboard!CR6,scores,5)</f>
        <v>0</v>
      </c>
      <c r="CT6" s="39" t="str">
        <f>'Pick Sheet'!CT6</f>
        <v>Fowler</v>
      </c>
      <c r="CU6" s="39">
        <f>VLOOKUP(Scoreboard!CT6,scores,5)</f>
        <v>-2</v>
      </c>
      <c r="CV6" s="39" t="str">
        <f>'Pick Sheet'!CV6</f>
        <v>JohnsonD</v>
      </c>
      <c r="CW6" s="39">
        <f>VLOOKUP(Scoreboard!CV6,scores,5)</f>
        <v>1</v>
      </c>
      <c r="CX6" s="39" t="str">
        <f>'Pick Sheet'!CX6</f>
        <v>Mickelson</v>
      </c>
      <c r="CY6" s="39">
        <f>VLOOKUP(Scoreboard!CX6,scores,5)</f>
        <v>-2</v>
      </c>
      <c r="CZ6" s="39" t="str">
        <f>'Pick Sheet'!CZ6</f>
        <v>JohnsonD</v>
      </c>
      <c r="DA6" s="39">
        <f>VLOOKUP(Scoreboard!CZ6,scores,5)</f>
        <v>1</v>
      </c>
      <c r="DB6" s="39" t="str">
        <f>'Pick Sheet'!DB6</f>
        <v>Stenson</v>
      </c>
      <c r="DC6" s="39">
        <f>VLOOKUP(Scoreboard!DB6,scores,5)</f>
        <v>-3</v>
      </c>
      <c r="DD6" s="39">
        <f>'Pick Sheet'!DD6</f>
        <v>0</v>
      </c>
      <c r="DE6" s="39" t="e">
        <f>VLOOKUP(Scoreboard!DD6,scores,5)</f>
        <v>#N/A</v>
      </c>
      <c r="DF6" s="39">
        <f>'Pick Sheet'!DF6</f>
        <v>0</v>
      </c>
      <c r="DG6" s="39" t="e">
        <f>VLOOKUP(Scoreboard!DF6,scores,5)</f>
        <v>#N/A</v>
      </c>
      <c r="DH6" s="39">
        <f>'Pick Sheet'!DH6</f>
        <v>0</v>
      </c>
      <c r="DI6" s="39" t="e">
        <f>VLOOKUP(Scoreboard!DH6,scores,5)</f>
        <v>#N/A</v>
      </c>
      <c r="DJ6" s="39">
        <f>'Pick Sheet'!DJ6</f>
        <v>0</v>
      </c>
      <c r="DK6" s="39" t="e">
        <f>VLOOKUP(Scoreboard!DJ6,scores,5)</f>
        <v>#N/A</v>
      </c>
    </row>
    <row r="7" spans="1:115" s="31" customFormat="1" ht="13.5" thickBot="1" x14ac:dyDescent="0.25">
      <c r="A7" s="9" t="s">
        <v>4</v>
      </c>
      <c r="B7" s="40" t="str">
        <f>'Pick Sheet'!B7</f>
        <v>Fleetwood</v>
      </c>
      <c r="C7" s="39">
        <f>VLOOKUP(Scoreboard!B7,scores,5)</f>
        <v>0</v>
      </c>
      <c r="D7" s="40" t="str">
        <f>'Pick Sheet'!D7</f>
        <v>JohnsonD</v>
      </c>
      <c r="E7" s="39">
        <f>VLOOKUP(Scoreboard!D7,scores,5)</f>
        <v>1</v>
      </c>
      <c r="F7" s="40" t="str">
        <f>'Pick Sheet'!F7</f>
        <v>Garcia</v>
      </c>
      <c r="G7" s="39">
        <f>VLOOKUP(Scoreboard!F7,scores,5)</f>
        <v>9</v>
      </c>
      <c r="H7" s="40" t="str">
        <f>'Pick Sheet'!H7</f>
        <v>Stenson</v>
      </c>
      <c r="I7" s="39">
        <f>VLOOKUP(Scoreboard!H7,scores,5)</f>
        <v>-3</v>
      </c>
      <c r="J7" s="40" t="str">
        <f>'Pick Sheet'!J7</f>
        <v>Day</v>
      </c>
      <c r="K7" s="40">
        <f>VLOOKUP(Scoreboard!J7,scores,5)</f>
        <v>3</v>
      </c>
      <c r="L7" s="40" t="str">
        <f>'Pick Sheet'!L7</f>
        <v>Poulter</v>
      </c>
      <c r="M7" s="39">
        <f>VLOOKUP(Scoreboard!L7,scores,5)</f>
        <v>2</v>
      </c>
      <c r="N7" s="40" t="str">
        <f>'Pick Sheet'!N7</f>
        <v>Casey</v>
      </c>
      <c r="O7" s="39">
        <f>VLOOKUP(Scoreboard!N7,scores,5)</f>
        <v>2</v>
      </c>
      <c r="P7" s="40" t="str">
        <f>'Pick Sheet'!P7</f>
        <v>Leishman</v>
      </c>
      <c r="Q7" s="39">
        <f>VLOOKUP(Scoreboard!P7,scores,5)</f>
        <v>-2</v>
      </c>
      <c r="R7" s="40">
        <f>'Pick Sheet'!R7</f>
        <v>0</v>
      </c>
      <c r="S7" s="39" t="e">
        <f>VLOOKUP(Scoreboard!R7,scores,5)</f>
        <v>#N/A</v>
      </c>
      <c r="T7" s="40" t="str">
        <f>'Pick Sheet'!T7</f>
        <v>Casey</v>
      </c>
      <c r="U7" s="39">
        <f>VLOOKUP(Scoreboard!T7,scores,5)</f>
        <v>2</v>
      </c>
      <c r="V7" s="40" t="str">
        <f>'Pick Sheet'!V7</f>
        <v>Spieth</v>
      </c>
      <c r="W7" s="39">
        <f>VLOOKUP(Scoreboard!V7,scores,5)</f>
        <v>-6</v>
      </c>
      <c r="X7" s="40" t="str">
        <f>'Pick Sheet'!X7</f>
        <v>Casey</v>
      </c>
      <c r="Y7" s="39">
        <f>VLOOKUP(Scoreboard!X7,scores,5)</f>
        <v>2</v>
      </c>
      <c r="Z7" s="40" t="str">
        <f>'Pick Sheet'!Z7</f>
        <v>DeChambeau</v>
      </c>
      <c r="AA7" s="39">
        <f>VLOOKUP(Scoreboard!Z7,scores,5)</f>
        <v>2</v>
      </c>
      <c r="AB7" s="40" t="str">
        <f>'Pick Sheet'!AB7</f>
        <v>JohnsonD</v>
      </c>
      <c r="AC7" s="39">
        <f>VLOOKUP(Scoreboard!AB7,scores,5)</f>
        <v>1</v>
      </c>
      <c r="AD7" s="40" t="str">
        <f>'Pick Sheet'!AD7</f>
        <v>Fleetwood</v>
      </c>
      <c r="AE7" s="39">
        <f>VLOOKUP(Scoreboard!AD7,scores,5)</f>
        <v>0</v>
      </c>
      <c r="AF7" s="40" t="str">
        <f>'Pick Sheet'!AF7</f>
        <v>Thomas</v>
      </c>
      <c r="AG7" s="39">
        <f>VLOOKUP(Scoreboard!AF7,scores,5)</f>
        <v>2</v>
      </c>
      <c r="AH7" s="40" t="str">
        <f>'Pick Sheet'!AH7</f>
        <v>Casey</v>
      </c>
      <c r="AI7" s="39">
        <f>VLOOKUP(Scoreboard!AH7,scores,5)</f>
        <v>2</v>
      </c>
      <c r="AJ7" s="40" t="str">
        <f>'Pick Sheet'!AJ7</f>
        <v>Fleetwood</v>
      </c>
      <c r="AK7" s="39">
        <f>VLOOKUP(Scoreboard!AJ7,scores,5)</f>
        <v>0</v>
      </c>
      <c r="AL7" s="40" t="str">
        <f>'Pick Sheet'!AL7</f>
        <v>Kizzire</v>
      </c>
      <c r="AM7" s="39">
        <f>VLOOKUP(Scoreboard!AL7,scores,5)</f>
        <v>4</v>
      </c>
      <c r="AN7" s="40" t="str">
        <f>'Pick Sheet'!AN7</f>
        <v>Rahm</v>
      </c>
      <c r="AO7" s="39">
        <f>VLOOKUP(Scoreboard!AN7,scores,5)</f>
        <v>3</v>
      </c>
      <c r="AP7" s="40" t="str">
        <f>'Pick Sheet'!AP7</f>
        <v>Stenson</v>
      </c>
      <c r="AQ7" s="39">
        <f>VLOOKUP(Scoreboard!AP7,scores,5)</f>
        <v>-3</v>
      </c>
      <c r="AR7" s="40" t="str">
        <f>'Pick Sheet'!AR7</f>
        <v>Schauffele</v>
      </c>
      <c r="AS7" s="39">
        <f>VLOOKUP(Scoreboard!AR7,scores,5)</f>
        <v>-1</v>
      </c>
      <c r="AT7" s="40" t="str">
        <f>'Pick Sheet'!AT7</f>
        <v>Oosthuizen</v>
      </c>
      <c r="AU7" s="39">
        <f>VLOOKUP(Scoreboard!AT7,scores,5)</f>
        <v>-1</v>
      </c>
      <c r="AV7" s="40" t="str">
        <f>'Pick Sheet'!AV7</f>
        <v>Woods</v>
      </c>
      <c r="AW7" s="39">
        <f>VLOOKUP(Scoreboard!AV7,scores,5)</f>
        <v>1</v>
      </c>
      <c r="AX7" s="40" t="str">
        <f>'Pick Sheet'!AX7</f>
        <v>JohnsonD</v>
      </c>
      <c r="AY7" s="39">
        <f>VLOOKUP(Scoreboard!AX7,scores,5)</f>
        <v>1</v>
      </c>
      <c r="AZ7" s="40" t="str">
        <f>'Pick Sheet'!AZ7</f>
        <v>McIlroy</v>
      </c>
      <c r="BA7" s="39">
        <f>VLOOKUP(Scoreboard!AZ7,scores,5)</f>
        <v>-3</v>
      </c>
      <c r="BB7" s="40" t="str">
        <f>'Pick Sheet'!BB7</f>
        <v>Kuchar</v>
      </c>
      <c r="BC7" s="39">
        <f>VLOOKUP(Scoreboard!BB7,scores,5)</f>
        <v>-4</v>
      </c>
      <c r="BD7" s="40" t="str">
        <f>'Pick Sheet'!BD7</f>
        <v>Rahm</v>
      </c>
      <c r="BE7" s="39">
        <f>VLOOKUP(Scoreboard!BD7,scores,5)</f>
        <v>3</v>
      </c>
      <c r="BF7" s="40" t="str">
        <f>'Pick Sheet'!BF7</f>
        <v>JohnsonD</v>
      </c>
      <c r="BG7" s="39">
        <f>VLOOKUP(Scoreboard!BF7,scores,5)</f>
        <v>1</v>
      </c>
      <c r="BH7" s="40" t="str">
        <f>'Pick Sheet'!BH7</f>
        <v>Mickelson</v>
      </c>
      <c r="BI7" s="39">
        <f>VLOOKUP(Scoreboard!BH7,scores,5)</f>
        <v>-2</v>
      </c>
      <c r="BJ7" s="40" t="str">
        <f>'Pick Sheet'!BJ7</f>
        <v>Watson</v>
      </c>
      <c r="BK7" s="39">
        <f>VLOOKUP(Scoreboard!BJ7,scores,5)</f>
        <v>1</v>
      </c>
      <c r="BL7" s="40" t="str">
        <f>'Pick Sheet'!BL7</f>
        <v>Watson</v>
      </c>
      <c r="BM7" s="39">
        <f>VLOOKUP(Scoreboard!BL7,scores,5)</f>
        <v>1</v>
      </c>
      <c r="BN7" s="40" t="str">
        <f>'Pick Sheet'!BN7</f>
        <v>Woods</v>
      </c>
      <c r="BO7" s="39">
        <f>VLOOKUP(Scoreboard!BN7,scores,5)</f>
        <v>1</v>
      </c>
      <c r="BP7" s="40" t="str">
        <f>'Pick Sheet'!BP7</f>
        <v>Watson</v>
      </c>
      <c r="BQ7" s="39">
        <f>VLOOKUP(Scoreboard!BP7,scores,5)</f>
        <v>1</v>
      </c>
      <c r="BR7" s="40" t="str">
        <f>'Pick Sheet'!BR7</f>
        <v>Thomas</v>
      </c>
      <c r="BS7" s="39">
        <f>VLOOKUP(Scoreboard!BR7,scores,5)</f>
        <v>2</v>
      </c>
      <c r="BT7" s="40" t="str">
        <f>'Pick Sheet'!BT7</f>
        <v>Kisner</v>
      </c>
      <c r="BU7" s="39">
        <f>VLOOKUP(Scoreboard!BT7,scores,5)</f>
        <v>0</v>
      </c>
      <c r="BV7" s="40" t="str">
        <f>'Pick Sheet'!BV7</f>
        <v>Casey</v>
      </c>
      <c r="BW7" s="39">
        <f>VLOOKUP(Scoreboard!BV7,scores,5)</f>
        <v>2</v>
      </c>
      <c r="BX7" s="40" t="str">
        <f>'Pick Sheet'!BX7</f>
        <v>Hoffman</v>
      </c>
      <c r="BY7" s="39">
        <f>VLOOKUP(Scoreboard!BX7,scores,5)</f>
        <v>-3</v>
      </c>
      <c r="BZ7" s="40" t="str">
        <f>'Pick Sheet'!BZ7</f>
        <v>Garcia</v>
      </c>
      <c r="CA7" s="39">
        <f>VLOOKUP(Scoreboard!BZ7,scores,5)</f>
        <v>9</v>
      </c>
      <c r="CB7" s="40" t="str">
        <f>'Pick Sheet'!CB7</f>
        <v>JohnsonD</v>
      </c>
      <c r="CC7" s="39">
        <f>VLOOKUP(Scoreboard!CB7,scores,5)</f>
        <v>1</v>
      </c>
      <c r="CD7" s="40" t="str">
        <f>'Pick Sheet'!CD7</f>
        <v>Fowler</v>
      </c>
      <c r="CE7" s="39">
        <f>VLOOKUP(Scoreboard!CD7,scores,5)</f>
        <v>-2</v>
      </c>
      <c r="CF7" s="40" t="str">
        <f>'Pick Sheet'!CF7</f>
        <v>Woods</v>
      </c>
      <c r="CG7" s="39">
        <f>VLOOKUP(Scoreboard!CF7,scores,5)</f>
        <v>1</v>
      </c>
      <c r="CH7" s="40" t="str">
        <f>'Pick Sheet'!CH7</f>
        <v>Rahm</v>
      </c>
      <c r="CI7" s="39">
        <f>VLOOKUP(Scoreboard!CH7,scores,5)</f>
        <v>3</v>
      </c>
      <c r="CJ7" s="40" t="str">
        <f>'Pick Sheet'!CJ7</f>
        <v>Woods</v>
      </c>
      <c r="CK7" s="39">
        <f>VLOOKUP(Scoreboard!CJ7,scores,5)</f>
        <v>1</v>
      </c>
      <c r="CL7" s="40" t="str">
        <f>'Pick Sheet'!CL7</f>
        <v>Mickelson</v>
      </c>
      <c r="CM7" s="40">
        <f>VLOOKUP(Scoreboard!CL7,scores,5)</f>
        <v>-2</v>
      </c>
      <c r="CN7" s="40" t="str">
        <f>'Pick Sheet'!CN7</f>
        <v>Thomas</v>
      </c>
      <c r="CO7" s="40">
        <f>VLOOKUP(Scoreboard!CN7,scores,5)</f>
        <v>2</v>
      </c>
      <c r="CP7" s="40" t="str">
        <f>'Pick Sheet'!CP7</f>
        <v>Casey</v>
      </c>
      <c r="CQ7" s="40">
        <f>VLOOKUP(Scoreboard!CP7,scores,5)</f>
        <v>2</v>
      </c>
      <c r="CR7" s="40" t="str">
        <f>'Pick Sheet'!CR7</f>
        <v>Couples</v>
      </c>
      <c r="CS7" s="40">
        <f>VLOOKUP(Scoreboard!CR7,scores,5)</f>
        <v>0</v>
      </c>
      <c r="CT7" s="40" t="str">
        <f>'Pick Sheet'!CT7</f>
        <v>Rose</v>
      </c>
      <c r="CU7" s="40">
        <f>VLOOKUP(Scoreboard!CT7,scores,5)</f>
        <v>0</v>
      </c>
      <c r="CV7" s="40" t="str">
        <f>'Pick Sheet'!CV7</f>
        <v>Reed</v>
      </c>
      <c r="CW7" s="40">
        <f>VLOOKUP(Scoreboard!CV7,scores,5)</f>
        <v>-3</v>
      </c>
      <c r="CX7" s="40" t="str">
        <f>'Pick Sheet'!CX7</f>
        <v>Fleetwood</v>
      </c>
      <c r="CY7" s="40">
        <f>VLOOKUP(Scoreboard!CX7,scores,5)</f>
        <v>0</v>
      </c>
      <c r="CZ7" s="40" t="str">
        <f>'Pick Sheet'!CZ7</f>
        <v>Kuchar</v>
      </c>
      <c r="DA7" s="40">
        <f>VLOOKUP(Scoreboard!CZ7,scores,5)</f>
        <v>-4</v>
      </c>
      <c r="DB7" s="40" t="str">
        <f>'Pick Sheet'!DB7</f>
        <v>Poulter</v>
      </c>
      <c r="DC7" s="40">
        <f>VLOOKUP(Scoreboard!DB7,scores,5)</f>
        <v>2</v>
      </c>
      <c r="DD7" s="40">
        <f>'Pick Sheet'!DD7</f>
        <v>0</v>
      </c>
      <c r="DE7" s="40" t="e">
        <f>VLOOKUP(Scoreboard!DD7,scores,5)</f>
        <v>#N/A</v>
      </c>
      <c r="DF7" s="40">
        <f>'Pick Sheet'!DF7</f>
        <v>0</v>
      </c>
      <c r="DG7" s="40" t="e">
        <f>VLOOKUP(Scoreboard!DF7,scores,5)</f>
        <v>#N/A</v>
      </c>
      <c r="DH7" s="40">
        <f>'Pick Sheet'!DH7</f>
        <v>0</v>
      </c>
      <c r="DI7" s="40" t="e">
        <f>VLOOKUP(Scoreboard!DH7,scores,5)</f>
        <v>#N/A</v>
      </c>
      <c r="DJ7" s="40">
        <f>'Pick Sheet'!DJ7</f>
        <v>0</v>
      </c>
      <c r="DK7" s="40" t="e">
        <f>VLOOKUP(Scoreboard!DJ7,scores,5)</f>
        <v>#N/A</v>
      </c>
    </row>
    <row r="8" spans="1:115" ht="13.5" thickTop="1" x14ac:dyDescent="0.2">
      <c r="A8" s="8" t="s">
        <v>6</v>
      </c>
      <c r="B8" s="21"/>
      <c r="C8" s="8">
        <f>SUM(C4:C7)</f>
        <v>-11</v>
      </c>
      <c r="D8" s="21"/>
      <c r="E8" s="8">
        <f>SUM(E4:E7)</f>
        <v>0</v>
      </c>
      <c r="F8" s="21"/>
      <c r="G8" s="8">
        <f>SUM(G4:G7)</f>
        <v>7</v>
      </c>
      <c r="H8" s="21"/>
      <c r="I8" s="8">
        <f>SUM(I4:I7)</f>
        <v>-3</v>
      </c>
      <c r="J8" s="21"/>
      <c r="K8" s="8">
        <f>SUM(K4:K7)</f>
        <v>2</v>
      </c>
      <c r="L8" s="21"/>
      <c r="M8" s="8">
        <f>SUM(M4:M7)</f>
        <v>3</v>
      </c>
      <c r="N8" s="21"/>
      <c r="O8" s="8">
        <f>SUM(O4:O7)</f>
        <v>-8</v>
      </c>
      <c r="P8" s="21"/>
      <c r="Q8" s="8">
        <f>SUM(Q4:Q7)</f>
        <v>-8</v>
      </c>
      <c r="R8" s="21"/>
      <c r="S8" s="8" t="e">
        <f>SUM(S4:S7)</f>
        <v>#N/A</v>
      </c>
      <c r="T8" s="21"/>
      <c r="U8" s="8">
        <f>SUM(U4:U7)</f>
        <v>1</v>
      </c>
      <c r="V8" s="21"/>
      <c r="W8" s="8">
        <f>SUM(W4:W7)</f>
        <v>-1</v>
      </c>
      <c r="X8" s="21"/>
      <c r="Y8" s="8">
        <f>SUM(Y4:Y7)</f>
        <v>2</v>
      </c>
      <c r="Z8" s="21"/>
      <c r="AA8" s="8">
        <f>SUM(AA4:AA7)</f>
        <v>10</v>
      </c>
      <c r="AB8" s="21"/>
      <c r="AC8" s="8">
        <f>SUM(AC4:AC7)</f>
        <v>-4</v>
      </c>
      <c r="AD8" s="21"/>
      <c r="AE8" s="8">
        <f>SUM(AE4:AE7)</f>
        <v>-6</v>
      </c>
      <c r="AF8" s="21"/>
      <c r="AG8" s="8">
        <f>SUM(AG4:AG7)</f>
        <v>4</v>
      </c>
      <c r="AH8" s="21"/>
      <c r="AI8" s="8">
        <f>SUM(AI4:AI7)</f>
        <v>-7</v>
      </c>
      <c r="AJ8" s="21"/>
      <c r="AK8" s="8">
        <f>SUM(AK4:AK7)</f>
        <v>-6</v>
      </c>
      <c r="AL8" s="21"/>
      <c r="AM8" s="8">
        <f>SUM(AM4:AM7)</f>
        <v>5</v>
      </c>
      <c r="AN8" s="21"/>
      <c r="AO8" s="8">
        <f>SUM(AO4:AO7)</f>
        <v>-5</v>
      </c>
      <c r="AP8" s="21"/>
      <c r="AQ8" s="8">
        <f>SUM(AQ4:AQ7)</f>
        <v>-11</v>
      </c>
      <c r="AR8" s="21"/>
      <c r="AS8" s="8">
        <f>SUM(AS4:AS7)</f>
        <v>1</v>
      </c>
      <c r="AT8" s="21"/>
      <c r="AU8" s="8">
        <f>SUM(AU4:AU7)</f>
        <v>-5</v>
      </c>
      <c r="AV8" s="21"/>
      <c r="AW8" s="8">
        <f>SUM(AW4:AW7)</f>
        <v>-7</v>
      </c>
      <c r="AX8" s="21"/>
      <c r="AY8" s="8">
        <f>SUM(AY4:AY7)</f>
        <v>3</v>
      </c>
      <c r="AZ8" s="21"/>
      <c r="BA8" s="8">
        <f>SUM(BA4:BA7)</f>
        <v>5</v>
      </c>
      <c r="BB8" s="21"/>
      <c r="BC8" s="8">
        <f>SUM(BC4:BC7)</f>
        <v>-9</v>
      </c>
      <c r="BD8" s="21"/>
      <c r="BE8" s="8">
        <f>SUM(BE4:BE7)</f>
        <v>1</v>
      </c>
      <c r="BF8" s="21"/>
      <c r="BG8" s="8">
        <f>SUM(BG4:BG7)</f>
        <v>-4</v>
      </c>
      <c r="BH8" s="21"/>
      <c r="BI8" s="8">
        <f>SUM(BI4:BI7)</f>
        <v>4</v>
      </c>
      <c r="BJ8" s="21"/>
      <c r="BK8" s="8">
        <f>SUM(BK4:BK7)</f>
        <v>0</v>
      </c>
      <c r="BL8" s="21"/>
      <c r="BM8" s="8">
        <f>SUM(BM4:BM7)</f>
        <v>0</v>
      </c>
      <c r="BN8" s="21"/>
      <c r="BO8" s="8">
        <f t="shared" ref="BO8:BQ8" si="0">SUM(BO4:BO7)</f>
        <v>1</v>
      </c>
      <c r="BP8" s="21"/>
      <c r="BQ8" s="8">
        <f t="shared" si="0"/>
        <v>-7</v>
      </c>
      <c r="BR8" s="21"/>
      <c r="BS8" s="8">
        <f t="shared" ref="BS8" si="1">SUM(BS4:BS7)</f>
        <v>3</v>
      </c>
      <c r="BT8" s="21"/>
      <c r="BU8" s="8">
        <f t="shared" ref="BU8" si="2">SUM(BU4:BU7)</f>
        <v>-3</v>
      </c>
      <c r="BV8" s="21"/>
      <c r="BW8" s="8">
        <f t="shared" ref="BW8" si="3">SUM(BW4:BW7)</f>
        <v>3</v>
      </c>
      <c r="BX8" s="21"/>
      <c r="BY8" s="8">
        <f t="shared" ref="BY8" si="4">SUM(BY4:BY7)</f>
        <v>2</v>
      </c>
      <c r="BZ8" s="21"/>
      <c r="CA8" s="8">
        <f t="shared" ref="CA8" si="5">SUM(CA4:CA7)</f>
        <v>9</v>
      </c>
      <c r="CB8" s="21"/>
      <c r="CC8" s="8">
        <f t="shared" ref="CC8" si="6">SUM(CC4:CC7)</f>
        <v>3</v>
      </c>
      <c r="CD8" s="21"/>
      <c r="CE8" s="8">
        <f t="shared" ref="CE8" si="7">SUM(CE4:CE7)</f>
        <v>-9</v>
      </c>
      <c r="CF8" s="21"/>
      <c r="CG8" s="8">
        <f t="shared" ref="CG8" si="8">SUM(CG4:CG7)</f>
        <v>-1</v>
      </c>
      <c r="CH8" s="21"/>
      <c r="CI8" s="8">
        <f t="shared" ref="CI8" si="9">SUM(CI4:CI7)</f>
        <v>11</v>
      </c>
      <c r="CJ8" s="21"/>
      <c r="CK8" s="8">
        <f t="shared" ref="CK8" si="10">SUM(CK4:CK7)</f>
        <v>5</v>
      </c>
      <c r="CL8" s="21"/>
      <c r="CM8" s="8">
        <f t="shared" ref="CM8" si="11">SUM(CM4:CM7)</f>
        <v>-4</v>
      </c>
      <c r="CN8" s="21"/>
      <c r="CO8" s="8">
        <f t="shared" ref="CO8:CQ8" si="12">SUM(CO4:CO7)</f>
        <v>0</v>
      </c>
      <c r="CP8" s="21"/>
      <c r="CQ8" s="8">
        <f t="shared" si="12"/>
        <v>6</v>
      </c>
      <c r="CR8" s="21"/>
      <c r="CS8" s="8">
        <f t="shared" ref="CS8:CU8" si="13">SUM(CS4:CS7)</f>
        <v>-1</v>
      </c>
      <c r="CT8" s="21"/>
      <c r="CU8" s="8">
        <f t="shared" si="13"/>
        <v>1</v>
      </c>
      <c r="CV8" s="21"/>
      <c r="CW8" s="8">
        <f t="shared" ref="CW8" si="14">SUM(CW4:CW7)</f>
        <v>-7</v>
      </c>
      <c r="CX8" s="21"/>
      <c r="CY8" s="8">
        <f t="shared" ref="CY8:DA8" si="15">SUM(CY4:CY7)</f>
        <v>-3</v>
      </c>
      <c r="CZ8" s="21"/>
      <c r="DA8" s="8">
        <f t="shared" si="15"/>
        <v>-11</v>
      </c>
      <c r="DB8" s="21"/>
      <c r="DC8" s="8">
        <f t="shared" ref="DC8" si="16">SUM(DC4:DC7)</f>
        <v>-2</v>
      </c>
      <c r="DD8" s="21"/>
      <c r="DE8" s="8" t="e">
        <f t="shared" ref="DE8:DK8" si="17">SUM(DE4:DE7)</f>
        <v>#N/A</v>
      </c>
      <c r="DF8" s="21"/>
      <c r="DG8" s="8" t="e">
        <f t="shared" si="17"/>
        <v>#N/A</v>
      </c>
      <c r="DH8" s="21"/>
      <c r="DI8" s="8" t="e">
        <f t="shared" si="17"/>
        <v>#N/A</v>
      </c>
      <c r="DJ8" s="21"/>
      <c r="DK8" s="8" t="e">
        <f t="shared" si="17"/>
        <v>#N/A</v>
      </c>
    </row>
    <row r="9" spans="1:115" x14ac:dyDescent="0.2">
      <c r="A9" s="8" t="s">
        <v>7</v>
      </c>
      <c r="B9" s="21"/>
      <c r="C9" s="8">
        <f>MIN(C4:C7)</f>
        <v>-6</v>
      </c>
      <c r="D9" s="21"/>
      <c r="E9" s="8">
        <f>MIN(E4:E7)</f>
        <v>-3</v>
      </c>
      <c r="F9" s="21"/>
      <c r="G9" s="8">
        <f>MIN(G4:G7)</f>
        <v>-2</v>
      </c>
      <c r="H9" s="21"/>
      <c r="I9" s="8">
        <f>MIN(I4:I7)</f>
        <v>-3</v>
      </c>
      <c r="J9" s="21"/>
      <c r="K9" s="8">
        <f>MIN(K4:K7)</f>
        <v>-3</v>
      </c>
      <c r="L9" s="21"/>
      <c r="M9" s="8">
        <f>MIN(M4:M7)</f>
        <v>-2</v>
      </c>
      <c r="N9" s="21"/>
      <c r="O9" s="8">
        <f>MIN(O4:O7)</f>
        <v>-6</v>
      </c>
      <c r="P9" s="21"/>
      <c r="Q9" s="8">
        <f>MIN(Q4:Q7)</f>
        <v>-4</v>
      </c>
      <c r="R9" s="21"/>
      <c r="S9" s="8" t="e">
        <f>MIN(S4:S7)</f>
        <v>#N/A</v>
      </c>
      <c r="T9" s="21"/>
      <c r="U9" s="8">
        <f>MIN(U4:U7)</f>
        <v>-2</v>
      </c>
      <c r="V9" s="21"/>
      <c r="W9" s="8">
        <f>MIN(W4:W7)</f>
        <v>-6</v>
      </c>
      <c r="X9" s="21"/>
      <c r="Y9" s="8">
        <f>MIN(Y4:Y7)</f>
        <v>-3</v>
      </c>
      <c r="Z9" s="21"/>
      <c r="AA9" s="8">
        <f>MIN(AA4:AA7)</f>
        <v>-2</v>
      </c>
      <c r="AB9" s="21"/>
      <c r="AC9" s="8">
        <f>MIN(AC4:AC7)</f>
        <v>-6</v>
      </c>
      <c r="AD9" s="21"/>
      <c r="AE9" s="8">
        <f>MIN(AE4:AE7)</f>
        <v>-6</v>
      </c>
      <c r="AF9" s="21"/>
      <c r="AG9" s="8">
        <f>MIN(AG4:AG7)</f>
        <v>-2</v>
      </c>
      <c r="AH9" s="21"/>
      <c r="AI9" s="8">
        <f>MIN(AI4:AI7)</f>
        <v>-6</v>
      </c>
      <c r="AJ9" s="21"/>
      <c r="AK9" s="8">
        <f>MIN(AK4:AK7)</f>
        <v>-6</v>
      </c>
      <c r="AL9" s="21"/>
      <c r="AM9" s="8">
        <f>MIN(AM4:AM7)</f>
        <v>-4</v>
      </c>
      <c r="AN9" s="21"/>
      <c r="AO9" s="8">
        <f>MIN(AO4:AO7)</f>
        <v>-3</v>
      </c>
      <c r="AP9" s="21"/>
      <c r="AQ9" s="8">
        <f>MIN(AQ4:AQ7)</f>
        <v>-6</v>
      </c>
      <c r="AR9" s="21"/>
      <c r="AS9" s="8">
        <f>MIN(AS4:AS7)</f>
        <v>-1</v>
      </c>
      <c r="AT9" s="21"/>
      <c r="AU9" s="8">
        <f>MIN(AU4:AU7)</f>
        <v>-3</v>
      </c>
      <c r="AV9" s="21"/>
      <c r="AW9" s="8">
        <f>MIN(AW4:AW7)</f>
        <v>-6</v>
      </c>
      <c r="AX9" s="21"/>
      <c r="AY9" s="8">
        <f>MIN(AY4:AY7)</f>
        <v>0</v>
      </c>
      <c r="AZ9" s="21"/>
      <c r="BA9" s="8">
        <f>MIN(BA4:BA7)</f>
        <v>-3</v>
      </c>
      <c r="BB9" s="21"/>
      <c r="BC9" s="8">
        <f>MIN(BC4:BC7)</f>
        <v>-4</v>
      </c>
      <c r="BD9" s="21"/>
      <c r="BE9" s="8">
        <f>MIN(BE4:BE7)</f>
        <v>-3</v>
      </c>
      <c r="BF9" s="21"/>
      <c r="BG9" s="8">
        <f>MIN(BG4:BG7)</f>
        <v>-4</v>
      </c>
      <c r="BH9" s="21"/>
      <c r="BI9" s="8">
        <f>MIN(BI4:BI7)</f>
        <v>-2</v>
      </c>
      <c r="BJ9" s="21"/>
      <c r="BK9" s="8">
        <f>MIN(BK4:BK7)</f>
        <v>-3</v>
      </c>
      <c r="BL9" s="21"/>
      <c r="BM9" s="8">
        <f>MIN(BM4:BM7)</f>
        <v>-4</v>
      </c>
      <c r="BN9" s="21"/>
      <c r="BO9" s="8">
        <f t="shared" ref="BO9:BQ9" si="18">MIN(BO4:BO7)</f>
        <v>-2</v>
      </c>
      <c r="BP9" s="21"/>
      <c r="BQ9" s="8">
        <f t="shared" si="18"/>
        <v>-6</v>
      </c>
      <c r="BR9" s="21"/>
      <c r="BS9" s="8">
        <f t="shared" ref="BS9" si="19">MIN(BS4:BS7)</f>
        <v>-6</v>
      </c>
      <c r="BT9" s="21"/>
      <c r="BU9" s="8">
        <f t="shared" ref="BU9" si="20">MIN(BU4:BU7)</f>
        <v>-6</v>
      </c>
      <c r="BV9" s="21"/>
      <c r="BW9" s="8">
        <f t="shared" ref="BW9" si="21">MIN(BW4:BW7)</f>
        <v>-2</v>
      </c>
      <c r="BX9" s="21"/>
      <c r="BY9" s="8">
        <f t="shared" ref="BY9:CO9" si="22">MIN(BY4:BY7)</f>
        <v>-3</v>
      </c>
      <c r="BZ9" s="21"/>
      <c r="CA9" s="8">
        <f t="shared" si="22"/>
        <v>-2</v>
      </c>
      <c r="CB9" s="21"/>
      <c r="CC9" s="8">
        <f t="shared" si="22"/>
        <v>0</v>
      </c>
      <c r="CD9" s="21"/>
      <c r="CE9" s="8">
        <f t="shared" si="22"/>
        <v>-4</v>
      </c>
      <c r="CF9" s="21"/>
      <c r="CG9" s="8">
        <f t="shared" si="22"/>
        <v>-2</v>
      </c>
      <c r="CH9" s="21"/>
      <c r="CI9" s="8">
        <f t="shared" si="22"/>
        <v>-2</v>
      </c>
      <c r="CJ9" s="21"/>
      <c r="CK9" s="8">
        <f t="shared" si="22"/>
        <v>0</v>
      </c>
      <c r="CL9" s="21"/>
      <c r="CM9" s="8">
        <f t="shared" si="22"/>
        <v>-4</v>
      </c>
      <c r="CN9" s="21"/>
      <c r="CO9" s="8">
        <f t="shared" si="22"/>
        <v>-3</v>
      </c>
      <c r="CP9" s="21"/>
      <c r="CQ9" s="8">
        <f t="shared" ref="CQ9:CS9" si="23">MIN(CQ4:CQ7)</f>
        <v>1</v>
      </c>
      <c r="CR9" s="21"/>
      <c r="CS9" s="8">
        <f t="shared" si="23"/>
        <v>-2</v>
      </c>
      <c r="CT9" s="21"/>
      <c r="CU9" s="8">
        <f t="shared" ref="CU9:CW9" si="24">MIN(CU4:CU7)</f>
        <v>-2</v>
      </c>
      <c r="CV9" s="21"/>
      <c r="CW9" s="8">
        <f t="shared" si="24"/>
        <v>-3</v>
      </c>
      <c r="CX9" s="21"/>
      <c r="CY9" s="8">
        <f t="shared" ref="CY9:DA9" si="25">MIN(CY4:CY7)</f>
        <v>-2</v>
      </c>
      <c r="CZ9" s="21"/>
      <c r="DA9" s="8">
        <f t="shared" si="25"/>
        <v>-6</v>
      </c>
      <c r="DB9" s="21"/>
      <c r="DC9" s="8">
        <f t="shared" ref="DC9" si="26">MIN(DC4:DC7)</f>
        <v>-3</v>
      </c>
      <c r="DD9" s="21"/>
      <c r="DE9" s="8" t="e">
        <f t="shared" ref="DE9:DK9" si="27">MIN(DE4:DE7)</f>
        <v>#N/A</v>
      </c>
      <c r="DF9" s="21"/>
      <c r="DG9" s="8" t="e">
        <f t="shared" si="27"/>
        <v>#N/A</v>
      </c>
      <c r="DH9" s="21"/>
      <c r="DI9" s="8" t="e">
        <f t="shared" si="27"/>
        <v>#N/A</v>
      </c>
      <c r="DJ9" s="21"/>
      <c r="DK9" s="8" t="e">
        <f t="shared" si="27"/>
        <v>#N/A</v>
      </c>
    </row>
    <row r="10" spans="1:115" x14ac:dyDescent="0.2">
      <c r="A10" s="8"/>
      <c r="B10" s="21"/>
      <c r="C10" s="8"/>
      <c r="D10" s="21"/>
      <c r="E10" s="8"/>
      <c r="F10" s="21"/>
      <c r="G10" s="8"/>
      <c r="H10" s="21"/>
      <c r="I10" s="8"/>
      <c r="J10" s="21"/>
      <c r="K10" s="8"/>
      <c r="L10" s="21"/>
      <c r="M10" s="8"/>
      <c r="N10" s="21"/>
      <c r="O10" s="8"/>
      <c r="P10" s="21"/>
      <c r="Q10" s="8"/>
      <c r="R10" s="21"/>
      <c r="S10" s="8"/>
      <c r="T10" s="21"/>
      <c r="U10" s="8"/>
      <c r="V10" s="21"/>
      <c r="W10" s="8"/>
      <c r="X10" s="21"/>
      <c r="Y10" s="8"/>
      <c r="Z10" s="21"/>
      <c r="AA10" s="8"/>
      <c r="AB10" s="21"/>
      <c r="AC10" s="8"/>
      <c r="AD10" s="21"/>
      <c r="AE10" s="8"/>
      <c r="AF10" s="21"/>
      <c r="AG10" s="8"/>
      <c r="AH10" s="21"/>
      <c r="AI10" s="8"/>
      <c r="AJ10" s="21"/>
      <c r="AK10" s="8"/>
      <c r="AL10" s="21"/>
      <c r="AM10" s="8"/>
      <c r="AN10" s="21"/>
      <c r="AO10" s="8"/>
      <c r="AP10" s="21"/>
      <c r="AQ10" s="8"/>
      <c r="AR10" s="21"/>
      <c r="AS10" s="8"/>
      <c r="AT10" s="21"/>
      <c r="AU10" s="8"/>
      <c r="AV10" s="21"/>
      <c r="AW10" s="8"/>
      <c r="AX10" s="21"/>
      <c r="AY10" s="8"/>
      <c r="AZ10" s="21"/>
      <c r="BA10" s="8"/>
      <c r="BB10" s="21"/>
      <c r="BD10" s="21"/>
      <c r="BF10" s="21"/>
      <c r="BH10" s="21"/>
      <c r="BJ10" s="21"/>
      <c r="BL10" s="21"/>
      <c r="BN10" s="21"/>
      <c r="BP10" s="21"/>
      <c r="BR10" s="21"/>
      <c r="BT10" s="21"/>
      <c r="BV10" s="21"/>
      <c r="BX10" s="21"/>
      <c r="BZ10" s="21"/>
      <c r="CB10" s="21"/>
      <c r="CD10" s="21"/>
      <c r="CF10" s="21"/>
      <c r="CH10" s="21"/>
      <c r="CJ10" s="21"/>
      <c r="CL10" s="21"/>
      <c r="CN10" s="21"/>
      <c r="CP10" s="21"/>
      <c r="CR10" s="21"/>
      <c r="CT10" s="21"/>
      <c r="CV10" s="21"/>
      <c r="CX10" s="21"/>
      <c r="CZ10" s="21"/>
      <c r="DB10" s="21"/>
      <c r="DD10" s="21"/>
      <c r="DF10" s="21"/>
      <c r="DH10" s="21"/>
      <c r="DJ10" s="21"/>
    </row>
    <row r="11" spans="1:115" s="21" customFormat="1" x14ac:dyDescent="0.2">
      <c r="A11" s="13" t="s">
        <v>5</v>
      </c>
      <c r="C11" s="13"/>
      <c r="E11" s="13"/>
      <c r="G11" s="13"/>
      <c r="I11" s="13"/>
      <c r="K11" s="13"/>
      <c r="M11" s="13"/>
      <c r="O11" s="13"/>
      <c r="Q11" s="13"/>
      <c r="S11" s="13"/>
      <c r="U11" s="13"/>
      <c r="W11" s="13"/>
      <c r="Y11" s="13"/>
      <c r="AA11" s="13"/>
      <c r="AC11" s="13"/>
      <c r="AE11" s="13"/>
      <c r="AG11" s="13"/>
      <c r="AI11" s="13"/>
      <c r="AK11" s="13"/>
      <c r="AM11" s="13"/>
      <c r="AO11" s="13"/>
      <c r="AQ11" s="13"/>
      <c r="AS11" s="13"/>
      <c r="AU11" s="13"/>
      <c r="AW11" s="13"/>
      <c r="AY11" s="13"/>
      <c r="BA11" s="13"/>
    </row>
    <row r="12" spans="1:115" s="5" customFormat="1" x14ac:dyDescent="0.2">
      <c r="A12" s="36" t="s">
        <v>1</v>
      </c>
      <c r="B12" s="39" t="str">
        <f>'Pick Sheet'!B8</f>
        <v>Rose</v>
      </c>
      <c r="C12" s="39">
        <f>VLOOKUP(Scoreboard!B12,scores,7)</f>
        <v>-2</v>
      </c>
      <c r="D12" s="39" t="str">
        <f>'Pick Sheet'!D8</f>
        <v>Noren</v>
      </c>
      <c r="E12" s="39">
        <f>VLOOKUP(Scoreboard!D12,scores,7)</f>
        <v>7</v>
      </c>
      <c r="F12" s="39" t="str">
        <f>'Pick Sheet'!F8</f>
        <v>McIlroy</v>
      </c>
      <c r="G12" s="39">
        <f>VLOOKUP(Scoreboard!F12,scores,7)</f>
        <v>-1</v>
      </c>
      <c r="H12" s="39" t="str">
        <f>'Pick Sheet'!H8</f>
        <v>Woods</v>
      </c>
      <c r="I12" s="39">
        <f>VLOOKUP(Scoreboard!H12,scores,7)</f>
        <v>3</v>
      </c>
      <c r="J12" s="39" t="str">
        <f>'Pick Sheet'!J8</f>
        <v>Watson</v>
      </c>
      <c r="K12" s="39">
        <f>VLOOKUP(Scoreboard!J12,scores,7)</f>
        <v>-3</v>
      </c>
      <c r="L12" s="39" t="str">
        <f>'Pick Sheet'!L8</f>
        <v>Rose</v>
      </c>
      <c r="M12" s="39">
        <f>VLOOKUP(Scoreboard!L12,scores,7)</f>
        <v>-2</v>
      </c>
      <c r="N12" s="39" t="str">
        <f>'Pick Sheet'!N8</f>
        <v>Thomas</v>
      </c>
      <c r="O12" s="39">
        <f>VLOOKUP(Scoreboard!N12,scores,7)</f>
        <v>-5</v>
      </c>
      <c r="P12" s="39" t="str">
        <f>'Pick Sheet'!P8</f>
        <v>JohnsonD</v>
      </c>
      <c r="Q12" s="39">
        <f>VLOOKUP(Scoreboard!P12,scores,7)</f>
        <v>-4</v>
      </c>
      <c r="R12" s="39" t="str">
        <f>'Pick Sheet'!R8</f>
        <v>Matsuyama</v>
      </c>
      <c r="S12" s="39">
        <f>VLOOKUP(Scoreboard!R12,scores,7)</f>
        <v>-1</v>
      </c>
      <c r="T12" s="39" t="str">
        <f>'Pick Sheet'!T8</f>
        <v>Stenson</v>
      </c>
      <c r="U12" s="39">
        <f>VLOOKUP(Scoreboard!T12,scores,7)</f>
        <v>-2</v>
      </c>
      <c r="V12" s="39" t="str">
        <f>'Pick Sheet'!V8</f>
        <v>Woods</v>
      </c>
      <c r="W12" s="39">
        <f>VLOOKUP(Scoreboard!V12,scores,7)</f>
        <v>3</v>
      </c>
      <c r="X12" s="39" t="str">
        <f>'Pick Sheet'!X8</f>
        <v>Spieth</v>
      </c>
      <c r="Y12" s="39">
        <f>VLOOKUP(Scoreboard!X12,scores,7)</f>
        <v>2</v>
      </c>
      <c r="Z12" s="39" t="str">
        <f>'Pick Sheet'!Z8</f>
        <v>Fowler</v>
      </c>
      <c r="AA12" s="39">
        <f>VLOOKUP(Scoreboard!Z12,scores,7)</f>
        <v>0</v>
      </c>
      <c r="AB12" s="39" t="str">
        <f>'Pick Sheet'!AB8</f>
        <v>McIlroy</v>
      </c>
      <c r="AC12" s="39">
        <f>VLOOKUP(Scoreboard!AB12,scores,7)</f>
        <v>-1</v>
      </c>
      <c r="AD12" s="39" t="str">
        <f>'Pick Sheet'!AD8</f>
        <v>McIlroy</v>
      </c>
      <c r="AE12" s="39">
        <f>VLOOKUP(Scoreboard!AD12,scores,7)</f>
        <v>-1</v>
      </c>
      <c r="AF12" s="39" t="str">
        <f>'Pick Sheet'!AF8</f>
        <v>Spieth</v>
      </c>
      <c r="AG12" s="39">
        <f>VLOOKUP(Scoreboard!AF12,scores,7)</f>
        <v>2</v>
      </c>
      <c r="AH12" s="39" t="str">
        <f>'Pick Sheet'!AH8</f>
        <v>JohnsonD</v>
      </c>
      <c r="AI12" s="39">
        <f>VLOOKUP(Scoreboard!AH12,scores,7)</f>
        <v>-4</v>
      </c>
      <c r="AJ12" s="39" t="str">
        <f>'Pick Sheet'!AJ8</f>
        <v>Matsuyama</v>
      </c>
      <c r="AK12" s="39">
        <f>VLOOKUP(Scoreboard!AJ12,scores,7)</f>
        <v>-1</v>
      </c>
      <c r="AL12" s="39" t="str">
        <f>'Pick Sheet'!AL8</f>
        <v>Thomas</v>
      </c>
      <c r="AM12" s="39">
        <f>VLOOKUP(Scoreboard!AL12,scores,7)</f>
        <v>-5</v>
      </c>
      <c r="AN12" s="39" t="str">
        <f>'Pick Sheet'!AN8</f>
        <v>Spieth</v>
      </c>
      <c r="AO12" s="39">
        <f>VLOOKUP(Scoreboard!AN12,scores,7)</f>
        <v>2</v>
      </c>
      <c r="AP12" s="39" t="str">
        <f>'Pick Sheet'!AP8</f>
        <v>Casey</v>
      </c>
      <c r="AQ12" s="39">
        <f>VLOOKUP(Scoreboard!AP12,scores,7)</f>
        <v>3</v>
      </c>
      <c r="AR12" s="39" t="str">
        <f>'Pick Sheet'!AR8</f>
        <v>Fowler</v>
      </c>
      <c r="AS12" s="39">
        <f>VLOOKUP(Scoreboard!AR12,scores,7)</f>
        <v>0</v>
      </c>
      <c r="AT12" s="39" t="str">
        <f>'Pick Sheet'!AT8</f>
        <v>Woods</v>
      </c>
      <c r="AU12" s="39">
        <f>VLOOKUP(Scoreboard!AT12,scores,7)</f>
        <v>3</v>
      </c>
      <c r="AV12" s="39" t="str">
        <f>'Pick Sheet'!AV8</f>
        <v>Thomas</v>
      </c>
      <c r="AW12" s="39">
        <f>VLOOKUP(Scoreboard!AV12,scores,7)</f>
        <v>-5</v>
      </c>
      <c r="AX12" s="39" t="str">
        <f>'Pick Sheet'!AX8</f>
        <v>Fleetwood</v>
      </c>
      <c r="AY12" s="39">
        <f>VLOOKUP(Scoreboard!AX12,scores,7)</f>
        <v>0</v>
      </c>
      <c r="AZ12" s="39" t="str">
        <f>'Pick Sheet'!AZ8</f>
        <v>Watson</v>
      </c>
      <c r="BA12" s="39">
        <f>VLOOKUP(Scoreboard!AZ12,scores,7)</f>
        <v>-3</v>
      </c>
      <c r="BB12" s="39" t="str">
        <f>'Pick Sheet'!BB8</f>
        <v>Spieth</v>
      </c>
      <c r="BC12" s="39">
        <f>VLOOKUP(Scoreboard!BB12,scores,7)</f>
        <v>2</v>
      </c>
      <c r="BD12" s="39" t="str">
        <f>'Pick Sheet'!BD8</f>
        <v>Garcia</v>
      </c>
      <c r="BE12" s="39">
        <f>VLOOKUP(Scoreboard!BD12,scores,7)</f>
        <v>6</v>
      </c>
      <c r="BF12" s="39" t="str">
        <f>'Pick Sheet'!BF8</f>
        <v>Spieth</v>
      </c>
      <c r="BG12" s="39">
        <f>VLOOKUP(Scoreboard!BF12,scores,7)</f>
        <v>2</v>
      </c>
      <c r="BH12" s="39" t="str">
        <f>'Pick Sheet'!BH8</f>
        <v>Noren</v>
      </c>
      <c r="BI12" s="39">
        <f>VLOOKUP(Scoreboard!BH12,scores,7)</f>
        <v>7</v>
      </c>
      <c r="BJ12" s="39" t="str">
        <f>'Pick Sheet'!BJ8</f>
        <v>JohnsonD</v>
      </c>
      <c r="BK12" s="39">
        <f>VLOOKUP(Scoreboard!BJ12,scores,7)</f>
        <v>-4</v>
      </c>
      <c r="BL12" s="39" t="str">
        <f>'Pick Sheet'!BL8</f>
        <v>Rose</v>
      </c>
      <c r="BM12" s="39">
        <f>VLOOKUP(Scoreboard!BL12,scores,7)</f>
        <v>-2</v>
      </c>
      <c r="BN12" s="39" t="str">
        <f>'Pick Sheet'!BN8</f>
        <v>Spieth</v>
      </c>
      <c r="BO12" s="39">
        <f>VLOOKUP(Scoreboard!BN12,scores,7)</f>
        <v>2</v>
      </c>
      <c r="BP12" s="39" t="str">
        <f>'Pick Sheet'!BP8</f>
        <v>Woods</v>
      </c>
      <c r="BQ12" s="39">
        <f>VLOOKUP(Scoreboard!BP12,scores,7)</f>
        <v>3</v>
      </c>
      <c r="BR12" s="39" t="str">
        <f>'Pick Sheet'!BR8</f>
        <v>Woods</v>
      </c>
      <c r="BS12" s="39">
        <f>VLOOKUP(Scoreboard!BR12,scores,7)</f>
        <v>3</v>
      </c>
      <c r="BT12" s="39" t="str">
        <f>'Pick Sheet'!BT8</f>
        <v>JohnsonD</v>
      </c>
      <c r="BU12" s="39">
        <f>VLOOKUP(Scoreboard!BT12,scores,7)</f>
        <v>-4</v>
      </c>
      <c r="BV12" s="39" t="str">
        <f>'Pick Sheet'!BV8</f>
        <v>Watson</v>
      </c>
      <c r="BW12" s="39">
        <f>VLOOKUP(Scoreboard!BV12,scores,7)</f>
        <v>-3</v>
      </c>
      <c r="BX12" s="39" t="str">
        <f>'Pick Sheet'!BX8</f>
        <v>Watson</v>
      </c>
      <c r="BY12" s="39">
        <f>VLOOKUP(Scoreboard!BX12,scores,7)</f>
        <v>-3</v>
      </c>
      <c r="BZ12" s="39" t="str">
        <f>'Pick Sheet'!BZ8</f>
        <v>Spieth</v>
      </c>
      <c r="CA12" s="39">
        <f>VLOOKUP(Scoreboard!BZ12,scores,7)</f>
        <v>2</v>
      </c>
      <c r="CB12" s="39" t="str">
        <f>'Pick Sheet'!CB8</f>
        <v>McIlroy</v>
      </c>
      <c r="CC12" s="39">
        <f>VLOOKUP(Scoreboard!CB12,scores,7)</f>
        <v>-1</v>
      </c>
      <c r="CD12" s="39" t="str">
        <f>'Pick Sheet'!CD8</f>
        <v>Casey</v>
      </c>
      <c r="CE12" s="39">
        <f>VLOOKUP(Scoreboard!CD12,scores,7)</f>
        <v>3</v>
      </c>
      <c r="CF12" s="39" t="str">
        <f>'Pick Sheet'!CF8</f>
        <v>Kuchar</v>
      </c>
      <c r="CG12" s="39">
        <f>VLOOKUP(Scoreboard!CF12,scores,7)</f>
        <v>3</v>
      </c>
      <c r="CH12" s="39" t="str">
        <f>'Pick Sheet'!CH8</f>
        <v>Rose</v>
      </c>
      <c r="CI12" s="39">
        <f>VLOOKUP(Scoreboard!CH12,scores,7)</f>
        <v>-2</v>
      </c>
      <c r="CJ12" s="39" t="str">
        <f>'Pick Sheet'!CJ8</f>
        <v>Spieth</v>
      </c>
      <c r="CK12" s="39">
        <f>VLOOKUP(Scoreboard!CJ12,scores,7)</f>
        <v>2</v>
      </c>
      <c r="CL12" s="39" t="str">
        <f>'Pick Sheet'!CL8</f>
        <v>Rose</v>
      </c>
      <c r="CM12" s="39">
        <f>VLOOKUP(Scoreboard!CL12,scores,7)</f>
        <v>-2</v>
      </c>
      <c r="CN12" s="39" t="str">
        <f>'Pick Sheet'!CN8</f>
        <v>McIlroy</v>
      </c>
      <c r="CO12" s="39">
        <f>VLOOKUP(Scoreboard!CN12,scores,7)</f>
        <v>-1</v>
      </c>
      <c r="CP12" s="39" t="str">
        <f>'Pick Sheet'!CP8</f>
        <v>Spieth</v>
      </c>
      <c r="CQ12" s="39">
        <f>VLOOKUP(Scoreboard!CP12,scores,7)</f>
        <v>2</v>
      </c>
      <c r="CR12" s="39" t="str">
        <f>'Pick Sheet'!CR8</f>
        <v>McIlroy</v>
      </c>
      <c r="CS12" s="39">
        <f>VLOOKUP(Scoreboard!CR12,scores,7)</f>
        <v>-1</v>
      </c>
      <c r="CT12" s="39" t="str">
        <f>'Pick Sheet'!CT8</f>
        <v>Spieth</v>
      </c>
      <c r="CU12" s="39">
        <f>VLOOKUP(Scoreboard!CT12,scores,7)</f>
        <v>2</v>
      </c>
      <c r="CV12" s="39" t="str">
        <f>'Pick Sheet'!CV8</f>
        <v>Spieth</v>
      </c>
      <c r="CW12" s="39">
        <f>VLOOKUP(Scoreboard!CV12,scores,7)</f>
        <v>2</v>
      </c>
      <c r="CX12" s="39" t="str">
        <f>'Pick Sheet'!CX8</f>
        <v>Spieth</v>
      </c>
      <c r="CY12" s="39">
        <f>VLOOKUP(Scoreboard!CX12,scores,7)</f>
        <v>2</v>
      </c>
      <c r="CZ12" s="39" t="str">
        <f>'Pick Sheet'!CZ8</f>
        <v>Woods</v>
      </c>
      <c r="DA12" s="39">
        <f>VLOOKUP(Scoreboard!CZ12,scores,7)</f>
        <v>3</v>
      </c>
      <c r="DB12" s="39" t="str">
        <f>'Pick Sheet'!DB8</f>
        <v>Spieth</v>
      </c>
      <c r="DC12" s="39">
        <f>VLOOKUP(Scoreboard!DB12,scores,7)</f>
        <v>2</v>
      </c>
      <c r="DD12" s="39">
        <f>'Pick Sheet'!DD8</f>
        <v>0</v>
      </c>
      <c r="DE12" s="39" t="e">
        <f>VLOOKUP(Scoreboard!DD12,scores,7)</f>
        <v>#N/A</v>
      </c>
      <c r="DF12" s="39">
        <f>'Pick Sheet'!DF8</f>
        <v>0</v>
      </c>
      <c r="DG12" s="39" t="e">
        <f>VLOOKUP(Scoreboard!DF12,scores,7)</f>
        <v>#N/A</v>
      </c>
      <c r="DH12" s="39">
        <f>'Pick Sheet'!DH8</f>
        <v>0</v>
      </c>
      <c r="DI12" s="39" t="e">
        <f>VLOOKUP(Scoreboard!DH12,scores,7)</f>
        <v>#N/A</v>
      </c>
      <c r="DJ12" s="39">
        <f>'Pick Sheet'!DJ8</f>
        <v>0</v>
      </c>
      <c r="DK12" s="39" t="e">
        <f>VLOOKUP(Scoreboard!DJ12,scores,7)</f>
        <v>#N/A</v>
      </c>
    </row>
    <row r="13" spans="1:115" x14ac:dyDescent="0.2">
      <c r="A13" s="8" t="s">
        <v>2</v>
      </c>
      <c r="B13" s="39" t="str">
        <f>'Pick Sheet'!B9</f>
        <v>Thomas</v>
      </c>
      <c r="C13" s="39">
        <f>VLOOKUP(Scoreboard!B13,scores,7)</f>
        <v>-5</v>
      </c>
      <c r="D13" s="39" t="str">
        <f>'Pick Sheet'!D9</f>
        <v>Watson</v>
      </c>
      <c r="E13" s="39">
        <f>VLOOKUP(Scoreboard!D13,scores,7)</f>
        <v>-3</v>
      </c>
      <c r="F13" s="39" t="str">
        <f>'Pick Sheet'!F9</f>
        <v>Day</v>
      </c>
      <c r="G13" s="39">
        <f>VLOOKUP(Scoreboard!F13,scores,7)</f>
        <v>-1</v>
      </c>
      <c r="H13" s="39" t="str">
        <f>'Pick Sheet'!H9</f>
        <v>Rose</v>
      </c>
      <c r="I13" s="39">
        <f>VLOOKUP(Scoreboard!H13,scores,7)</f>
        <v>-2</v>
      </c>
      <c r="J13" s="39" t="str">
        <f>'Pick Sheet'!J9</f>
        <v>Cantlay</v>
      </c>
      <c r="K13" s="39">
        <f>VLOOKUP(Scoreboard!J13,scores,7)</f>
        <v>4</v>
      </c>
      <c r="L13" s="39" t="str">
        <f>'Pick Sheet'!L9</f>
        <v>McIlroy</v>
      </c>
      <c r="M13" s="39">
        <f>VLOOKUP(Scoreboard!L13,scores,7)</f>
        <v>-1</v>
      </c>
      <c r="N13" s="39" t="str">
        <f>'Pick Sheet'!N9</f>
        <v>Mickelson</v>
      </c>
      <c r="O13" s="39">
        <f>VLOOKUP(Scoreboard!N13,scores,7)</f>
        <v>7</v>
      </c>
      <c r="P13" s="39" t="str">
        <f>'Pick Sheet'!P9</f>
        <v>Thomas</v>
      </c>
      <c r="Q13" s="39">
        <f>VLOOKUP(Scoreboard!P13,scores,7)</f>
        <v>-5</v>
      </c>
      <c r="R13" s="39" t="str">
        <f>'Pick Sheet'!R9</f>
        <v>Mickelson</v>
      </c>
      <c r="S13" s="39">
        <f>VLOOKUP(Scoreboard!R13,scores,7)</f>
        <v>7</v>
      </c>
      <c r="T13" s="39" t="str">
        <f>'Pick Sheet'!T9</f>
        <v>Leishman</v>
      </c>
      <c r="U13" s="39">
        <f>VLOOKUP(Scoreboard!T13,scores,7)</f>
        <v>-5</v>
      </c>
      <c r="V13" s="39" t="str">
        <f>'Pick Sheet'!V9</f>
        <v>Kuchar</v>
      </c>
      <c r="W13" s="39">
        <f>VLOOKUP(Scoreboard!V13,scores,7)</f>
        <v>3</v>
      </c>
      <c r="X13" s="39" t="str">
        <f>'Pick Sheet'!X9</f>
        <v>Rose</v>
      </c>
      <c r="Y13" s="39">
        <f>VLOOKUP(Scoreboard!X13,scores,7)</f>
        <v>-2</v>
      </c>
      <c r="Z13" s="39" t="str">
        <f>'Pick Sheet'!Z9</f>
        <v>Rose</v>
      </c>
      <c r="AA13" s="39">
        <f>VLOOKUP(Scoreboard!Z13,scores,7)</f>
        <v>-2</v>
      </c>
      <c r="AB13" s="39" t="str">
        <f>'Pick Sheet'!AB9</f>
        <v>Rahm</v>
      </c>
      <c r="AC13" s="39">
        <f>VLOOKUP(Scoreboard!AB13,scores,7)</f>
        <v>-4</v>
      </c>
      <c r="AD13" s="39" t="str">
        <f>'Pick Sheet'!AD9</f>
        <v>Woods</v>
      </c>
      <c r="AE13" s="39">
        <f>VLOOKUP(Scoreboard!AD13,scores,7)</f>
        <v>3</v>
      </c>
      <c r="AF13" s="39" t="str">
        <f>'Pick Sheet'!AF9</f>
        <v>Rose</v>
      </c>
      <c r="AG13" s="39">
        <f>VLOOKUP(Scoreboard!AF13,scores,7)</f>
        <v>-2</v>
      </c>
      <c r="AH13" s="39" t="str">
        <f>'Pick Sheet'!AH9</f>
        <v>Day</v>
      </c>
      <c r="AI13" s="39">
        <f>VLOOKUP(Scoreboard!AH13,scores,7)</f>
        <v>-1</v>
      </c>
      <c r="AJ13" s="39" t="str">
        <f>'Pick Sheet'!AJ9</f>
        <v>Rose</v>
      </c>
      <c r="AK13" s="39">
        <f>VLOOKUP(Scoreboard!AJ13,scores,7)</f>
        <v>-2</v>
      </c>
      <c r="AL13" s="39" t="str">
        <f>'Pick Sheet'!AL9</f>
        <v>McIlroy</v>
      </c>
      <c r="AM13" s="39">
        <f>VLOOKUP(Scoreboard!AL13,scores,7)</f>
        <v>-1</v>
      </c>
      <c r="AN13" s="39" t="str">
        <f>'Pick Sheet'!AN9</f>
        <v>Garcia</v>
      </c>
      <c r="AO13" s="39">
        <f>VLOOKUP(Scoreboard!AN13,scores,7)</f>
        <v>6</v>
      </c>
      <c r="AP13" s="39" t="str">
        <f>'Pick Sheet'!AP9</f>
        <v>McIlroy</v>
      </c>
      <c r="AQ13" s="39">
        <f>VLOOKUP(Scoreboard!AP13,scores,7)</f>
        <v>-1</v>
      </c>
      <c r="AR13" s="39" t="str">
        <f>'Pick Sheet'!AR9</f>
        <v>Reed</v>
      </c>
      <c r="AS13" s="39">
        <f>VLOOKUP(Scoreboard!AR13,scores,7)</f>
        <v>-6</v>
      </c>
      <c r="AT13" s="39" t="str">
        <f>'Pick Sheet'!AT9</f>
        <v>Rose</v>
      </c>
      <c r="AU13" s="39">
        <f>VLOOKUP(Scoreboard!AT13,scores,7)</f>
        <v>-2</v>
      </c>
      <c r="AV13" s="39" t="str">
        <f>'Pick Sheet'!AV9</f>
        <v>Mickelson</v>
      </c>
      <c r="AW13" s="39">
        <f>VLOOKUP(Scoreboard!AV13,scores,7)</f>
        <v>7</v>
      </c>
      <c r="AX13" s="39" t="str">
        <f>'Pick Sheet'!AX9</f>
        <v>Thomas</v>
      </c>
      <c r="AY13" s="39">
        <f>VLOOKUP(Scoreboard!AX13,scores,7)</f>
        <v>-5</v>
      </c>
      <c r="AZ13" s="39" t="str">
        <f>'Pick Sheet'!AZ9</f>
        <v>Casey</v>
      </c>
      <c r="BA13" s="39">
        <f>VLOOKUP(Scoreboard!AZ13,scores,7)</f>
        <v>3</v>
      </c>
      <c r="BB13" s="39" t="str">
        <f>'Pick Sheet'!BB9</f>
        <v>Casey</v>
      </c>
      <c r="BC13" s="39">
        <f>VLOOKUP(Scoreboard!BB13,scores,7)</f>
        <v>3</v>
      </c>
      <c r="BD13" s="39" t="str">
        <f>'Pick Sheet'!BD9</f>
        <v>Day</v>
      </c>
      <c r="BE13" s="39">
        <f>VLOOKUP(Scoreboard!BD13,scores,7)</f>
        <v>-1</v>
      </c>
      <c r="BF13" s="39" t="str">
        <f>'Pick Sheet'!BF9</f>
        <v>Fowler</v>
      </c>
      <c r="BG13" s="39">
        <f>VLOOKUP(Scoreboard!BF13,scores,7)</f>
        <v>0</v>
      </c>
      <c r="BH13" s="39" t="str">
        <f>'Pick Sheet'!BH9</f>
        <v>Rose</v>
      </c>
      <c r="BI13" s="39">
        <f>VLOOKUP(Scoreboard!BH13,scores,7)</f>
        <v>-2</v>
      </c>
      <c r="BJ13" s="39" t="str">
        <f>'Pick Sheet'!BJ9</f>
        <v>Kisner</v>
      </c>
      <c r="BK13" s="39">
        <f>VLOOKUP(Scoreboard!BJ13,scores,7)</f>
        <v>3</v>
      </c>
      <c r="BL13" s="39" t="str">
        <f>'Pick Sheet'!BL9</f>
        <v>Thomas</v>
      </c>
      <c r="BM13" s="39">
        <f>VLOOKUP(Scoreboard!BL13,scores,7)</f>
        <v>-5</v>
      </c>
      <c r="BN13" s="39" t="str">
        <f>'Pick Sheet'!BN9</f>
        <v>Watson</v>
      </c>
      <c r="BO13" s="39">
        <f>VLOOKUP(Scoreboard!BN13,scores,7)</f>
        <v>-3</v>
      </c>
      <c r="BP13" s="39" t="str">
        <f>'Pick Sheet'!BP9</f>
        <v>Casey</v>
      </c>
      <c r="BQ13" s="39">
        <f>VLOOKUP(Scoreboard!BP13,scores,7)</f>
        <v>3</v>
      </c>
      <c r="BR13" s="39" t="str">
        <f>'Pick Sheet'!BR9</f>
        <v>Rose</v>
      </c>
      <c r="BS13" s="39">
        <f>VLOOKUP(Scoreboard!BR13,scores,7)</f>
        <v>-2</v>
      </c>
      <c r="BT13" s="39" t="str">
        <f>'Pick Sheet'!BT9</f>
        <v>McIlroy</v>
      </c>
      <c r="BU13" s="39">
        <f>VLOOKUP(Scoreboard!BT13,scores,7)</f>
        <v>-1</v>
      </c>
      <c r="BV13" s="39" t="str">
        <f>'Pick Sheet'!BV9</f>
        <v>McIlroy</v>
      </c>
      <c r="BW13" s="39">
        <f>VLOOKUP(Scoreboard!BV13,scores,7)</f>
        <v>-1</v>
      </c>
      <c r="BX13" s="39" t="str">
        <f>'Pick Sheet'!BX9</f>
        <v>Woods</v>
      </c>
      <c r="BY13" s="39">
        <f>VLOOKUP(Scoreboard!BX13,scores,7)</f>
        <v>3</v>
      </c>
      <c r="BZ13" s="39" t="str">
        <f>'Pick Sheet'!BZ9</f>
        <v>Woods</v>
      </c>
      <c r="CA13" s="39">
        <f>VLOOKUP(Scoreboard!BZ13,scores,7)</f>
        <v>3</v>
      </c>
      <c r="CB13" s="39" t="str">
        <f>'Pick Sheet'!CB9</f>
        <v>Day</v>
      </c>
      <c r="CC13" s="39">
        <f>VLOOKUP(Scoreboard!CB13,scores,7)</f>
        <v>-1</v>
      </c>
      <c r="CD13" s="39" t="str">
        <f>'Pick Sheet'!CD9</f>
        <v>Thomas</v>
      </c>
      <c r="CE13" s="39">
        <f>VLOOKUP(Scoreboard!CD13,scores,7)</f>
        <v>-5</v>
      </c>
      <c r="CF13" s="39" t="str">
        <f>'Pick Sheet'!CF9</f>
        <v>Rose</v>
      </c>
      <c r="CG13" s="39">
        <f>VLOOKUP(Scoreboard!CF13,scores,7)</f>
        <v>-2</v>
      </c>
      <c r="CH13" s="39" t="str">
        <f>'Pick Sheet'!CH9</f>
        <v>Watson</v>
      </c>
      <c r="CI13" s="39">
        <f>VLOOKUP(Scoreboard!CH13,scores,7)</f>
        <v>-3</v>
      </c>
      <c r="CJ13" s="39" t="str">
        <f>'Pick Sheet'!CJ9</f>
        <v>Mickelson</v>
      </c>
      <c r="CK13" s="39">
        <f>VLOOKUP(Scoreboard!CJ13,scores,7)</f>
        <v>7</v>
      </c>
      <c r="CL13" s="39" t="str">
        <f>'Pick Sheet'!CL9</f>
        <v>Woods</v>
      </c>
      <c r="CM13" s="39">
        <f>VLOOKUP(Scoreboard!CL13,scores,7)</f>
        <v>3</v>
      </c>
      <c r="CN13" s="39" t="str">
        <f>'Pick Sheet'!CN9</f>
        <v>Fleetwood</v>
      </c>
      <c r="CO13" s="39">
        <f>VLOOKUP(Scoreboard!CN13,scores,7)</f>
        <v>0</v>
      </c>
      <c r="CP13" s="39" t="str">
        <f>'Pick Sheet'!CP9</f>
        <v>Mickelson</v>
      </c>
      <c r="CQ13" s="39">
        <f>VLOOKUP(Scoreboard!CP13,scores,7)</f>
        <v>7</v>
      </c>
      <c r="CR13" s="39" t="str">
        <f>'Pick Sheet'!CR9</f>
        <v>JohnsonD</v>
      </c>
      <c r="CS13" s="39">
        <f>VLOOKUP(Scoreboard!CR13,scores,7)</f>
        <v>-4</v>
      </c>
      <c r="CT13" s="39" t="str">
        <f>'Pick Sheet'!CT9</f>
        <v>Mickelson</v>
      </c>
      <c r="CU13" s="39">
        <f>VLOOKUP(Scoreboard!CT13,scores,7)</f>
        <v>7</v>
      </c>
      <c r="CV13" s="39" t="str">
        <f>'Pick Sheet'!CV9</f>
        <v>Woods</v>
      </c>
      <c r="CW13" s="39">
        <f>VLOOKUP(Scoreboard!CV13,scores,7)</f>
        <v>3</v>
      </c>
      <c r="CX13" s="39" t="str">
        <f>'Pick Sheet'!CX9</f>
        <v>Casey</v>
      </c>
      <c r="CY13" s="39">
        <f>VLOOKUP(Scoreboard!CX13,scores,7)</f>
        <v>3</v>
      </c>
      <c r="CZ13" s="39" t="str">
        <f>'Pick Sheet'!CZ9</f>
        <v>McIlroy</v>
      </c>
      <c r="DA13" s="39">
        <f>VLOOKUP(Scoreboard!CZ13,scores,7)</f>
        <v>-1</v>
      </c>
      <c r="DB13" s="39" t="str">
        <f>'Pick Sheet'!DB9</f>
        <v>Rose</v>
      </c>
      <c r="DC13" s="39">
        <f>VLOOKUP(Scoreboard!DB13,scores,7)</f>
        <v>-2</v>
      </c>
      <c r="DD13" s="39">
        <f>'Pick Sheet'!DD9</f>
        <v>0</v>
      </c>
      <c r="DE13" s="39" t="e">
        <f>VLOOKUP(Scoreboard!DD13,scores,7)</f>
        <v>#N/A</v>
      </c>
      <c r="DF13" s="39">
        <f>'Pick Sheet'!DF9</f>
        <v>0</v>
      </c>
      <c r="DG13" s="39" t="e">
        <f>VLOOKUP(Scoreboard!DF13,scores,7)</f>
        <v>#N/A</v>
      </c>
      <c r="DH13" s="39">
        <f>'Pick Sheet'!DH9</f>
        <v>0</v>
      </c>
      <c r="DI13" s="39" t="e">
        <f>VLOOKUP(Scoreboard!DH13,scores,7)</f>
        <v>#N/A</v>
      </c>
      <c r="DJ13" s="39">
        <f>'Pick Sheet'!DJ9</f>
        <v>0</v>
      </c>
      <c r="DK13" s="39" t="e">
        <f>VLOOKUP(Scoreboard!DJ13,scores,7)</f>
        <v>#N/A</v>
      </c>
    </row>
    <row r="14" spans="1:115" x14ac:dyDescent="0.2">
      <c r="A14" s="8" t="s">
        <v>3</v>
      </c>
      <c r="B14" s="39" t="str">
        <f>'Pick Sheet'!B10</f>
        <v>JohnsonD</v>
      </c>
      <c r="C14" s="39">
        <f>VLOOKUP(Scoreboard!B14,scores,7)</f>
        <v>-4</v>
      </c>
      <c r="D14" s="39" t="str">
        <f>'Pick Sheet'!D10</f>
        <v>Woods</v>
      </c>
      <c r="E14" s="39">
        <f>VLOOKUP(Scoreboard!D14,scores,7)</f>
        <v>3</v>
      </c>
      <c r="F14" s="39" t="str">
        <f>'Pick Sheet'!F10</f>
        <v>Woods</v>
      </c>
      <c r="G14" s="39">
        <f>VLOOKUP(Scoreboard!F14,scores,7)</f>
        <v>3</v>
      </c>
      <c r="H14" s="39" t="str">
        <f>'Pick Sheet'!H10</f>
        <v>Fowler</v>
      </c>
      <c r="I14" s="39">
        <f>VLOOKUP(Scoreboard!H14,scores,7)</f>
        <v>0</v>
      </c>
      <c r="J14" s="39" t="str">
        <f>'Pick Sheet'!J10</f>
        <v>Kuchar</v>
      </c>
      <c r="K14" s="39">
        <f>VLOOKUP(Scoreboard!J14,scores,7)</f>
        <v>3</v>
      </c>
      <c r="L14" s="39" t="str">
        <f>'Pick Sheet'!L10</f>
        <v>Rahm</v>
      </c>
      <c r="M14" s="39">
        <f>VLOOKUP(Scoreboard!L14,scores,7)</f>
        <v>-4</v>
      </c>
      <c r="N14" s="39" t="str">
        <f>'Pick Sheet'!N10</f>
        <v>Cantlay</v>
      </c>
      <c r="O14" s="39">
        <f>VLOOKUP(Scoreboard!N14,scores,7)</f>
        <v>4</v>
      </c>
      <c r="P14" s="39" t="str">
        <f>'Pick Sheet'!P10</f>
        <v>McIlroy</v>
      </c>
      <c r="Q14" s="39">
        <f>VLOOKUP(Scoreboard!P14,scores,7)</f>
        <v>-1</v>
      </c>
      <c r="R14" s="39" t="str">
        <f>'Pick Sheet'!R10</f>
        <v>Thomas</v>
      </c>
      <c r="S14" s="39">
        <f>VLOOKUP(Scoreboard!R14,scores,7)</f>
        <v>-5</v>
      </c>
      <c r="T14" s="39" t="str">
        <f>'Pick Sheet'!T10</f>
        <v>DeChambeau</v>
      </c>
      <c r="U14" s="39">
        <f>VLOOKUP(Scoreboard!T14,scores,7)</f>
        <v>2</v>
      </c>
      <c r="V14" s="39" t="str">
        <f>'Pick Sheet'!V10</f>
        <v>McIlroy</v>
      </c>
      <c r="W14" s="39">
        <f>VLOOKUP(Scoreboard!V14,scores,7)</f>
        <v>-1</v>
      </c>
      <c r="X14" s="39" t="str">
        <f>'Pick Sheet'!X10</f>
        <v>Watson</v>
      </c>
      <c r="Y14" s="39">
        <f>VLOOKUP(Scoreboard!X14,scores,7)</f>
        <v>-3</v>
      </c>
      <c r="Z14" s="39" t="str">
        <f>'Pick Sheet'!Z10</f>
        <v>Spieth</v>
      </c>
      <c r="AA14" s="39">
        <f>VLOOKUP(Scoreboard!Z14,scores,7)</f>
        <v>2</v>
      </c>
      <c r="AB14" s="39" t="str">
        <f>'Pick Sheet'!AB10</f>
        <v>Woods</v>
      </c>
      <c r="AC14" s="39">
        <f>VLOOKUP(Scoreboard!AB14,scores,7)</f>
        <v>3</v>
      </c>
      <c r="AD14" s="39" t="str">
        <f>'Pick Sheet'!AD10</f>
        <v>Watson</v>
      </c>
      <c r="AE14" s="39">
        <f>VLOOKUP(Scoreboard!AD14,scores,7)</f>
        <v>-3</v>
      </c>
      <c r="AF14" s="39" t="str">
        <f>'Pick Sheet'!AF10</f>
        <v>Watson</v>
      </c>
      <c r="AG14" s="39">
        <f>VLOOKUP(Scoreboard!AF14,scores,7)</f>
        <v>-3</v>
      </c>
      <c r="AH14" s="39" t="str">
        <f>'Pick Sheet'!AH10</f>
        <v>Thomas</v>
      </c>
      <c r="AI14" s="39">
        <f>VLOOKUP(Scoreboard!AH14,scores,7)</f>
        <v>-5</v>
      </c>
      <c r="AJ14" s="39" t="str">
        <f>'Pick Sheet'!AJ10</f>
        <v>Watson</v>
      </c>
      <c r="AK14" s="39">
        <f>VLOOKUP(Scoreboard!AJ14,scores,7)</f>
        <v>-3</v>
      </c>
      <c r="AL14" s="39" t="str">
        <f>'Pick Sheet'!AL10</f>
        <v>JohnsonZ</v>
      </c>
      <c r="AM14" s="39">
        <f>VLOOKUP(Scoreboard!AL14,scores,7)</f>
        <v>2</v>
      </c>
      <c r="AN14" s="39" t="str">
        <f>'Pick Sheet'!AN10</f>
        <v>Watson</v>
      </c>
      <c r="AO14" s="39">
        <f>VLOOKUP(Scoreboard!AN14,scores,7)</f>
        <v>-3</v>
      </c>
      <c r="AP14" s="39" t="str">
        <f>'Pick Sheet'!AP10</f>
        <v>Rose</v>
      </c>
      <c r="AQ14" s="39">
        <f>VLOOKUP(Scoreboard!AP14,scores,7)</f>
        <v>-2</v>
      </c>
      <c r="AR14" s="39" t="str">
        <f>'Pick Sheet'!AR10</f>
        <v>Cabrera-Bello</v>
      </c>
      <c r="AS14" s="39">
        <f>VLOOKUP(Scoreboard!AR14,scores,7)</f>
        <v>4</v>
      </c>
      <c r="AT14" s="39" t="str">
        <f>'Pick Sheet'!AT10</f>
        <v>Watson</v>
      </c>
      <c r="AU14" s="39">
        <f>VLOOKUP(Scoreboard!AT14,scores,7)</f>
        <v>-3</v>
      </c>
      <c r="AV14" s="39" t="str">
        <f>'Pick Sheet'!AV10</f>
        <v>Fowler</v>
      </c>
      <c r="AW14" s="39">
        <f>VLOOKUP(Scoreboard!AV14,scores,7)</f>
        <v>0</v>
      </c>
      <c r="AX14" s="39" t="str">
        <f>'Pick Sheet'!AX10</f>
        <v>Mickelson</v>
      </c>
      <c r="AY14" s="39">
        <f>VLOOKUP(Scoreboard!AX14,scores,7)</f>
        <v>7</v>
      </c>
      <c r="AZ14" s="39" t="str">
        <f>'Pick Sheet'!AZ10</f>
        <v>Spieth</v>
      </c>
      <c r="BA14" s="39">
        <f>VLOOKUP(Scoreboard!AZ14,scores,7)</f>
        <v>2</v>
      </c>
      <c r="BB14" s="39" t="str">
        <f>'Pick Sheet'!BB10</f>
        <v>JohnsonD</v>
      </c>
      <c r="BC14" s="39">
        <f>VLOOKUP(Scoreboard!BB14,scores,7)</f>
        <v>-4</v>
      </c>
      <c r="BD14" s="39" t="str">
        <f>'Pick Sheet'!BD10</f>
        <v>Scott</v>
      </c>
      <c r="BE14" s="39">
        <f>VLOOKUP(Scoreboard!BD14,scores,7)</f>
        <v>1</v>
      </c>
      <c r="BF14" s="39" t="str">
        <f>'Pick Sheet'!BF10</f>
        <v>Thomas</v>
      </c>
      <c r="BG14" s="39">
        <f>VLOOKUP(Scoreboard!BF14,scores,7)</f>
        <v>-5</v>
      </c>
      <c r="BH14" s="39" t="str">
        <f>'Pick Sheet'!BH10</f>
        <v>JohnsonD</v>
      </c>
      <c r="BI14" s="39">
        <f>VLOOKUP(Scoreboard!BH14,scores,7)</f>
        <v>-4</v>
      </c>
      <c r="BJ14" s="39" t="str">
        <f>'Pick Sheet'!BJ10</f>
        <v>McIlroy</v>
      </c>
      <c r="BK14" s="39">
        <f>VLOOKUP(Scoreboard!BJ14,scores,7)</f>
        <v>-1</v>
      </c>
      <c r="BL14" s="39" t="str">
        <f>'Pick Sheet'!BL10</f>
        <v>Mickelson</v>
      </c>
      <c r="BM14" s="39">
        <f>VLOOKUP(Scoreboard!BL14,scores,7)</f>
        <v>7</v>
      </c>
      <c r="BN14" s="39" t="str">
        <f>'Pick Sheet'!BN10</f>
        <v>Mickelson</v>
      </c>
      <c r="BO14" s="39">
        <f>VLOOKUP(Scoreboard!BN14,scores,7)</f>
        <v>7</v>
      </c>
      <c r="BP14" s="39" t="str">
        <f>'Pick Sheet'!BP10</f>
        <v>JohnsonD</v>
      </c>
      <c r="BQ14" s="39">
        <f>VLOOKUP(Scoreboard!BP14,scores,7)</f>
        <v>-4</v>
      </c>
      <c r="BR14" s="39" t="str">
        <f>'Pick Sheet'!BR10</f>
        <v>JohnsonD</v>
      </c>
      <c r="BS14" s="39">
        <f>VLOOKUP(Scoreboard!BR14,scores,7)</f>
        <v>-4</v>
      </c>
      <c r="BT14" s="39" t="str">
        <f>'Pick Sheet'!BT10</f>
        <v>Reed</v>
      </c>
      <c r="BU14" s="39">
        <f>VLOOKUP(Scoreboard!BT14,scores,7)</f>
        <v>-6</v>
      </c>
      <c r="BV14" s="39" t="str">
        <f>'Pick Sheet'!BV10</f>
        <v>Spieth</v>
      </c>
      <c r="BW14" s="39">
        <f>VLOOKUP(Scoreboard!BV14,scores,7)</f>
        <v>2</v>
      </c>
      <c r="BX14" s="39" t="str">
        <f>'Pick Sheet'!BX10</f>
        <v>Thomas</v>
      </c>
      <c r="BY14" s="39">
        <f>VLOOKUP(Scoreboard!BX14,scores,7)</f>
        <v>-5</v>
      </c>
      <c r="BZ14" s="39" t="str">
        <f>'Pick Sheet'!BZ10</f>
        <v>McIlroy</v>
      </c>
      <c r="CA14" s="39">
        <f>VLOOKUP(Scoreboard!BZ14,scores,7)</f>
        <v>-1</v>
      </c>
      <c r="CB14" s="39" t="str">
        <f>'Pick Sheet'!CB10</f>
        <v>Mickelson</v>
      </c>
      <c r="CC14" s="39">
        <f>VLOOKUP(Scoreboard!CB14,scores,7)</f>
        <v>7</v>
      </c>
      <c r="CD14" s="39" t="str">
        <f>'Pick Sheet'!CD10</f>
        <v>Watson</v>
      </c>
      <c r="CE14" s="39">
        <f>VLOOKUP(Scoreboard!CD14,scores,7)</f>
        <v>-3</v>
      </c>
      <c r="CF14" s="39" t="str">
        <f>'Pick Sheet'!CF10</f>
        <v>Day</v>
      </c>
      <c r="CG14" s="39">
        <f>VLOOKUP(Scoreboard!CF14,scores,7)</f>
        <v>-1</v>
      </c>
      <c r="CH14" s="39" t="str">
        <f>'Pick Sheet'!CH10</f>
        <v>McIlroy</v>
      </c>
      <c r="CI14" s="39">
        <f>VLOOKUP(Scoreboard!CH14,scores,7)</f>
        <v>-1</v>
      </c>
      <c r="CJ14" s="39" t="str">
        <f>'Pick Sheet'!CJ10</f>
        <v>McIlroy</v>
      </c>
      <c r="CK14" s="39">
        <f>VLOOKUP(Scoreboard!CJ14,scores,7)</f>
        <v>-1</v>
      </c>
      <c r="CL14" s="39" t="str">
        <f>'Pick Sheet'!CL10</f>
        <v>McIlroy</v>
      </c>
      <c r="CM14" s="39">
        <f>VLOOKUP(Scoreboard!CL14,scores,7)</f>
        <v>-1</v>
      </c>
      <c r="CN14" s="39" t="str">
        <f>'Pick Sheet'!CN10</f>
        <v>Kuchar</v>
      </c>
      <c r="CO14" s="39">
        <f>VLOOKUP(Scoreboard!CN14,scores,7)</f>
        <v>3</v>
      </c>
      <c r="CP14" s="39" t="str">
        <f>'Pick Sheet'!CP10</f>
        <v>Watson</v>
      </c>
      <c r="CQ14" s="39">
        <f>VLOOKUP(Scoreboard!CP14,scores,7)</f>
        <v>-3</v>
      </c>
      <c r="CR14" s="39" t="str">
        <f>'Pick Sheet'!CR10</f>
        <v>Fleetwood</v>
      </c>
      <c r="CS14" s="39">
        <f>VLOOKUP(Scoreboard!CR14,scores,7)</f>
        <v>0</v>
      </c>
      <c r="CT14" s="39" t="str">
        <f>'Pick Sheet'!CT10</f>
        <v>Watson</v>
      </c>
      <c r="CU14" s="39">
        <f>VLOOKUP(Scoreboard!CT14,scores,7)</f>
        <v>-3</v>
      </c>
      <c r="CV14" s="39" t="str">
        <f>'Pick Sheet'!CV10</f>
        <v>Thomas</v>
      </c>
      <c r="CW14" s="39">
        <f>VLOOKUP(Scoreboard!CV14,scores,7)</f>
        <v>-5</v>
      </c>
      <c r="CX14" s="39" t="str">
        <f>'Pick Sheet'!CX10</f>
        <v>Noren</v>
      </c>
      <c r="CY14" s="39">
        <f>VLOOKUP(Scoreboard!CX14,scores,7)</f>
        <v>7</v>
      </c>
      <c r="CZ14" s="39" t="str">
        <f>'Pick Sheet'!CZ10</f>
        <v>Thomas</v>
      </c>
      <c r="DA14" s="39">
        <f>VLOOKUP(Scoreboard!CZ14,scores,7)</f>
        <v>-5</v>
      </c>
      <c r="DB14" s="39" t="str">
        <f>'Pick Sheet'!DB10</f>
        <v>McIlroy</v>
      </c>
      <c r="DC14" s="39">
        <f>VLOOKUP(Scoreboard!DB14,scores,7)</f>
        <v>-1</v>
      </c>
      <c r="DD14" s="39">
        <f>'Pick Sheet'!DD10</f>
        <v>0</v>
      </c>
      <c r="DE14" s="39" t="e">
        <f>VLOOKUP(Scoreboard!DD14,scores,7)</f>
        <v>#N/A</v>
      </c>
      <c r="DF14" s="39">
        <f>'Pick Sheet'!DF10</f>
        <v>0</v>
      </c>
      <c r="DG14" s="39" t="e">
        <f>VLOOKUP(Scoreboard!DF14,scores,7)</f>
        <v>#N/A</v>
      </c>
      <c r="DH14" s="39">
        <f>'Pick Sheet'!DH10</f>
        <v>0</v>
      </c>
      <c r="DI14" s="39" t="e">
        <f>VLOOKUP(Scoreboard!DH14,scores,7)</f>
        <v>#N/A</v>
      </c>
      <c r="DJ14" s="39">
        <f>'Pick Sheet'!DJ10</f>
        <v>0</v>
      </c>
      <c r="DK14" s="39" t="e">
        <f>VLOOKUP(Scoreboard!DJ14,scores,7)</f>
        <v>#N/A</v>
      </c>
    </row>
    <row r="15" spans="1:115" s="31" customFormat="1" ht="13.5" thickBot="1" x14ac:dyDescent="0.25">
      <c r="A15" s="9" t="s">
        <v>4</v>
      </c>
      <c r="B15" s="40" t="str">
        <f>'Pick Sheet'!B11</f>
        <v>Perez</v>
      </c>
      <c r="C15" s="40">
        <f>VLOOKUP(Scoreboard!B15,scores,7)</f>
        <v>7</v>
      </c>
      <c r="D15" s="40" t="str">
        <f>'Pick Sheet'!D11</f>
        <v>Spieth</v>
      </c>
      <c r="E15" s="40">
        <f>VLOOKUP(Scoreboard!D15,scores,7)</f>
        <v>2</v>
      </c>
      <c r="F15" s="40" t="str">
        <f>'Pick Sheet'!F11</f>
        <v>Leishman</v>
      </c>
      <c r="G15" s="40">
        <f>VLOOKUP(Scoreboard!F15,scores,7)</f>
        <v>-5</v>
      </c>
      <c r="H15" s="40" t="str">
        <f>'Pick Sheet'!H11</f>
        <v>Mickelson</v>
      </c>
      <c r="I15" s="40">
        <f>VLOOKUP(Scoreboard!H15,scores,7)</f>
        <v>7</v>
      </c>
      <c r="J15" s="40" t="str">
        <f>'Pick Sheet'!J11</f>
        <v>Noren</v>
      </c>
      <c r="K15" s="40">
        <f>VLOOKUP(Scoreboard!J15,scores,7)</f>
        <v>7</v>
      </c>
      <c r="L15" s="40" t="str">
        <f>'Pick Sheet'!L11</f>
        <v>JohnsonD</v>
      </c>
      <c r="M15" s="40">
        <f>VLOOKUP(Scoreboard!L15,scores,7)</f>
        <v>-4</v>
      </c>
      <c r="N15" s="40" t="str">
        <f>'Pick Sheet'!N11</f>
        <v>Moore</v>
      </c>
      <c r="O15" s="40">
        <f>VLOOKUP(Scoreboard!N15,scores,7)</f>
        <v>0</v>
      </c>
      <c r="P15" s="40" t="str">
        <f>'Pick Sheet'!P11</f>
        <v>Watson</v>
      </c>
      <c r="Q15" s="40">
        <f>VLOOKUP(Scoreboard!P15,scores,7)</f>
        <v>-3</v>
      </c>
      <c r="R15" s="40" t="str">
        <f>'Pick Sheet'!R11</f>
        <v>Aphibarnrat</v>
      </c>
      <c r="S15" s="40">
        <f>VLOOKUP(Scoreboard!R15,scores,7)</f>
        <v>-2</v>
      </c>
      <c r="T15" s="40" t="str">
        <f>'Pick Sheet'!T11</f>
        <v>Kuchar</v>
      </c>
      <c r="U15" s="40">
        <f>VLOOKUP(Scoreboard!T15,scores,7)</f>
        <v>3</v>
      </c>
      <c r="V15" s="40" t="str">
        <f>'Pick Sheet'!V11</f>
        <v>Watson</v>
      </c>
      <c r="W15" s="40">
        <f>VLOOKUP(Scoreboard!V15,scores,7)</f>
        <v>-3</v>
      </c>
      <c r="X15" s="40" t="str">
        <f>'Pick Sheet'!X11</f>
        <v>Mickelson</v>
      </c>
      <c r="Y15" s="40">
        <f>VLOOKUP(Scoreboard!X15,scores,7)</f>
        <v>7</v>
      </c>
      <c r="Z15" s="40" t="str">
        <f>'Pick Sheet'!Z11</f>
        <v>Reed</v>
      </c>
      <c r="AA15" s="40">
        <f>VLOOKUP(Scoreboard!Z15,scores,7)</f>
        <v>-6</v>
      </c>
      <c r="AB15" s="40" t="str">
        <f>'Pick Sheet'!AB11</f>
        <v>Li</v>
      </c>
      <c r="AC15" s="40">
        <f>VLOOKUP(Scoreboard!AB15,scores,7)</f>
        <v>4</v>
      </c>
      <c r="AD15" s="40" t="str">
        <f>'Pick Sheet'!AD11</f>
        <v>Poulter</v>
      </c>
      <c r="AE15" s="40">
        <f>VLOOKUP(Scoreboard!AD15,scores,7)</f>
        <v>3</v>
      </c>
      <c r="AF15" s="40" t="str">
        <f>'Pick Sheet'!AF11</f>
        <v>McIlroy</v>
      </c>
      <c r="AG15" s="40">
        <f>VLOOKUP(Scoreboard!AF15,scores,7)</f>
        <v>-1</v>
      </c>
      <c r="AH15" s="40" t="str">
        <f>'Pick Sheet'!AH11</f>
        <v>Woods</v>
      </c>
      <c r="AI15" s="40">
        <f>VLOOKUP(Scoreboard!AH15,scores,7)</f>
        <v>3</v>
      </c>
      <c r="AJ15" s="40" t="str">
        <f>'Pick Sheet'!AJ11</f>
        <v>Stenson</v>
      </c>
      <c r="AK15" s="40">
        <f>VLOOKUP(Scoreboard!AJ15,scores,7)</f>
        <v>-2</v>
      </c>
      <c r="AL15" s="40" t="str">
        <f>'Pick Sheet'!AL11</f>
        <v>Schauffele</v>
      </c>
      <c r="AM15" s="40">
        <f>VLOOKUP(Scoreboard!AL15,scores,7)</f>
        <v>6</v>
      </c>
      <c r="AN15" s="40" t="str">
        <f>'Pick Sheet'!AN11</f>
        <v>JohnsonD</v>
      </c>
      <c r="AO15" s="40">
        <f>VLOOKUP(Scoreboard!AN15,scores,7)</f>
        <v>-4</v>
      </c>
      <c r="AP15" s="40" t="str">
        <f>'Pick Sheet'!AP11</f>
        <v>Woods</v>
      </c>
      <c r="AQ15" s="40">
        <f>VLOOKUP(Scoreboard!AP15,scores,7)</f>
        <v>3</v>
      </c>
      <c r="AR15" s="40" t="str">
        <f>'Pick Sheet'!AR11</f>
        <v>Kuchar</v>
      </c>
      <c r="AS15" s="40">
        <f>VLOOKUP(Scoreboard!AR15,scores,7)</f>
        <v>3</v>
      </c>
      <c r="AT15" s="40" t="str">
        <f>'Pick Sheet'!AT11</f>
        <v>Kuchar</v>
      </c>
      <c r="AU15" s="40">
        <f>VLOOKUP(Scoreboard!AT15,scores,7)</f>
        <v>3</v>
      </c>
      <c r="AV15" s="40" t="str">
        <f>'Pick Sheet'!AV11</f>
        <v>Rahm</v>
      </c>
      <c r="AW15" s="40">
        <f>VLOOKUP(Scoreboard!AV15,scores,7)</f>
        <v>-4</v>
      </c>
      <c r="AX15" s="40" t="str">
        <f>'Pick Sheet'!AX11</f>
        <v>McIlroy</v>
      </c>
      <c r="AY15" s="40">
        <f>VLOOKUP(Scoreboard!AX15,scores,7)</f>
        <v>-1</v>
      </c>
      <c r="AZ15" s="40" t="str">
        <f>'Pick Sheet'!AZ11</f>
        <v>Rose</v>
      </c>
      <c r="BA15" s="40">
        <f>VLOOKUP(Scoreboard!AZ15,scores,7)</f>
        <v>-2</v>
      </c>
      <c r="BB15" s="40" t="str">
        <f>'Pick Sheet'!BB11</f>
        <v>Woods</v>
      </c>
      <c r="BC15" s="40">
        <f>VLOOKUP(Scoreboard!BB15,scores,7)</f>
        <v>3</v>
      </c>
      <c r="BD15" s="40" t="str">
        <f>'Pick Sheet'!BD11</f>
        <v>Poulter</v>
      </c>
      <c r="BE15" s="40">
        <f>VLOOKUP(Scoreboard!BD15,scores,7)</f>
        <v>3</v>
      </c>
      <c r="BF15" s="40" t="str">
        <f>'Pick Sheet'!BF11</f>
        <v>Walker</v>
      </c>
      <c r="BG15" s="40">
        <f>VLOOKUP(Scoreboard!BF15,scores,7)</f>
        <v>-1</v>
      </c>
      <c r="BH15" s="40" t="str">
        <f>'Pick Sheet'!BH11</f>
        <v>Spieth</v>
      </c>
      <c r="BI15" s="40">
        <f>VLOOKUP(Scoreboard!BH15,scores,7)</f>
        <v>2</v>
      </c>
      <c r="BJ15" s="40" t="str">
        <f>'Pick Sheet'!BJ11</f>
        <v>Spieth</v>
      </c>
      <c r="BK15" s="40">
        <f>VLOOKUP(Scoreboard!BJ15,scores,7)</f>
        <v>2</v>
      </c>
      <c r="BL15" s="40" t="str">
        <f>'Pick Sheet'!BL11</f>
        <v>McIlroy</v>
      </c>
      <c r="BM15" s="40">
        <f>VLOOKUP(Scoreboard!BL15,scores,7)</f>
        <v>-1</v>
      </c>
      <c r="BN15" s="40" t="str">
        <f>'Pick Sheet'!BN11</f>
        <v>DeChambeau</v>
      </c>
      <c r="BO15" s="40">
        <f>VLOOKUP(Scoreboard!BN15,scores,7)</f>
        <v>2</v>
      </c>
      <c r="BP15" s="40" t="str">
        <f>'Pick Sheet'!BP11</f>
        <v>McIlroy</v>
      </c>
      <c r="BQ15" s="40">
        <f>VLOOKUP(Scoreboard!BP15,scores,7)</f>
        <v>-1</v>
      </c>
      <c r="BR15" s="40" t="str">
        <f>'Pick Sheet'!BR11</f>
        <v>Matsuyama</v>
      </c>
      <c r="BS15" s="40">
        <f>VLOOKUP(Scoreboard!BR15,scores,7)</f>
        <v>-1</v>
      </c>
      <c r="BT15" s="40" t="str">
        <f>'Pick Sheet'!BT11</f>
        <v>Garcia</v>
      </c>
      <c r="BU15" s="40">
        <f>VLOOKUP(Scoreboard!BT15,scores,7)</f>
        <v>6</v>
      </c>
      <c r="BV15" s="40" t="str">
        <f>'Pick Sheet'!BV11</f>
        <v>Hoffman</v>
      </c>
      <c r="BW15" s="40">
        <f>VLOOKUP(Scoreboard!BV15,scores,7)</f>
        <v>1</v>
      </c>
      <c r="BX15" s="40" t="str">
        <f>'Pick Sheet'!BX11</f>
        <v>Spieth</v>
      </c>
      <c r="BY15" s="40">
        <f>VLOOKUP(Scoreboard!BX15,scores,7)</f>
        <v>2</v>
      </c>
      <c r="BZ15" s="40" t="str">
        <f>'Pick Sheet'!BZ11</f>
        <v>JohnsonD</v>
      </c>
      <c r="CA15" s="40">
        <f>VLOOKUP(Scoreboard!BZ15,scores,7)</f>
        <v>-4</v>
      </c>
      <c r="CB15" s="40" t="str">
        <f>'Pick Sheet'!CB11</f>
        <v>Thomas</v>
      </c>
      <c r="CC15" s="40">
        <f>VLOOKUP(Scoreboard!CB15,scores,7)</f>
        <v>-5</v>
      </c>
      <c r="CD15" s="40" t="str">
        <f>'Pick Sheet'!CD11</f>
        <v>Fleetwood</v>
      </c>
      <c r="CE15" s="40">
        <f>VLOOKUP(Scoreboard!CD15,scores,7)</f>
        <v>0</v>
      </c>
      <c r="CF15" s="40" t="str">
        <f>'Pick Sheet'!CF11</f>
        <v>McIlroy</v>
      </c>
      <c r="CG15" s="40">
        <f>VLOOKUP(Scoreboard!CF15,scores,7)</f>
        <v>-1</v>
      </c>
      <c r="CH15" s="40" t="str">
        <f>'Pick Sheet'!CH11</f>
        <v>Woods</v>
      </c>
      <c r="CI15" s="40">
        <f>VLOOKUP(Scoreboard!CH15,scores,7)</f>
        <v>3</v>
      </c>
      <c r="CJ15" s="40" t="str">
        <f>'Pick Sheet'!CJ11</f>
        <v>Kuchar</v>
      </c>
      <c r="CK15" s="40">
        <f>VLOOKUP(Scoreboard!CJ15,scores,7)</f>
        <v>3</v>
      </c>
      <c r="CL15" s="40" t="str">
        <f>'Pick Sheet'!CL11</f>
        <v>Casey</v>
      </c>
      <c r="CM15" s="40">
        <f>VLOOKUP(Scoreboard!CL15,scores,7)</f>
        <v>3</v>
      </c>
      <c r="CN15" s="40" t="str">
        <f>'Pick Sheet'!CN11</f>
        <v>Fowler</v>
      </c>
      <c r="CO15" s="40">
        <f>VLOOKUP(Scoreboard!CN15,scores,7)</f>
        <v>0</v>
      </c>
      <c r="CP15" s="40" t="str">
        <f>'Pick Sheet'!CP11</f>
        <v>Day</v>
      </c>
      <c r="CQ15" s="40">
        <f>VLOOKUP(Scoreboard!CP15,scores,7)</f>
        <v>-1</v>
      </c>
      <c r="CR15" s="40" t="str">
        <f>'Pick Sheet'!CR11</f>
        <v>Fowler</v>
      </c>
      <c r="CS15" s="40">
        <f>VLOOKUP(Scoreboard!CR15,scores,7)</f>
        <v>0</v>
      </c>
      <c r="CT15" s="40" t="str">
        <f>'Pick Sheet'!CT11</f>
        <v>Noren</v>
      </c>
      <c r="CU15" s="40">
        <f>VLOOKUP(Scoreboard!CT15,scores,7)</f>
        <v>7</v>
      </c>
      <c r="CV15" s="40" t="str">
        <f>'Pick Sheet'!CV11</f>
        <v>Stenson</v>
      </c>
      <c r="CW15" s="40">
        <f>VLOOKUP(Scoreboard!CV15,scores,7)</f>
        <v>-2</v>
      </c>
      <c r="CX15" s="40" t="str">
        <f>'Pick Sheet'!CX11</f>
        <v>Watson</v>
      </c>
      <c r="CY15" s="40">
        <f>VLOOKUP(Scoreboard!CX15,scores,7)</f>
        <v>-3</v>
      </c>
      <c r="CZ15" s="40" t="str">
        <f>'Pick Sheet'!CZ11</f>
        <v>Schwartzel</v>
      </c>
      <c r="DA15" s="40">
        <f>VLOOKUP(Scoreboard!CZ15,scores,7)</f>
        <v>6</v>
      </c>
      <c r="DB15" s="40" t="str">
        <f>'Pick Sheet'!DB11</f>
        <v>Thomas</v>
      </c>
      <c r="DC15" s="40">
        <f>VLOOKUP(Scoreboard!DB15,scores,7)</f>
        <v>-5</v>
      </c>
      <c r="DD15" s="40">
        <f>'Pick Sheet'!DD11</f>
        <v>0</v>
      </c>
      <c r="DE15" s="40" t="e">
        <f>VLOOKUP(Scoreboard!DD15,scores,7)</f>
        <v>#N/A</v>
      </c>
      <c r="DF15" s="40">
        <f>'Pick Sheet'!DF11</f>
        <v>0</v>
      </c>
      <c r="DG15" s="40" t="e">
        <f>VLOOKUP(Scoreboard!DF15,scores,7)</f>
        <v>#N/A</v>
      </c>
      <c r="DH15" s="40">
        <f>'Pick Sheet'!DH11</f>
        <v>0</v>
      </c>
      <c r="DI15" s="40" t="e">
        <f>VLOOKUP(Scoreboard!DH15,scores,7)</f>
        <v>#N/A</v>
      </c>
      <c r="DJ15" s="40">
        <f>'Pick Sheet'!DJ11</f>
        <v>0</v>
      </c>
      <c r="DK15" s="40" t="e">
        <f>VLOOKUP(Scoreboard!DJ15,scores,7)</f>
        <v>#N/A</v>
      </c>
    </row>
    <row r="16" spans="1:115" ht="13.5" thickTop="1" x14ac:dyDescent="0.2">
      <c r="A16" s="8" t="s">
        <v>6</v>
      </c>
      <c r="B16" s="8"/>
      <c r="C16" s="8">
        <f t="shared" ref="C16" si="28">SUM(C12:C15)</f>
        <v>-4</v>
      </c>
      <c r="D16" s="8"/>
      <c r="E16" s="8">
        <f t="shared" ref="E16" si="29">SUM(E12:E15)</f>
        <v>9</v>
      </c>
      <c r="F16" s="8"/>
      <c r="G16" s="8">
        <f t="shared" ref="G16" si="30">SUM(G12:G15)</f>
        <v>-4</v>
      </c>
      <c r="H16" s="8"/>
      <c r="I16" s="8">
        <f t="shared" ref="I16" si="31">SUM(I12:I15)</f>
        <v>8</v>
      </c>
      <c r="J16" s="8"/>
      <c r="K16" s="8">
        <f t="shared" ref="K16" si="32">SUM(K12:K15)</f>
        <v>11</v>
      </c>
      <c r="L16" s="8"/>
      <c r="M16" s="8">
        <f t="shared" ref="M16" si="33">SUM(M12:M15)</f>
        <v>-11</v>
      </c>
      <c r="N16" s="8"/>
      <c r="O16" s="8">
        <f t="shared" ref="O16" si="34">SUM(O12:O15)</f>
        <v>6</v>
      </c>
      <c r="P16" s="8"/>
      <c r="Q16" s="8">
        <f t="shared" ref="Q16" si="35">SUM(Q12:Q15)</f>
        <v>-13</v>
      </c>
      <c r="R16" s="8"/>
      <c r="S16" s="8">
        <f t="shared" ref="S16" si="36">SUM(S12:S15)</f>
        <v>-1</v>
      </c>
      <c r="T16" s="8"/>
      <c r="U16" s="8">
        <f t="shared" ref="U16" si="37">SUM(U12:U15)</f>
        <v>-2</v>
      </c>
      <c r="V16" s="8"/>
      <c r="W16" s="8">
        <f t="shared" ref="W16" si="38">SUM(W12:W15)</f>
        <v>2</v>
      </c>
      <c r="X16" s="8"/>
      <c r="Y16" s="8">
        <f t="shared" ref="Y16" si="39">SUM(Y12:Y15)</f>
        <v>4</v>
      </c>
      <c r="Z16" s="8"/>
      <c r="AA16" s="8">
        <f t="shared" ref="AA16" si="40">SUM(AA12:AA15)</f>
        <v>-6</v>
      </c>
      <c r="AB16" s="8"/>
      <c r="AC16" s="8">
        <f t="shared" ref="AC16" si="41">SUM(AC12:AC15)</f>
        <v>2</v>
      </c>
      <c r="AD16" s="8"/>
      <c r="AE16" s="8">
        <f t="shared" ref="AE16" si="42">SUM(AE12:AE15)</f>
        <v>2</v>
      </c>
      <c r="AF16" s="8"/>
      <c r="AG16" s="8">
        <f t="shared" ref="AG16" si="43">SUM(AG12:AG15)</f>
        <v>-4</v>
      </c>
      <c r="AH16" s="8"/>
      <c r="AI16" s="8">
        <f t="shared" ref="AI16" si="44">SUM(AI12:AI15)</f>
        <v>-7</v>
      </c>
      <c r="AJ16" s="8"/>
      <c r="AK16" s="8">
        <f t="shared" ref="AK16" si="45">SUM(AK12:AK15)</f>
        <v>-8</v>
      </c>
      <c r="AL16" s="8"/>
      <c r="AM16" s="8">
        <f t="shared" ref="AM16" si="46">SUM(AM12:AM15)</f>
        <v>2</v>
      </c>
      <c r="AN16" s="8"/>
      <c r="AO16" s="8">
        <f t="shared" ref="AO16" si="47">SUM(AO12:AO15)</f>
        <v>1</v>
      </c>
      <c r="AP16" s="8"/>
      <c r="AQ16" s="8">
        <f t="shared" ref="AQ16" si="48">SUM(AQ12:AQ15)</f>
        <v>3</v>
      </c>
      <c r="AR16" s="8"/>
      <c r="AS16" s="8">
        <f t="shared" ref="AS16" si="49">SUM(AS12:AS15)</f>
        <v>1</v>
      </c>
      <c r="AT16" s="8"/>
      <c r="AU16" s="8">
        <f t="shared" ref="AU16" si="50">SUM(AU12:AU15)</f>
        <v>1</v>
      </c>
      <c r="AV16" s="8"/>
      <c r="AW16" s="8">
        <f t="shared" ref="AW16" si="51">SUM(AW12:AW15)</f>
        <v>-2</v>
      </c>
      <c r="AX16" s="8"/>
      <c r="AY16" s="8">
        <f t="shared" ref="AY16" si="52">SUM(AY12:AY15)</f>
        <v>1</v>
      </c>
      <c r="AZ16" s="8"/>
      <c r="BA16" s="8">
        <f t="shared" ref="BA16" si="53">SUM(BA12:BA15)</f>
        <v>0</v>
      </c>
      <c r="BB16" s="8"/>
      <c r="BC16" s="8">
        <f t="shared" ref="BC16" si="54">SUM(BC12:BC15)</f>
        <v>4</v>
      </c>
      <c r="BD16" s="8"/>
      <c r="BE16" s="8">
        <f t="shared" ref="BE16" si="55">SUM(BE12:BE15)</f>
        <v>9</v>
      </c>
      <c r="BF16" s="8"/>
      <c r="BG16" s="8">
        <f t="shared" ref="BG16" si="56">SUM(BG12:BG15)</f>
        <v>-4</v>
      </c>
      <c r="BH16" s="8"/>
      <c r="BI16" s="8">
        <f t="shared" ref="BI16" si="57">SUM(BI12:BI15)</f>
        <v>3</v>
      </c>
      <c r="BJ16" s="8"/>
      <c r="BK16" s="8">
        <f t="shared" ref="BK16" si="58">SUM(BK12:BK15)</f>
        <v>0</v>
      </c>
      <c r="BL16" s="8"/>
      <c r="BM16" s="8">
        <f t="shared" ref="BM16" si="59">SUM(BM12:BM15)</f>
        <v>-1</v>
      </c>
      <c r="BN16" s="8"/>
      <c r="BO16" s="8">
        <f t="shared" ref="BO16" si="60">SUM(BO12:BO15)</f>
        <v>8</v>
      </c>
      <c r="BP16" s="8"/>
      <c r="BQ16" s="8">
        <f t="shared" ref="BQ16" si="61">SUM(BQ12:BQ15)</f>
        <v>1</v>
      </c>
      <c r="BR16" s="8"/>
      <c r="BS16" s="8">
        <f t="shared" ref="BS16" si="62">SUM(BS12:BS15)</f>
        <v>-4</v>
      </c>
      <c r="BT16" s="8"/>
      <c r="BU16" s="8">
        <f t="shared" ref="BU16" si="63">SUM(BU12:BU15)</f>
        <v>-5</v>
      </c>
      <c r="BV16" s="8"/>
      <c r="BW16" s="8">
        <f t="shared" ref="BW16" si="64">SUM(BW12:BW15)</f>
        <v>-1</v>
      </c>
      <c r="BX16" s="8"/>
      <c r="BY16" s="8">
        <f t="shared" ref="BY16" si="65">SUM(BY12:BY15)</f>
        <v>-3</v>
      </c>
      <c r="BZ16" s="8"/>
      <c r="CA16" s="8">
        <f t="shared" ref="CA16" si="66">SUM(CA12:CA15)</f>
        <v>0</v>
      </c>
      <c r="CB16" s="8"/>
      <c r="CC16" s="8">
        <f t="shared" ref="CC16" si="67">SUM(CC12:CC15)</f>
        <v>0</v>
      </c>
      <c r="CD16" s="8"/>
      <c r="CE16" s="8">
        <f t="shared" ref="CE16" si="68">SUM(CE12:CE15)</f>
        <v>-5</v>
      </c>
      <c r="CF16" s="8"/>
      <c r="CG16" s="8">
        <f t="shared" ref="CG16" si="69">SUM(CG12:CG15)</f>
        <v>-1</v>
      </c>
      <c r="CH16" s="8"/>
      <c r="CI16" s="8">
        <f t="shared" ref="CI16" si="70">SUM(CI12:CI15)</f>
        <v>-3</v>
      </c>
      <c r="CJ16" s="8"/>
      <c r="CK16" s="8">
        <f t="shared" ref="CK16" si="71">SUM(CK12:CK15)</f>
        <v>11</v>
      </c>
      <c r="CL16" s="8"/>
      <c r="CM16" s="8">
        <f t="shared" ref="CM16" si="72">SUM(CM12:CM15)</f>
        <v>3</v>
      </c>
      <c r="CN16" s="8"/>
      <c r="CO16" s="8">
        <f t="shared" ref="CO16:CQ16" si="73">SUM(CO12:CO15)</f>
        <v>2</v>
      </c>
      <c r="CP16" s="8"/>
      <c r="CQ16" s="8">
        <f t="shared" si="73"/>
        <v>5</v>
      </c>
      <c r="CR16" s="8"/>
      <c r="CS16" s="8">
        <f t="shared" ref="CS16:CU16" si="74">SUM(CS12:CS15)</f>
        <v>-5</v>
      </c>
      <c r="CT16" s="8"/>
      <c r="CU16" s="8">
        <f t="shared" si="74"/>
        <v>13</v>
      </c>
      <c r="CV16" s="8"/>
      <c r="CW16" s="8">
        <f t="shared" ref="CW16" si="75">SUM(CW12:CW15)</f>
        <v>-2</v>
      </c>
      <c r="CX16" s="8"/>
      <c r="CY16" s="8">
        <f t="shared" ref="CY16:DA16" si="76">SUM(CY12:CY15)</f>
        <v>9</v>
      </c>
      <c r="CZ16" s="8"/>
      <c r="DA16" s="8">
        <f t="shared" si="76"/>
        <v>3</v>
      </c>
      <c r="DB16" s="8"/>
      <c r="DC16" s="8">
        <f t="shared" ref="DC16" si="77">SUM(DC12:DC15)</f>
        <v>-6</v>
      </c>
      <c r="DD16" s="8"/>
      <c r="DE16" s="8" t="e">
        <f t="shared" ref="DE16:DK16" si="78">SUM(DE12:DE15)</f>
        <v>#N/A</v>
      </c>
      <c r="DF16" s="8"/>
      <c r="DG16" s="8" t="e">
        <f t="shared" si="78"/>
        <v>#N/A</v>
      </c>
      <c r="DH16" s="8"/>
      <c r="DI16" s="8" t="e">
        <f t="shared" si="78"/>
        <v>#N/A</v>
      </c>
      <c r="DJ16" s="8"/>
      <c r="DK16" s="8" t="e">
        <f t="shared" si="78"/>
        <v>#N/A</v>
      </c>
    </row>
    <row r="17" spans="1:115" x14ac:dyDescent="0.2">
      <c r="A17" s="8" t="s">
        <v>7</v>
      </c>
      <c r="B17" s="8"/>
      <c r="C17" s="8">
        <f t="shared" ref="C17" si="79">MIN(C12:C15)</f>
        <v>-5</v>
      </c>
      <c r="D17" s="8"/>
      <c r="E17" s="8">
        <f t="shared" ref="E17" si="80">MIN(E12:E15)</f>
        <v>-3</v>
      </c>
      <c r="F17" s="8"/>
      <c r="G17" s="8">
        <f t="shared" ref="G17" si="81">MIN(G12:G15)</f>
        <v>-5</v>
      </c>
      <c r="H17" s="8"/>
      <c r="I17" s="8">
        <f t="shared" ref="I17" si="82">MIN(I12:I15)</f>
        <v>-2</v>
      </c>
      <c r="J17" s="8"/>
      <c r="K17" s="8">
        <f t="shared" ref="K17" si="83">MIN(K12:K15)</f>
        <v>-3</v>
      </c>
      <c r="L17" s="8"/>
      <c r="M17" s="8">
        <f t="shared" ref="M17" si="84">MIN(M12:M15)</f>
        <v>-4</v>
      </c>
      <c r="N17" s="8"/>
      <c r="O17" s="8">
        <f t="shared" ref="O17" si="85">MIN(O12:O15)</f>
        <v>-5</v>
      </c>
      <c r="P17" s="8"/>
      <c r="Q17" s="8">
        <f t="shared" ref="Q17" si="86">MIN(Q12:Q15)</f>
        <v>-5</v>
      </c>
      <c r="R17" s="8"/>
      <c r="S17" s="8">
        <f t="shared" ref="S17" si="87">MIN(S12:S15)</f>
        <v>-5</v>
      </c>
      <c r="T17" s="8"/>
      <c r="U17" s="8">
        <f t="shared" ref="U17" si="88">MIN(U12:U15)</f>
        <v>-5</v>
      </c>
      <c r="V17" s="8"/>
      <c r="W17" s="8">
        <f t="shared" ref="W17" si="89">MIN(W12:W15)</f>
        <v>-3</v>
      </c>
      <c r="X17" s="8"/>
      <c r="Y17" s="8">
        <f t="shared" ref="Y17" si="90">MIN(Y12:Y15)</f>
        <v>-3</v>
      </c>
      <c r="Z17" s="8"/>
      <c r="AA17" s="8">
        <f t="shared" ref="AA17" si="91">MIN(AA12:AA15)</f>
        <v>-6</v>
      </c>
      <c r="AB17" s="8"/>
      <c r="AC17" s="8">
        <f t="shared" ref="AC17" si="92">MIN(AC12:AC15)</f>
        <v>-4</v>
      </c>
      <c r="AD17" s="8"/>
      <c r="AE17" s="8">
        <f t="shared" ref="AE17" si="93">MIN(AE12:AE15)</f>
        <v>-3</v>
      </c>
      <c r="AF17" s="8"/>
      <c r="AG17" s="8">
        <f t="shared" ref="AG17" si="94">MIN(AG12:AG15)</f>
        <v>-3</v>
      </c>
      <c r="AH17" s="8"/>
      <c r="AI17" s="8">
        <f t="shared" ref="AI17" si="95">MIN(AI12:AI15)</f>
        <v>-5</v>
      </c>
      <c r="AJ17" s="8"/>
      <c r="AK17" s="8">
        <f t="shared" ref="AK17" si="96">MIN(AK12:AK15)</f>
        <v>-3</v>
      </c>
      <c r="AL17" s="8"/>
      <c r="AM17" s="8">
        <f t="shared" ref="AM17" si="97">MIN(AM12:AM15)</f>
        <v>-5</v>
      </c>
      <c r="AN17" s="8"/>
      <c r="AO17" s="8">
        <f t="shared" ref="AO17" si="98">MIN(AO12:AO15)</f>
        <v>-4</v>
      </c>
      <c r="AP17" s="8"/>
      <c r="AQ17" s="8">
        <f t="shared" ref="AQ17" si="99">MIN(AQ12:AQ15)</f>
        <v>-2</v>
      </c>
      <c r="AR17" s="8"/>
      <c r="AS17" s="8">
        <f t="shared" ref="AS17" si="100">MIN(AS12:AS15)</f>
        <v>-6</v>
      </c>
      <c r="AT17" s="8"/>
      <c r="AU17" s="8">
        <f t="shared" ref="AU17" si="101">MIN(AU12:AU15)</f>
        <v>-3</v>
      </c>
      <c r="AV17" s="8"/>
      <c r="AW17" s="8">
        <f t="shared" ref="AW17" si="102">MIN(AW12:AW15)</f>
        <v>-5</v>
      </c>
      <c r="AX17" s="8"/>
      <c r="AY17" s="8">
        <f t="shared" ref="AY17" si="103">MIN(AY12:AY15)</f>
        <v>-5</v>
      </c>
      <c r="AZ17" s="8"/>
      <c r="BA17" s="8">
        <f t="shared" ref="BA17" si="104">MIN(BA12:BA15)</f>
        <v>-3</v>
      </c>
      <c r="BB17" s="8"/>
      <c r="BC17" s="8">
        <f t="shared" ref="BC17" si="105">MIN(BC12:BC15)</f>
        <v>-4</v>
      </c>
      <c r="BD17" s="8"/>
      <c r="BE17" s="8">
        <f t="shared" ref="BE17" si="106">MIN(BE12:BE15)</f>
        <v>-1</v>
      </c>
      <c r="BF17" s="8"/>
      <c r="BG17" s="8">
        <f t="shared" ref="BG17" si="107">MIN(BG12:BG15)</f>
        <v>-5</v>
      </c>
      <c r="BH17" s="8"/>
      <c r="BI17" s="8">
        <f t="shared" ref="BI17" si="108">MIN(BI12:BI15)</f>
        <v>-4</v>
      </c>
      <c r="BJ17" s="8"/>
      <c r="BK17" s="8">
        <f t="shared" ref="BK17" si="109">MIN(BK12:BK15)</f>
        <v>-4</v>
      </c>
      <c r="BL17" s="8"/>
      <c r="BM17" s="8">
        <f t="shared" ref="BM17" si="110">MIN(BM12:BM15)</f>
        <v>-5</v>
      </c>
      <c r="BN17" s="8"/>
      <c r="BO17" s="8">
        <f t="shared" ref="BO17" si="111">MIN(BO12:BO15)</f>
        <v>-3</v>
      </c>
      <c r="BP17" s="8"/>
      <c r="BQ17" s="8">
        <f t="shared" ref="BQ17" si="112">MIN(BQ12:BQ15)</f>
        <v>-4</v>
      </c>
      <c r="BR17" s="8"/>
      <c r="BS17" s="8">
        <f t="shared" ref="BS17" si="113">MIN(BS12:BS15)</f>
        <v>-4</v>
      </c>
      <c r="BT17" s="8"/>
      <c r="BU17" s="8">
        <f t="shared" ref="BU17" si="114">MIN(BU12:BU15)</f>
        <v>-6</v>
      </c>
      <c r="BV17" s="8"/>
      <c r="BW17" s="8">
        <f t="shared" ref="BW17" si="115">MIN(BW12:BW15)</f>
        <v>-3</v>
      </c>
      <c r="BX17" s="8"/>
      <c r="BY17" s="8">
        <f t="shared" ref="BY17" si="116">MIN(BY12:BY15)</f>
        <v>-5</v>
      </c>
      <c r="BZ17" s="8"/>
      <c r="CA17" s="8">
        <f t="shared" ref="CA17" si="117">MIN(CA12:CA15)</f>
        <v>-4</v>
      </c>
      <c r="CB17" s="8"/>
      <c r="CC17" s="8">
        <f t="shared" ref="CC17" si="118">MIN(CC12:CC15)</f>
        <v>-5</v>
      </c>
      <c r="CD17" s="8"/>
      <c r="CE17" s="8">
        <f t="shared" ref="CE17" si="119">MIN(CE12:CE15)</f>
        <v>-5</v>
      </c>
      <c r="CF17" s="8"/>
      <c r="CG17" s="8">
        <f t="shared" ref="CG17" si="120">MIN(CG12:CG15)</f>
        <v>-2</v>
      </c>
      <c r="CH17" s="8"/>
      <c r="CI17" s="8">
        <f t="shared" ref="CI17" si="121">MIN(CI12:CI15)</f>
        <v>-3</v>
      </c>
      <c r="CJ17" s="8"/>
      <c r="CK17" s="8">
        <f t="shared" ref="CK17" si="122">MIN(CK12:CK15)</f>
        <v>-1</v>
      </c>
      <c r="CL17" s="8"/>
      <c r="CM17" s="8">
        <f t="shared" ref="CM17:CO17" si="123">MIN(CM12:CM15)</f>
        <v>-2</v>
      </c>
      <c r="CN17" s="8"/>
      <c r="CO17" s="8">
        <f t="shared" si="123"/>
        <v>-1</v>
      </c>
      <c r="CP17" s="8"/>
      <c r="CQ17" s="8">
        <f t="shared" ref="CQ17:CS17" si="124">MIN(CQ12:CQ15)</f>
        <v>-3</v>
      </c>
      <c r="CR17" s="8"/>
      <c r="CS17" s="8">
        <f t="shared" si="124"/>
        <v>-4</v>
      </c>
      <c r="CT17" s="8"/>
      <c r="CU17" s="8">
        <f t="shared" ref="CU17:CW17" si="125">MIN(CU12:CU15)</f>
        <v>-3</v>
      </c>
      <c r="CV17" s="8"/>
      <c r="CW17" s="8">
        <f t="shared" si="125"/>
        <v>-5</v>
      </c>
      <c r="CX17" s="8"/>
      <c r="CY17" s="8">
        <f t="shared" ref="CY17:DA17" si="126">MIN(CY12:CY15)</f>
        <v>-3</v>
      </c>
      <c r="CZ17" s="8"/>
      <c r="DA17" s="8">
        <f t="shared" si="126"/>
        <v>-5</v>
      </c>
      <c r="DB17" s="8"/>
      <c r="DC17" s="8">
        <f t="shared" ref="DC17" si="127">MIN(DC12:DC15)</f>
        <v>-5</v>
      </c>
      <c r="DD17" s="8"/>
      <c r="DE17" s="8" t="e">
        <f t="shared" ref="DE17:DK17" si="128">MIN(DE12:DE15)</f>
        <v>#N/A</v>
      </c>
      <c r="DF17" s="8"/>
      <c r="DG17" s="8" t="e">
        <f t="shared" si="128"/>
        <v>#N/A</v>
      </c>
      <c r="DH17" s="8"/>
      <c r="DI17" s="8" t="e">
        <f t="shared" si="128"/>
        <v>#N/A</v>
      </c>
      <c r="DJ17" s="8"/>
      <c r="DK17" s="8" t="e">
        <f t="shared" si="128"/>
        <v>#N/A</v>
      </c>
    </row>
    <row r="18" spans="1:115" x14ac:dyDescent="0.2">
      <c r="A18" s="8"/>
      <c r="B18" s="8"/>
      <c r="D18" s="8"/>
      <c r="F18" s="8"/>
      <c r="H18" s="8"/>
      <c r="J18" s="8"/>
      <c r="L18" s="8"/>
      <c r="N18" s="8"/>
      <c r="P18" s="8"/>
      <c r="R18" s="8"/>
      <c r="T18" s="8"/>
      <c r="V18" s="8"/>
      <c r="X18" s="8"/>
      <c r="Z18" s="8"/>
      <c r="AB18" s="8"/>
      <c r="AD18" s="8"/>
      <c r="AF18" s="8"/>
      <c r="AH18" s="8"/>
      <c r="AJ18" s="8"/>
      <c r="AL18" s="8"/>
      <c r="AN18" s="8"/>
      <c r="AP18" s="8"/>
      <c r="AR18" s="8"/>
      <c r="AT18" s="8"/>
      <c r="AV18" s="8"/>
      <c r="AX18" s="8"/>
      <c r="AZ18" s="8"/>
      <c r="BB18" s="8"/>
      <c r="BD18" s="8"/>
      <c r="BF18" s="8"/>
      <c r="BH18" s="8"/>
      <c r="BJ18" s="8"/>
      <c r="BL18" s="8"/>
      <c r="BN18" s="8"/>
      <c r="BP18" s="8"/>
      <c r="BR18" s="8"/>
      <c r="BT18" s="8"/>
      <c r="BV18" s="8"/>
      <c r="BX18" s="8"/>
      <c r="BZ18" s="8"/>
      <c r="CB18" s="8"/>
      <c r="CD18" s="8"/>
      <c r="CF18" s="8"/>
      <c r="CH18" s="8"/>
      <c r="CJ18" s="8"/>
      <c r="CL18" s="8"/>
      <c r="CN18" s="8"/>
      <c r="CP18" s="8"/>
      <c r="CR18" s="8"/>
      <c r="CT18" s="8"/>
      <c r="CV18" s="8"/>
      <c r="CX18" s="8"/>
      <c r="CZ18" s="8"/>
      <c r="DB18" s="8"/>
      <c r="DD18" s="8"/>
      <c r="DF18" s="8"/>
      <c r="DH18" s="8"/>
      <c r="DJ18" s="8"/>
    </row>
    <row r="19" spans="1:115" s="30" customFormat="1" x14ac:dyDescent="0.2">
      <c r="A19" s="10" t="s">
        <v>8</v>
      </c>
      <c r="B19" s="10"/>
      <c r="D19" s="10"/>
      <c r="F19" s="10"/>
      <c r="H19" s="10"/>
      <c r="J19" s="10"/>
      <c r="L19" s="10"/>
      <c r="N19" s="10"/>
      <c r="P19" s="10"/>
      <c r="R19" s="10"/>
      <c r="T19" s="10"/>
      <c r="V19" s="10"/>
      <c r="X19" s="10"/>
      <c r="Z19" s="10"/>
      <c r="AB19" s="10"/>
      <c r="AD19" s="10"/>
      <c r="AF19" s="10"/>
      <c r="AH19" s="10"/>
      <c r="AJ19" s="10"/>
      <c r="AL19" s="10"/>
      <c r="AN19" s="10"/>
      <c r="AP19" s="10"/>
      <c r="AR19" s="10"/>
      <c r="AT19" s="10"/>
      <c r="AV19" s="10"/>
      <c r="AX19" s="10"/>
      <c r="AZ19" s="10"/>
      <c r="BB19" s="10"/>
      <c r="BD19" s="10"/>
      <c r="BF19" s="10"/>
      <c r="BH19" s="10"/>
      <c r="BJ19" s="10"/>
      <c r="BL19" s="10"/>
      <c r="BN19" s="10"/>
      <c r="BP19" s="10"/>
      <c r="BR19" s="10"/>
      <c r="BT19" s="10"/>
      <c r="BV19" s="10"/>
      <c r="BX19" s="10"/>
      <c r="BZ19" s="10"/>
      <c r="CB19" s="10"/>
      <c r="CD19" s="10"/>
      <c r="CF19" s="10"/>
      <c r="CH19" s="10"/>
      <c r="CJ19" s="10"/>
      <c r="CL19" s="10"/>
      <c r="CN19" s="10"/>
      <c r="CP19" s="10"/>
      <c r="CR19" s="10"/>
      <c r="CT19" s="10"/>
      <c r="CV19" s="10"/>
      <c r="CX19" s="10"/>
      <c r="CZ19" s="10"/>
      <c r="DB19" s="10"/>
      <c r="DD19" s="10"/>
      <c r="DF19" s="10"/>
      <c r="DH19" s="10"/>
      <c r="DJ19" s="10"/>
    </row>
    <row r="20" spans="1:115" x14ac:dyDescent="0.2">
      <c r="A20" s="8" t="s">
        <v>1</v>
      </c>
      <c r="B20" s="39" t="str">
        <f>'Pick Sheet'!B13</f>
        <v>McIlroy</v>
      </c>
      <c r="C20" s="39">
        <f>VLOOKUP(Scoreboard!B20,scores,9)</f>
        <v>-7</v>
      </c>
      <c r="D20" s="39" t="str">
        <f>'Pick Sheet'!D13</f>
        <v>Watson</v>
      </c>
      <c r="E20" s="39">
        <f>VLOOKUP(Scoreboard!D20,scores,9)</f>
        <v>-4</v>
      </c>
      <c r="F20" s="39" t="str">
        <f>'Pick Sheet'!F13</f>
        <v>Woods</v>
      </c>
      <c r="G20" s="39">
        <f>VLOOKUP(Scoreboard!F20,scores,9)</f>
        <v>0</v>
      </c>
      <c r="H20" s="39" t="str">
        <f>'Pick Sheet'!H13</f>
        <v>Stenson</v>
      </c>
      <c r="I20" s="39">
        <f>VLOOKUP(Scoreboard!H20,scores,9)</f>
        <v>-2</v>
      </c>
      <c r="J20" s="39" t="str">
        <f>'Pick Sheet'!J13</f>
        <v>Rose</v>
      </c>
      <c r="K20" s="39">
        <f>VLOOKUP(Scoreboard!J20,scores,9)</f>
        <v>-1</v>
      </c>
      <c r="L20" s="39" t="str">
        <f>'Pick Sheet'!L13</f>
        <v>McIlroy</v>
      </c>
      <c r="M20" s="39">
        <f>VLOOKUP(Scoreboard!L20,scores,9)</f>
        <v>-7</v>
      </c>
      <c r="N20" s="39" t="str">
        <f>'Pick Sheet'!N13</f>
        <v>Rose</v>
      </c>
      <c r="O20" s="39">
        <f>VLOOKUP(Scoreboard!N20,scores,9)</f>
        <v>-1</v>
      </c>
      <c r="P20" s="39" t="str">
        <f>'Pick Sheet'!P13</f>
        <v>Fleetwood</v>
      </c>
      <c r="Q20" s="39">
        <f>VLOOKUP(Scoreboard!P20,scores,9)</f>
        <v>-6</v>
      </c>
      <c r="R20" s="39" t="str">
        <f>'Pick Sheet'!R13</f>
        <v>Thomas</v>
      </c>
      <c r="S20" s="39">
        <f>VLOOKUP(Scoreboard!R20,scores,9)</f>
        <v>-2</v>
      </c>
      <c r="T20" s="39" t="str">
        <f>'Pick Sheet'!T13</f>
        <v>Kuchar</v>
      </c>
      <c r="U20" s="39">
        <f>VLOOKUP(Scoreboard!T20,scores,9)</f>
        <v>0</v>
      </c>
      <c r="V20" s="39" t="str">
        <f>'Pick Sheet'!V13</f>
        <v>McIlroy</v>
      </c>
      <c r="W20" s="39">
        <f>VLOOKUP(Scoreboard!V20,scores,9)</f>
        <v>-7</v>
      </c>
      <c r="X20" s="39" t="str">
        <f>'Pick Sheet'!X13</f>
        <v>McIlroy</v>
      </c>
      <c r="Y20" s="39">
        <f>VLOOKUP(Scoreboard!X20,scores,9)</f>
        <v>-7</v>
      </c>
      <c r="Z20" s="39" t="str">
        <f>'Pick Sheet'!Z13</f>
        <v>Reed</v>
      </c>
      <c r="AA20" s="39">
        <f>VLOOKUP(Scoreboard!Z20,scores,9)</f>
        <v>-5</v>
      </c>
      <c r="AB20" s="39" t="str">
        <f>'Pick Sheet'!AB13</f>
        <v>JohnsonD</v>
      </c>
      <c r="AC20" s="39">
        <f>VLOOKUP(Scoreboard!AB20,scores,9)</f>
        <v>-1</v>
      </c>
      <c r="AD20" s="39" t="str">
        <f>'Pick Sheet'!AD13</f>
        <v>Spieth</v>
      </c>
      <c r="AE20" s="39">
        <f>VLOOKUP(Scoreboard!AD20,scores,9)</f>
        <v>-1</v>
      </c>
      <c r="AF20" s="39" t="str">
        <f>'Pick Sheet'!AF13</f>
        <v>Rahm</v>
      </c>
      <c r="AG20" s="39">
        <f>VLOOKUP(Scoreboard!AF20,scores,9)</f>
        <v>-7</v>
      </c>
      <c r="AH20" s="39" t="str">
        <f>'Pick Sheet'!AH13</f>
        <v>Rose</v>
      </c>
      <c r="AI20" s="39">
        <f>VLOOKUP(Scoreboard!AH20,scores,9)</f>
        <v>-1</v>
      </c>
      <c r="AJ20" s="39" t="str">
        <f>'Pick Sheet'!AJ13</f>
        <v>Stenson</v>
      </c>
      <c r="AK20" s="39">
        <f>VLOOKUP(Scoreboard!AJ20,scores,9)</f>
        <v>-2</v>
      </c>
      <c r="AL20" s="39" t="str">
        <f>'Pick Sheet'!AL13</f>
        <v>Thomas</v>
      </c>
      <c r="AM20" s="39">
        <f>VLOOKUP(Scoreboard!AL20,scores,9)</f>
        <v>-2</v>
      </c>
      <c r="AN20" s="39" t="str">
        <f>'Pick Sheet'!AN13</f>
        <v>McIlroy</v>
      </c>
      <c r="AO20" s="39">
        <f>VLOOKUP(Scoreboard!AN20,scores,9)</f>
        <v>-7</v>
      </c>
      <c r="AP20" s="39" t="str">
        <f>'Pick Sheet'!AP13</f>
        <v>Spieth</v>
      </c>
      <c r="AQ20" s="39">
        <f>VLOOKUP(Scoreboard!AP20,scores,9)</f>
        <v>-1</v>
      </c>
      <c r="AR20" s="39" t="str">
        <f>'Pick Sheet'!AR13</f>
        <v>Schauffele</v>
      </c>
      <c r="AS20" s="39">
        <f>VLOOKUP(Scoreboard!AR20,scores,9)</f>
        <v>0</v>
      </c>
      <c r="AT20" s="39" t="str">
        <f>'Pick Sheet'!AT13</f>
        <v>Thomas</v>
      </c>
      <c r="AU20" s="39">
        <f>VLOOKUP(Scoreboard!AT20,scores,9)</f>
        <v>-2</v>
      </c>
      <c r="AV20" s="39" t="str">
        <f>'Pick Sheet'!AV13</f>
        <v>Rahm</v>
      </c>
      <c r="AW20" s="39">
        <f>VLOOKUP(Scoreboard!AV20,scores,9)</f>
        <v>-7</v>
      </c>
      <c r="AX20" s="39" t="str">
        <f>'Pick Sheet'!AX13</f>
        <v>McIlroy</v>
      </c>
      <c r="AY20" s="39">
        <f>VLOOKUP(Scoreboard!AX20,scores,9)</f>
        <v>-7</v>
      </c>
      <c r="AZ20" s="39" t="str">
        <f>'Pick Sheet'!AZ13</f>
        <v>Spieth</v>
      </c>
      <c r="BA20" s="39">
        <f>VLOOKUP(Scoreboard!AZ20,scores,9)</f>
        <v>-1</v>
      </c>
      <c r="BB20" s="39" t="str">
        <f>'Pick Sheet'!BB13</f>
        <v>McIlroy</v>
      </c>
      <c r="BC20" s="39">
        <f>VLOOKUP(Scoreboard!BB20,scores,9)</f>
        <v>-7</v>
      </c>
      <c r="BD20" s="39" t="str">
        <f>'Pick Sheet'!BD13</f>
        <v>McIlroy</v>
      </c>
      <c r="BE20" s="39">
        <f>VLOOKUP(Scoreboard!BD20,scores,9)</f>
        <v>-7</v>
      </c>
      <c r="BF20" s="39" t="str">
        <f>'Pick Sheet'!BF13</f>
        <v>Fowler</v>
      </c>
      <c r="BG20" s="39">
        <f>VLOOKUP(Scoreboard!BF20,scores,9)</f>
        <v>-7</v>
      </c>
      <c r="BH20" s="39" t="str">
        <f>'Pick Sheet'!BH13</f>
        <v>JohnsonD</v>
      </c>
      <c r="BI20" s="39">
        <f>VLOOKUP(Scoreboard!BH20,scores,9)</f>
        <v>-1</v>
      </c>
      <c r="BJ20" s="39" t="str">
        <f>'Pick Sheet'!BJ13</f>
        <v>Rose</v>
      </c>
      <c r="BK20" s="39">
        <f>VLOOKUP(Scoreboard!BJ20,scores,9)</f>
        <v>-1</v>
      </c>
      <c r="BL20" s="39" t="str">
        <f>'Pick Sheet'!BL13</f>
        <v>Watson</v>
      </c>
      <c r="BM20" s="39">
        <f>VLOOKUP(Scoreboard!BL20,scores,9)</f>
        <v>-4</v>
      </c>
      <c r="BN20" s="39" t="str">
        <f>'Pick Sheet'!BN13</f>
        <v>Spieth</v>
      </c>
      <c r="BO20" s="39">
        <f>VLOOKUP(Scoreboard!BN20,scores,9)</f>
        <v>-1</v>
      </c>
      <c r="BP20" s="39" t="str">
        <f>'Pick Sheet'!BP13</f>
        <v>JohnsonD</v>
      </c>
      <c r="BQ20" s="39">
        <f>VLOOKUP(Scoreboard!BP20,scores,9)</f>
        <v>-1</v>
      </c>
      <c r="BR20" s="39" t="str">
        <f>'Pick Sheet'!BR13</f>
        <v>JohnsonD</v>
      </c>
      <c r="BS20" s="39">
        <f>VLOOKUP(Scoreboard!BR20,scores,9)</f>
        <v>-1</v>
      </c>
      <c r="BT20" s="39" t="str">
        <f>'Pick Sheet'!BT13</f>
        <v>Reed</v>
      </c>
      <c r="BU20" s="39">
        <f>VLOOKUP(Scoreboard!BT20,scores,9)</f>
        <v>-5</v>
      </c>
      <c r="BV20" s="39" t="str">
        <f>'Pick Sheet'!BV13</f>
        <v>Spieth</v>
      </c>
      <c r="BW20" s="39">
        <f>VLOOKUP(Scoreboard!BV20,scores,9)</f>
        <v>-1</v>
      </c>
      <c r="BX20" s="39" t="str">
        <f>'Pick Sheet'!BX13</f>
        <v>Moore</v>
      </c>
      <c r="BY20" s="39">
        <f>VLOOKUP(Scoreboard!BX20,scores,9)</f>
        <v>0</v>
      </c>
      <c r="BZ20" s="39" t="str">
        <f>'Pick Sheet'!BZ13</f>
        <v>McIlroy</v>
      </c>
      <c r="CA20" s="39">
        <f>VLOOKUP(Scoreboard!BZ20,scores,9)</f>
        <v>-7</v>
      </c>
      <c r="CB20" s="39" t="str">
        <f>'Pick Sheet'!CB13</f>
        <v>Woods</v>
      </c>
      <c r="CC20" s="39">
        <f>VLOOKUP(Scoreboard!CB20,scores,9)</f>
        <v>0</v>
      </c>
      <c r="CD20" s="39" t="str">
        <f>'Pick Sheet'!CD13</f>
        <v>Fleetwood</v>
      </c>
      <c r="CE20" s="39">
        <f>VLOOKUP(Scoreboard!CD20,scores,9)</f>
        <v>-6</v>
      </c>
      <c r="CF20" s="39" t="str">
        <f>'Pick Sheet'!CF13</f>
        <v>Fowler</v>
      </c>
      <c r="CG20" s="39">
        <f>VLOOKUP(Scoreboard!CF20,scores,9)</f>
        <v>-7</v>
      </c>
      <c r="CH20" s="39" t="str">
        <f>'Pick Sheet'!CH13</f>
        <v>Rahm</v>
      </c>
      <c r="CI20" s="39">
        <f>VLOOKUP(Scoreboard!CH20,scores,9)</f>
        <v>-7</v>
      </c>
      <c r="CJ20" s="39" t="str">
        <f>'Pick Sheet'!CJ13</f>
        <v>Thomas</v>
      </c>
      <c r="CK20" s="39">
        <f>VLOOKUP(Scoreboard!CJ20,scores,9)</f>
        <v>-2</v>
      </c>
      <c r="CL20" s="39" t="str">
        <f>'Pick Sheet'!CL13</f>
        <v>McIlroy</v>
      </c>
      <c r="CM20" s="39">
        <f>VLOOKUP(Scoreboard!CL20,scores,9)</f>
        <v>-7</v>
      </c>
      <c r="CN20" s="39" t="str">
        <f>'Pick Sheet'!CN13</f>
        <v>McIlroy</v>
      </c>
      <c r="CO20" s="39">
        <f>VLOOKUP(Scoreboard!CN20,scores,9)</f>
        <v>-7</v>
      </c>
      <c r="CP20" s="39" t="str">
        <f>'Pick Sheet'!CP13</f>
        <v>Spieth</v>
      </c>
      <c r="CQ20" s="39">
        <f>VLOOKUP(Scoreboard!CP20,scores,9)</f>
        <v>-1</v>
      </c>
      <c r="CR20" s="39" t="str">
        <f>'Pick Sheet'!CR13</f>
        <v>Rose</v>
      </c>
      <c r="CS20" s="39">
        <f>VLOOKUP(Scoreboard!CR20,scores,9)</f>
        <v>-1</v>
      </c>
      <c r="CT20" s="39" t="str">
        <f>'Pick Sheet'!CT13</f>
        <v>Thomas</v>
      </c>
      <c r="CU20" s="39">
        <f>VLOOKUP(Scoreboard!CT20,scores,9)</f>
        <v>-2</v>
      </c>
      <c r="CV20" s="39" t="str">
        <f>'Pick Sheet'!CV13</f>
        <v>McIlroy</v>
      </c>
      <c r="CW20" s="39">
        <f>VLOOKUP(Scoreboard!CV20,scores,9)</f>
        <v>-7</v>
      </c>
      <c r="CX20" s="39" t="str">
        <f>'Pick Sheet'!CX13</f>
        <v>Fleetwood</v>
      </c>
      <c r="CY20" s="39">
        <f>VLOOKUP(Scoreboard!CX20,scores,9)</f>
        <v>-6</v>
      </c>
      <c r="CZ20" s="39" t="str">
        <f>'Pick Sheet'!CZ13</f>
        <v>McIlroy</v>
      </c>
      <c r="DA20" s="39">
        <f>VLOOKUP(Scoreboard!CZ20,scores,9)</f>
        <v>-7</v>
      </c>
      <c r="DB20" s="39" t="str">
        <f>'Pick Sheet'!DB13</f>
        <v>Thomas</v>
      </c>
      <c r="DC20" s="39">
        <f>VLOOKUP(Scoreboard!DB20,scores,9)</f>
        <v>-2</v>
      </c>
      <c r="DD20" s="39">
        <f>'Pick Sheet'!DD13</f>
        <v>0</v>
      </c>
      <c r="DE20" s="39" t="e">
        <f>VLOOKUP(Scoreboard!DD20,scores,9)</f>
        <v>#N/A</v>
      </c>
      <c r="DF20" s="39">
        <f>'Pick Sheet'!DF13</f>
        <v>0</v>
      </c>
      <c r="DG20" s="39" t="e">
        <f>VLOOKUP(Scoreboard!DF20,scores,9)</f>
        <v>#N/A</v>
      </c>
      <c r="DH20" s="39">
        <f>'Pick Sheet'!DH13</f>
        <v>0</v>
      </c>
      <c r="DI20" s="39" t="e">
        <f>VLOOKUP(Scoreboard!DH20,scores,9)</f>
        <v>#N/A</v>
      </c>
      <c r="DJ20" s="39">
        <f>'Pick Sheet'!DJ13</f>
        <v>0</v>
      </c>
      <c r="DK20" s="39" t="e">
        <f>VLOOKUP(Scoreboard!DJ20,scores,9)</f>
        <v>#N/A</v>
      </c>
    </row>
    <row r="21" spans="1:115" x14ac:dyDescent="0.2">
      <c r="A21" s="8" t="s">
        <v>2</v>
      </c>
      <c r="B21" s="39" t="str">
        <f>'Pick Sheet'!B14</f>
        <v>Spieth</v>
      </c>
      <c r="C21" s="39">
        <f>VLOOKUP(Scoreboard!B21,scores,9)</f>
        <v>-1</v>
      </c>
      <c r="D21" s="39" t="str">
        <f>'Pick Sheet'!D14</f>
        <v>McIlroy</v>
      </c>
      <c r="E21" s="39">
        <f>VLOOKUP(Scoreboard!D21,scores,9)</f>
        <v>-7</v>
      </c>
      <c r="F21" s="39" t="str">
        <f>'Pick Sheet'!F14</f>
        <v>Mickelson</v>
      </c>
      <c r="G21" s="39">
        <f>VLOOKUP(Scoreboard!F21,scores,9)</f>
        <v>2</v>
      </c>
      <c r="H21" s="39" t="str">
        <f>'Pick Sheet'!H14</f>
        <v>Rose</v>
      </c>
      <c r="I21" s="39">
        <f>VLOOKUP(Scoreboard!H21,scores,9)</f>
        <v>-1</v>
      </c>
      <c r="J21" s="39" t="str">
        <f>'Pick Sheet'!J14</f>
        <v>McIlroy</v>
      </c>
      <c r="K21" s="39">
        <f>VLOOKUP(Scoreboard!J21,scores,9)</f>
        <v>-7</v>
      </c>
      <c r="L21" s="39" t="str">
        <f>'Pick Sheet'!L14</f>
        <v>JohnsonD</v>
      </c>
      <c r="M21" s="39">
        <f>VLOOKUP(Scoreboard!L21,scores,9)</f>
        <v>-1</v>
      </c>
      <c r="N21" s="39" t="str">
        <f>'Pick Sheet'!N14</f>
        <v>Spieth</v>
      </c>
      <c r="O21" s="39">
        <f>VLOOKUP(Scoreboard!N21,scores,9)</f>
        <v>-1</v>
      </c>
      <c r="P21" s="39" t="str">
        <f>'Pick Sheet'!P14</f>
        <v>McIlroy</v>
      </c>
      <c r="Q21" s="39">
        <f>VLOOKUP(Scoreboard!P21,scores,9)</f>
        <v>-7</v>
      </c>
      <c r="R21" s="39" t="str">
        <f>'Pick Sheet'!R14</f>
        <v>Fleetwood</v>
      </c>
      <c r="S21" s="39">
        <f>VLOOKUP(Scoreboard!R21,scores,9)</f>
        <v>-6</v>
      </c>
      <c r="T21" s="39" t="str">
        <f>'Pick Sheet'!T14</f>
        <v>Stenson</v>
      </c>
      <c r="U21" s="39">
        <f>VLOOKUP(Scoreboard!T21,scores,9)</f>
        <v>-2</v>
      </c>
      <c r="V21" s="39" t="str">
        <f>'Pick Sheet'!V14</f>
        <v>Spieth</v>
      </c>
      <c r="W21" s="39">
        <f>VLOOKUP(Scoreboard!V21,scores,9)</f>
        <v>-1</v>
      </c>
      <c r="X21" s="39" t="str">
        <f>'Pick Sheet'!X14</f>
        <v>Thomas</v>
      </c>
      <c r="Y21" s="39">
        <f>VLOOKUP(Scoreboard!X21,scores,9)</f>
        <v>-2</v>
      </c>
      <c r="Z21" s="39" t="str">
        <f>'Pick Sheet'!Z14</f>
        <v>Rose</v>
      </c>
      <c r="AA21" s="39">
        <f>VLOOKUP(Scoreboard!Z21,scores,9)</f>
        <v>-1</v>
      </c>
      <c r="AB21" s="39" t="str">
        <f>'Pick Sheet'!AB14</f>
        <v>McIlroy</v>
      </c>
      <c r="AC21" s="39">
        <f>VLOOKUP(Scoreboard!AB21,scores,9)</f>
        <v>-7</v>
      </c>
      <c r="AD21" s="39" t="str">
        <f>'Pick Sheet'!AD14</f>
        <v>McIlroy</v>
      </c>
      <c r="AE21" s="39">
        <f>VLOOKUP(Scoreboard!AD21,scores,9)</f>
        <v>-7</v>
      </c>
      <c r="AF21" s="39" t="str">
        <f>'Pick Sheet'!AF14</f>
        <v>Thomas</v>
      </c>
      <c r="AG21" s="39">
        <f>VLOOKUP(Scoreboard!AF21,scores,9)</f>
        <v>-2</v>
      </c>
      <c r="AH21" s="39" t="str">
        <f>'Pick Sheet'!AH14</f>
        <v>McIlroy</v>
      </c>
      <c r="AI21" s="39">
        <f>VLOOKUP(Scoreboard!AH21,scores,9)</f>
        <v>-7</v>
      </c>
      <c r="AJ21" s="39" t="str">
        <f>'Pick Sheet'!AJ14</f>
        <v>Watson</v>
      </c>
      <c r="AK21" s="39">
        <f>VLOOKUP(Scoreboard!AJ21,scores,9)</f>
        <v>-4</v>
      </c>
      <c r="AL21" s="39" t="str">
        <f>'Pick Sheet'!AL14</f>
        <v>McIlroy</v>
      </c>
      <c r="AM21" s="39">
        <f>VLOOKUP(Scoreboard!AL21,scores,9)</f>
        <v>-7</v>
      </c>
      <c r="AN21" s="39" t="str">
        <f>'Pick Sheet'!AN14</f>
        <v>Spieth</v>
      </c>
      <c r="AO21" s="39">
        <f>VLOOKUP(Scoreboard!AN21,scores,9)</f>
        <v>-1</v>
      </c>
      <c r="AP21" s="39" t="str">
        <f>'Pick Sheet'!AP14</f>
        <v>McIlroy</v>
      </c>
      <c r="AQ21" s="39">
        <f>VLOOKUP(Scoreboard!AP21,scores,9)</f>
        <v>-7</v>
      </c>
      <c r="AR21" s="39" t="str">
        <f>'Pick Sheet'!AR14</f>
        <v>Fleetwood</v>
      </c>
      <c r="AS21" s="39">
        <f>VLOOKUP(Scoreboard!AR21,scores,9)</f>
        <v>-6</v>
      </c>
      <c r="AT21" s="39" t="str">
        <f>'Pick Sheet'!AT14</f>
        <v>Stenson</v>
      </c>
      <c r="AU21" s="39">
        <f>VLOOKUP(Scoreboard!AT21,scores,9)</f>
        <v>-2</v>
      </c>
      <c r="AV21" s="39" t="str">
        <f>'Pick Sheet'!AV14</f>
        <v>Thomas</v>
      </c>
      <c r="AW21" s="39">
        <f>VLOOKUP(Scoreboard!AV21,scores,9)</f>
        <v>-2</v>
      </c>
      <c r="AX21" s="39" t="str">
        <f>'Pick Sheet'!AX14</f>
        <v>Thomas</v>
      </c>
      <c r="AY21" s="39">
        <f>VLOOKUP(Scoreboard!AX21,scores,9)</f>
        <v>-2</v>
      </c>
      <c r="AZ21" s="39" t="str">
        <f>'Pick Sheet'!AZ14</f>
        <v>Watson</v>
      </c>
      <c r="BA21" s="39">
        <f>VLOOKUP(Scoreboard!AZ21,scores,9)</f>
        <v>-4</v>
      </c>
      <c r="BB21" s="39" t="str">
        <f>'Pick Sheet'!BB14</f>
        <v>Rose</v>
      </c>
      <c r="BC21" s="39">
        <f>VLOOKUP(Scoreboard!BB21,scores,9)</f>
        <v>-1</v>
      </c>
      <c r="BD21" s="39" t="str">
        <f>'Pick Sheet'!BD14</f>
        <v>Rose</v>
      </c>
      <c r="BE21" s="39">
        <f>VLOOKUP(Scoreboard!BD21,scores,9)</f>
        <v>-1</v>
      </c>
      <c r="BF21" s="39" t="str">
        <f>'Pick Sheet'!BF14</f>
        <v>Thomas</v>
      </c>
      <c r="BG21" s="39">
        <f>VLOOKUP(Scoreboard!BF21,scores,9)</f>
        <v>-2</v>
      </c>
      <c r="BH21" s="39" t="str">
        <f>'Pick Sheet'!BH14</f>
        <v>Rose</v>
      </c>
      <c r="BI21" s="39">
        <f>VLOOKUP(Scoreboard!BH21,scores,9)</f>
        <v>-1</v>
      </c>
      <c r="BJ21" s="39" t="str">
        <f>'Pick Sheet'!BJ14</f>
        <v>McIlroy</v>
      </c>
      <c r="BK21" s="39">
        <f>VLOOKUP(Scoreboard!BJ21,scores,9)</f>
        <v>-7</v>
      </c>
      <c r="BL21" s="39" t="str">
        <f>'Pick Sheet'!BL14</f>
        <v>JohnsonD</v>
      </c>
      <c r="BM21" s="39">
        <f>VLOOKUP(Scoreboard!BL21,scores,9)</f>
        <v>-1</v>
      </c>
      <c r="BN21" s="39" t="str">
        <f>'Pick Sheet'!BN14</f>
        <v>Thomas</v>
      </c>
      <c r="BO21" s="39">
        <f>VLOOKUP(Scoreboard!BN21,scores,9)</f>
        <v>-2</v>
      </c>
      <c r="BP21" s="39" t="str">
        <f>'Pick Sheet'!BP14</f>
        <v>Spieth</v>
      </c>
      <c r="BQ21" s="39">
        <f>VLOOKUP(Scoreboard!BP21,scores,9)</f>
        <v>-1</v>
      </c>
      <c r="BR21" s="39" t="str">
        <f>'Pick Sheet'!BR14</f>
        <v>Thomas</v>
      </c>
      <c r="BS21" s="39">
        <f>VLOOKUP(Scoreboard!BR21,scores,9)</f>
        <v>-2</v>
      </c>
      <c r="BT21" s="39" t="str">
        <f>'Pick Sheet'!BT14</f>
        <v>Spieth</v>
      </c>
      <c r="BU21" s="39">
        <f>VLOOKUP(Scoreboard!BT21,scores,9)</f>
        <v>-1</v>
      </c>
      <c r="BV21" s="39" t="str">
        <f>'Pick Sheet'!BV14</f>
        <v>McIlroy</v>
      </c>
      <c r="BW21" s="39">
        <f>VLOOKUP(Scoreboard!BV21,scores,9)</f>
        <v>-7</v>
      </c>
      <c r="BX21" s="39" t="str">
        <f>'Pick Sheet'!BX14</f>
        <v>Hoffman</v>
      </c>
      <c r="BY21" s="39">
        <f>VLOOKUP(Scoreboard!BX21,scores,9)</f>
        <v>1</v>
      </c>
      <c r="BZ21" s="39" t="str">
        <f>'Pick Sheet'!BZ14</f>
        <v>JohnsonD</v>
      </c>
      <c r="CA21" s="39">
        <f>VLOOKUP(Scoreboard!BZ21,scores,9)</f>
        <v>-1</v>
      </c>
      <c r="CB21" s="39" t="str">
        <f>'Pick Sheet'!CB14</f>
        <v>Mickelson</v>
      </c>
      <c r="CC21" s="39">
        <f>VLOOKUP(Scoreboard!CB21,scores,9)</f>
        <v>2</v>
      </c>
      <c r="CD21" s="39" t="str">
        <f>'Pick Sheet'!CD14</f>
        <v>Rose</v>
      </c>
      <c r="CE21" s="39">
        <f>VLOOKUP(Scoreboard!CD21,scores,9)</f>
        <v>-1</v>
      </c>
      <c r="CF21" s="39" t="str">
        <f>'Pick Sheet'!CF14</f>
        <v>Kuchar</v>
      </c>
      <c r="CG21" s="39">
        <f>VLOOKUP(Scoreboard!CF21,scores,9)</f>
        <v>0</v>
      </c>
      <c r="CH21" s="39" t="str">
        <f>'Pick Sheet'!CH14</f>
        <v>Rose</v>
      </c>
      <c r="CI21" s="39">
        <f>VLOOKUP(Scoreboard!CH21,scores,9)</f>
        <v>-1</v>
      </c>
      <c r="CJ21" s="39" t="str">
        <f>'Pick Sheet'!CJ14</f>
        <v>McIlroy</v>
      </c>
      <c r="CK21" s="39">
        <f>VLOOKUP(Scoreboard!CJ21,scores,9)</f>
        <v>-7</v>
      </c>
      <c r="CL21" s="39" t="str">
        <f>'Pick Sheet'!CL14</f>
        <v>Woods</v>
      </c>
      <c r="CM21" s="39">
        <f>VLOOKUP(Scoreboard!CL21,scores,9)</f>
        <v>0</v>
      </c>
      <c r="CN21" s="39" t="str">
        <f>'Pick Sheet'!CN14</f>
        <v>Stenson</v>
      </c>
      <c r="CO21" s="39">
        <f>VLOOKUP(Scoreboard!CN21,scores,9)</f>
        <v>-2</v>
      </c>
      <c r="CP21" s="39" t="str">
        <f>'Pick Sheet'!CP14</f>
        <v>Watson</v>
      </c>
      <c r="CQ21" s="39">
        <f>VLOOKUP(Scoreboard!CP21,scores,9)</f>
        <v>-4</v>
      </c>
      <c r="CR21" s="39" t="str">
        <f>'Pick Sheet'!CR14</f>
        <v>JohnsonD</v>
      </c>
      <c r="CS21" s="39">
        <f>VLOOKUP(Scoreboard!CR21,scores,9)</f>
        <v>-1</v>
      </c>
      <c r="CT21" s="39" t="str">
        <f>'Pick Sheet'!CT14</f>
        <v>Spieth</v>
      </c>
      <c r="CU21" s="39">
        <f>VLOOKUP(Scoreboard!CT21,scores,9)</f>
        <v>-1</v>
      </c>
      <c r="CV21" s="39" t="str">
        <f>'Pick Sheet'!CV14</f>
        <v>Spieth</v>
      </c>
      <c r="CW21" s="39">
        <f>VLOOKUP(Scoreboard!CV21,scores,9)</f>
        <v>-1</v>
      </c>
      <c r="CX21" s="39" t="str">
        <f>'Pick Sheet'!CX14</f>
        <v>Fowler</v>
      </c>
      <c r="CY21" s="39">
        <f>VLOOKUP(Scoreboard!CX21,scores,9)</f>
        <v>-7</v>
      </c>
      <c r="CZ21" s="39" t="str">
        <f>'Pick Sheet'!CZ14</f>
        <v>JohnsonD</v>
      </c>
      <c r="DA21" s="39">
        <f>VLOOKUP(Scoreboard!CZ21,scores,9)</f>
        <v>-1</v>
      </c>
      <c r="DB21" s="39" t="str">
        <f>'Pick Sheet'!DB14</f>
        <v>Watson</v>
      </c>
      <c r="DC21" s="39">
        <f>VLOOKUP(Scoreboard!DB21,scores,9)</f>
        <v>-4</v>
      </c>
      <c r="DD21" s="39">
        <f>'Pick Sheet'!DD14</f>
        <v>0</v>
      </c>
      <c r="DE21" s="39" t="e">
        <f>VLOOKUP(Scoreboard!DD21,scores,9)</f>
        <v>#N/A</v>
      </c>
      <c r="DF21" s="39">
        <f>'Pick Sheet'!DF14</f>
        <v>0</v>
      </c>
      <c r="DG21" s="39" t="e">
        <f>VLOOKUP(Scoreboard!DF21,scores,9)</f>
        <v>#N/A</v>
      </c>
      <c r="DH21" s="39">
        <f>'Pick Sheet'!DH14</f>
        <v>0</v>
      </c>
      <c r="DI21" s="39" t="e">
        <f>VLOOKUP(Scoreboard!DH21,scores,9)</f>
        <v>#N/A</v>
      </c>
      <c r="DJ21" s="39">
        <f>'Pick Sheet'!DJ14</f>
        <v>0</v>
      </c>
      <c r="DK21" s="39" t="e">
        <f>VLOOKUP(Scoreboard!DJ21,scores,9)</f>
        <v>#N/A</v>
      </c>
    </row>
    <row r="22" spans="1:115" x14ac:dyDescent="0.2">
      <c r="A22" s="8" t="s">
        <v>3</v>
      </c>
      <c r="B22" s="39" t="str">
        <f>'Pick Sheet'!B15</f>
        <v>Thomas</v>
      </c>
      <c r="C22" s="39">
        <f>VLOOKUP(Scoreboard!B22,scores,9)</f>
        <v>-2</v>
      </c>
      <c r="D22" s="39" t="str">
        <f>'Pick Sheet'!D15</f>
        <v>JohnsonD</v>
      </c>
      <c r="E22" s="39">
        <f>VLOOKUP(Scoreboard!D22,scores,9)</f>
        <v>-1</v>
      </c>
      <c r="F22" s="39" t="str">
        <f>'Pick Sheet'!F15</f>
        <v>Day</v>
      </c>
      <c r="G22" s="39">
        <f>VLOOKUP(Scoreboard!F22,scores,9)</f>
        <v>-3</v>
      </c>
      <c r="H22" s="39" t="str">
        <f>'Pick Sheet'!H15</f>
        <v>Watson</v>
      </c>
      <c r="I22" s="39">
        <f>VLOOKUP(Scoreboard!H22,scores,9)</f>
        <v>-4</v>
      </c>
      <c r="J22" s="39" t="str">
        <f>'Pick Sheet'!J15</f>
        <v>Kuchar</v>
      </c>
      <c r="K22" s="39">
        <f>VLOOKUP(Scoreboard!J22,scores,9)</f>
        <v>0</v>
      </c>
      <c r="L22" s="39" t="str">
        <f>'Pick Sheet'!L15</f>
        <v>Rose</v>
      </c>
      <c r="M22" s="39">
        <f>VLOOKUP(Scoreboard!L22,scores,9)</f>
        <v>-1</v>
      </c>
      <c r="N22" s="39" t="str">
        <f>'Pick Sheet'!N15</f>
        <v>Thomas</v>
      </c>
      <c r="O22" s="39">
        <f>VLOOKUP(Scoreboard!N22,scores,9)</f>
        <v>-2</v>
      </c>
      <c r="P22" s="39" t="str">
        <f>'Pick Sheet'!P15</f>
        <v>JohnsonD</v>
      </c>
      <c r="Q22" s="39">
        <f>VLOOKUP(Scoreboard!P22,scores,9)</f>
        <v>-1</v>
      </c>
      <c r="R22" s="39" t="str">
        <f>'Pick Sheet'!R15</f>
        <v>Matsuyama</v>
      </c>
      <c r="S22" s="39">
        <f>VLOOKUP(Scoreboard!R22,scores,9)</f>
        <v>0</v>
      </c>
      <c r="T22" s="39" t="str">
        <f>'Pick Sheet'!T15</f>
        <v>Leishman</v>
      </c>
      <c r="U22" s="39">
        <f>VLOOKUP(Scoreboard!T22,scores,9)</f>
        <v>1</v>
      </c>
      <c r="V22" s="39" t="str">
        <f>'Pick Sheet'!V15</f>
        <v>Rose</v>
      </c>
      <c r="W22" s="39">
        <f>VLOOKUP(Scoreboard!V22,scores,9)</f>
        <v>-1</v>
      </c>
      <c r="X22" s="39" t="str">
        <f>'Pick Sheet'!X15</f>
        <v>Watson</v>
      </c>
      <c r="Y22" s="39">
        <f>VLOOKUP(Scoreboard!X22,scores,9)</f>
        <v>-4</v>
      </c>
      <c r="Z22" s="39" t="str">
        <f>'Pick Sheet'!Z15</f>
        <v>Spieth</v>
      </c>
      <c r="AA22" s="39">
        <f>VLOOKUP(Scoreboard!Z22,scores,9)</f>
        <v>-1</v>
      </c>
      <c r="AB22" s="39" t="str">
        <f>'Pick Sheet'!AB15</f>
        <v>Watson</v>
      </c>
      <c r="AC22" s="39">
        <f>VLOOKUP(Scoreboard!AB22,scores,9)</f>
        <v>-4</v>
      </c>
      <c r="AD22" s="39" t="str">
        <f>'Pick Sheet'!AD15</f>
        <v>Fowler</v>
      </c>
      <c r="AE22" s="39">
        <f>VLOOKUP(Scoreboard!AD22,scores,9)</f>
        <v>-7</v>
      </c>
      <c r="AF22" s="39" t="str">
        <f>'Pick Sheet'!AF15</f>
        <v>JohnsonD</v>
      </c>
      <c r="AG22" s="39">
        <f>VLOOKUP(Scoreboard!AF22,scores,9)</f>
        <v>-1</v>
      </c>
      <c r="AH22" s="39" t="str">
        <f>'Pick Sheet'!AH15</f>
        <v>Thomas</v>
      </c>
      <c r="AI22" s="39">
        <f>VLOOKUP(Scoreboard!AH22,scores,9)</f>
        <v>-2</v>
      </c>
      <c r="AJ22" s="39" t="str">
        <f>'Pick Sheet'!AJ15</f>
        <v>Thomas</v>
      </c>
      <c r="AK22" s="39">
        <f>VLOOKUP(Scoreboard!AJ22,scores,9)</f>
        <v>-2</v>
      </c>
      <c r="AL22" s="39" t="str">
        <f>'Pick Sheet'!AL15</f>
        <v>JohnsonZ</v>
      </c>
      <c r="AM22" s="39">
        <f>VLOOKUP(Scoreboard!AL22,scores,9)</f>
        <v>2</v>
      </c>
      <c r="AN22" s="39" t="str">
        <f>'Pick Sheet'!AN15</f>
        <v>Stenson</v>
      </c>
      <c r="AO22" s="39">
        <f>VLOOKUP(Scoreboard!AN22,scores,9)</f>
        <v>-2</v>
      </c>
      <c r="AP22" s="39" t="str">
        <f>'Pick Sheet'!AP15</f>
        <v>Stenson</v>
      </c>
      <c r="AQ22" s="39">
        <f>VLOOKUP(Scoreboard!AP22,scores,9)</f>
        <v>-2</v>
      </c>
      <c r="AR22" s="39" t="str">
        <f>'Pick Sheet'!AR15</f>
        <v>Cabrera-Bello</v>
      </c>
      <c r="AS22" s="39">
        <f>VLOOKUP(Scoreboard!AR22,scores,9)</f>
        <v>2</v>
      </c>
      <c r="AT22" s="39" t="str">
        <f>'Pick Sheet'!AT15</f>
        <v>McIlroy</v>
      </c>
      <c r="AU22" s="39">
        <f>VLOOKUP(Scoreboard!AT22,scores,9)</f>
        <v>-7</v>
      </c>
      <c r="AV22" s="39" t="str">
        <f>'Pick Sheet'!AV15</f>
        <v>Fowler</v>
      </c>
      <c r="AW22" s="39">
        <f>VLOOKUP(Scoreboard!AV22,scores,9)</f>
        <v>-7</v>
      </c>
      <c r="AX22" s="39" t="str">
        <f>'Pick Sheet'!AX15</f>
        <v>JohnsonD</v>
      </c>
      <c r="AY22" s="39">
        <f>VLOOKUP(Scoreboard!AX22,scores,9)</f>
        <v>-1</v>
      </c>
      <c r="AZ22" s="39" t="str">
        <f>'Pick Sheet'!AZ15</f>
        <v>Rose</v>
      </c>
      <c r="BA22" s="39">
        <f>VLOOKUP(Scoreboard!AZ22,scores,9)</f>
        <v>-1</v>
      </c>
      <c r="BB22" s="39" t="str">
        <f>'Pick Sheet'!BB15</f>
        <v>Spieth</v>
      </c>
      <c r="BC22" s="39">
        <f>VLOOKUP(Scoreboard!BB22,scores,9)</f>
        <v>-1</v>
      </c>
      <c r="BD22" s="39" t="str">
        <f>'Pick Sheet'!BD15</f>
        <v>Rahm</v>
      </c>
      <c r="BE22" s="39">
        <f>VLOOKUP(Scoreboard!BD22,scores,9)</f>
        <v>-7</v>
      </c>
      <c r="BF22" s="39" t="str">
        <f>'Pick Sheet'!BF15</f>
        <v>JohnsonD</v>
      </c>
      <c r="BG22" s="39">
        <f>VLOOKUP(Scoreboard!BF22,scores,9)</f>
        <v>-1</v>
      </c>
      <c r="BH22" s="39" t="str">
        <f>'Pick Sheet'!BH15</f>
        <v>Spieth</v>
      </c>
      <c r="BI22" s="39">
        <f>VLOOKUP(Scoreboard!BH22,scores,9)</f>
        <v>-1</v>
      </c>
      <c r="BJ22" s="39" t="str">
        <f>'Pick Sheet'!BJ15</f>
        <v>Stenson</v>
      </c>
      <c r="BK22" s="39">
        <f>VLOOKUP(Scoreboard!BJ22,scores,9)</f>
        <v>-2</v>
      </c>
      <c r="BL22" s="39" t="str">
        <f>'Pick Sheet'!BL15</f>
        <v>Thomas</v>
      </c>
      <c r="BM22" s="39">
        <f>VLOOKUP(Scoreboard!BL22,scores,9)</f>
        <v>-2</v>
      </c>
      <c r="BN22" s="39" t="str">
        <f>'Pick Sheet'!BN15</f>
        <v>Fowler</v>
      </c>
      <c r="BO22" s="39">
        <f>VLOOKUP(Scoreboard!BN22,scores,9)</f>
        <v>-7</v>
      </c>
      <c r="BP22" s="39" t="str">
        <f>'Pick Sheet'!BP15</f>
        <v>McIlroy</v>
      </c>
      <c r="BQ22" s="39">
        <f>VLOOKUP(Scoreboard!BP22,scores,9)</f>
        <v>-7</v>
      </c>
      <c r="BR22" s="39" t="str">
        <f>'Pick Sheet'!BR15</f>
        <v>Spieth</v>
      </c>
      <c r="BS22" s="39">
        <f>VLOOKUP(Scoreboard!BR22,scores,9)</f>
        <v>-1</v>
      </c>
      <c r="BT22" s="39" t="str">
        <f>'Pick Sheet'!BT15</f>
        <v>JohnsonD</v>
      </c>
      <c r="BU22" s="39">
        <f>VLOOKUP(Scoreboard!BT22,scores,9)</f>
        <v>-1</v>
      </c>
      <c r="BV22" s="39" t="str">
        <f>'Pick Sheet'!BV15</f>
        <v>Hoffman</v>
      </c>
      <c r="BW22" s="39">
        <f>VLOOKUP(Scoreboard!BV22,scores,9)</f>
        <v>1</v>
      </c>
      <c r="BX22" s="39" t="str">
        <f>'Pick Sheet'!BX15</f>
        <v>Thomas</v>
      </c>
      <c r="BY22" s="39">
        <f>VLOOKUP(Scoreboard!BX22,scores,9)</f>
        <v>-2</v>
      </c>
      <c r="BZ22" s="39" t="str">
        <f>'Pick Sheet'!BZ15</f>
        <v>Spieth</v>
      </c>
      <c r="CA22" s="39">
        <f>VLOOKUP(Scoreboard!BZ22,scores,9)</f>
        <v>-1</v>
      </c>
      <c r="CB22" s="39" t="str">
        <f>'Pick Sheet'!CB15</f>
        <v>JohnsonD</v>
      </c>
      <c r="CC22" s="39">
        <f>VLOOKUP(Scoreboard!CB22,scores,9)</f>
        <v>-1</v>
      </c>
      <c r="CD22" s="39" t="str">
        <f>'Pick Sheet'!CD15</f>
        <v>Thomas</v>
      </c>
      <c r="CE22" s="39">
        <f>VLOOKUP(Scoreboard!CD22,scores,9)</f>
        <v>-2</v>
      </c>
      <c r="CF22" s="39" t="str">
        <f>'Pick Sheet'!CF15</f>
        <v>McIlroy</v>
      </c>
      <c r="CG22" s="39">
        <f>VLOOKUP(Scoreboard!CF22,scores,9)</f>
        <v>-7</v>
      </c>
      <c r="CH22" s="39" t="str">
        <f>'Pick Sheet'!CH15</f>
        <v>Watson</v>
      </c>
      <c r="CI22" s="39">
        <f>VLOOKUP(Scoreboard!CH22,scores,9)</f>
        <v>-4</v>
      </c>
      <c r="CJ22" s="39" t="str">
        <f>'Pick Sheet'!CJ15</f>
        <v>Rose</v>
      </c>
      <c r="CK22" s="39">
        <f>VLOOKUP(Scoreboard!CJ22,scores,9)</f>
        <v>-1</v>
      </c>
      <c r="CL22" s="39" t="str">
        <f>'Pick Sheet'!CL15</f>
        <v>Rose</v>
      </c>
      <c r="CM22" s="39">
        <f>VLOOKUP(Scoreboard!CL22,scores,9)</f>
        <v>-1</v>
      </c>
      <c r="CN22" s="39" t="str">
        <f>'Pick Sheet'!CN15</f>
        <v>Thomas</v>
      </c>
      <c r="CO22" s="39">
        <f>VLOOKUP(Scoreboard!CN22,scores,9)</f>
        <v>-2</v>
      </c>
      <c r="CP22" s="39" t="str">
        <f>'Pick Sheet'!CP15</f>
        <v>Thomas</v>
      </c>
      <c r="CQ22" s="39">
        <f>VLOOKUP(Scoreboard!CP22,scores,9)</f>
        <v>-2</v>
      </c>
      <c r="CR22" s="39" t="str">
        <f>'Pick Sheet'!CR15</f>
        <v>Fowler</v>
      </c>
      <c r="CS22" s="39">
        <f>VLOOKUP(Scoreboard!CR22,scores,9)</f>
        <v>-7</v>
      </c>
      <c r="CT22" s="39" t="str">
        <f>'Pick Sheet'!CT15</f>
        <v>Watson</v>
      </c>
      <c r="CU22" s="39">
        <f>VLOOKUP(Scoreboard!CT22,scores,9)</f>
        <v>-4</v>
      </c>
      <c r="CV22" s="39" t="str">
        <f>'Pick Sheet'!CV15</f>
        <v>Thomas</v>
      </c>
      <c r="CW22" s="39">
        <f>VLOOKUP(Scoreboard!CV22,scores,9)</f>
        <v>-2</v>
      </c>
      <c r="CX22" s="39" t="str">
        <f>'Pick Sheet'!CX15</f>
        <v>Watson</v>
      </c>
      <c r="CY22" s="39">
        <f>VLOOKUP(Scoreboard!CX22,scores,9)</f>
        <v>-4</v>
      </c>
      <c r="CZ22" s="39" t="str">
        <f>'Pick Sheet'!CZ15</f>
        <v>Thomas</v>
      </c>
      <c r="DA22" s="39">
        <f>VLOOKUP(Scoreboard!CZ22,scores,9)</f>
        <v>-2</v>
      </c>
      <c r="DB22" s="39" t="str">
        <f>'Pick Sheet'!DB15</f>
        <v>Spieth</v>
      </c>
      <c r="DC22" s="39">
        <f>VLOOKUP(Scoreboard!DB22,scores,9)</f>
        <v>-1</v>
      </c>
      <c r="DD22" s="39">
        <f>'Pick Sheet'!DD15</f>
        <v>0</v>
      </c>
      <c r="DE22" s="39" t="e">
        <f>VLOOKUP(Scoreboard!DD22,scores,9)</f>
        <v>#N/A</v>
      </c>
      <c r="DF22" s="39">
        <f>'Pick Sheet'!DF15</f>
        <v>0</v>
      </c>
      <c r="DG22" s="39" t="e">
        <f>VLOOKUP(Scoreboard!DF22,scores,9)</f>
        <v>#N/A</v>
      </c>
      <c r="DH22" s="39">
        <f>'Pick Sheet'!DH15</f>
        <v>0</v>
      </c>
      <c r="DI22" s="39" t="e">
        <f>VLOOKUP(Scoreboard!DH22,scores,9)</f>
        <v>#N/A</v>
      </c>
      <c r="DJ22" s="39">
        <f>'Pick Sheet'!DJ15</f>
        <v>0</v>
      </c>
      <c r="DK22" s="39" t="e">
        <f>VLOOKUP(Scoreboard!DJ22,scores,9)</f>
        <v>#N/A</v>
      </c>
    </row>
    <row r="23" spans="1:115" s="31" customFormat="1" ht="13.5" thickBot="1" x14ac:dyDescent="0.25">
      <c r="A23" s="9" t="s">
        <v>4</v>
      </c>
      <c r="B23" s="40" t="str">
        <f>'Pick Sheet'!B16</f>
        <v>Rose</v>
      </c>
      <c r="C23" s="40">
        <f>VLOOKUP(Scoreboard!B23,scores,9)</f>
        <v>-1</v>
      </c>
      <c r="D23" s="40" t="str">
        <f>'Pick Sheet'!D16</f>
        <v>Spieth</v>
      </c>
      <c r="E23" s="40">
        <f>VLOOKUP(Scoreboard!D23,scores,9)</f>
        <v>-1</v>
      </c>
      <c r="F23" s="40" t="str">
        <f>'Pick Sheet'!F16</f>
        <v>Rose</v>
      </c>
      <c r="G23" s="40">
        <f>VLOOKUP(Scoreboard!F23,scores,9)</f>
        <v>-1</v>
      </c>
      <c r="H23" s="40" t="str">
        <f>'Pick Sheet'!H16</f>
        <v>Thomas</v>
      </c>
      <c r="I23" s="40">
        <f>VLOOKUP(Scoreboard!H23,scores,9)</f>
        <v>-2</v>
      </c>
      <c r="J23" s="40" t="str">
        <f>'Pick Sheet'!J16</f>
        <v>Watson</v>
      </c>
      <c r="K23" s="40">
        <f>VLOOKUP(Scoreboard!J23,scores,9)</f>
        <v>-4</v>
      </c>
      <c r="L23" s="40" t="str">
        <f>'Pick Sheet'!L16</f>
        <v>Day</v>
      </c>
      <c r="M23" s="40">
        <f>VLOOKUP(Scoreboard!L23,scores,9)</f>
        <v>-3</v>
      </c>
      <c r="N23" s="40" t="str">
        <f>'Pick Sheet'!N16</f>
        <v>Kuchar</v>
      </c>
      <c r="O23" s="40">
        <f>VLOOKUP(Scoreboard!N23,scores,9)</f>
        <v>0</v>
      </c>
      <c r="P23" s="40" t="str">
        <f>'Pick Sheet'!P16</f>
        <v>Thomas</v>
      </c>
      <c r="Q23" s="40">
        <f>VLOOKUP(Scoreboard!P23,scores,9)</f>
        <v>-2</v>
      </c>
      <c r="R23" s="40" t="str">
        <f>'Pick Sheet'!R16</f>
        <v>Mickelson</v>
      </c>
      <c r="S23" s="40">
        <f>VLOOKUP(Scoreboard!R23,scores,9)</f>
        <v>2</v>
      </c>
      <c r="T23" s="40" t="str">
        <f>'Pick Sheet'!T16</f>
        <v>Mickelson</v>
      </c>
      <c r="U23" s="40">
        <f>VLOOKUP(Scoreboard!T23,scores,9)</f>
        <v>2</v>
      </c>
      <c r="V23" s="40" t="str">
        <f>'Pick Sheet'!V16</f>
        <v>Watson</v>
      </c>
      <c r="W23" s="40">
        <f>VLOOKUP(Scoreboard!V23,scores,9)</f>
        <v>-4</v>
      </c>
      <c r="X23" s="40" t="str">
        <f>'Pick Sheet'!X16</f>
        <v>Spieth</v>
      </c>
      <c r="Y23" s="40">
        <f>VLOOKUP(Scoreboard!X23,scores,9)</f>
        <v>-1</v>
      </c>
      <c r="Z23" s="40" t="str">
        <f>'Pick Sheet'!Z16</f>
        <v>Wiesberger</v>
      </c>
      <c r="AA23" s="40">
        <f>VLOOKUP(Scoreboard!Z23,scores,9)</f>
        <v>0</v>
      </c>
      <c r="AB23" s="40" t="str">
        <f>'Pick Sheet'!AB16</f>
        <v>Rahm</v>
      </c>
      <c r="AC23" s="40">
        <f>VLOOKUP(Scoreboard!AB23,scores,9)</f>
        <v>-7</v>
      </c>
      <c r="AD23" s="40" t="str">
        <f>'Pick Sheet'!AD16</f>
        <v>Thomas</v>
      </c>
      <c r="AE23" s="40">
        <f>VLOOKUP(Scoreboard!AD23,scores,9)</f>
        <v>-2</v>
      </c>
      <c r="AF23" s="40" t="str">
        <f>'Pick Sheet'!AF16</f>
        <v>Rose</v>
      </c>
      <c r="AG23" s="40">
        <f>VLOOKUP(Scoreboard!AF23,scores,9)</f>
        <v>-1</v>
      </c>
      <c r="AH23" s="40" t="str">
        <f>'Pick Sheet'!AH16</f>
        <v>Spieth</v>
      </c>
      <c r="AI23" s="40">
        <f>VLOOKUP(Scoreboard!AH23,scores,9)</f>
        <v>-1</v>
      </c>
      <c r="AJ23" s="40" t="str">
        <f>'Pick Sheet'!AJ16</f>
        <v>Spieth</v>
      </c>
      <c r="AK23" s="40">
        <f>VLOOKUP(Scoreboard!AJ23,scores,9)</f>
        <v>-1</v>
      </c>
      <c r="AL23" s="40" t="str">
        <f>'Pick Sheet'!AL16</f>
        <v>Day</v>
      </c>
      <c r="AM23" s="40">
        <f>VLOOKUP(Scoreboard!AL23,scores,9)</f>
        <v>-3</v>
      </c>
      <c r="AN23" s="40" t="str">
        <f>'Pick Sheet'!AN16</f>
        <v>JohnsonD</v>
      </c>
      <c r="AO23" s="40">
        <f>VLOOKUP(Scoreboard!AN23,scores,9)</f>
        <v>-1</v>
      </c>
      <c r="AP23" s="40" t="str">
        <f>'Pick Sheet'!AP16</f>
        <v>Thomas</v>
      </c>
      <c r="AQ23" s="40">
        <f>VLOOKUP(Scoreboard!AP23,scores,9)</f>
        <v>-2</v>
      </c>
      <c r="AR23" s="40" t="str">
        <f>'Pick Sheet'!AR16</f>
        <v>Rose</v>
      </c>
      <c r="AS23" s="40">
        <f>VLOOKUP(Scoreboard!AR23,scores,9)</f>
        <v>-1</v>
      </c>
      <c r="AT23" s="40" t="str">
        <f>'Pick Sheet'!AT16</f>
        <v>Watson</v>
      </c>
      <c r="AU23" s="40">
        <f>VLOOKUP(Scoreboard!AT23,scores,9)</f>
        <v>-4</v>
      </c>
      <c r="AV23" s="40" t="str">
        <f>'Pick Sheet'!AV16</f>
        <v>JohnsonD</v>
      </c>
      <c r="AW23" s="40">
        <f>VLOOKUP(Scoreboard!AV23,scores,9)</f>
        <v>-1</v>
      </c>
      <c r="AX23" s="40" t="str">
        <f>'Pick Sheet'!AX16</f>
        <v>Rose</v>
      </c>
      <c r="AY23" s="40">
        <f>VLOOKUP(Scoreboard!AX23,scores,9)</f>
        <v>-1</v>
      </c>
      <c r="AZ23" s="40" t="str">
        <f>'Pick Sheet'!AZ16</f>
        <v>Woods</v>
      </c>
      <c r="BA23" s="40">
        <f>VLOOKUP(Scoreboard!AZ23,scores,9)</f>
        <v>0</v>
      </c>
      <c r="BB23" s="40" t="str">
        <f>'Pick Sheet'!BB16</f>
        <v>JohnsonD</v>
      </c>
      <c r="BC23" s="40">
        <f>VLOOKUP(Scoreboard!BB23,scores,9)</f>
        <v>-1</v>
      </c>
      <c r="BD23" s="40" t="str">
        <f>'Pick Sheet'!BD16</f>
        <v>Day</v>
      </c>
      <c r="BE23" s="40">
        <f>VLOOKUP(Scoreboard!BD23,scores,9)</f>
        <v>-3</v>
      </c>
      <c r="BF23" s="40" t="str">
        <f>'Pick Sheet'!BF16</f>
        <v>Spieth</v>
      </c>
      <c r="BG23" s="40">
        <f>VLOOKUP(Scoreboard!BF23,scores,9)</f>
        <v>-1</v>
      </c>
      <c r="BH23" s="40" t="str">
        <f>'Pick Sheet'!BH16</f>
        <v>Mickelson</v>
      </c>
      <c r="BI23" s="40">
        <f>VLOOKUP(Scoreboard!BH23,scores,9)</f>
        <v>2</v>
      </c>
      <c r="BJ23" s="40" t="str">
        <f>'Pick Sheet'!BJ16</f>
        <v>JohnsonD</v>
      </c>
      <c r="BK23" s="40">
        <f>VLOOKUP(Scoreboard!BJ23,scores,9)</f>
        <v>-1</v>
      </c>
      <c r="BL23" s="40" t="str">
        <f>'Pick Sheet'!BL16</f>
        <v>McIlroy</v>
      </c>
      <c r="BM23" s="40">
        <f>VLOOKUP(Scoreboard!BL23,scores,9)</f>
        <v>-7</v>
      </c>
      <c r="BN23" s="40" t="str">
        <f>'Pick Sheet'!BN16</f>
        <v>Watson</v>
      </c>
      <c r="BO23" s="40">
        <f>VLOOKUP(Scoreboard!BN23,scores,9)</f>
        <v>-4</v>
      </c>
      <c r="BP23" s="40" t="str">
        <f>'Pick Sheet'!BP16</f>
        <v>Rose</v>
      </c>
      <c r="BQ23" s="40">
        <f>VLOOKUP(Scoreboard!BP23,scores,9)</f>
        <v>-1</v>
      </c>
      <c r="BR23" s="40" t="str">
        <f>'Pick Sheet'!BR16</f>
        <v>Woods</v>
      </c>
      <c r="BS23" s="40">
        <f>VLOOKUP(Scoreboard!BR23,scores,9)</f>
        <v>0</v>
      </c>
      <c r="BT23" s="40" t="str">
        <f>'Pick Sheet'!BT16</f>
        <v>McIlroy</v>
      </c>
      <c r="BU23" s="40">
        <f>VLOOKUP(Scoreboard!BT23,scores,9)</f>
        <v>-7</v>
      </c>
      <c r="BV23" s="40" t="str">
        <f>'Pick Sheet'!BV16</f>
        <v>Thomas</v>
      </c>
      <c r="BW23" s="40">
        <f>VLOOKUP(Scoreboard!BV23,scores,9)</f>
        <v>-2</v>
      </c>
      <c r="BX23" s="40" t="str">
        <f>'Pick Sheet'!BX16</f>
        <v>Spieth</v>
      </c>
      <c r="BY23" s="40">
        <f>VLOOKUP(Scoreboard!BX23,scores,9)</f>
        <v>-1</v>
      </c>
      <c r="BZ23" s="40" t="str">
        <f>'Pick Sheet'!BZ16</f>
        <v>Mickelson</v>
      </c>
      <c r="CA23" s="40">
        <f>VLOOKUP(Scoreboard!BZ23,scores,9)</f>
        <v>2</v>
      </c>
      <c r="CB23" s="40" t="str">
        <f>'Pick Sheet'!CB16</f>
        <v>Thomas</v>
      </c>
      <c r="CC23" s="40">
        <f>VLOOKUP(Scoreboard!CB23,scores,9)</f>
        <v>-2</v>
      </c>
      <c r="CD23" s="40" t="str">
        <f>'Pick Sheet'!CD16</f>
        <v>McIlroy</v>
      </c>
      <c r="CE23" s="40">
        <f>VLOOKUP(Scoreboard!CD23,scores,9)</f>
        <v>-7</v>
      </c>
      <c r="CF23" s="40" t="str">
        <f>'Pick Sheet'!CF16</f>
        <v>Thomas</v>
      </c>
      <c r="CG23" s="40">
        <f>VLOOKUP(Scoreboard!CF23,scores,9)</f>
        <v>-2</v>
      </c>
      <c r="CH23" s="40" t="str">
        <f>'Pick Sheet'!CH16</f>
        <v>McIlroy</v>
      </c>
      <c r="CI23" s="40">
        <f>VLOOKUP(Scoreboard!CH23,scores,9)</f>
        <v>-7</v>
      </c>
      <c r="CJ23" s="40" t="str">
        <f>'Pick Sheet'!CJ16</f>
        <v>Spieth</v>
      </c>
      <c r="CK23" s="40">
        <f>VLOOKUP(Scoreboard!CJ23,scores,9)</f>
        <v>-1</v>
      </c>
      <c r="CL23" s="40" t="str">
        <f>'Pick Sheet'!CL16</f>
        <v>Kuchar</v>
      </c>
      <c r="CM23" s="40">
        <f>VLOOKUP(Scoreboard!CL23,scores,9)</f>
        <v>0</v>
      </c>
      <c r="CN23" s="40" t="str">
        <f>'Pick Sheet'!CN16</f>
        <v>Rose</v>
      </c>
      <c r="CO23" s="40">
        <f>VLOOKUP(Scoreboard!CN23,scores,9)</f>
        <v>-1</v>
      </c>
      <c r="CP23" s="40" t="str">
        <f>'Pick Sheet'!CP16</f>
        <v>Day</v>
      </c>
      <c r="CQ23" s="40">
        <f>VLOOKUP(Scoreboard!CP23,scores,9)</f>
        <v>-3</v>
      </c>
      <c r="CR23" s="40" t="str">
        <f>'Pick Sheet'!CR16</f>
        <v>McIlroy</v>
      </c>
      <c r="CS23" s="40">
        <f>VLOOKUP(Scoreboard!CR23,scores,9)</f>
        <v>-7</v>
      </c>
      <c r="CT23" s="40" t="str">
        <f>'Pick Sheet'!CT16</f>
        <v>Fowler</v>
      </c>
      <c r="CU23" s="40">
        <f>VLOOKUP(Scoreboard!CT23,scores,9)</f>
        <v>-7</v>
      </c>
      <c r="CV23" s="40" t="str">
        <f>'Pick Sheet'!CV16</f>
        <v>JohnsonD</v>
      </c>
      <c r="CW23" s="40">
        <f>VLOOKUP(Scoreboard!CV23,scores,9)</f>
        <v>-1</v>
      </c>
      <c r="CX23" s="40" t="str">
        <f>'Pick Sheet'!CX16</f>
        <v>Mickelson</v>
      </c>
      <c r="CY23" s="40">
        <f>VLOOKUP(Scoreboard!CX23,scores,9)</f>
        <v>2</v>
      </c>
      <c r="CZ23" s="40" t="str">
        <f>'Pick Sheet'!CZ16</f>
        <v>Fowler</v>
      </c>
      <c r="DA23" s="40">
        <f>VLOOKUP(Scoreboard!CZ23,scores,9)</f>
        <v>-7</v>
      </c>
      <c r="DB23" s="40" t="str">
        <f>'Pick Sheet'!DB16</f>
        <v>McIlroy</v>
      </c>
      <c r="DC23" s="40">
        <f>VLOOKUP(Scoreboard!DB23,scores,9)</f>
        <v>-7</v>
      </c>
      <c r="DD23" s="40">
        <f>'Pick Sheet'!DD16</f>
        <v>0</v>
      </c>
      <c r="DE23" s="40" t="e">
        <f>VLOOKUP(Scoreboard!DD23,scores,9)</f>
        <v>#N/A</v>
      </c>
      <c r="DF23" s="40">
        <f>'Pick Sheet'!DF16</f>
        <v>0</v>
      </c>
      <c r="DG23" s="40" t="e">
        <f>VLOOKUP(Scoreboard!DF23,scores,9)</f>
        <v>#N/A</v>
      </c>
      <c r="DH23" s="40">
        <f>'Pick Sheet'!DH16</f>
        <v>0</v>
      </c>
      <c r="DI23" s="40" t="e">
        <f>VLOOKUP(Scoreboard!DH23,scores,9)</f>
        <v>#N/A</v>
      </c>
      <c r="DJ23" s="40">
        <f>'Pick Sheet'!DJ16</f>
        <v>0</v>
      </c>
      <c r="DK23" s="40" t="e">
        <f>VLOOKUP(Scoreboard!DJ23,scores,9)</f>
        <v>#N/A</v>
      </c>
    </row>
    <row r="24" spans="1:115" ht="13.5" thickTop="1" x14ac:dyDescent="0.2">
      <c r="A24" s="8" t="s">
        <v>6</v>
      </c>
      <c r="B24" s="8"/>
      <c r="C24" s="8">
        <f t="shared" ref="C24" si="129">SUM(C20:C23)</f>
        <v>-11</v>
      </c>
      <c r="D24" s="8"/>
      <c r="E24" s="8">
        <f t="shared" ref="E24" si="130">SUM(E20:E23)</f>
        <v>-13</v>
      </c>
      <c r="F24" s="8"/>
      <c r="G24" s="8">
        <f t="shared" ref="G24" si="131">SUM(G20:G23)</f>
        <v>-2</v>
      </c>
      <c r="H24" s="8"/>
      <c r="I24" s="8">
        <f t="shared" ref="I24" si="132">SUM(I20:I23)</f>
        <v>-9</v>
      </c>
      <c r="J24" s="8"/>
      <c r="K24" s="8">
        <f t="shared" ref="K24" si="133">SUM(K20:K23)</f>
        <v>-12</v>
      </c>
      <c r="L24" s="8"/>
      <c r="M24" s="8">
        <f t="shared" ref="M24" si="134">SUM(M20:M23)</f>
        <v>-12</v>
      </c>
      <c r="N24" s="8"/>
      <c r="O24" s="8">
        <f t="shared" ref="O24" si="135">SUM(O20:O23)</f>
        <v>-4</v>
      </c>
      <c r="P24" s="8"/>
      <c r="Q24" s="8">
        <f t="shared" ref="Q24" si="136">SUM(Q20:Q23)</f>
        <v>-16</v>
      </c>
      <c r="R24" s="8"/>
      <c r="S24" s="8">
        <f t="shared" ref="S24" si="137">SUM(S20:S23)</f>
        <v>-6</v>
      </c>
      <c r="T24" s="8"/>
      <c r="U24" s="8">
        <f t="shared" ref="U24" si="138">SUM(U20:U23)</f>
        <v>1</v>
      </c>
      <c r="V24" s="8"/>
      <c r="W24" s="8">
        <f t="shared" ref="W24" si="139">SUM(W20:W23)</f>
        <v>-13</v>
      </c>
      <c r="X24" s="8"/>
      <c r="Y24" s="8">
        <f t="shared" ref="Y24" si="140">SUM(Y20:Y23)</f>
        <v>-14</v>
      </c>
      <c r="Z24" s="8"/>
      <c r="AA24" s="8">
        <f t="shared" ref="AA24" si="141">SUM(AA20:AA23)</f>
        <v>-7</v>
      </c>
      <c r="AB24" s="8"/>
      <c r="AC24" s="8">
        <f t="shared" ref="AC24" si="142">SUM(AC20:AC23)</f>
        <v>-19</v>
      </c>
      <c r="AD24" s="8"/>
      <c r="AE24" s="8">
        <f t="shared" ref="AE24" si="143">SUM(AE20:AE23)</f>
        <v>-17</v>
      </c>
      <c r="AF24" s="8"/>
      <c r="AG24" s="8">
        <f t="shared" ref="AG24" si="144">SUM(AG20:AG23)</f>
        <v>-11</v>
      </c>
      <c r="AH24" s="8"/>
      <c r="AI24" s="8">
        <f t="shared" ref="AI24" si="145">SUM(AI20:AI23)</f>
        <v>-11</v>
      </c>
      <c r="AJ24" s="8"/>
      <c r="AK24" s="8">
        <f t="shared" ref="AK24" si="146">SUM(AK20:AK23)</f>
        <v>-9</v>
      </c>
      <c r="AL24" s="8"/>
      <c r="AM24" s="8">
        <f t="shared" ref="AM24" si="147">SUM(AM20:AM23)</f>
        <v>-10</v>
      </c>
      <c r="AN24" s="8"/>
      <c r="AO24" s="8">
        <f t="shared" ref="AO24" si="148">SUM(AO20:AO23)</f>
        <v>-11</v>
      </c>
      <c r="AP24" s="8"/>
      <c r="AQ24" s="8">
        <f t="shared" ref="AQ24" si="149">SUM(AQ20:AQ23)</f>
        <v>-12</v>
      </c>
      <c r="AR24" s="8"/>
      <c r="AS24" s="8">
        <f t="shared" ref="AS24" si="150">SUM(AS20:AS23)</f>
        <v>-5</v>
      </c>
      <c r="AT24" s="8"/>
      <c r="AU24" s="8">
        <f t="shared" ref="AU24" si="151">SUM(AU20:AU23)</f>
        <v>-15</v>
      </c>
      <c r="AV24" s="8"/>
      <c r="AW24" s="8">
        <f t="shared" ref="AW24" si="152">SUM(AW20:AW23)</f>
        <v>-17</v>
      </c>
      <c r="AX24" s="8"/>
      <c r="AY24" s="8">
        <f t="shared" ref="AY24" si="153">SUM(AY20:AY23)</f>
        <v>-11</v>
      </c>
      <c r="AZ24" s="8"/>
      <c r="BA24" s="8">
        <f t="shared" ref="BA24" si="154">SUM(BA20:BA23)</f>
        <v>-6</v>
      </c>
      <c r="BB24" s="8"/>
      <c r="BC24" s="8">
        <f t="shared" ref="BC24" si="155">SUM(BC20:BC23)</f>
        <v>-10</v>
      </c>
      <c r="BD24" s="8"/>
      <c r="BE24" s="8">
        <f t="shared" ref="BE24" si="156">SUM(BE20:BE23)</f>
        <v>-18</v>
      </c>
      <c r="BF24" s="8"/>
      <c r="BG24" s="8">
        <f t="shared" ref="BG24" si="157">SUM(BG20:BG23)</f>
        <v>-11</v>
      </c>
      <c r="BH24" s="8"/>
      <c r="BI24" s="8">
        <f t="shared" ref="BI24" si="158">SUM(BI20:BI23)</f>
        <v>-1</v>
      </c>
      <c r="BJ24" s="8"/>
      <c r="BK24" s="8">
        <f t="shared" ref="BK24" si="159">SUM(BK20:BK23)</f>
        <v>-11</v>
      </c>
      <c r="BL24" s="8"/>
      <c r="BM24" s="8">
        <f t="shared" ref="BM24" si="160">SUM(BM20:BM23)</f>
        <v>-14</v>
      </c>
      <c r="BN24" s="8"/>
      <c r="BO24" s="8">
        <f t="shared" ref="BO24" si="161">SUM(BO20:BO23)</f>
        <v>-14</v>
      </c>
      <c r="BP24" s="8"/>
      <c r="BQ24" s="8">
        <f t="shared" ref="BQ24" si="162">SUM(BQ20:BQ23)</f>
        <v>-10</v>
      </c>
      <c r="BR24" s="8"/>
      <c r="BS24" s="8">
        <f t="shared" ref="BS24" si="163">SUM(BS20:BS23)</f>
        <v>-4</v>
      </c>
      <c r="BT24" s="8"/>
      <c r="BU24" s="8">
        <f t="shared" ref="BU24" si="164">SUM(BU20:BU23)</f>
        <v>-14</v>
      </c>
      <c r="BV24" s="8"/>
      <c r="BW24" s="8">
        <f t="shared" ref="BW24" si="165">SUM(BW20:BW23)</f>
        <v>-9</v>
      </c>
      <c r="BX24" s="8"/>
      <c r="BY24" s="8">
        <f t="shared" ref="BY24" si="166">SUM(BY20:BY23)</f>
        <v>-2</v>
      </c>
      <c r="BZ24" s="8"/>
      <c r="CA24" s="8">
        <f t="shared" ref="CA24" si="167">SUM(CA20:CA23)</f>
        <v>-7</v>
      </c>
      <c r="CB24" s="8"/>
      <c r="CC24" s="8">
        <f t="shared" ref="CC24" si="168">SUM(CC20:CC23)</f>
        <v>-1</v>
      </c>
      <c r="CD24" s="8"/>
      <c r="CE24" s="8">
        <f t="shared" ref="CE24" si="169">SUM(CE20:CE23)</f>
        <v>-16</v>
      </c>
      <c r="CF24" s="8"/>
      <c r="CG24" s="8">
        <f t="shared" ref="CG24" si="170">SUM(CG20:CG23)</f>
        <v>-16</v>
      </c>
      <c r="CH24" s="8"/>
      <c r="CI24" s="8">
        <f t="shared" ref="CI24" si="171">SUM(CI20:CI23)</f>
        <v>-19</v>
      </c>
      <c r="CJ24" s="8"/>
      <c r="CK24" s="8">
        <f t="shared" ref="CK24" si="172">SUM(CK20:CK23)</f>
        <v>-11</v>
      </c>
      <c r="CL24" s="8"/>
      <c r="CM24" s="8">
        <f t="shared" ref="CM24" si="173">SUM(CM20:CM23)</f>
        <v>-8</v>
      </c>
      <c r="CN24" s="8"/>
      <c r="CO24" s="8">
        <f t="shared" ref="CO24:CQ24" si="174">SUM(CO20:CO23)</f>
        <v>-12</v>
      </c>
      <c r="CP24" s="8"/>
      <c r="CQ24" s="8">
        <f t="shared" si="174"/>
        <v>-10</v>
      </c>
      <c r="CR24" s="8"/>
      <c r="CS24" s="8">
        <f t="shared" ref="CS24:CU24" si="175">SUM(CS20:CS23)</f>
        <v>-16</v>
      </c>
      <c r="CT24" s="8"/>
      <c r="CU24" s="8">
        <f t="shared" si="175"/>
        <v>-14</v>
      </c>
      <c r="CV24" s="8"/>
      <c r="CW24" s="8">
        <f t="shared" ref="CW24" si="176">SUM(CW20:CW23)</f>
        <v>-11</v>
      </c>
      <c r="CX24" s="8"/>
      <c r="CY24" s="8">
        <f t="shared" ref="CY24:DA24" si="177">SUM(CY20:CY23)</f>
        <v>-15</v>
      </c>
      <c r="CZ24" s="8"/>
      <c r="DA24" s="8">
        <f t="shared" si="177"/>
        <v>-17</v>
      </c>
      <c r="DB24" s="8"/>
      <c r="DC24" s="8">
        <f t="shared" ref="DC24" si="178">SUM(DC20:DC23)</f>
        <v>-14</v>
      </c>
      <c r="DD24" s="8"/>
      <c r="DE24" s="8" t="e">
        <f t="shared" ref="DE24:DK24" si="179">SUM(DE20:DE23)</f>
        <v>#N/A</v>
      </c>
      <c r="DF24" s="8"/>
      <c r="DG24" s="8" t="e">
        <f t="shared" si="179"/>
        <v>#N/A</v>
      </c>
      <c r="DH24" s="8"/>
      <c r="DI24" s="8" t="e">
        <f t="shared" si="179"/>
        <v>#N/A</v>
      </c>
      <c r="DJ24" s="8"/>
      <c r="DK24" s="8" t="e">
        <f t="shared" si="179"/>
        <v>#N/A</v>
      </c>
    </row>
    <row r="25" spans="1:115" x14ac:dyDescent="0.2">
      <c r="A25" s="8" t="s">
        <v>7</v>
      </c>
      <c r="B25" s="8"/>
      <c r="C25" s="8">
        <f t="shared" ref="C25" si="180">MIN(C20:C23)</f>
        <v>-7</v>
      </c>
      <c r="D25" s="8"/>
      <c r="E25" s="8">
        <f t="shared" ref="E25" si="181">MIN(E20:E23)</f>
        <v>-7</v>
      </c>
      <c r="F25" s="8"/>
      <c r="G25" s="8">
        <f t="shared" ref="G25" si="182">MIN(G20:G23)</f>
        <v>-3</v>
      </c>
      <c r="H25" s="8"/>
      <c r="I25" s="8">
        <f t="shared" ref="I25" si="183">MIN(I20:I23)</f>
        <v>-4</v>
      </c>
      <c r="J25" s="8"/>
      <c r="K25" s="8">
        <f t="shared" ref="K25" si="184">MIN(K20:K23)</f>
        <v>-7</v>
      </c>
      <c r="L25" s="8"/>
      <c r="M25" s="8">
        <f t="shared" ref="M25" si="185">MIN(M20:M23)</f>
        <v>-7</v>
      </c>
      <c r="N25" s="8"/>
      <c r="O25" s="8">
        <f t="shared" ref="O25" si="186">MIN(O20:O23)</f>
        <v>-2</v>
      </c>
      <c r="P25" s="8"/>
      <c r="Q25" s="8">
        <f t="shared" ref="Q25" si="187">MIN(Q20:Q23)</f>
        <v>-7</v>
      </c>
      <c r="R25" s="8"/>
      <c r="S25" s="8">
        <f t="shared" ref="S25" si="188">MIN(S20:S23)</f>
        <v>-6</v>
      </c>
      <c r="T25" s="8"/>
      <c r="U25" s="8">
        <f t="shared" ref="U25" si="189">MIN(U20:U23)</f>
        <v>-2</v>
      </c>
      <c r="V25" s="8"/>
      <c r="W25" s="8">
        <f t="shared" ref="W25" si="190">MIN(W20:W23)</f>
        <v>-7</v>
      </c>
      <c r="X25" s="8"/>
      <c r="Y25" s="8">
        <f t="shared" ref="Y25" si="191">MIN(Y20:Y23)</f>
        <v>-7</v>
      </c>
      <c r="Z25" s="8"/>
      <c r="AA25" s="8">
        <f t="shared" ref="AA25" si="192">MIN(AA20:AA23)</f>
        <v>-5</v>
      </c>
      <c r="AB25" s="8"/>
      <c r="AC25" s="8">
        <f t="shared" ref="AC25" si="193">MIN(AC20:AC23)</f>
        <v>-7</v>
      </c>
      <c r="AD25" s="8"/>
      <c r="AE25" s="8">
        <f t="shared" ref="AE25" si="194">MIN(AE20:AE23)</f>
        <v>-7</v>
      </c>
      <c r="AF25" s="8"/>
      <c r="AG25" s="8">
        <f t="shared" ref="AG25" si="195">MIN(AG20:AG23)</f>
        <v>-7</v>
      </c>
      <c r="AH25" s="8"/>
      <c r="AI25" s="8">
        <f t="shared" ref="AI25" si="196">MIN(AI20:AI23)</f>
        <v>-7</v>
      </c>
      <c r="AJ25" s="8"/>
      <c r="AK25" s="8">
        <f t="shared" ref="AK25" si="197">MIN(AK20:AK23)</f>
        <v>-4</v>
      </c>
      <c r="AL25" s="8"/>
      <c r="AM25" s="8">
        <f t="shared" ref="AM25" si="198">MIN(AM20:AM23)</f>
        <v>-7</v>
      </c>
      <c r="AN25" s="8"/>
      <c r="AO25" s="8">
        <f t="shared" ref="AO25" si="199">MIN(AO20:AO23)</f>
        <v>-7</v>
      </c>
      <c r="AP25" s="8"/>
      <c r="AQ25" s="8">
        <f t="shared" ref="AQ25" si="200">MIN(AQ20:AQ23)</f>
        <v>-7</v>
      </c>
      <c r="AR25" s="8"/>
      <c r="AS25" s="8">
        <f t="shared" ref="AS25" si="201">MIN(AS20:AS23)</f>
        <v>-6</v>
      </c>
      <c r="AT25" s="8"/>
      <c r="AU25" s="8">
        <f t="shared" ref="AU25" si="202">MIN(AU20:AU23)</f>
        <v>-7</v>
      </c>
      <c r="AV25" s="8"/>
      <c r="AW25" s="8">
        <f t="shared" ref="AW25" si="203">MIN(AW20:AW23)</f>
        <v>-7</v>
      </c>
      <c r="AX25" s="8"/>
      <c r="AY25" s="8">
        <f t="shared" ref="AY25" si="204">MIN(AY20:AY23)</f>
        <v>-7</v>
      </c>
      <c r="AZ25" s="8"/>
      <c r="BA25" s="8">
        <f t="shared" ref="BA25" si="205">MIN(BA20:BA23)</f>
        <v>-4</v>
      </c>
      <c r="BB25" s="8"/>
      <c r="BC25" s="8">
        <f t="shared" ref="BC25" si="206">MIN(BC20:BC23)</f>
        <v>-7</v>
      </c>
      <c r="BD25" s="8"/>
      <c r="BE25" s="8">
        <f t="shared" ref="BE25" si="207">MIN(BE20:BE23)</f>
        <v>-7</v>
      </c>
      <c r="BF25" s="8"/>
      <c r="BG25" s="8">
        <f t="shared" ref="BG25" si="208">MIN(BG20:BG23)</f>
        <v>-7</v>
      </c>
      <c r="BH25" s="8"/>
      <c r="BI25" s="8">
        <f t="shared" ref="BI25" si="209">MIN(BI20:BI23)</f>
        <v>-1</v>
      </c>
      <c r="BJ25" s="8"/>
      <c r="BK25" s="8">
        <f t="shared" ref="BK25" si="210">MIN(BK20:BK23)</f>
        <v>-7</v>
      </c>
      <c r="BL25" s="8"/>
      <c r="BM25" s="8">
        <f t="shared" ref="BM25" si="211">MIN(BM20:BM23)</f>
        <v>-7</v>
      </c>
      <c r="BN25" s="8"/>
      <c r="BO25" s="8">
        <f t="shared" ref="BO25" si="212">MIN(BO20:BO23)</f>
        <v>-7</v>
      </c>
      <c r="BP25" s="8"/>
      <c r="BQ25" s="8">
        <f>MIN(BQ20:BQ23)</f>
        <v>-7</v>
      </c>
      <c r="BR25" s="8"/>
      <c r="BS25" s="8">
        <f>BS20</f>
        <v>-1</v>
      </c>
      <c r="BT25" s="8"/>
      <c r="BU25" s="8">
        <f t="shared" ref="BU25" si="213">MIN(BU20:BU23)</f>
        <v>-7</v>
      </c>
      <c r="BV25" s="8"/>
      <c r="BW25" s="8">
        <f t="shared" ref="BW25" si="214">MIN(BW20:BW23)</f>
        <v>-7</v>
      </c>
      <c r="BX25" s="8"/>
      <c r="BY25" s="8">
        <f t="shared" ref="BY25" si="215">MIN(BY20:BY23)</f>
        <v>-2</v>
      </c>
      <c r="BZ25" s="8"/>
      <c r="CA25" s="8">
        <f t="shared" ref="CA25" si="216">MIN(CA20:CA23)</f>
        <v>-7</v>
      </c>
      <c r="CB25" s="8"/>
      <c r="CC25" s="8">
        <f t="shared" ref="CC25" si="217">MIN(CC20:CC23)</f>
        <v>-2</v>
      </c>
      <c r="CD25" s="8"/>
      <c r="CE25" s="8">
        <f t="shared" ref="CE25" si="218">MIN(CE20:CE23)</f>
        <v>-7</v>
      </c>
      <c r="CF25" s="8"/>
      <c r="CG25" s="8">
        <f t="shared" ref="CG25" si="219">MIN(CG20:CG23)</f>
        <v>-7</v>
      </c>
      <c r="CH25" s="8"/>
      <c r="CI25" s="8">
        <f t="shared" ref="CI25" si="220">MIN(CI20:CI23)</f>
        <v>-7</v>
      </c>
      <c r="CJ25" s="8"/>
      <c r="CK25" s="8">
        <f t="shared" ref="CK25" si="221">MIN(CK20:CK23)</f>
        <v>-7</v>
      </c>
      <c r="CL25" s="8"/>
      <c r="CM25" s="8">
        <f t="shared" ref="CM25:CO25" si="222">MIN(CM20:CM23)</f>
        <v>-7</v>
      </c>
      <c r="CN25" s="8"/>
      <c r="CO25" s="8">
        <f t="shared" si="222"/>
        <v>-7</v>
      </c>
      <c r="CP25" s="8"/>
      <c r="CQ25" s="8">
        <f t="shared" ref="CQ25:CS25" si="223">MIN(CQ20:CQ23)</f>
        <v>-4</v>
      </c>
      <c r="CR25" s="8"/>
      <c r="CS25" s="8">
        <f t="shared" si="223"/>
        <v>-7</v>
      </c>
      <c r="CT25" s="8"/>
      <c r="CU25" s="8">
        <f t="shared" ref="CU25:CW25" si="224">MIN(CU20:CU23)</f>
        <v>-7</v>
      </c>
      <c r="CV25" s="8"/>
      <c r="CW25" s="8">
        <f t="shared" si="224"/>
        <v>-7</v>
      </c>
      <c r="CX25" s="8"/>
      <c r="CY25" s="8">
        <f t="shared" ref="CY25:DA25" si="225">MIN(CY20:CY23)</f>
        <v>-7</v>
      </c>
      <c r="CZ25" s="8"/>
      <c r="DA25" s="8">
        <f t="shared" si="225"/>
        <v>-7</v>
      </c>
      <c r="DB25" s="8"/>
      <c r="DC25" s="8">
        <f t="shared" ref="DC25" si="226">MIN(DC20:DC23)</f>
        <v>-7</v>
      </c>
      <c r="DD25" s="8"/>
      <c r="DE25" s="8" t="e">
        <f t="shared" ref="DE25:DK25" si="227">MIN(DE20:DE23)</f>
        <v>#N/A</v>
      </c>
      <c r="DF25" s="8"/>
      <c r="DG25" s="8" t="e">
        <f t="shared" si="227"/>
        <v>#N/A</v>
      </c>
      <c r="DH25" s="8"/>
      <c r="DI25" s="8" t="e">
        <f t="shared" si="227"/>
        <v>#N/A</v>
      </c>
      <c r="DJ25" s="8"/>
      <c r="DK25" s="8" t="e">
        <f t="shared" si="227"/>
        <v>#N/A</v>
      </c>
    </row>
    <row r="26" spans="1:115" x14ac:dyDescent="0.2">
      <c r="A26" s="8"/>
      <c r="B26" s="8"/>
      <c r="D26" s="8"/>
      <c r="F26" s="8"/>
      <c r="H26" s="8"/>
      <c r="J26" s="8"/>
      <c r="L26" s="8"/>
      <c r="N26" s="8"/>
      <c r="P26" s="8"/>
      <c r="R26" s="8"/>
      <c r="T26" s="8"/>
      <c r="V26" s="8"/>
      <c r="X26" s="8"/>
      <c r="Z26" s="8"/>
      <c r="AB26" s="8"/>
      <c r="AD26" s="8"/>
      <c r="AF26" s="8"/>
      <c r="AH26" s="8"/>
      <c r="AJ26" s="8"/>
      <c r="AL26" s="8"/>
      <c r="AN26" s="8"/>
      <c r="AP26" s="8"/>
      <c r="AR26" s="8"/>
      <c r="AT26" s="8"/>
      <c r="AV26" s="8"/>
      <c r="AX26" s="8"/>
      <c r="AZ26" s="8"/>
      <c r="BB26" s="8"/>
      <c r="BD26" s="8"/>
      <c r="BF26" s="8"/>
      <c r="BH26" s="8"/>
      <c r="BJ26" s="8"/>
      <c r="BL26" s="8"/>
      <c r="BN26" s="8"/>
      <c r="BP26" s="8"/>
      <c r="BR26" s="8"/>
      <c r="BT26" s="8"/>
      <c r="BV26" s="8"/>
      <c r="BX26" s="8"/>
      <c r="BZ26" s="8"/>
      <c r="CB26" s="8"/>
      <c r="CD26" s="8"/>
      <c r="CF26" s="8"/>
      <c r="CH26" s="8"/>
      <c r="CJ26" s="8"/>
      <c r="CL26" s="8"/>
      <c r="CN26" s="8"/>
      <c r="CP26" s="8"/>
      <c r="CR26" s="8"/>
      <c r="CT26" s="8"/>
      <c r="CV26" s="8"/>
      <c r="CX26" s="8"/>
      <c r="CZ26" s="8"/>
      <c r="DB26" s="8"/>
      <c r="DD26" s="8"/>
      <c r="DF26" s="8"/>
      <c r="DH26" s="8"/>
      <c r="DJ26" s="8"/>
    </row>
    <row r="27" spans="1:115" s="30" customFormat="1" x14ac:dyDescent="0.2">
      <c r="A27" s="10" t="s">
        <v>9</v>
      </c>
      <c r="B27" s="10"/>
      <c r="D27" s="10"/>
      <c r="F27" s="10"/>
      <c r="H27" s="10"/>
      <c r="J27" s="10"/>
      <c r="L27" s="10"/>
      <c r="N27" s="10"/>
      <c r="P27" s="10"/>
      <c r="R27" s="10"/>
      <c r="T27" s="10"/>
      <c r="V27" s="10"/>
      <c r="X27" s="10"/>
      <c r="Z27" s="10"/>
      <c r="AB27" s="10"/>
      <c r="AD27" s="10"/>
      <c r="AF27" s="10"/>
      <c r="AH27" s="10"/>
      <c r="AJ27" s="10"/>
      <c r="AL27" s="10"/>
      <c r="AN27" s="10"/>
      <c r="AP27" s="10"/>
      <c r="AR27" s="10"/>
      <c r="AT27" s="10"/>
      <c r="AV27" s="10"/>
      <c r="AX27" s="10"/>
      <c r="AZ27" s="10"/>
      <c r="BB27" s="10"/>
      <c r="BD27" s="10"/>
      <c r="BF27" s="10"/>
      <c r="BH27" s="10"/>
      <c r="BJ27" s="10"/>
      <c r="BL27" s="10"/>
      <c r="BN27" s="10"/>
      <c r="BP27" s="10"/>
      <c r="BR27" s="10"/>
      <c r="BT27" s="10"/>
      <c r="BV27" s="10"/>
      <c r="BX27" s="10"/>
      <c r="BZ27" s="10"/>
      <c r="CB27" s="10"/>
      <c r="CD27" s="10"/>
      <c r="CF27" s="10"/>
      <c r="CH27" s="10"/>
      <c r="CJ27" s="10"/>
      <c r="CL27" s="10"/>
      <c r="CN27" s="10"/>
      <c r="CP27" s="10"/>
      <c r="CR27" s="10"/>
      <c r="CT27" s="10"/>
      <c r="CV27" s="10"/>
      <c r="CX27" s="10"/>
      <c r="CZ27" s="10"/>
      <c r="DB27" s="10"/>
      <c r="DD27" s="10"/>
      <c r="DF27" s="10"/>
      <c r="DH27" s="10"/>
      <c r="DJ27" s="10"/>
    </row>
    <row r="28" spans="1:115" x14ac:dyDescent="0.2">
      <c r="A28" s="8" t="s">
        <v>1</v>
      </c>
      <c r="B28" s="39" t="str">
        <f>'Pick Sheet'!B18</f>
        <v>Thomas</v>
      </c>
      <c r="C28" s="39">
        <f>VLOOKUP(Scoreboard!B28,scores,11)</f>
        <v>1</v>
      </c>
      <c r="D28" s="39" t="str">
        <f>'Pick Sheet'!D18</f>
        <v>McIlroy</v>
      </c>
      <c r="E28" s="39">
        <f>VLOOKUP(Scoreboard!D28,scores,11)</f>
        <v>2</v>
      </c>
      <c r="F28" s="39" t="str">
        <f>'Pick Sheet'!F18</f>
        <v>Woods</v>
      </c>
      <c r="G28" s="39">
        <f>VLOOKUP(Scoreboard!F28,scores,11)</f>
        <v>-3</v>
      </c>
      <c r="H28" s="39" t="str">
        <f>'Pick Sheet'!H18</f>
        <v>Watson</v>
      </c>
      <c r="I28" s="39">
        <f>VLOOKUP(Scoreboard!H28,scores,11)</f>
        <v>-3</v>
      </c>
      <c r="J28" s="39" t="str">
        <f>'Pick Sheet'!J18</f>
        <v>Casey</v>
      </c>
      <c r="K28" s="39">
        <f>VLOOKUP(Scoreboard!J28,scores,11)</f>
        <v>-7</v>
      </c>
      <c r="L28" s="39" t="str">
        <f>'Pick Sheet'!L18</f>
        <v>Day</v>
      </c>
      <c r="M28" s="39">
        <f>VLOOKUP(Scoreboard!L28,scores,11)</f>
        <v>-1</v>
      </c>
      <c r="N28" s="39" t="str">
        <f>'Pick Sheet'!N18</f>
        <v>Thomas</v>
      </c>
      <c r="O28" s="39">
        <f>VLOOKUP(Scoreboard!N28,scores,11)</f>
        <v>1</v>
      </c>
      <c r="P28" s="39" t="str">
        <f>'Pick Sheet'!P18</f>
        <v>McIlroy</v>
      </c>
      <c r="Q28" s="39">
        <f>VLOOKUP(Scoreboard!P28,scores,11)</f>
        <v>2</v>
      </c>
      <c r="R28" s="39" t="str">
        <f>'Pick Sheet'!R18</f>
        <v>Fleetwood</v>
      </c>
      <c r="S28" s="39">
        <f>VLOOKUP(Scoreboard!R28,scores,11)</f>
        <v>2</v>
      </c>
      <c r="T28" s="39" t="str">
        <f>'Pick Sheet'!T18</f>
        <v>Rose</v>
      </c>
      <c r="U28" s="39">
        <f>VLOOKUP(Scoreboard!T28,scores,11)</f>
        <v>-3</v>
      </c>
      <c r="V28" s="39" t="str">
        <f>'Pick Sheet'!V18</f>
        <v>Watson</v>
      </c>
      <c r="W28" s="39">
        <f>VLOOKUP(Scoreboard!V28,scores,11)</f>
        <v>-3</v>
      </c>
      <c r="X28" s="39" t="str">
        <f>'Pick Sheet'!X18</f>
        <v>JohnsonD</v>
      </c>
      <c r="Y28" s="39">
        <f>VLOOKUP(Scoreboard!X28,scores,11)</f>
        <v>-3</v>
      </c>
      <c r="Z28" s="39" t="str">
        <f>'Pick Sheet'!Z18</f>
        <v>Reed</v>
      </c>
      <c r="AA28" s="39">
        <f>VLOOKUP(Scoreboard!Z28,scores,11)</f>
        <v>-1</v>
      </c>
      <c r="AB28" s="39" t="str">
        <f>'Pick Sheet'!AB18</f>
        <v>McIlroy</v>
      </c>
      <c r="AC28" s="39">
        <f>VLOOKUP(Scoreboard!AB28,scores,11)</f>
        <v>2</v>
      </c>
      <c r="AD28" s="39" t="str">
        <f>'Pick Sheet'!AD18</f>
        <v>Spieth</v>
      </c>
      <c r="AE28" s="39">
        <f>VLOOKUP(Scoreboard!AD28,scores,11)</f>
        <v>-8</v>
      </c>
      <c r="AF28" s="39" t="str">
        <f>'Pick Sheet'!AF18</f>
        <v>Rahm</v>
      </c>
      <c r="AG28" s="39">
        <f>VLOOKUP(Scoreboard!AF28,scores,11)</f>
        <v>-3</v>
      </c>
      <c r="AH28" s="39" t="str">
        <f>'Pick Sheet'!AH18</f>
        <v>Day</v>
      </c>
      <c r="AI28" s="39">
        <f>VLOOKUP(Scoreboard!AH28,scores,11)</f>
        <v>-1</v>
      </c>
      <c r="AJ28" s="39" t="str">
        <f>'Pick Sheet'!AJ18</f>
        <v>Thomas</v>
      </c>
      <c r="AK28" s="39">
        <f>VLOOKUP(Scoreboard!AJ28,scores,11)</f>
        <v>1</v>
      </c>
      <c r="AL28" s="39" t="str">
        <f>'Pick Sheet'!AL18</f>
        <v>JohnsonZ</v>
      </c>
      <c r="AM28" s="39">
        <f>VLOOKUP(Scoreboard!AL28,scores,11)</f>
        <v>0</v>
      </c>
      <c r="AN28" s="39" t="str">
        <f>'Pick Sheet'!AN18</f>
        <v>McIlroy</v>
      </c>
      <c r="AO28" s="39">
        <f>VLOOKUP(Scoreboard!AN28,scores,11)</f>
        <v>2</v>
      </c>
      <c r="AP28" s="39" t="str">
        <f>'Pick Sheet'!AP18</f>
        <v>McIlroy</v>
      </c>
      <c r="AQ28" s="39">
        <f>VLOOKUP(Scoreboard!AP28,scores,11)</f>
        <v>2</v>
      </c>
      <c r="AR28" s="39" t="str">
        <f>'Pick Sheet'!AR18</f>
        <v>Kuchar</v>
      </c>
      <c r="AS28" s="39">
        <f>VLOOKUP(Scoreboard!AR28,scores,11)</f>
        <v>1</v>
      </c>
      <c r="AT28" s="39" t="str">
        <f>'Pick Sheet'!AT18</f>
        <v>McIlroy</v>
      </c>
      <c r="AU28" s="39">
        <f>VLOOKUP(Scoreboard!AT28,scores,11)</f>
        <v>2</v>
      </c>
      <c r="AV28" s="39" t="str">
        <f>'Pick Sheet'!AV18</f>
        <v>Fowler</v>
      </c>
      <c r="AW28" s="39">
        <f>VLOOKUP(Scoreboard!AV28,scores,11)</f>
        <v>-5</v>
      </c>
      <c r="AX28" s="39" t="str">
        <f>'Pick Sheet'!AX18</f>
        <v>JohnsonD</v>
      </c>
      <c r="AY28" s="39">
        <f>VLOOKUP(Scoreboard!AX28,scores,11)</f>
        <v>-3</v>
      </c>
      <c r="AZ28" s="39" t="str">
        <f>'Pick Sheet'!AZ18</f>
        <v>Watson</v>
      </c>
      <c r="BA28" s="39">
        <f>VLOOKUP(Scoreboard!AZ28,scores,11)</f>
        <v>-3</v>
      </c>
      <c r="BB28" s="39" t="str">
        <f>'Pick Sheet'!BB18</f>
        <v>Rose</v>
      </c>
      <c r="BC28" s="39">
        <f>VLOOKUP(Scoreboard!BB28,scores,11)</f>
        <v>-3</v>
      </c>
      <c r="BD28" s="39" t="str">
        <f>'Pick Sheet'!BD18</f>
        <v>Rahm</v>
      </c>
      <c r="BE28" s="39">
        <f>VLOOKUP(Scoreboard!BD28,scores,11)</f>
        <v>-3</v>
      </c>
      <c r="BF28" s="39" t="str">
        <f>'Pick Sheet'!BF18</f>
        <v>Fowler</v>
      </c>
      <c r="BG28" s="39">
        <f>VLOOKUP(Scoreboard!BF28,scores,11)</f>
        <v>-5</v>
      </c>
      <c r="BH28" s="39" t="str">
        <f>'Pick Sheet'!BH18</f>
        <v>Hatton</v>
      </c>
      <c r="BI28" s="39">
        <f>VLOOKUP(Scoreboard!BH28,scores,11)</f>
        <v>-2</v>
      </c>
      <c r="BJ28" s="39" t="str">
        <f>'Pick Sheet'!BJ18</f>
        <v>Kisner</v>
      </c>
      <c r="BK28" s="39">
        <f>VLOOKUP(Scoreboard!BJ28,scores,11)</f>
        <v>0</v>
      </c>
      <c r="BL28" s="39" t="str">
        <f>'Pick Sheet'!BL18</f>
        <v>Kuchar</v>
      </c>
      <c r="BM28" s="39">
        <f>VLOOKUP(Scoreboard!BL28,scores,11)</f>
        <v>1</v>
      </c>
      <c r="BN28" s="39" t="str">
        <f>'Pick Sheet'!BN18</f>
        <v>Spieth</v>
      </c>
      <c r="BO28" s="39">
        <f>VLOOKUP(Scoreboard!BN28,scores,11)</f>
        <v>-8</v>
      </c>
      <c r="BP28" s="39" t="str">
        <f>'Pick Sheet'!BP18</f>
        <v>McIlroy</v>
      </c>
      <c r="BQ28" s="39">
        <f>VLOOKUP(Scoreboard!BP28,scores,11)</f>
        <v>2</v>
      </c>
      <c r="BR28" s="39" t="str">
        <f>'Pick Sheet'!BR18</f>
        <v>Thomas</v>
      </c>
      <c r="BS28" s="39">
        <f>VLOOKUP(Scoreboard!BR28,scores,11)</f>
        <v>1</v>
      </c>
      <c r="BT28" s="39" t="str">
        <f>'Pick Sheet'!BT18</f>
        <v>Reed</v>
      </c>
      <c r="BU28" s="39">
        <f>VLOOKUP(Scoreboard!BT28,scores,11)</f>
        <v>-1</v>
      </c>
      <c r="BV28" s="39" t="str">
        <f>'Pick Sheet'!BV18</f>
        <v>McIlroy</v>
      </c>
      <c r="BW28" s="39">
        <f>VLOOKUP(Scoreboard!BV28,scores,11)</f>
        <v>2</v>
      </c>
      <c r="BX28" s="39" t="str">
        <f>'Pick Sheet'!BX18</f>
        <v>Watson</v>
      </c>
      <c r="BY28" s="39">
        <f>VLOOKUP(Scoreboard!BX28,scores,11)</f>
        <v>-3</v>
      </c>
      <c r="BZ28" s="39" t="str">
        <f>'Pick Sheet'!BZ18</f>
        <v>McIlroy</v>
      </c>
      <c r="CA28" s="39">
        <f>VLOOKUP(Scoreboard!BZ28,scores,11)</f>
        <v>2</v>
      </c>
      <c r="CB28" s="39" t="str">
        <f>'Pick Sheet'!CB18</f>
        <v>Day</v>
      </c>
      <c r="CC28" s="39">
        <f>VLOOKUP(Scoreboard!CB28,scores,11)</f>
        <v>-1</v>
      </c>
      <c r="CD28" s="39" t="str">
        <f>'Pick Sheet'!CD18</f>
        <v>McIlroy</v>
      </c>
      <c r="CE28" s="39">
        <f>VLOOKUP(Scoreboard!CD28,scores,11)</f>
        <v>2</v>
      </c>
      <c r="CF28" s="39" t="str">
        <f>'Pick Sheet'!CF18</f>
        <v>Fowler</v>
      </c>
      <c r="CG28" s="39">
        <f>VLOOKUP(Scoreboard!CF28,scores,11)</f>
        <v>-5</v>
      </c>
      <c r="CH28" s="39" t="str">
        <f>'Pick Sheet'!CH18</f>
        <v>Watson</v>
      </c>
      <c r="CI28" s="39">
        <f>VLOOKUP(Scoreboard!CH28,scores,11)</f>
        <v>-3</v>
      </c>
      <c r="CJ28" s="39" t="str">
        <f>'Pick Sheet'!CJ18</f>
        <v>Spieth</v>
      </c>
      <c r="CK28" s="39">
        <f>VLOOKUP(Scoreboard!CJ28,scores,11)</f>
        <v>-8</v>
      </c>
      <c r="CL28" s="39" t="str">
        <f>'Pick Sheet'!CL18</f>
        <v>Mickelson</v>
      </c>
      <c r="CM28" s="39">
        <f>VLOOKUP(Scoreboard!CL28,scores,11)</f>
        <v>-5</v>
      </c>
      <c r="CN28" s="39" t="str">
        <f>'Pick Sheet'!CN18</f>
        <v>McIlroy</v>
      </c>
      <c r="CO28" s="39">
        <f>VLOOKUP(Scoreboard!CN28,scores,11)</f>
        <v>2</v>
      </c>
      <c r="CP28" s="39" t="str">
        <f>'Pick Sheet'!CP18</f>
        <v>Thomas</v>
      </c>
      <c r="CQ28" s="39">
        <f>VLOOKUP(Scoreboard!CP28,scores,11)</f>
        <v>1</v>
      </c>
      <c r="CR28" s="39" t="str">
        <f>'Pick Sheet'!CR18</f>
        <v>Fleetwood</v>
      </c>
      <c r="CS28" s="39">
        <f>VLOOKUP(Scoreboard!CR28,scores,11)</f>
        <v>2</v>
      </c>
      <c r="CT28" s="39" t="str">
        <f>'Pick Sheet'!CT18</f>
        <v>Thomas</v>
      </c>
      <c r="CU28" s="39">
        <f>VLOOKUP(Scoreboard!CT28,scores,11)</f>
        <v>1</v>
      </c>
      <c r="CV28" s="39" t="str">
        <f>'Pick Sheet'!CV18</f>
        <v>McIlroy</v>
      </c>
      <c r="CW28" s="39">
        <f>VLOOKUP(Scoreboard!CV28,scores,11)</f>
        <v>2</v>
      </c>
      <c r="CX28" s="39" t="str">
        <f>'Pick Sheet'!CX18</f>
        <v>Mickelson</v>
      </c>
      <c r="CY28" s="39">
        <f>VLOOKUP(Scoreboard!CX28,scores,11)</f>
        <v>-5</v>
      </c>
      <c r="CZ28" s="39" t="str">
        <f>'Pick Sheet'!CZ18</f>
        <v>McIlroy</v>
      </c>
      <c r="DA28" s="39">
        <f>VLOOKUP(Scoreboard!CZ28,scores,11)</f>
        <v>2</v>
      </c>
      <c r="DB28" s="39" t="str">
        <f>'Pick Sheet'!DB18</f>
        <v>Thomas</v>
      </c>
      <c r="DC28" s="39">
        <f>VLOOKUP(Scoreboard!DB28,scores,11)</f>
        <v>1</v>
      </c>
      <c r="DD28" s="39">
        <f>'Pick Sheet'!DD18</f>
        <v>0</v>
      </c>
      <c r="DE28" s="39" t="e">
        <f>VLOOKUP(Scoreboard!DD28,scores,11)</f>
        <v>#N/A</v>
      </c>
      <c r="DF28" s="39">
        <f>'Pick Sheet'!DF18</f>
        <v>0</v>
      </c>
      <c r="DG28" s="39" t="e">
        <f>VLOOKUP(Scoreboard!DF28,scores,11)</f>
        <v>#N/A</v>
      </c>
      <c r="DH28" s="39">
        <f>'Pick Sheet'!DH18</f>
        <v>0</v>
      </c>
      <c r="DI28" s="39" t="e">
        <f>VLOOKUP(Scoreboard!DH28,scores,11)</f>
        <v>#N/A</v>
      </c>
      <c r="DJ28" s="39">
        <f>'Pick Sheet'!DJ18</f>
        <v>0</v>
      </c>
      <c r="DK28" s="39" t="e">
        <f>VLOOKUP(Scoreboard!DJ28,scores,11)</f>
        <v>#N/A</v>
      </c>
    </row>
    <row r="29" spans="1:115" x14ac:dyDescent="0.2">
      <c r="A29" s="8" t="s">
        <v>2</v>
      </c>
      <c r="B29" s="39" t="str">
        <f>'Pick Sheet'!B19</f>
        <v>McIlroy</v>
      </c>
      <c r="C29" s="39">
        <f>VLOOKUP(Scoreboard!B29,scores,11)</f>
        <v>2</v>
      </c>
      <c r="D29" s="39" t="str">
        <f>'Pick Sheet'!D19</f>
        <v>Casey</v>
      </c>
      <c r="E29" s="39">
        <f>VLOOKUP(Scoreboard!D29,scores,11)</f>
        <v>-7</v>
      </c>
      <c r="F29" s="39" t="str">
        <f>'Pick Sheet'!F19</f>
        <v>Mickelson</v>
      </c>
      <c r="G29" s="39">
        <f>VLOOKUP(Scoreboard!F29,scores,11)</f>
        <v>-5</v>
      </c>
      <c r="H29" s="39" t="str">
        <f>'Pick Sheet'!H19</f>
        <v>Stenson</v>
      </c>
      <c r="I29" s="39">
        <f>VLOOKUP(Scoreboard!H29,scores,11)</f>
        <v>-2</v>
      </c>
      <c r="J29" s="39" t="str">
        <f>'Pick Sheet'!J19</f>
        <v>Watson</v>
      </c>
      <c r="K29" s="39">
        <f>VLOOKUP(Scoreboard!J29,scores,11)</f>
        <v>-3</v>
      </c>
      <c r="L29" s="39" t="str">
        <f>'Pick Sheet'!L19</f>
        <v>Rose</v>
      </c>
      <c r="M29" s="39">
        <f>VLOOKUP(Scoreboard!L29,scores,11)</f>
        <v>-3</v>
      </c>
      <c r="N29" s="39" t="str">
        <f>'Pick Sheet'!N19</f>
        <v>Kuchar</v>
      </c>
      <c r="O29" s="39">
        <f>VLOOKUP(Scoreboard!N29,scores,11)</f>
        <v>1</v>
      </c>
      <c r="P29" s="39" t="str">
        <f>'Pick Sheet'!P19</f>
        <v>Watson</v>
      </c>
      <c r="Q29" s="39">
        <f>VLOOKUP(Scoreboard!P29,scores,11)</f>
        <v>-3</v>
      </c>
      <c r="R29" s="39" t="str">
        <f>'Pick Sheet'!R19</f>
        <v>Thomas</v>
      </c>
      <c r="S29" s="39">
        <f>VLOOKUP(Scoreboard!R29,scores,11)</f>
        <v>1</v>
      </c>
      <c r="T29" s="39" t="str">
        <f>'Pick Sheet'!T19</f>
        <v>Mickelson</v>
      </c>
      <c r="U29" s="39">
        <f>VLOOKUP(Scoreboard!T29,scores,11)</f>
        <v>-5</v>
      </c>
      <c r="V29" s="39" t="str">
        <f>'Pick Sheet'!V19</f>
        <v>Spieth</v>
      </c>
      <c r="W29" s="39">
        <f>VLOOKUP(Scoreboard!V29,scores,11)</f>
        <v>-8</v>
      </c>
      <c r="X29" s="39" t="str">
        <f>'Pick Sheet'!X19</f>
        <v>Watson</v>
      </c>
      <c r="Y29" s="39">
        <f>VLOOKUP(Scoreboard!X29,scores,11)</f>
        <v>-3</v>
      </c>
      <c r="Z29" s="39" t="str">
        <f>'Pick Sheet'!Z19</f>
        <v>Fowler</v>
      </c>
      <c r="AA29" s="39">
        <f>VLOOKUP(Scoreboard!Z29,scores,11)</f>
        <v>-5</v>
      </c>
      <c r="AB29" s="39" t="str">
        <f>'Pick Sheet'!AB19</f>
        <v>Rahm</v>
      </c>
      <c r="AC29" s="39">
        <f>VLOOKUP(Scoreboard!AB29,scores,11)</f>
        <v>-3</v>
      </c>
      <c r="AD29" s="39" t="str">
        <f>'Pick Sheet'!AD19</f>
        <v>McIlroy</v>
      </c>
      <c r="AE29" s="39">
        <f>VLOOKUP(Scoreboard!AD29,scores,11)</f>
        <v>2</v>
      </c>
      <c r="AF29" s="39" t="str">
        <f>'Pick Sheet'!AF19</f>
        <v>McIlroy</v>
      </c>
      <c r="AG29" s="39">
        <f>VLOOKUP(Scoreboard!AF29,scores,11)</f>
        <v>2</v>
      </c>
      <c r="AH29" s="39" t="str">
        <f>'Pick Sheet'!AH19</f>
        <v>McIlroy</v>
      </c>
      <c r="AI29" s="39">
        <f>VLOOKUP(Scoreboard!AH29,scores,11)</f>
        <v>2</v>
      </c>
      <c r="AJ29" s="39" t="str">
        <f>'Pick Sheet'!AJ19</f>
        <v>Watson</v>
      </c>
      <c r="AK29" s="39">
        <f>VLOOKUP(Scoreboard!AJ29,scores,11)</f>
        <v>-3</v>
      </c>
      <c r="AL29" s="39" t="str">
        <f>'Pick Sheet'!AL19</f>
        <v>McIlroy</v>
      </c>
      <c r="AM29" s="39">
        <f>VLOOKUP(Scoreboard!AL29,scores,11)</f>
        <v>2</v>
      </c>
      <c r="AN29" s="39" t="str">
        <f>'Pick Sheet'!AN19</f>
        <v>Rahm</v>
      </c>
      <c r="AO29" s="39">
        <f>VLOOKUP(Scoreboard!AN29,scores,11)</f>
        <v>-3</v>
      </c>
      <c r="AP29" s="39" t="str">
        <f>'Pick Sheet'!AP19</f>
        <v>Stenson</v>
      </c>
      <c r="AQ29" s="39">
        <f>VLOOKUP(Scoreboard!AP29,scores,11)</f>
        <v>-2</v>
      </c>
      <c r="AR29" s="39" t="str">
        <f>'Pick Sheet'!AR19</f>
        <v>Fleetwood</v>
      </c>
      <c r="AS29" s="39">
        <f>VLOOKUP(Scoreboard!AR29,scores,11)</f>
        <v>2</v>
      </c>
      <c r="AT29" s="39" t="str">
        <f>'Pick Sheet'!AT19</f>
        <v>Stenson</v>
      </c>
      <c r="AU29" s="39">
        <f>VLOOKUP(Scoreboard!AT29,scores,11)</f>
        <v>-2</v>
      </c>
      <c r="AV29" s="39" t="str">
        <f>'Pick Sheet'!AV19</f>
        <v>Rahm</v>
      </c>
      <c r="AW29" s="39">
        <f>VLOOKUP(Scoreboard!AV29,scores,11)</f>
        <v>-3</v>
      </c>
      <c r="AX29" s="39" t="str">
        <f>'Pick Sheet'!AX19</f>
        <v>Fleetwood</v>
      </c>
      <c r="AY29" s="39">
        <f>VLOOKUP(Scoreboard!AX29,scores,11)</f>
        <v>2</v>
      </c>
      <c r="AZ29" s="39" t="str">
        <f>'Pick Sheet'!AZ19</f>
        <v>McIlroy</v>
      </c>
      <c r="BA29" s="39">
        <f>VLOOKUP(Scoreboard!AZ29,scores,11)</f>
        <v>2</v>
      </c>
      <c r="BB29" s="39" t="str">
        <f>'Pick Sheet'!BB19</f>
        <v>Casey</v>
      </c>
      <c r="BC29" s="39">
        <f>VLOOKUP(Scoreboard!BB29,scores,11)</f>
        <v>-7</v>
      </c>
      <c r="BD29" s="39" t="str">
        <f>'Pick Sheet'!BD19</f>
        <v>McIlroy</v>
      </c>
      <c r="BE29" s="39">
        <f>VLOOKUP(Scoreboard!BD29,scores,11)</f>
        <v>2</v>
      </c>
      <c r="BF29" s="39" t="str">
        <f>'Pick Sheet'!BF19</f>
        <v>Thomas</v>
      </c>
      <c r="BG29" s="39">
        <f>VLOOKUP(Scoreboard!BF29,scores,11)</f>
        <v>1</v>
      </c>
      <c r="BH29" s="39" t="str">
        <f>'Pick Sheet'!BH19</f>
        <v>Casey</v>
      </c>
      <c r="BI29" s="39">
        <f>VLOOKUP(Scoreboard!BH29,scores,11)</f>
        <v>-7</v>
      </c>
      <c r="BJ29" s="39" t="str">
        <f>'Pick Sheet'!BJ19</f>
        <v>Watson</v>
      </c>
      <c r="BK29" s="39">
        <f>VLOOKUP(Scoreboard!BJ29,scores,11)</f>
        <v>-3</v>
      </c>
      <c r="BL29" s="39" t="str">
        <f>'Pick Sheet'!BL19</f>
        <v>Casey</v>
      </c>
      <c r="BM29" s="39">
        <f>VLOOKUP(Scoreboard!BL29,scores,11)</f>
        <v>-7</v>
      </c>
      <c r="BN29" s="39" t="str">
        <f>'Pick Sheet'!BN19</f>
        <v>Thomas</v>
      </c>
      <c r="BO29" s="39">
        <f>VLOOKUP(Scoreboard!BN29,scores,11)</f>
        <v>1</v>
      </c>
      <c r="BP29" s="39" t="str">
        <f>'Pick Sheet'!BP19</f>
        <v>Spieth</v>
      </c>
      <c r="BQ29" s="39">
        <f>VLOOKUP(Scoreboard!BP29,scores,11)</f>
        <v>-8</v>
      </c>
      <c r="BR29" s="39" t="str">
        <f>'Pick Sheet'!BR19</f>
        <v>Woods</v>
      </c>
      <c r="BS29" s="39">
        <f>VLOOKUP(Scoreboard!BR29,scores,11)</f>
        <v>-3</v>
      </c>
      <c r="BT29" s="39" t="str">
        <f>'Pick Sheet'!BT19</f>
        <v>McIlroy</v>
      </c>
      <c r="BU29" s="39">
        <f>VLOOKUP(Scoreboard!BT29,scores,11)</f>
        <v>2</v>
      </c>
      <c r="BV29" s="39" t="str">
        <f>'Pick Sheet'!BV19</f>
        <v>Watson</v>
      </c>
      <c r="BW29" s="39">
        <f>VLOOKUP(Scoreboard!BV29,scores,11)</f>
        <v>-3</v>
      </c>
      <c r="BX29" s="39" t="str">
        <f>'Pick Sheet'!BX19</f>
        <v>Thomas</v>
      </c>
      <c r="BY29" s="39">
        <f>VLOOKUP(Scoreboard!BX29,scores,11)</f>
        <v>1</v>
      </c>
      <c r="BZ29" s="39" t="str">
        <f>'Pick Sheet'!BZ19</f>
        <v>Spieth</v>
      </c>
      <c r="CA29" s="39">
        <f>VLOOKUP(Scoreboard!BZ29,scores,11)</f>
        <v>-8</v>
      </c>
      <c r="CB29" s="39" t="str">
        <f>'Pick Sheet'!CB19</f>
        <v>Woods</v>
      </c>
      <c r="CC29" s="39">
        <f>VLOOKUP(Scoreboard!CB29,scores,11)</f>
        <v>-3</v>
      </c>
      <c r="CD29" s="39" t="str">
        <f>'Pick Sheet'!CD19</f>
        <v>Fowler</v>
      </c>
      <c r="CE29" s="39">
        <f>VLOOKUP(Scoreboard!CD29,scores,11)</f>
        <v>-5</v>
      </c>
      <c r="CF29" s="39" t="str">
        <f>'Pick Sheet'!CF19</f>
        <v>Kuchar</v>
      </c>
      <c r="CG29" s="39">
        <f>VLOOKUP(Scoreboard!CF29,scores,11)</f>
        <v>1</v>
      </c>
      <c r="CH29" s="39" t="str">
        <f>'Pick Sheet'!CH19</f>
        <v>McIlroy</v>
      </c>
      <c r="CI29" s="39">
        <f>VLOOKUP(Scoreboard!CH29,scores,11)</f>
        <v>2</v>
      </c>
      <c r="CJ29" s="39" t="str">
        <f>'Pick Sheet'!CJ19</f>
        <v>McIlroy</v>
      </c>
      <c r="CK29" s="39">
        <f>VLOOKUP(Scoreboard!CJ29,scores,11)</f>
        <v>2</v>
      </c>
      <c r="CL29" s="39" t="str">
        <f>'Pick Sheet'!CL19</f>
        <v>Woods</v>
      </c>
      <c r="CM29" s="39">
        <f>VLOOKUP(Scoreboard!CL29,scores,11)</f>
        <v>-3</v>
      </c>
      <c r="CN29" s="39" t="str">
        <f>'Pick Sheet'!CN19</f>
        <v>Fowler</v>
      </c>
      <c r="CO29" s="39">
        <f>VLOOKUP(Scoreboard!CN29,scores,11)</f>
        <v>-5</v>
      </c>
      <c r="CP29" s="39" t="str">
        <f>'Pick Sheet'!CP19</f>
        <v>Watson</v>
      </c>
      <c r="CQ29" s="39">
        <f>VLOOKUP(Scoreboard!CP29,scores,11)</f>
        <v>-3</v>
      </c>
      <c r="CR29" s="39" t="str">
        <f>'Pick Sheet'!CR19</f>
        <v>McIlroy</v>
      </c>
      <c r="CS29" s="39">
        <f>VLOOKUP(Scoreboard!CR29,scores,11)</f>
        <v>2</v>
      </c>
      <c r="CT29" s="39" t="str">
        <f>'Pick Sheet'!CT19</f>
        <v>Watson</v>
      </c>
      <c r="CU29" s="39">
        <f>VLOOKUP(Scoreboard!CT29,scores,11)</f>
        <v>-3</v>
      </c>
      <c r="CV29" s="39" t="str">
        <f>'Pick Sheet'!CV19</f>
        <v>Reed</v>
      </c>
      <c r="CW29" s="39">
        <f>VLOOKUP(Scoreboard!CV29,scores,11)</f>
        <v>-1</v>
      </c>
      <c r="CX29" s="39" t="str">
        <f>'Pick Sheet'!CX19</f>
        <v>Casey</v>
      </c>
      <c r="CY29" s="39">
        <f>VLOOKUP(Scoreboard!CX29,scores,11)</f>
        <v>-7</v>
      </c>
      <c r="CZ29" s="39" t="str">
        <f>'Pick Sheet'!CZ19</f>
        <v>Fowler</v>
      </c>
      <c r="DA29" s="39">
        <f>VLOOKUP(Scoreboard!CZ29,scores,11)</f>
        <v>-5</v>
      </c>
      <c r="DB29" s="39" t="str">
        <f>'Pick Sheet'!DB19</f>
        <v>Watson</v>
      </c>
      <c r="DC29" s="39">
        <f>VLOOKUP(Scoreboard!DB29,scores,11)</f>
        <v>-3</v>
      </c>
      <c r="DD29" s="39">
        <f>'Pick Sheet'!DD19</f>
        <v>0</v>
      </c>
      <c r="DE29" s="39" t="e">
        <f>VLOOKUP(Scoreboard!DD29,scores,11)</f>
        <v>#N/A</v>
      </c>
      <c r="DF29" s="39">
        <f>'Pick Sheet'!DF19</f>
        <v>0</v>
      </c>
      <c r="DG29" s="39" t="e">
        <f>VLOOKUP(Scoreboard!DF29,scores,11)</f>
        <v>#N/A</v>
      </c>
      <c r="DH29" s="39">
        <f>'Pick Sheet'!DH19</f>
        <v>0</v>
      </c>
      <c r="DI29" s="39" t="e">
        <f>VLOOKUP(Scoreboard!DH29,scores,11)</f>
        <v>#N/A</v>
      </c>
      <c r="DJ29" s="39">
        <f>'Pick Sheet'!DJ19</f>
        <v>0</v>
      </c>
      <c r="DK29" s="39" t="e">
        <f>VLOOKUP(Scoreboard!DJ29,scores,11)</f>
        <v>#N/A</v>
      </c>
    </row>
    <row r="30" spans="1:115" x14ac:dyDescent="0.2">
      <c r="A30" s="8" t="s">
        <v>3</v>
      </c>
      <c r="B30" s="39" t="str">
        <f>'Pick Sheet'!B20</f>
        <v>JohnsonD</v>
      </c>
      <c r="C30" s="39">
        <f>VLOOKUP(Scoreboard!B30,scores,11)</f>
        <v>-3</v>
      </c>
      <c r="D30" s="39" t="str">
        <f>'Pick Sheet'!D20</f>
        <v>Watson</v>
      </c>
      <c r="E30" s="39">
        <f>VLOOKUP(Scoreboard!D30,scores,11)</f>
        <v>-3</v>
      </c>
      <c r="F30" s="39" t="str">
        <f>'Pick Sheet'!F20</f>
        <v>Day</v>
      </c>
      <c r="G30" s="39">
        <f>VLOOKUP(Scoreboard!F30,scores,11)</f>
        <v>-1</v>
      </c>
      <c r="H30" s="39" t="str">
        <f>'Pick Sheet'!H20</f>
        <v>Thomas</v>
      </c>
      <c r="I30" s="39">
        <f>VLOOKUP(Scoreboard!H30,scores,11)</f>
        <v>1</v>
      </c>
      <c r="J30" s="39" t="str">
        <f>'Pick Sheet'!J20</f>
        <v>McIlroy</v>
      </c>
      <c r="K30" s="39">
        <f>VLOOKUP(Scoreboard!J30,scores,11)</f>
        <v>2</v>
      </c>
      <c r="L30" s="39" t="str">
        <f>'Pick Sheet'!L20</f>
        <v>McIlroy</v>
      </c>
      <c r="M30" s="39">
        <f>VLOOKUP(Scoreboard!L30,scores,11)</f>
        <v>2</v>
      </c>
      <c r="N30" s="39" t="str">
        <f>'Pick Sheet'!N20</f>
        <v>Rose</v>
      </c>
      <c r="O30" s="39">
        <f>VLOOKUP(Scoreboard!N30,scores,11)</f>
        <v>-3</v>
      </c>
      <c r="P30" s="39" t="str">
        <f>'Pick Sheet'!P20</f>
        <v>Thomas</v>
      </c>
      <c r="Q30" s="39">
        <f>VLOOKUP(Scoreboard!P30,scores,11)</f>
        <v>1</v>
      </c>
      <c r="R30" s="39" t="str">
        <f>'Pick Sheet'!R20</f>
        <v>Mickelson</v>
      </c>
      <c r="S30" s="39">
        <f>VLOOKUP(Scoreboard!R30,scores,11)</f>
        <v>-5</v>
      </c>
      <c r="T30" s="39" t="str">
        <f>'Pick Sheet'!T20</f>
        <v>Kuchar</v>
      </c>
      <c r="U30" s="39">
        <f>VLOOKUP(Scoreboard!T30,scores,11)</f>
        <v>1</v>
      </c>
      <c r="V30" s="39" t="str">
        <f>'Pick Sheet'!V20</f>
        <v>McIlroy</v>
      </c>
      <c r="W30" s="39">
        <f>VLOOKUP(Scoreboard!V30,scores,11)</f>
        <v>2</v>
      </c>
      <c r="X30" s="39" t="str">
        <f>'Pick Sheet'!X20</f>
        <v>McIlroy</v>
      </c>
      <c r="Y30" s="39">
        <f>VLOOKUP(Scoreboard!X30,scores,11)</f>
        <v>2</v>
      </c>
      <c r="Z30" s="39" t="str">
        <f>'Pick Sheet'!Z20</f>
        <v>Matsuyama</v>
      </c>
      <c r="AA30" s="39">
        <f>VLOOKUP(Scoreboard!Z30,scores,11)</f>
        <v>-3</v>
      </c>
      <c r="AB30" s="39" t="str">
        <f>'Pick Sheet'!AB20</f>
        <v>Watson</v>
      </c>
      <c r="AC30" s="39">
        <f>VLOOKUP(Scoreboard!AB30,scores,11)</f>
        <v>-3</v>
      </c>
      <c r="AD30" s="39" t="str">
        <f>'Pick Sheet'!AD20</f>
        <v>Fowler</v>
      </c>
      <c r="AE30" s="39">
        <f>VLOOKUP(Scoreboard!AD30,scores,11)</f>
        <v>-5</v>
      </c>
      <c r="AF30" s="39" t="str">
        <f>'Pick Sheet'!AF20</f>
        <v>Watson</v>
      </c>
      <c r="AG30" s="39">
        <f>VLOOKUP(Scoreboard!AF30,scores,11)</f>
        <v>-3</v>
      </c>
      <c r="AH30" s="39" t="str">
        <f>'Pick Sheet'!AH20</f>
        <v>Thomas</v>
      </c>
      <c r="AI30" s="39">
        <f>VLOOKUP(Scoreboard!AH30,scores,11)</f>
        <v>1</v>
      </c>
      <c r="AJ30" s="39" t="str">
        <f>'Pick Sheet'!AJ20</f>
        <v>Fleetwood</v>
      </c>
      <c r="AK30" s="39">
        <f>VLOOKUP(Scoreboard!AJ30,scores,11)</f>
        <v>2</v>
      </c>
      <c r="AL30" s="39" t="str">
        <f>'Pick Sheet'!AL20</f>
        <v>Thomas</v>
      </c>
      <c r="AM30" s="39">
        <f>VLOOKUP(Scoreboard!AL30,scores,11)</f>
        <v>1</v>
      </c>
      <c r="AN30" s="39" t="str">
        <f>'Pick Sheet'!AN20</f>
        <v>Stenson</v>
      </c>
      <c r="AO30" s="39">
        <f>VLOOKUP(Scoreboard!AN30,scores,11)</f>
        <v>-2</v>
      </c>
      <c r="AP30" s="39" t="str">
        <f>'Pick Sheet'!AP20</f>
        <v>Spieth</v>
      </c>
      <c r="AQ30" s="39">
        <f>VLOOKUP(Scoreboard!AP30,scores,11)</f>
        <v>-8</v>
      </c>
      <c r="AR30" s="39" t="str">
        <f>'Pick Sheet'!AR20</f>
        <v>Reed</v>
      </c>
      <c r="AS30" s="39">
        <f>VLOOKUP(Scoreboard!AR30,scores,11)</f>
        <v>-1</v>
      </c>
      <c r="AT30" s="39" t="str">
        <f>'Pick Sheet'!AT20</f>
        <v>Watson</v>
      </c>
      <c r="AU30" s="39">
        <f>VLOOKUP(Scoreboard!AT30,scores,11)</f>
        <v>-3</v>
      </c>
      <c r="AV30" s="39" t="str">
        <f>'Pick Sheet'!AV20</f>
        <v>JohnsonD</v>
      </c>
      <c r="AW30" s="39">
        <f>VLOOKUP(Scoreboard!AV30,scores,11)</f>
        <v>-3</v>
      </c>
      <c r="AX30" s="39" t="str">
        <f>'Pick Sheet'!AX20</f>
        <v>McIlroy</v>
      </c>
      <c r="AY30" s="39">
        <f>VLOOKUP(Scoreboard!AX30,scores,11)</f>
        <v>2</v>
      </c>
      <c r="AZ30" s="39" t="str">
        <f>'Pick Sheet'!AZ20</f>
        <v>Casey</v>
      </c>
      <c r="BA30" s="39">
        <f>VLOOKUP(Scoreboard!AZ30,scores,11)</f>
        <v>-7</v>
      </c>
      <c r="BB30" s="39" t="str">
        <f>'Pick Sheet'!BB20</f>
        <v>McIlroy</v>
      </c>
      <c r="BC30" s="39">
        <f>VLOOKUP(Scoreboard!BB30,scores,11)</f>
        <v>2</v>
      </c>
      <c r="BD30" s="39" t="str">
        <f>'Pick Sheet'!BD20</f>
        <v>Day</v>
      </c>
      <c r="BE30" s="39">
        <f>VLOOKUP(Scoreboard!BD30,scores,11)</f>
        <v>-1</v>
      </c>
      <c r="BF30" s="39" t="str">
        <f>'Pick Sheet'!BF20</f>
        <v>JohnsonD</v>
      </c>
      <c r="BG30" s="39">
        <f>VLOOKUP(Scoreboard!BF30,scores,11)</f>
        <v>-3</v>
      </c>
      <c r="BH30" s="39" t="str">
        <f>'Pick Sheet'!BH20</f>
        <v>Mickelson</v>
      </c>
      <c r="BI30" s="39">
        <f>VLOOKUP(Scoreboard!BH30,scores,11)</f>
        <v>-5</v>
      </c>
      <c r="BJ30" s="39" t="str">
        <f>'Pick Sheet'!BJ20</f>
        <v>McIlroy</v>
      </c>
      <c r="BK30" s="39">
        <f>VLOOKUP(Scoreboard!BJ30,scores,11)</f>
        <v>2</v>
      </c>
      <c r="BL30" s="39" t="str">
        <f>'Pick Sheet'!BL20</f>
        <v>McIlroy</v>
      </c>
      <c r="BM30" s="39">
        <f>VLOOKUP(Scoreboard!BL30,scores,11)</f>
        <v>2</v>
      </c>
      <c r="BN30" s="39" t="str">
        <f>'Pick Sheet'!BN20</f>
        <v>Fowler</v>
      </c>
      <c r="BO30" s="39">
        <f>VLOOKUP(Scoreboard!BN30,scores,11)</f>
        <v>-5</v>
      </c>
      <c r="BP30" s="39" t="str">
        <f>'Pick Sheet'!BP20</f>
        <v>Watson</v>
      </c>
      <c r="BQ30" s="39">
        <f>VLOOKUP(Scoreboard!BP30,scores,11)</f>
        <v>-3</v>
      </c>
      <c r="BR30" s="39" t="str">
        <f>'Pick Sheet'!BR20</f>
        <v>Spieth</v>
      </c>
      <c r="BS30" s="39">
        <f>VLOOKUP(Scoreboard!BR30,scores,11)</f>
        <v>-8</v>
      </c>
      <c r="BT30" s="39" t="str">
        <f>'Pick Sheet'!BT20</f>
        <v>Watson</v>
      </c>
      <c r="BU30" s="39">
        <f>VLOOKUP(Scoreboard!BT30,scores,11)</f>
        <v>-3</v>
      </c>
      <c r="BV30" s="39" t="str">
        <f>'Pick Sheet'!BV20</f>
        <v>Thomas</v>
      </c>
      <c r="BW30" s="39">
        <f>VLOOKUP(Scoreboard!BV30,scores,11)</f>
        <v>1</v>
      </c>
      <c r="BX30" s="39" t="str">
        <f>'Pick Sheet'!BX20</f>
        <v>Spieth</v>
      </c>
      <c r="BY30" s="39">
        <f>VLOOKUP(Scoreboard!BX30,scores,11)</f>
        <v>-8</v>
      </c>
      <c r="BZ30" s="39" t="str">
        <f>'Pick Sheet'!BZ20</f>
        <v>Rose</v>
      </c>
      <c r="CA30" s="39">
        <f>VLOOKUP(Scoreboard!BZ30,scores,11)</f>
        <v>-3</v>
      </c>
      <c r="CB30" s="39" t="str">
        <f>'Pick Sheet'!CB20</f>
        <v>Watson</v>
      </c>
      <c r="CC30" s="39">
        <f>VLOOKUP(Scoreboard!CB30,scores,11)</f>
        <v>-3</v>
      </c>
      <c r="CD30" s="39" t="str">
        <f>'Pick Sheet'!CD20</f>
        <v>Fleetwood</v>
      </c>
      <c r="CE30" s="39">
        <f>VLOOKUP(Scoreboard!CD30,scores,11)</f>
        <v>2</v>
      </c>
      <c r="CF30" s="39" t="str">
        <f>'Pick Sheet'!CF20</f>
        <v>McIlroy</v>
      </c>
      <c r="CG30" s="39">
        <f>VLOOKUP(Scoreboard!CF30,scores,11)</f>
        <v>2</v>
      </c>
      <c r="CH30" s="39" t="str">
        <f>'Pick Sheet'!CH20</f>
        <v>Rahm</v>
      </c>
      <c r="CI30" s="39">
        <f>VLOOKUP(Scoreboard!CH30,scores,11)</f>
        <v>-3</v>
      </c>
      <c r="CJ30" s="39" t="str">
        <f>'Pick Sheet'!CJ20</f>
        <v>Thomas</v>
      </c>
      <c r="CK30" s="39">
        <f>VLOOKUP(Scoreboard!CJ30,scores,11)</f>
        <v>1</v>
      </c>
      <c r="CL30" s="39" t="str">
        <f>'Pick Sheet'!CL20</f>
        <v>Casey</v>
      </c>
      <c r="CM30" s="39">
        <f>VLOOKUP(Scoreboard!CL30,scores,11)</f>
        <v>-7</v>
      </c>
      <c r="CN30" s="39" t="str">
        <f>'Pick Sheet'!CN20</f>
        <v>Thomas</v>
      </c>
      <c r="CO30" s="39">
        <f>VLOOKUP(Scoreboard!CN30,scores,11)</f>
        <v>1</v>
      </c>
      <c r="CP30" s="39" t="str">
        <f>'Pick Sheet'!CP20</f>
        <v>Spieth</v>
      </c>
      <c r="CQ30" s="39">
        <f>VLOOKUP(Scoreboard!CP30,scores,11)</f>
        <v>-8</v>
      </c>
      <c r="CR30" s="39" t="str">
        <f>'Pick Sheet'!CR20</f>
        <v>Fowler</v>
      </c>
      <c r="CS30" s="39">
        <f>VLOOKUP(Scoreboard!CR30,scores,11)</f>
        <v>-5</v>
      </c>
      <c r="CT30" s="39" t="str">
        <f>'Pick Sheet'!CT20</f>
        <v>Fowler</v>
      </c>
      <c r="CU30" s="39">
        <f>VLOOKUP(Scoreboard!CT30,scores,11)</f>
        <v>-5</v>
      </c>
      <c r="CV30" s="39" t="str">
        <f>'Pick Sheet'!CV20</f>
        <v>Thomas</v>
      </c>
      <c r="CW30" s="39">
        <f>VLOOKUP(Scoreboard!CV30,scores,11)</f>
        <v>1</v>
      </c>
      <c r="CX30" s="39" t="str">
        <f>'Pick Sheet'!CX20</f>
        <v>Watson</v>
      </c>
      <c r="CY30" s="39">
        <f>VLOOKUP(Scoreboard!CX30,scores,11)</f>
        <v>-3</v>
      </c>
      <c r="CZ30" s="39" t="str">
        <f>'Pick Sheet'!CZ20</f>
        <v>Thomas</v>
      </c>
      <c r="DA30" s="39">
        <f>VLOOKUP(Scoreboard!CZ30,scores,11)</f>
        <v>1</v>
      </c>
      <c r="DB30" s="39" t="str">
        <f>'Pick Sheet'!DB20</f>
        <v>Spieth</v>
      </c>
      <c r="DC30" s="39">
        <f>VLOOKUP(Scoreboard!DB30,scores,11)</f>
        <v>-8</v>
      </c>
      <c r="DD30" s="39">
        <f>'Pick Sheet'!DD20</f>
        <v>0</v>
      </c>
      <c r="DE30" s="39" t="e">
        <f>VLOOKUP(Scoreboard!DD30,scores,11)</f>
        <v>#N/A</v>
      </c>
      <c r="DF30" s="39">
        <f>'Pick Sheet'!DF20</f>
        <v>0</v>
      </c>
      <c r="DG30" s="39" t="e">
        <f>VLOOKUP(Scoreboard!DF30,scores,11)</f>
        <v>#N/A</v>
      </c>
      <c r="DH30" s="39">
        <f>'Pick Sheet'!DH20</f>
        <v>0</v>
      </c>
      <c r="DI30" s="39" t="e">
        <f>VLOOKUP(Scoreboard!DH30,scores,11)</f>
        <v>#N/A</v>
      </c>
      <c r="DJ30" s="39">
        <f>'Pick Sheet'!DJ20</f>
        <v>0</v>
      </c>
      <c r="DK30" s="39" t="e">
        <f>VLOOKUP(Scoreboard!DJ30,scores,11)</f>
        <v>#N/A</v>
      </c>
    </row>
    <row r="31" spans="1:115" s="31" customFormat="1" ht="13.5" thickBot="1" x14ac:dyDescent="0.25">
      <c r="A31" s="9" t="s">
        <v>4</v>
      </c>
      <c r="B31" s="40" t="str">
        <f>'Pick Sheet'!B21</f>
        <v>Spieth</v>
      </c>
      <c r="C31" s="40">
        <f>VLOOKUP(Scoreboard!B31,scores,11)</f>
        <v>-8</v>
      </c>
      <c r="D31" s="40" t="str">
        <f>'Pick Sheet'!D21</f>
        <v>Rose</v>
      </c>
      <c r="E31" s="40">
        <f>VLOOKUP(Scoreboard!D31,scores,11)</f>
        <v>-3</v>
      </c>
      <c r="F31" s="40" t="str">
        <f>'Pick Sheet'!F21</f>
        <v>Rose</v>
      </c>
      <c r="G31" s="40">
        <f>VLOOKUP(Scoreboard!F31,scores,11)</f>
        <v>-3</v>
      </c>
      <c r="H31" s="40" t="str">
        <f>'Pick Sheet'!H21</f>
        <v>Fowler</v>
      </c>
      <c r="I31" s="40">
        <f>VLOOKUP(Scoreboard!H31,scores,11)</f>
        <v>-5</v>
      </c>
      <c r="J31" s="40" t="str">
        <f>'Pick Sheet'!J21</f>
        <v>Day</v>
      </c>
      <c r="K31" s="40">
        <f>VLOOKUP(Scoreboard!J31,scores,11)</f>
        <v>-1</v>
      </c>
      <c r="L31" s="40" t="str">
        <f>'Pick Sheet'!L21</f>
        <v>Rahm</v>
      </c>
      <c r="M31" s="40">
        <f>VLOOKUP(Scoreboard!L31,scores,11)</f>
        <v>-3</v>
      </c>
      <c r="N31" s="40" t="str">
        <f>'Pick Sheet'!N21</f>
        <v>Spieth</v>
      </c>
      <c r="O31" s="40">
        <f>VLOOKUP(Scoreboard!N31,scores,11)</f>
        <v>-8</v>
      </c>
      <c r="P31" s="40" t="str">
        <f>'Pick Sheet'!P21</f>
        <v>Fleetwood</v>
      </c>
      <c r="Q31" s="40">
        <f>VLOOKUP(Scoreboard!P31,scores,11)</f>
        <v>2</v>
      </c>
      <c r="R31" s="40" t="str">
        <f>'Pick Sheet'!R21</f>
        <v>Matsuyama</v>
      </c>
      <c r="S31" s="40">
        <f>VLOOKUP(Scoreboard!R31,scores,11)</f>
        <v>-3</v>
      </c>
      <c r="T31" s="40" t="str">
        <f>'Pick Sheet'!T21</f>
        <v>Stenson</v>
      </c>
      <c r="U31" s="40">
        <f>VLOOKUP(Scoreboard!T31,scores,11)</f>
        <v>-2</v>
      </c>
      <c r="V31" s="40" t="str">
        <f>'Pick Sheet'!V21</f>
        <v>Day</v>
      </c>
      <c r="W31" s="40">
        <f>VLOOKUP(Scoreboard!V31,scores,11)</f>
        <v>-1</v>
      </c>
      <c r="X31" s="40" t="str">
        <f>'Pick Sheet'!X21</f>
        <v>Thomas</v>
      </c>
      <c r="Y31" s="40">
        <f>VLOOKUP(Scoreboard!X31,scores,11)</f>
        <v>1</v>
      </c>
      <c r="Z31" s="40" t="str">
        <f>'Pick Sheet'!Z21</f>
        <v>Spieth</v>
      </c>
      <c r="AA31" s="40">
        <f>VLOOKUP(Scoreboard!Z31,scores,11)</f>
        <v>-8</v>
      </c>
      <c r="AB31" s="40" t="str">
        <f>'Pick Sheet'!AB21</f>
        <v>JohnsonD</v>
      </c>
      <c r="AC31" s="40">
        <f>VLOOKUP(Scoreboard!AB31,scores,11)</f>
        <v>-3</v>
      </c>
      <c r="AD31" s="40" t="str">
        <f>'Pick Sheet'!AD21</f>
        <v>Thomas</v>
      </c>
      <c r="AE31" s="40">
        <f>VLOOKUP(Scoreboard!AD31,scores,11)</f>
        <v>1</v>
      </c>
      <c r="AF31" s="40" t="str">
        <f>'Pick Sheet'!AF21</f>
        <v>JohnsonD</v>
      </c>
      <c r="AG31" s="40">
        <f>VLOOKUP(Scoreboard!AF31,scores,11)</f>
        <v>-3</v>
      </c>
      <c r="AH31" s="40" t="str">
        <f>'Pick Sheet'!AH21</f>
        <v>Spieth</v>
      </c>
      <c r="AI31" s="40">
        <f>VLOOKUP(Scoreboard!AH31,scores,11)</f>
        <v>-8</v>
      </c>
      <c r="AJ31" s="40" t="str">
        <f>'Pick Sheet'!AJ21</f>
        <v>Stenson</v>
      </c>
      <c r="AK31" s="40">
        <f>VLOOKUP(Scoreboard!AJ31,scores,11)</f>
        <v>-2</v>
      </c>
      <c r="AL31" s="40" t="str">
        <f>'Pick Sheet'!AL21</f>
        <v>Day</v>
      </c>
      <c r="AM31" s="40">
        <f>VLOOKUP(Scoreboard!AL31,scores,11)</f>
        <v>-1</v>
      </c>
      <c r="AN31" s="40" t="str">
        <f>'Pick Sheet'!AN21</f>
        <v>Fowler</v>
      </c>
      <c r="AO31" s="40">
        <f>VLOOKUP(Scoreboard!AN31,scores,11)</f>
        <v>-5</v>
      </c>
      <c r="AP31" s="40" t="str">
        <f>'Pick Sheet'!AP21</f>
        <v>Thomas</v>
      </c>
      <c r="AQ31" s="40">
        <f>VLOOKUP(Scoreboard!AP31,scores,11)</f>
        <v>1</v>
      </c>
      <c r="AR31" s="40" t="str">
        <f>'Pick Sheet'!AR21</f>
        <v>Schauffele</v>
      </c>
      <c r="AS31" s="40">
        <f>VLOOKUP(Scoreboard!AR31,scores,11)</f>
        <v>3</v>
      </c>
      <c r="AT31" s="40" t="str">
        <f>'Pick Sheet'!AT21</f>
        <v>Thomas</v>
      </c>
      <c r="AU31" s="40">
        <f>VLOOKUP(Scoreboard!AT31,scores,11)</f>
        <v>1</v>
      </c>
      <c r="AV31" s="40" t="str">
        <f>'Pick Sheet'!AV21</f>
        <v>McIlroy</v>
      </c>
      <c r="AW31" s="40">
        <f>VLOOKUP(Scoreboard!AV31,scores,11)</f>
        <v>2</v>
      </c>
      <c r="AX31" s="40" t="str">
        <f>'Pick Sheet'!AX21</f>
        <v>Watson</v>
      </c>
      <c r="AY31" s="40">
        <f>VLOOKUP(Scoreboard!AX31,scores,11)</f>
        <v>-3</v>
      </c>
      <c r="AZ31" s="40" t="str">
        <f>'Pick Sheet'!AZ21</f>
        <v>Rose</v>
      </c>
      <c r="BA31" s="40">
        <f>VLOOKUP(Scoreboard!AZ31,scores,11)</f>
        <v>-3</v>
      </c>
      <c r="BB31" s="40" t="str">
        <f>'Pick Sheet'!BB21</f>
        <v>Kuchar</v>
      </c>
      <c r="BC31" s="40">
        <f>VLOOKUP(Scoreboard!BB31,scores,11)</f>
        <v>1</v>
      </c>
      <c r="BD31" s="40" t="str">
        <f>'Pick Sheet'!BD21</f>
        <v>Rose</v>
      </c>
      <c r="BE31" s="40">
        <f>VLOOKUP(Scoreboard!BD31,scores,11)</f>
        <v>-3</v>
      </c>
      <c r="BF31" s="40" t="str">
        <f>'Pick Sheet'!BF21</f>
        <v>Spieth</v>
      </c>
      <c r="BG31" s="40">
        <f>VLOOKUP(Scoreboard!BF31,scores,11)</f>
        <v>-8</v>
      </c>
      <c r="BH31" s="40" t="str">
        <f>'Pick Sheet'!BH21</f>
        <v>Thomas</v>
      </c>
      <c r="BI31" s="40">
        <f>VLOOKUP(Scoreboard!BH31,scores,11)</f>
        <v>1</v>
      </c>
      <c r="BJ31" s="40" t="str">
        <f>'Pick Sheet'!BJ21</f>
        <v>Thomas</v>
      </c>
      <c r="BK31" s="40">
        <f>VLOOKUP(Scoreboard!BJ31,scores,11)</f>
        <v>1</v>
      </c>
      <c r="BL31" s="40" t="str">
        <f>'Pick Sheet'!BL21</f>
        <v>Watson</v>
      </c>
      <c r="BM31" s="40">
        <f>VLOOKUP(Scoreboard!BL31,scores,11)</f>
        <v>-3</v>
      </c>
      <c r="BN31" s="40" t="str">
        <f>'Pick Sheet'!BN21</f>
        <v>Watson</v>
      </c>
      <c r="BO31" s="40">
        <f>VLOOKUP(Scoreboard!BN31,scores,11)</f>
        <v>-3</v>
      </c>
      <c r="BP31" s="40" t="str">
        <f>'Pick Sheet'!BP21</f>
        <v>JohnsonD</v>
      </c>
      <c r="BQ31" s="40">
        <f>VLOOKUP(Scoreboard!BP31,scores,11)</f>
        <v>-3</v>
      </c>
      <c r="BR31" s="40" t="str">
        <f>'Pick Sheet'!BR21</f>
        <v>JohnsonD</v>
      </c>
      <c r="BS31" s="40">
        <f>VLOOKUP(Scoreboard!BR31,scores,11)</f>
        <v>-3</v>
      </c>
      <c r="BT31" s="40" t="str">
        <f>'Pick Sheet'!BT21</f>
        <v>Spieth</v>
      </c>
      <c r="BU31" s="40">
        <f>VLOOKUP(Scoreboard!BT31,scores,11)</f>
        <v>-8</v>
      </c>
      <c r="BV31" s="40" t="str">
        <f>'Pick Sheet'!BV21</f>
        <v>Spieth</v>
      </c>
      <c r="BW31" s="40">
        <f>VLOOKUP(Scoreboard!BV31,scores,11)</f>
        <v>-8</v>
      </c>
      <c r="BX31" s="40" t="str">
        <f>'Pick Sheet'!BX21</f>
        <v>Hoffman</v>
      </c>
      <c r="BY31" s="40">
        <f>VLOOKUP(Scoreboard!BX31,scores,11)</f>
        <v>-5</v>
      </c>
      <c r="BZ31" s="40" t="str">
        <f>'Pick Sheet'!BZ21</f>
        <v>JohnsonD</v>
      </c>
      <c r="CA31" s="40">
        <f>VLOOKUP(Scoreboard!BZ31,scores,11)</f>
        <v>-3</v>
      </c>
      <c r="CB31" s="40" t="str">
        <f>'Pick Sheet'!CB21</f>
        <v>McIlroy</v>
      </c>
      <c r="CC31" s="40">
        <f>VLOOKUP(Scoreboard!CB31,scores,11)</f>
        <v>2</v>
      </c>
      <c r="CD31" s="40" t="str">
        <f>'Pick Sheet'!CD21</f>
        <v>Watson</v>
      </c>
      <c r="CE31" s="40">
        <f>VLOOKUP(Scoreboard!CD31,scores,11)</f>
        <v>-3</v>
      </c>
      <c r="CF31" s="40" t="str">
        <f>'Pick Sheet'!CF21</f>
        <v>Thomas</v>
      </c>
      <c r="CG31" s="40">
        <f>VLOOKUP(Scoreboard!CF31,scores,11)</f>
        <v>1</v>
      </c>
      <c r="CH31" s="40" t="str">
        <f>'Pick Sheet'!CH21</f>
        <v>JohnsonD</v>
      </c>
      <c r="CI31" s="40">
        <f>VLOOKUP(Scoreboard!CH31,scores,11)</f>
        <v>-3</v>
      </c>
      <c r="CJ31" s="40" t="str">
        <f>'Pick Sheet'!CJ21</f>
        <v>Rose</v>
      </c>
      <c r="CK31" s="40">
        <f>VLOOKUP(Scoreboard!CJ31,scores,11)</f>
        <v>-3</v>
      </c>
      <c r="CL31" s="40" t="str">
        <f>'Pick Sheet'!CL21</f>
        <v>Rose</v>
      </c>
      <c r="CM31" s="40">
        <f>VLOOKUP(Scoreboard!CL31,scores,11)</f>
        <v>-3</v>
      </c>
      <c r="CN31" s="40" t="str">
        <f>'Pick Sheet'!CN21</f>
        <v>Fleetwood</v>
      </c>
      <c r="CO31" s="40">
        <f>VLOOKUP(Scoreboard!CN31,scores,11)</f>
        <v>2</v>
      </c>
      <c r="CP31" s="40" t="str">
        <f>'Pick Sheet'!CP21</f>
        <v>Day</v>
      </c>
      <c r="CQ31" s="40">
        <f>VLOOKUP(Scoreboard!CP31,scores,11)</f>
        <v>-1</v>
      </c>
      <c r="CR31" s="40" t="str">
        <f>'Pick Sheet'!CR21</f>
        <v>JohnsonD</v>
      </c>
      <c r="CS31" s="40">
        <f>VLOOKUP(Scoreboard!CR31,scores,11)</f>
        <v>-3</v>
      </c>
      <c r="CT31" s="40" t="str">
        <f>'Pick Sheet'!CT21</f>
        <v>Spieth</v>
      </c>
      <c r="CU31" s="40">
        <f>VLOOKUP(Scoreboard!CT31,scores,11)</f>
        <v>-8</v>
      </c>
      <c r="CV31" s="40" t="str">
        <f>'Pick Sheet'!CV21</f>
        <v>Spieth</v>
      </c>
      <c r="CW31" s="40">
        <f>VLOOKUP(Scoreboard!CV31,scores,11)</f>
        <v>-8</v>
      </c>
      <c r="CX31" s="40" t="str">
        <f>'Pick Sheet'!CX21</f>
        <v>Fowler</v>
      </c>
      <c r="CY31" s="40">
        <f>VLOOKUP(Scoreboard!CX31,scores,11)</f>
        <v>-5</v>
      </c>
      <c r="CZ31" s="40" t="str">
        <f>'Pick Sheet'!CZ21</f>
        <v>Spieth</v>
      </c>
      <c r="DA31" s="40">
        <f>VLOOKUP(Scoreboard!CZ31,scores,11)</f>
        <v>-8</v>
      </c>
      <c r="DB31" s="40" t="str">
        <f>'Pick Sheet'!DB21</f>
        <v>McIlroy</v>
      </c>
      <c r="DC31" s="40">
        <f>VLOOKUP(Scoreboard!DB31,scores,11)</f>
        <v>2</v>
      </c>
      <c r="DD31" s="40">
        <f>'Pick Sheet'!DD21</f>
        <v>0</v>
      </c>
      <c r="DE31" s="40" t="e">
        <f>VLOOKUP(Scoreboard!DD31,scores,11)</f>
        <v>#N/A</v>
      </c>
      <c r="DF31" s="40">
        <f>'Pick Sheet'!DF21</f>
        <v>0</v>
      </c>
      <c r="DG31" s="40" t="e">
        <f>VLOOKUP(Scoreboard!DF31,scores,11)</f>
        <v>#N/A</v>
      </c>
      <c r="DH31" s="40">
        <f>'Pick Sheet'!DH21</f>
        <v>0</v>
      </c>
      <c r="DI31" s="40" t="e">
        <f>VLOOKUP(Scoreboard!DH31,scores,11)</f>
        <v>#N/A</v>
      </c>
      <c r="DJ31" s="40">
        <f>'Pick Sheet'!DJ21</f>
        <v>0</v>
      </c>
      <c r="DK31" s="40" t="e">
        <f>VLOOKUP(Scoreboard!DJ31,scores,11)</f>
        <v>#N/A</v>
      </c>
    </row>
    <row r="32" spans="1:115" ht="13.5" thickTop="1" x14ac:dyDescent="0.2">
      <c r="A32" s="8" t="s">
        <v>6</v>
      </c>
      <c r="B32" s="8"/>
      <c r="C32" s="8">
        <f t="shared" ref="C32" si="228">SUM(C28:C31)</f>
        <v>-8</v>
      </c>
      <c r="D32" s="8"/>
      <c r="E32" s="8">
        <f t="shared" ref="E32" si="229">SUM(E28:E31)</f>
        <v>-11</v>
      </c>
      <c r="F32" s="8"/>
      <c r="G32" s="8">
        <f t="shared" ref="G32" si="230">SUM(G28:G31)</f>
        <v>-12</v>
      </c>
      <c r="H32" s="8"/>
      <c r="I32" s="8">
        <f t="shared" ref="I32" si="231">SUM(I28:I31)</f>
        <v>-9</v>
      </c>
      <c r="J32" s="8"/>
      <c r="K32" s="8">
        <f t="shared" ref="K32" si="232">SUM(K28:K31)</f>
        <v>-9</v>
      </c>
      <c r="L32" s="8"/>
      <c r="M32" s="8">
        <f t="shared" ref="M32" si="233">SUM(M28:M31)</f>
        <v>-5</v>
      </c>
      <c r="N32" s="8"/>
      <c r="O32" s="8">
        <f t="shared" ref="O32" si="234">SUM(O28:O31)</f>
        <v>-9</v>
      </c>
      <c r="P32" s="8"/>
      <c r="Q32" s="8">
        <f t="shared" ref="Q32" si="235">SUM(Q28:Q31)</f>
        <v>2</v>
      </c>
      <c r="R32" s="8"/>
      <c r="S32" s="8">
        <f t="shared" ref="S32" si="236">SUM(S28:S31)</f>
        <v>-5</v>
      </c>
      <c r="T32" s="8"/>
      <c r="U32" s="8">
        <f t="shared" ref="U32" si="237">SUM(U28:U31)</f>
        <v>-9</v>
      </c>
      <c r="V32" s="8"/>
      <c r="W32" s="8">
        <f t="shared" ref="W32" si="238">SUM(W28:W31)</f>
        <v>-10</v>
      </c>
      <c r="X32" s="8"/>
      <c r="Y32" s="8">
        <f t="shared" ref="Y32" si="239">SUM(Y28:Y31)</f>
        <v>-3</v>
      </c>
      <c r="Z32" s="8"/>
      <c r="AA32" s="8">
        <f t="shared" ref="AA32" si="240">SUM(AA28:AA31)</f>
        <v>-17</v>
      </c>
      <c r="AB32" s="8"/>
      <c r="AC32" s="8">
        <f t="shared" ref="AC32" si="241">SUM(AC28:AC31)</f>
        <v>-7</v>
      </c>
      <c r="AD32" s="8"/>
      <c r="AE32" s="8">
        <f t="shared" ref="AE32" si="242">SUM(AE28:AE31)</f>
        <v>-10</v>
      </c>
      <c r="AF32" s="8"/>
      <c r="AG32" s="8">
        <f t="shared" ref="AG32" si="243">SUM(AG28:AG31)</f>
        <v>-7</v>
      </c>
      <c r="AH32" s="8"/>
      <c r="AI32" s="8">
        <f t="shared" ref="AI32" si="244">SUM(AI28:AI31)</f>
        <v>-6</v>
      </c>
      <c r="AJ32" s="8"/>
      <c r="AK32" s="8">
        <f t="shared" ref="AK32" si="245">SUM(AK28:AK31)</f>
        <v>-2</v>
      </c>
      <c r="AL32" s="8"/>
      <c r="AM32" s="8">
        <f t="shared" ref="AM32" si="246">SUM(AM28:AM31)</f>
        <v>2</v>
      </c>
      <c r="AN32" s="8"/>
      <c r="AO32" s="8">
        <f t="shared" ref="AO32" si="247">SUM(AO28:AO31)</f>
        <v>-8</v>
      </c>
      <c r="AQ32" s="8">
        <f t="shared" ref="AQ32" si="248">SUM(AQ28:AQ31)</f>
        <v>-7</v>
      </c>
      <c r="AS32" s="8">
        <f t="shared" ref="AS32" si="249">SUM(AS28:AS31)</f>
        <v>5</v>
      </c>
      <c r="AT32" s="21"/>
      <c r="AU32" s="8">
        <f t="shared" ref="AU32" si="250">SUM(AU28:AU31)</f>
        <v>-2</v>
      </c>
      <c r="AW32" s="8">
        <f t="shared" ref="AW32" si="251">SUM(AW28:AW31)</f>
        <v>-9</v>
      </c>
      <c r="AY32" s="8">
        <f t="shared" ref="AY32" si="252">SUM(AY28:AY31)</f>
        <v>-2</v>
      </c>
      <c r="BA32" s="8">
        <f t="shared" ref="BA32" si="253">SUM(BA28:BA31)</f>
        <v>-11</v>
      </c>
      <c r="BC32" s="8">
        <f t="shared" ref="BC32" si="254">SUM(BC28:BC31)</f>
        <v>-7</v>
      </c>
      <c r="BE32" s="8">
        <f t="shared" ref="BE32" si="255">SUM(BE28:BE31)</f>
        <v>-5</v>
      </c>
      <c r="BG32" s="8">
        <f t="shared" ref="BG32" si="256">SUM(BG28:BG31)</f>
        <v>-15</v>
      </c>
      <c r="BI32" s="8">
        <f t="shared" ref="BI32" si="257">SUM(BI28:BI31)</f>
        <v>-13</v>
      </c>
      <c r="BK32" s="8">
        <f t="shared" ref="BK32" si="258">SUM(BK28:BK31)</f>
        <v>0</v>
      </c>
      <c r="BM32" s="8">
        <f t="shared" ref="BM32" si="259">SUM(BM28:BM31)</f>
        <v>-7</v>
      </c>
      <c r="BO32" s="8">
        <f t="shared" ref="BO32" si="260">SUM(BO28:BO31)</f>
        <v>-15</v>
      </c>
      <c r="BQ32" s="8">
        <f t="shared" ref="BQ32" si="261">SUM(BQ28:BQ31)</f>
        <v>-12</v>
      </c>
      <c r="BS32" s="8">
        <f t="shared" ref="BS32" si="262">SUM(BS28:BS31)</f>
        <v>-13</v>
      </c>
      <c r="BU32" s="8">
        <f t="shared" ref="BU32" si="263">SUM(BU28:BU31)</f>
        <v>-10</v>
      </c>
      <c r="BW32" s="8">
        <f t="shared" ref="BW32" si="264">SUM(BW28:BW31)</f>
        <v>-8</v>
      </c>
      <c r="BY32" s="8">
        <f t="shared" ref="BY32" si="265">SUM(BY28:BY31)</f>
        <v>-15</v>
      </c>
      <c r="CA32" s="8">
        <f t="shared" ref="CA32" si="266">SUM(CA28:CA31)</f>
        <v>-12</v>
      </c>
      <c r="CC32" s="8">
        <f t="shared" ref="CC32" si="267">SUM(CC28:CC31)</f>
        <v>-5</v>
      </c>
      <c r="CE32" s="8">
        <f t="shared" ref="CE32" si="268">SUM(CE28:CE31)</f>
        <v>-4</v>
      </c>
      <c r="CG32" s="8">
        <f t="shared" ref="CG32" si="269">SUM(CG28:CG31)</f>
        <v>-1</v>
      </c>
      <c r="CI32" s="8">
        <f t="shared" ref="CI32" si="270">SUM(CI28:CI31)</f>
        <v>-7</v>
      </c>
      <c r="CK32" s="8">
        <f t="shared" ref="CK32" si="271">SUM(CK28:CK31)</f>
        <v>-8</v>
      </c>
      <c r="CM32" s="8">
        <f t="shared" ref="CM32" si="272">SUM(CM28:CM31)</f>
        <v>-18</v>
      </c>
      <c r="CO32" s="8">
        <f t="shared" ref="CO32:CQ32" si="273">SUM(CO28:CO31)</f>
        <v>0</v>
      </c>
      <c r="CQ32" s="8">
        <f t="shared" si="273"/>
        <v>-11</v>
      </c>
      <c r="CS32" s="8">
        <f t="shared" ref="CS32:CU32" si="274">SUM(CS28:CS31)</f>
        <v>-4</v>
      </c>
      <c r="CU32" s="8">
        <f t="shared" si="274"/>
        <v>-15</v>
      </c>
      <c r="CW32" s="8">
        <f t="shared" ref="CW32" si="275">SUM(CW28:CW31)</f>
        <v>-6</v>
      </c>
      <c r="CY32" s="8">
        <f t="shared" ref="CY32:DA32" si="276">SUM(CY28:CY31)</f>
        <v>-20</v>
      </c>
      <c r="DA32" s="8">
        <f t="shared" si="276"/>
        <v>-10</v>
      </c>
      <c r="DC32" s="8">
        <f t="shared" ref="DC32" si="277">SUM(DC28:DC31)</f>
        <v>-8</v>
      </c>
      <c r="DE32" s="8" t="e">
        <f t="shared" ref="DE32:DK32" si="278">SUM(DE28:DE31)</f>
        <v>#N/A</v>
      </c>
      <c r="DG32" s="8" t="e">
        <f t="shared" si="278"/>
        <v>#N/A</v>
      </c>
      <c r="DI32" s="8" t="e">
        <f t="shared" si="278"/>
        <v>#N/A</v>
      </c>
      <c r="DK32" s="8" t="e">
        <f t="shared" si="278"/>
        <v>#N/A</v>
      </c>
    </row>
    <row r="33" spans="1:115" x14ac:dyDescent="0.2">
      <c r="A33" s="8" t="s">
        <v>7</v>
      </c>
      <c r="B33" s="8"/>
      <c r="C33" s="8">
        <f t="shared" ref="C33" si="279">MIN(C28:C31)</f>
        <v>-8</v>
      </c>
      <c r="E33" s="8">
        <f t="shared" ref="E33" si="280">MIN(E28:E31)</f>
        <v>-7</v>
      </c>
      <c r="F33" s="8"/>
      <c r="G33" s="8">
        <f t="shared" ref="G33" si="281">MIN(G28:G31)</f>
        <v>-5</v>
      </c>
      <c r="H33" s="8"/>
      <c r="I33" s="8">
        <f t="shared" ref="I33" si="282">MIN(I28:I31)</f>
        <v>-5</v>
      </c>
      <c r="J33" s="8"/>
      <c r="K33" s="8">
        <f t="shared" ref="K33" si="283">MIN(K28:K31)</f>
        <v>-7</v>
      </c>
      <c r="L33" s="8"/>
      <c r="M33" s="8">
        <f t="shared" ref="M33" si="284">MIN(M28:M31)</f>
        <v>-3</v>
      </c>
      <c r="O33" s="8">
        <f t="shared" ref="O33" si="285">MIN(O28:O31)</f>
        <v>-8</v>
      </c>
      <c r="P33" s="8"/>
      <c r="Q33" s="8">
        <f t="shared" ref="Q33" si="286">MIN(Q28:Q31)</f>
        <v>-3</v>
      </c>
      <c r="R33" s="8"/>
      <c r="S33" s="8">
        <f t="shared" ref="S33" si="287">MIN(S28:S31)</f>
        <v>-5</v>
      </c>
      <c r="T33" s="8"/>
      <c r="U33" s="8">
        <f t="shared" ref="U33" si="288">MIN(U28:U31)</f>
        <v>-5</v>
      </c>
      <c r="V33" s="8"/>
      <c r="W33" s="8">
        <f t="shared" ref="W33" si="289">MIN(W28:W31)</f>
        <v>-8</v>
      </c>
      <c r="X33" s="8"/>
      <c r="Y33" s="8">
        <f t="shared" ref="Y33" si="290">MIN(Y28:Y31)</f>
        <v>-3</v>
      </c>
      <c r="Z33" s="8"/>
      <c r="AA33" s="8">
        <f t="shared" ref="AA33" si="291">MIN(AA28:AA31)</f>
        <v>-8</v>
      </c>
      <c r="AB33" s="8"/>
      <c r="AC33" s="8">
        <f t="shared" ref="AC33" si="292">MIN(AC28:AC31)</f>
        <v>-3</v>
      </c>
      <c r="AD33" s="8"/>
      <c r="AE33" s="8">
        <f t="shared" ref="AE33" si="293">MIN(AE28:AE31)</f>
        <v>-8</v>
      </c>
      <c r="AF33" s="8"/>
      <c r="AG33" s="8">
        <f t="shared" ref="AG33" si="294">MIN(AG28:AG31)</f>
        <v>-3</v>
      </c>
      <c r="AH33" s="8"/>
      <c r="AI33" s="8">
        <f t="shared" ref="AI33" si="295">MIN(AI28:AI31)</f>
        <v>-8</v>
      </c>
      <c r="AJ33" s="8"/>
      <c r="AK33" s="8">
        <f t="shared" ref="AK33" si="296">MIN(AK28:AK31)</f>
        <v>-3</v>
      </c>
      <c r="AL33" s="8"/>
      <c r="AM33" s="8">
        <f t="shared" ref="AM33" si="297">MIN(AM28:AM31)</f>
        <v>-1</v>
      </c>
      <c r="AN33" s="8"/>
      <c r="AO33" s="8">
        <f t="shared" ref="AO33" si="298">MIN(AO28:AO31)</f>
        <v>-5</v>
      </c>
      <c r="AQ33" s="8">
        <f t="shared" ref="AQ33" si="299">MIN(AQ28:AQ31)</f>
        <v>-8</v>
      </c>
      <c r="AS33" s="8">
        <f t="shared" ref="AS33" si="300">MIN(AS28:AS31)</f>
        <v>-1</v>
      </c>
      <c r="AU33" s="8">
        <f t="shared" ref="AU33" si="301">MIN(AU28:AU31)</f>
        <v>-3</v>
      </c>
      <c r="AW33" s="8">
        <f>AW30</f>
        <v>-3</v>
      </c>
      <c r="AY33" s="8">
        <f t="shared" ref="AY33" si="302">MIN(AY28:AY31)</f>
        <v>-3</v>
      </c>
      <c r="BA33" s="8">
        <f t="shared" ref="BA33" si="303">MIN(BA28:BA31)</f>
        <v>-7</v>
      </c>
      <c r="BC33" s="8">
        <f t="shared" ref="BC33" si="304">MIN(BC28:BC31)</f>
        <v>-7</v>
      </c>
      <c r="BE33" s="8">
        <f t="shared" ref="BE33" si="305">MIN(BE28:BE31)</f>
        <v>-3</v>
      </c>
      <c r="BG33" s="8">
        <f t="shared" ref="BG33" si="306">MIN(BG28:BG31)</f>
        <v>-8</v>
      </c>
      <c r="BI33" s="8">
        <f>BI28</f>
        <v>-2</v>
      </c>
      <c r="BK33" s="8">
        <f t="shared" ref="BK33" si="307">MIN(BK28:BK31)</f>
        <v>-3</v>
      </c>
      <c r="BM33" s="8">
        <f t="shared" ref="BM33" si="308">MIN(BM28:BM31)</f>
        <v>-7</v>
      </c>
      <c r="BO33" s="8">
        <f t="shared" ref="BO33" si="309">MIN(BO28:BO31)</f>
        <v>-8</v>
      </c>
      <c r="BQ33" s="8">
        <f>BQ28</f>
        <v>2</v>
      </c>
      <c r="BS33" s="8">
        <f>BS28</f>
        <v>1</v>
      </c>
      <c r="BU33" s="8">
        <f t="shared" ref="BU33" si="310">MIN(BU28:BU31)</f>
        <v>-8</v>
      </c>
      <c r="BW33" s="8">
        <f t="shared" ref="BW33" si="311">MIN(BW28:BW31)</f>
        <v>-8</v>
      </c>
      <c r="BY33" s="8">
        <f t="shared" ref="BY33" si="312">MIN(BY28:BY31)</f>
        <v>-8</v>
      </c>
      <c r="CA33" s="8">
        <f>CA29</f>
        <v>-8</v>
      </c>
      <c r="CC33" s="8">
        <f t="shared" ref="CC33" si="313">MIN(CC28:CC31)</f>
        <v>-3</v>
      </c>
      <c r="CE33" s="8">
        <f t="shared" ref="CE33" si="314">MIN(CE28:CE31)</f>
        <v>-5</v>
      </c>
      <c r="CG33" s="8">
        <f t="shared" ref="CG33" si="315">MIN(CG28:CG31)</f>
        <v>-5</v>
      </c>
      <c r="CI33" s="8">
        <f t="shared" ref="CI33" si="316">MIN(CI28:CI31)</f>
        <v>-3</v>
      </c>
      <c r="CK33" s="8">
        <f t="shared" ref="CK33" si="317">MIN(CK28:CK31)</f>
        <v>-8</v>
      </c>
      <c r="CM33" s="8">
        <f t="shared" ref="CM33:CO33" si="318">MIN(CM28:CM31)</f>
        <v>-7</v>
      </c>
      <c r="CO33" s="8">
        <f t="shared" si="318"/>
        <v>-5</v>
      </c>
      <c r="CQ33" s="8">
        <f t="shared" ref="CQ33:CS33" si="319">MIN(CQ28:CQ31)</f>
        <v>-8</v>
      </c>
      <c r="CS33" s="8">
        <f t="shared" si="319"/>
        <v>-5</v>
      </c>
      <c r="CU33" s="8">
        <f t="shared" ref="CU33:CW33" si="320">MIN(CU28:CU31)</f>
        <v>-8</v>
      </c>
      <c r="CW33" s="8">
        <f t="shared" si="320"/>
        <v>-8</v>
      </c>
      <c r="CY33" s="8">
        <f t="shared" ref="CY33:DA33" si="321">MIN(CY28:CY31)</f>
        <v>-7</v>
      </c>
      <c r="DA33" s="8">
        <f t="shared" si="321"/>
        <v>-8</v>
      </c>
      <c r="DC33" s="8">
        <f t="shared" ref="DC33" si="322">MIN(DC28:DC31)</f>
        <v>-8</v>
      </c>
      <c r="DE33" s="8" t="e">
        <f t="shared" ref="DE33:DK33" si="323">MIN(DE28:DE31)</f>
        <v>#N/A</v>
      </c>
      <c r="DG33" s="8" t="e">
        <f t="shared" si="323"/>
        <v>#N/A</v>
      </c>
      <c r="DI33" s="8" t="e">
        <f t="shared" si="323"/>
        <v>#N/A</v>
      </c>
      <c r="DK33" s="8" t="e">
        <f t="shared" si="323"/>
        <v>#N/A</v>
      </c>
    </row>
    <row r="34" spans="1:115" s="31" customFormat="1" ht="13.5" thickBot="1" x14ac:dyDescent="0.25">
      <c r="A34" s="9"/>
      <c r="B34" s="9"/>
      <c r="D34" s="9"/>
      <c r="F34" s="9"/>
      <c r="H34" s="9"/>
      <c r="J34" s="9"/>
      <c r="L34" s="9"/>
      <c r="N34" s="9"/>
      <c r="P34" s="9"/>
      <c r="R34" s="9"/>
      <c r="T34" s="9"/>
      <c r="V34" s="9"/>
      <c r="X34" s="9"/>
      <c r="Z34" s="9"/>
      <c r="AB34" s="9"/>
      <c r="AD34" s="9"/>
      <c r="AF34" s="9"/>
      <c r="AH34" s="9"/>
      <c r="AJ34" s="9"/>
      <c r="AL34" s="9"/>
      <c r="AN34" s="9"/>
    </row>
    <row r="35" spans="1:115" s="11" customFormat="1" ht="26.25" thickTop="1" x14ac:dyDescent="0.2">
      <c r="A35" s="15" t="s">
        <v>10</v>
      </c>
      <c r="B35" s="15"/>
      <c r="C35" s="16">
        <f t="shared" ref="C35" si="324">C8+C16+C24+C32</f>
        <v>-34</v>
      </c>
      <c r="D35" s="16"/>
      <c r="E35" s="16">
        <f t="shared" ref="E35" si="325">E8+E16+E24+E32</f>
        <v>-15</v>
      </c>
      <c r="F35" s="16"/>
      <c r="G35" s="16">
        <f t="shared" ref="G35" si="326">G8+G16+G24+G32</f>
        <v>-11</v>
      </c>
      <c r="H35" s="16"/>
      <c r="I35" s="16">
        <f t="shared" ref="I35" si="327">I8+I16+I24+I32</f>
        <v>-13</v>
      </c>
      <c r="J35" s="16"/>
      <c r="K35" s="16">
        <f t="shared" ref="K35" si="328">K8+K16+K24+K32</f>
        <v>-8</v>
      </c>
      <c r="L35" s="16"/>
      <c r="M35" s="16">
        <f t="shared" ref="M35" si="329">M8+M16+M24+M32</f>
        <v>-25</v>
      </c>
      <c r="N35" s="16"/>
      <c r="O35" s="16">
        <f t="shared" ref="O35" si="330">O8+O16+O24+O32</f>
        <v>-15</v>
      </c>
      <c r="P35" s="16"/>
      <c r="Q35" s="16">
        <f t="shared" ref="Q35" si="331">Q8+Q16+Q24+Q32</f>
        <v>-35</v>
      </c>
      <c r="R35" s="16"/>
      <c r="S35" s="16" t="e">
        <f t="shared" ref="S35" si="332">S8+S16+S24+S32</f>
        <v>#N/A</v>
      </c>
      <c r="T35" s="16"/>
      <c r="U35" s="16">
        <f t="shared" ref="U35" si="333">U8+U16+U24+U32</f>
        <v>-9</v>
      </c>
      <c r="V35" s="16"/>
      <c r="W35" s="16">
        <f t="shared" ref="W35" si="334">W8+W16+W24+W32</f>
        <v>-22</v>
      </c>
      <c r="X35" s="16"/>
      <c r="Y35" s="16">
        <f t="shared" ref="Y35" si="335">Y8+Y16+Y24+Y32</f>
        <v>-11</v>
      </c>
      <c r="Z35" s="16"/>
      <c r="AA35" s="16">
        <f t="shared" ref="AA35" si="336">AA8+AA16+AA24+AA32</f>
        <v>-20</v>
      </c>
      <c r="AB35" s="16"/>
      <c r="AC35" s="16">
        <f t="shared" ref="AC35" si="337">AC8+AC16+AC24+AC32</f>
        <v>-28</v>
      </c>
      <c r="AD35" s="16"/>
      <c r="AE35" s="16">
        <f t="shared" ref="AE35" si="338">AE8+AE16+AE24+AE32</f>
        <v>-31</v>
      </c>
      <c r="AF35" s="16"/>
      <c r="AG35" s="16">
        <f t="shared" ref="AG35" si="339">AG8+AG16+AG24+AG32</f>
        <v>-18</v>
      </c>
      <c r="AH35" s="16"/>
      <c r="AI35" s="16">
        <f t="shared" ref="AI35" si="340">AI8+AI16+AI24+AI32</f>
        <v>-31</v>
      </c>
      <c r="AJ35" s="16"/>
      <c r="AK35" s="16">
        <f t="shared" ref="AK35" si="341">AK8+AK16+AK24+AK32</f>
        <v>-25</v>
      </c>
      <c r="AL35" s="16"/>
      <c r="AM35" s="16">
        <f t="shared" ref="AM35" si="342">AM8+AM16+AM24+AM32</f>
        <v>-1</v>
      </c>
      <c r="AN35" s="16"/>
      <c r="AO35" s="16">
        <f t="shared" ref="AO35" si="343">AO8+AO16+AO24+AO32</f>
        <v>-23</v>
      </c>
      <c r="AQ35" s="16">
        <f t="shared" ref="AQ35" si="344">AQ8+AQ16+AQ24+AQ32</f>
        <v>-27</v>
      </c>
      <c r="AS35" s="16">
        <f t="shared" ref="AS35" si="345">AS8+AS16+AS24+AS32</f>
        <v>2</v>
      </c>
      <c r="AU35" s="16">
        <f t="shared" ref="AU35" si="346">AU8+AU16+AU24+AU32</f>
        <v>-21</v>
      </c>
      <c r="AW35" s="16">
        <f t="shared" ref="AW35" si="347">AW8+AW16+AW24+AW32</f>
        <v>-35</v>
      </c>
      <c r="AY35" s="16">
        <f t="shared" ref="AY35" si="348">AY8+AY16+AY24+AY32</f>
        <v>-9</v>
      </c>
      <c r="BA35" s="16">
        <f t="shared" ref="BA35" si="349">BA8+BA16+BA24+BA32</f>
        <v>-12</v>
      </c>
      <c r="BC35" s="16">
        <f t="shared" ref="BC35" si="350">BC8+BC16+BC24+BC32</f>
        <v>-22</v>
      </c>
      <c r="BE35" s="16">
        <f t="shared" ref="BE35" si="351">BE8+BE16+BE24+BE32</f>
        <v>-13</v>
      </c>
      <c r="BG35" s="16">
        <f t="shared" ref="BG35" si="352">BG8+BG16+BG24+BG32</f>
        <v>-34</v>
      </c>
      <c r="BI35" s="16">
        <f t="shared" ref="BI35" si="353">BI8+BI16+BI24+BI32</f>
        <v>-7</v>
      </c>
      <c r="BK35" s="16">
        <f t="shared" ref="BK35" si="354">BK8+BK16+BK24+BK32</f>
        <v>-11</v>
      </c>
      <c r="BM35" s="16">
        <f t="shared" ref="BM35" si="355">BM8+BM16+BM24+BM32</f>
        <v>-22</v>
      </c>
      <c r="BO35" s="16">
        <f t="shared" ref="BO35" si="356">BO8+BO16+BO24+BO32</f>
        <v>-20</v>
      </c>
      <c r="BQ35" s="16">
        <f t="shared" ref="BQ35" si="357">BQ8+BQ16+BQ24+BQ32</f>
        <v>-28</v>
      </c>
      <c r="BS35" s="16">
        <f t="shared" ref="BS35" si="358">BS8+BS16+BS24+BS32</f>
        <v>-18</v>
      </c>
      <c r="BU35" s="16">
        <f t="shared" ref="BU35" si="359">BU8+BU16+BU24+BU32</f>
        <v>-32</v>
      </c>
      <c r="BW35" s="16">
        <f t="shared" ref="BW35" si="360">BW8+BW16+BW24+BW32</f>
        <v>-15</v>
      </c>
      <c r="BY35" s="16">
        <f t="shared" ref="BY35" si="361">BY8+BY16+BY24+BY32</f>
        <v>-18</v>
      </c>
      <c r="CA35" s="16">
        <f t="shared" ref="CA35" si="362">CA8+CA16+CA24+CA32</f>
        <v>-10</v>
      </c>
      <c r="CC35" s="16">
        <f t="shared" ref="CC35" si="363">CC8+CC16+CC24+CC32</f>
        <v>-3</v>
      </c>
      <c r="CE35" s="16">
        <f t="shared" ref="CE35" si="364">CE8+CE16+CE24+CE32</f>
        <v>-34</v>
      </c>
      <c r="CG35" s="16">
        <f t="shared" ref="CG35" si="365">CG8+CG16+CG24+CG32</f>
        <v>-19</v>
      </c>
      <c r="CI35" s="16">
        <f t="shared" ref="CI35" si="366">CI8+CI16+CI24+CI32</f>
        <v>-18</v>
      </c>
      <c r="CK35" s="16">
        <f t="shared" ref="CK35" si="367">CK8+CK16+CK24+CK32</f>
        <v>-3</v>
      </c>
      <c r="CM35" s="16">
        <f t="shared" ref="CM35:CO35" si="368">CM8+CM16+CM24+CM32</f>
        <v>-27</v>
      </c>
      <c r="CO35" s="16">
        <f t="shared" si="368"/>
        <v>-10</v>
      </c>
      <c r="CQ35" s="16">
        <f t="shared" ref="CQ35:CS35" si="369">CQ8+CQ16+CQ24+CQ32</f>
        <v>-10</v>
      </c>
      <c r="CS35" s="16">
        <f t="shared" si="369"/>
        <v>-26</v>
      </c>
      <c r="CU35" s="16">
        <f t="shared" ref="CU35:CW35" si="370">CU8+CU16+CU24+CU32</f>
        <v>-15</v>
      </c>
      <c r="CW35" s="16">
        <f t="shared" si="370"/>
        <v>-26</v>
      </c>
      <c r="CY35" s="16">
        <f t="shared" ref="CY35:DA35" si="371">CY8+CY16+CY24+CY32</f>
        <v>-29</v>
      </c>
      <c r="DA35" s="16">
        <f t="shared" si="371"/>
        <v>-35</v>
      </c>
      <c r="DC35" s="16">
        <f t="shared" ref="DC35" si="372">DC8+DC16+DC24+DC32</f>
        <v>-30</v>
      </c>
      <c r="DE35" s="16" t="e">
        <f t="shared" ref="DE35:DK35" si="373">DE8+DE16+DE24+DE32</f>
        <v>#N/A</v>
      </c>
      <c r="DG35" s="16" t="e">
        <f t="shared" si="373"/>
        <v>#N/A</v>
      </c>
      <c r="DI35" s="16" t="e">
        <f t="shared" si="373"/>
        <v>#N/A</v>
      </c>
      <c r="DK35" s="16" t="e">
        <f t="shared" si="373"/>
        <v>#N/A</v>
      </c>
    </row>
  </sheetData>
  <mergeCells count="114">
    <mergeCell ref="CZ1:DA1"/>
    <mergeCell ref="CZ2:DA2"/>
    <mergeCell ref="DB1:DC1"/>
    <mergeCell ref="DD1:DE1"/>
    <mergeCell ref="DB2:DC2"/>
    <mergeCell ref="DD2:DE2"/>
    <mergeCell ref="DF1:DG1"/>
    <mergeCell ref="DH1:DI1"/>
    <mergeCell ref="DJ1:DK1"/>
    <mergeCell ref="DF2:DG2"/>
    <mergeCell ref="DH2:DI2"/>
    <mergeCell ref="DJ2:DK2"/>
    <mergeCell ref="CV1:CW1"/>
    <mergeCell ref="CV2:CW2"/>
    <mergeCell ref="CX1:CY1"/>
    <mergeCell ref="CX2:CY2"/>
    <mergeCell ref="V1:W1"/>
    <mergeCell ref="V2:W2"/>
    <mergeCell ref="X1:Y1"/>
    <mergeCell ref="X2:Y2"/>
    <mergeCell ref="Z1:AA1"/>
    <mergeCell ref="Z2:AA2"/>
    <mergeCell ref="AP1:AQ1"/>
    <mergeCell ref="AP2:AQ2"/>
    <mergeCell ref="AN1:AO1"/>
    <mergeCell ref="AJ2:AK2"/>
    <mergeCell ref="AB2:AC2"/>
    <mergeCell ref="AD1:AE1"/>
    <mergeCell ref="AD2:AE2"/>
    <mergeCell ref="AH1:AI1"/>
    <mergeCell ref="AH2:AI2"/>
    <mergeCell ref="AN2:AO2"/>
    <mergeCell ref="AJ1:AK1"/>
    <mergeCell ref="AL1:AM1"/>
    <mergeCell ref="AL2:AM2"/>
    <mergeCell ref="AF1:AG1"/>
    <mergeCell ref="T1:U1"/>
    <mergeCell ref="T2:U2"/>
    <mergeCell ref="N1:O1"/>
    <mergeCell ref="N2:O2"/>
    <mergeCell ref="P1:Q1"/>
    <mergeCell ref="P2:Q2"/>
    <mergeCell ref="R1:S1"/>
    <mergeCell ref="R2:S2"/>
    <mergeCell ref="B1:C1"/>
    <mergeCell ref="B2:C2"/>
    <mergeCell ref="D1:E1"/>
    <mergeCell ref="D2:E2"/>
    <mergeCell ref="F1:G1"/>
    <mergeCell ref="F2:G2"/>
    <mergeCell ref="H1:I1"/>
    <mergeCell ref="H2:I2"/>
    <mergeCell ref="J1:K1"/>
    <mergeCell ref="J2:K2"/>
    <mergeCell ref="L1:M1"/>
    <mergeCell ref="L2:M2"/>
    <mergeCell ref="AF2:AG2"/>
    <mergeCell ref="AB1:AC1"/>
    <mergeCell ref="BH1:BI1"/>
    <mergeCell ref="BH2:BI2"/>
    <mergeCell ref="BJ1:BK1"/>
    <mergeCell ref="BB1:BC1"/>
    <mergeCell ref="AX1:AY1"/>
    <mergeCell ref="AX2:AY2"/>
    <mergeCell ref="BB2:BC2"/>
    <mergeCell ref="BD1:BE1"/>
    <mergeCell ref="BF1:BG1"/>
    <mergeCell ref="BD2:BE2"/>
    <mergeCell ref="BF2:BG2"/>
    <mergeCell ref="AZ1:BA1"/>
    <mergeCell ref="AZ2:BA2"/>
    <mergeCell ref="AV1:AW1"/>
    <mergeCell ref="AV2:AW2"/>
    <mergeCell ref="AT1:AU1"/>
    <mergeCell ref="AR1:AS1"/>
    <mergeCell ref="AT2:AU2"/>
    <mergeCell ref="AR2:AS2"/>
    <mergeCell ref="CD1:CE1"/>
    <mergeCell ref="BZ2:CA2"/>
    <mergeCell ref="BN1:BO1"/>
    <mergeCell ref="BP1:BQ1"/>
    <mergeCell ref="BL1:BM1"/>
    <mergeCell ref="BJ2:BK2"/>
    <mergeCell ref="BL2:BM2"/>
    <mergeCell ref="BN2:BO2"/>
    <mergeCell ref="BP2:BQ2"/>
    <mergeCell ref="BR1:BS1"/>
    <mergeCell ref="BT1:BU1"/>
    <mergeCell ref="BR2:BS2"/>
    <mergeCell ref="BT2:BU2"/>
    <mergeCell ref="CR1:CS1"/>
    <mergeCell ref="CR2:CS2"/>
    <mergeCell ref="CJ1:CK1"/>
    <mergeCell ref="CJ2:CK2"/>
    <mergeCell ref="CT1:CU1"/>
    <mergeCell ref="CT2:CU2"/>
    <mergeCell ref="CP1:CQ1"/>
    <mergeCell ref="CP2:CQ2"/>
    <mergeCell ref="BV1:BW1"/>
    <mergeCell ref="BX1:BY1"/>
    <mergeCell ref="BV2:BW2"/>
    <mergeCell ref="BX2:BY2"/>
    <mergeCell ref="CF1:CG1"/>
    <mergeCell ref="CN2:CO2"/>
    <mergeCell ref="CH1:CI1"/>
    <mergeCell ref="CL1:CM1"/>
    <mergeCell ref="CN1:CO1"/>
    <mergeCell ref="CF2:CG2"/>
    <mergeCell ref="CH2:CI2"/>
    <mergeCell ref="CL2:CM2"/>
    <mergeCell ref="CB2:CC2"/>
    <mergeCell ref="CD2:CE2"/>
    <mergeCell ref="BZ1:CA1"/>
    <mergeCell ref="CB1:CC1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205"/>
  <sheetViews>
    <sheetView zoomScale="115" zoomScaleNormal="115" workbookViewId="0">
      <pane xSplit="6" topLeftCell="G1" activePane="topRight" state="frozen"/>
      <selection activeCell="D1" sqref="D1"/>
      <selection pane="topRight" activeCell="R3" sqref="R3"/>
    </sheetView>
  </sheetViews>
  <sheetFormatPr defaultColWidth="12.140625" defaultRowHeight="12.75" x14ac:dyDescent="0.2"/>
  <cols>
    <col min="1" max="1" width="23.7109375" hidden="1" customWidth="1"/>
    <col min="2" max="2" width="14.140625" hidden="1" customWidth="1"/>
    <col min="3" max="3" width="22.42578125" hidden="1" customWidth="1"/>
    <col min="4" max="4" width="17.42578125" style="2" bestFit="1" customWidth="1"/>
    <col min="5" max="5" width="4.7109375" style="2" hidden="1" customWidth="1"/>
    <col min="6" max="6" width="8.7109375" style="34" hidden="1" customWidth="1"/>
    <col min="7" max="7" width="6.42578125" style="2" customWidth="1"/>
    <col min="8" max="8" width="9.28515625" style="2" customWidth="1"/>
    <col min="9" max="9" width="6.42578125" style="99" customWidth="1"/>
    <col min="10" max="10" width="6.42578125" style="4" customWidth="1"/>
    <col min="11" max="12" width="6.42578125" style="2" customWidth="1"/>
    <col min="13" max="13" width="6.42578125" style="4" customWidth="1"/>
    <col min="14" max="15" width="6.42578125" style="2" customWidth="1"/>
    <col min="16" max="16" width="6.42578125" style="3" customWidth="1"/>
    <col min="17" max="17" width="7.42578125" bestFit="1" customWidth="1"/>
    <col min="18" max="18" width="17.5703125" style="3" customWidth="1"/>
    <col min="19" max="19" width="14.140625" bestFit="1" customWidth="1"/>
    <col min="20" max="20" width="16.42578125" customWidth="1"/>
    <col min="26" max="26" width="19.28515625" customWidth="1"/>
  </cols>
  <sheetData>
    <row r="1" spans="1:18" x14ac:dyDescent="0.2">
      <c r="A1" s="3"/>
      <c r="D1" s="128">
        <v>2017</v>
      </c>
      <c r="E1" s="82"/>
      <c r="F1" s="82"/>
      <c r="G1" s="183" t="s">
        <v>23</v>
      </c>
      <c r="H1" s="184"/>
      <c r="I1" s="183" t="s">
        <v>24</v>
      </c>
      <c r="J1" s="184"/>
      <c r="K1" s="183" t="s">
        <v>25</v>
      </c>
      <c r="L1" s="184"/>
      <c r="M1" s="183" t="s">
        <v>9</v>
      </c>
      <c r="N1" s="184"/>
      <c r="O1" s="183" t="s">
        <v>22</v>
      </c>
      <c r="P1" s="184"/>
      <c r="R1" s="177" t="s">
        <v>575</v>
      </c>
    </row>
    <row r="2" spans="1:18" ht="25.5" x14ac:dyDescent="0.2">
      <c r="A2" s="83" t="s">
        <v>87</v>
      </c>
      <c r="B2" s="83" t="s">
        <v>88</v>
      </c>
      <c r="C2" s="83" t="s">
        <v>89</v>
      </c>
      <c r="D2" s="129" t="s">
        <v>20</v>
      </c>
      <c r="E2" s="126" t="s">
        <v>45</v>
      </c>
      <c r="F2" s="52" t="s">
        <v>21</v>
      </c>
      <c r="G2" s="53" t="s">
        <v>43</v>
      </c>
      <c r="H2" s="54" t="s">
        <v>44</v>
      </c>
      <c r="I2" s="95" t="s">
        <v>43</v>
      </c>
      <c r="J2" s="54" t="s">
        <v>44</v>
      </c>
      <c r="K2" s="53" t="s">
        <v>43</v>
      </c>
      <c r="L2" s="54" t="s">
        <v>44</v>
      </c>
      <c r="M2" s="53" t="s">
        <v>43</v>
      </c>
      <c r="N2" s="54" t="s">
        <v>44</v>
      </c>
      <c r="O2" s="53" t="s">
        <v>43</v>
      </c>
      <c r="P2" s="54" t="s">
        <v>44</v>
      </c>
      <c r="Q2" s="21"/>
      <c r="R2" s="3">
        <v>281</v>
      </c>
    </row>
    <row r="3" spans="1:18" x14ac:dyDescent="0.2">
      <c r="A3" s="85" t="s">
        <v>218</v>
      </c>
      <c r="B3" t="s">
        <v>219</v>
      </c>
      <c r="C3" t="s">
        <v>312</v>
      </c>
      <c r="D3" s="1" t="s">
        <v>342</v>
      </c>
      <c r="E3" s="127"/>
      <c r="F3" s="29"/>
      <c r="G3" s="19">
        <v>79</v>
      </c>
      <c r="H3" s="20">
        <f>G3-72</f>
        <v>7</v>
      </c>
      <c r="I3" s="96">
        <v>70</v>
      </c>
      <c r="J3" s="20">
        <f>I3-72</f>
        <v>-2</v>
      </c>
      <c r="K3" s="19">
        <v>72</v>
      </c>
      <c r="L3" s="20">
        <f t="shared" ref="L3:L7" si="0">K3-72</f>
        <v>0</v>
      </c>
      <c r="M3" s="19">
        <v>71</v>
      </c>
      <c r="N3" s="20">
        <f t="shared" ref="N3:N7" si="1">M3-72</f>
        <v>-1</v>
      </c>
      <c r="O3" s="19">
        <f>G3+I3+K3+M3</f>
        <v>292</v>
      </c>
      <c r="P3" s="20">
        <f>H3+J3+L3+N3</f>
        <v>4</v>
      </c>
    </row>
    <row r="4" spans="1:18" x14ac:dyDescent="0.2">
      <c r="A4" t="s">
        <v>220</v>
      </c>
      <c r="B4" t="s">
        <v>221</v>
      </c>
      <c r="C4" t="s">
        <v>313</v>
      </c>
      <c r="D4" s="1" t="s">
        <v>114</v>
      </c>
      <c r="E4" s="127"/>
      <c r="F4" s="29"/>
      <c r="G4" s="19">
        <v>73</v>
      </c>
      <c r="H4" s="20">
        <f t="shared" ref="H4:H40" si="2">G4-72</f>
        <v>1</v>
      </c>
      <c r="I4" s="96">
        <v>74</v>
      </c>
      <c r="J4" s="20">
        <f>I4-72</f>
        <v>2</v>
      </c>
      <c r="K4" s="19">
        <v>71</v>
      </c>
      <c r="L4" s="20">
        <f t="shared" si="0"/>
        <v>-1</v>
      </c>
      <c r="M4" s="19">
        <v>71</v>
      </c>
      <c r="N4" s="20">
        <f t="shared" si="1"/>
        <v>-1</v>
      </c>
      <c r="O4" s="19">
        <f>G4+I4+K4+M4</f>
        <v>289</v>
      </c>
      <c r="P4" s="20">
        <f>H4+J4+L4+N4</f>
        <v>1</v>
      </c>
    </row>
    <row r="5" spans="1:18" hidden="1" x14ac:dyDescent="0.2">
      <c r="A5" s="85" t="s">
        <v>222</v>
      </c>
      <c r="B5" t="s">
        <v>221</v>
      </c>
      <c r="C5">
        <v>16</v>
      </c>
      <c r="D5" s="86" t="s">
        <v>351</v>
      </c>
      <c r="E5" s="127"/>
      <c r="F5" s="29"/>
      <c r="G5" s="19">
        <v>74</v>
      </c>
      <c r="H5" s="20">
        <f t="shared" si="2"/>
        <v>2</v>
      </c>
      <c r="I5" s="96">
        <v>78</v>
      </c>
      <c r="J5" s="20">
        <f t="shared" ref="J5:J40" si="3">I5-72</f>
        <v>6</v>
      </c>
      <c r="K5" s="151"/>
      <c r="L5" s="20">
        <f t="shared" si="0"/>
        <v>-72</v>
      </c>
      <c r="M5" s="19"/>
      <c r="N5" s="20">
        <f t="shared" si="1"/>
        <v>-72</v>
      </c>
      <c r="O5" s="19">
        <f t="shared" ref="O5:O65" si="4">G5+I5+K5+M5</f>
        <v>152</v>
      </c>
      <c r="P5" s="20">
        <f t="shared" ref="P5:P68" si="5">H5+J5+L5+N5</f>
        <v>-136</v>
      </c>
    </row>
    <row r="6" spans="1:18" hidden="1" x14ac:dyDescent="0.2">
      <c r="A6" t="s">
        <v>223</v>
      </c>
      <c r="B6" t="s">
        <v>92</v>
      </c>
      <c r="C6">
        <v>1</v>
      </c>
      <c r="D6" s="1" t="s">
        <v>48</v>
      </c>
      <c r="E6" s="127"/>
      <c r="F6" s="29"/>
      <c r="G6" s="19">
        <v>76</v>
      </c>
      <c r="H6" s="20">
        <f t="shared" si="2"/>
        <v>4</v>
      </c>
      <c r="I6" s="96">
        <v>83</v>
      </c>
      <c r="J6" s="20">
        <f t="shared" si="3"/>
        <v>11</v>
      </c>
      <c r="K6" s="151"/>
      <c r="L6" s="20">
        <f t="shared" si="0"/>
        <v>-72</v>
      </c>
      <c r="M6" s="19"/>
      <c r="N6" s="20">
        <f t="shared" si="1"/>
        <v>-72</v>
      </c>
      <c r="O6" s="19">
        <f t="shared" si="4"/>
        <v>159</v>
      </c>
      <c r="P6" s="20">
        <f t="shared" si="5"/>
        <v>-129</v>
      </c>
    </row>
    <row r="7" spans="1:18" x14ac:dyDescent="0.2">
      <c r="A7" t="s">
        <v>224</v>
      </c>
      <c r="B7" t="s">
        <v>98</v>
      </c>
      <c r="C7" t="s">
        <v>314</v>
      </c>
      <c r="D7" s="1" t="s">
        <v>115</v>
      </c>
      <c r="E7" s="127"/>
      <c r="F7" s="29"/>
      <c r="G7" s="19">
        <v>69</v>
      </c>
      <c r="H7" s="20">
        <f t="shared" si="2"/>
        <v>-3</v>
      </c>
      <c r="I7" s="96">
        <v>76</v>
      </c>
      <c r="J7" s="20">
        <f t="shared" si="3"/>
        <v>4</v>
      </c>
      <c r="K7" s="19">
        <v>74</v>
      </c>
      <c r="L7" s="20">
        <f t="shared" si="0"/>
        <v>2</v>
      </c>
      <c r="M7" s="19">
        <v>72</v>
      </c>
      <c r="N7" s="20">
        <f t="shared" si="1"/>
        <v>0</v>
      </c>
      <c r="O7" s="19">
        <f t="shared" si="4"/>
        <v>291</v>
      </c>
      <c r="P7" s="20">
        <f t="shared" si="5"/>
        <v>3</v>
      </c>
    </row>
    <row r="8" spans="1:18" hidden="1" x14ac:dyDescent="0.2">
      <c r="A8" t="s">
        <v>225</v>
      </c>
      <c r="B8" t="s">
        <v>221</v>
      </c>
      <c r="C8" t="s">
        <v>313</v>
      </c>
      <c r="D8" s="1" t="s">
        <v>343</v>
      </c>
      <c r="E8" s="127"/>
      <c r="F8" s="29"/>
      <c r="G8" s="19">
        <v>75</v>
      </c>
      <c r="H8" s="20">
        <f t="shared" si="2"/>
        <v>3</v>
      </c>
      <c r="I8" s="96">
        <v>76</v>
      </c>
      <c r="J8" s="20">
        <f t="shared" si="3"/>
        <v>4</v>
      </c>
      <c r="K8" s="151"/>
      <c r="L8" s="20">
        <f t="shared" ref="L8:L69" si="6">K8-72</f>
        <v>-72</v>
      </c>
      <c r="M8" s="19"/>
      <c r="N8" s="20">
        <f t="shared" ref="N8:N69" si="7">M8-72</f>
        <v>-72</v>
      </c>
      <c r="O8" s="19">
        <f t="shared" si="4"/>
        <v>151</v>
      </c>
      <c r="P8" s="20">
        <f t="shared" si="5"/>
        <v>-137</v>
      </c>
    </row>
    <row r="9" spans="1:18" x14ac:dyDescent="0.2">
      <c r="A9" t="s">
        <v>226</v>
      </c>
      <c r="B9" t="s">
        <v>93</v>
      </c>
      <c r="C9" t="s">
        <v>315</v>
      </c>
      <c r="D9" s="1" t="s">
        <v>103</v>
      </c>
      <c r="E9" s="127"/>
      <c r="F9" s="29"/>
      <c r="G9" s="19">
        <v>74</v>
      </c>
      <c r="H9" s="20">
        <f t="shared" si="2"/>
        <v>2</v>
      </c>
      <c r="I9" s="96">
        <v>75</v>
      </c>
      <c r="J9" s="20">
        <f t="shared" si="3"/>
        <v>3</v>
      </c>
      <c r="K9" s="19">
        <v>69</v>
      </c>
      <c r="L9" s="20">
        <f t="shared" si="6"/>
        <v>-3</v>
      </c>
      <c r="M9" s="19">
        <v>65</v>
      </c>
      <c r="N9" s="20">
        <f t="shared" si="7"/>
        <v>-7</v>
      </c>
      <c r="O9" s="19">
        <f t="shared" si="4"/>
        <v>283</v>
      </c>
      <c r="P9" s="20">
        <f t="shared" si="5"/>
        <v>-5</v>
      </c>
    </row>
    <row r="10" spans="1:18" hidden="1" x14ac:dyDescent="0.2">
      <c r="A10" t="s">
        <v>227</v>
      </c>
      <c r="B10" t="s">
        <v>221</v>
      </c>
      <c r="C10" t="s">
        <v>315</v>
      </c>
      <c r="D10" s="1" t="s">
        <v>169</v>
      </c>
      <c r="E10" s="127"/>
      <c r="F10" s="29"/>
      <c r="G10" s="19">
        <v>77</v>
      </c>
      <c r="H10" s="20">
        <f t="shared" si="2"/>
        <v>5</v>
      </c>
      <c r="I10" s="96">
        <v>75</v>
      </c>
      <c r="J10" s="20">
        <f t="shared" si="3"/>
        <v>3</v>
      </c>
      <c r="K10" s="19"/>
      <c r="L10" s="20">
        <f t="shared" si="6"/>
        <v>-72</v>
      </c>
      <c r="M10" s="19"/>
      <c r="N10" s="20">
        <f t="shared" si="7"/>
        <v>-72</v>
      </c>
      <c r="O10" s="19">
        <f t="shared" si="4"/>
        <v>152</v>
      </c>
      <c r="P10" s="20">
        <f t="shared" si="5"/>
        <v>-136</v>
      </c>
    </row>
    <row r="11" spans="1:18" hidden="1" x14ac:dyDescent="0.2">
      <c r="A11" t="s">
        <v>228</v>
      </c>
      <c r="B11" t="s">
        <v>221</v>
      </c>
      <c r="C11">
        <v>16</v>
      </c>
      <c r="D11" s="86" t="s">
        <v>352</v>
      </c>
      <c r="E11" s="127"/>
      <c r="F11" s="29"/>
      <c r="G11" s="19">
        <v>74</v>
      </c>
      <c r="H11" s="20">
        <f t="shared" si="2"/>
        <v>2</v>
      </c>
      <c r="I11" s="96">
        <v>80</v>
      </c>
      <c r="J11" s="20">
        <f t="shared" si="3"/>
        <v>8</v>
      </c>
      <c r="K11" s="151"/>
      <c r="L11" s="20">
        <f t="shared" si="6"/>
        <v>-72</v>
      </c>
      <c r="M11" s="19"/>
      <c r="N11" s="20">
        <f t="shared" si="7"/>
        <v>-72</v>
      </c>
      <c r="O11" s="19">
        <f t="shared" si="4"/>
        <v>154</v>
      </c>
      <c r="P11" s="20">
        <f t="shared" si="5"/>
        <v>-134</v>
      </c>
    </row>
    <row r="12" spans="1:18" x14ac:dyDescent="0.2">
      <c r="A12" t="s">
        <v>229</v>
      </c>
      <c r="B12" t="s">
        <v>221</v>
      </c>
      <c r="C12">
        <v>1</v>
      </c>
      <c r="D12" s="1" t="s">
        <v>170</v>
      </c>
      <c r="E12" s="127"/>
      <c r="F12" s="29"/>
      <c r="G12" s="19">
        <v>72</v>
      </c>
      <c r="H12" s="20">
        <f t="shared" si="2"/>
        <v>0</v>
      </c>
      <c r="I12" s="96">
        <v>74</v>
      </c>
      <c r="J12" s="20">
        <f t="shared" si="3"/>
        <v>2</v>
      </c>
      <c r="K12" s="19">
        <v>73</v>
      </c>
      <c r="L12" s="20">
        <f t="shared" si="6"/>
        <v>1</v>
      </c>
      <c r="M12" s="19">
        <v>72</v>
      </c>
      <c r="N12" s="20">
        <f t="shared" si="7"/>
        <v>0</v>
      </c>
      <c r="O12" s="19">
        <f t="shared" si="4"/>
        <v>291</v>
      </c>
      <c r="P12" s="20">
        <f t="shared" si="5"/>
        <v>3</v>
      </c>
    </row>
    <row r="13" spans="1:18" x14ac:dyDescent="0.2">
      <c r="A13" t="s">
        <v>230</v>
      </c>
      <c r="B13" t="s">
        <v>95</v>
      </c>
      <c r="C13" t="s">
        <v>316</v>
      </c>
      <c r="D13" s="1" t="s">
        <v>54</v>
      </c>
      <c r="E13" s="127"/>
      <c r="F13" s="29"/>
      <c r="G13" s="19">
        <v>75</v>
      </c>
      <c r="H13" s="20">
        <f t="shared" si="2"/>
        <v>3</v>
      </c>
      <c r="I13" s="96">
        <v>71</v>
      </c>
      <c r="J13" s="20">
        <f t="shared" si="3"/>
        <v>-1</v>
      </c>
      <c r="K13" s="19">
        <v>69</v>
      </c>
      <c r="L13" s="20">
        <f t="shared" si="6"/>
        <v>-3</v>
      </c>
      <c r="M13" s="19">
        <v>71</v>
      </c>
      <c r="N13" s="20">
        <f t="shared" si="7"/>
        <v>-1</v>
      </c>
      <c r="O13" s="19">
        <f t="shared" si="4"/>
        <v>286</v>
      </c>
      <c r="P13" s="20">
        <f t="shared" si="5"/>
        <v>-2</v>
      </c>
    </row>
    <row r="14" spans="1:18" x14ac:dyDescent="0.2">
      <c r="A14" t="s">
        <v>231</v>
      </c>
      <c r="B14" t="s">
        <v>221</v>
      </c>
      <c r="C14">
        <v>16</v>
      </c>
      <c r="D14" s="1" t="s">
        <v>344</v>
      </c>
      <c r="E14" s="127"/>
      <c r="F14" s="29"/>
      <c r="G14" s="19">
        <v>74</v>
      </c>
      <c r="H14" s="20">
        <f t="shared" si="2"/>
        <v>2</v>
      </c>
      <c r="I14" s="96">
        <v>74</v>
      </c>
      <c r="J14" s="20">
        <f t="shared" si="3"/>
        <v>2</v>
      </c>
      <c r="K14" s="19">
        <v>72</v>
      </c>
      <c r="L14" s="20">
        <f t="shared" si="6"/>
        <v>0</v>
      </c>
      <c r="M14" s="19">
        <v>71</v>
      </c>
      <c r="N14" s="20">
        <f t="shared" si="7"/>
        <v>-1</v>
      </c>
      <c r="O14" s="19">
        <f t="shared" si="4"/>
        <v>291</v>
      </c>
      <c r="P14" s="20">
        <f t="shared" si="5"/>
        <v>3</v>
      </c>
    </row>
    <row r="15" spans="1:18" hidden="1" x14ac:dyDescent="0.2">
      <c r="A15" t="s">
        <v>232</v>
      </c>
      <c r="B15" t="s">
        <v>221</v>
      </c>
      <c r="C15" t="s">
        <v>317</v>
      </c>
      <c r="D15" s="1" t="s">
        <v>58</v>
      </c>
      <c r="E15" s="127"/>
      <c r="F15" s="29"/>
      <c r="G15" s="19">
        <v>73</v>
      </c>
      <c r="H15" s="20">
        <f t="shared" si="2"/>
        <v>1</v>
      </c>
      <c r="I15" s="96">
        <v>77</v>
      </c>
      <c r="J15" s="20">
        <f t="shared" si="3"/>
        <v>5</v>
      </c>
      <c r="K15" s="19"/>
      <c r="L15" s="20">
        <f t="shared" si="6"/>
        <v>-72</v>
      </c>
      <c r="M15" s="19"/>
      <c r="N15" s="20">
        <f t="shared" si="7"/>
        <v>-72</v>
      </c>
      <c r="O15" s="19">
        <f t="shared" si="4"/>
        <v>150</v>
      </c>
      <c r="P15" s="20">
        <f t="shared" si="5"/>
        <v>-138</v>
      </c>
      <c r="R15" s="86"/>
    </row>
    <row r="16" spans="1:18" hidden="1" x14ac:dyDescent="0.2">
      <c r="A16" t="s">
        <v>233</v>
      </c>
      <c r="B16" t="s">
        <v>93</v>
      </c>
      <c r="C16">
        <v>8</v>
      </c>
      <c r="D16" s="86" t="s">
        <v>353</v>
      </c>
      <c r="E16" s="127"/>
      <c r="F16" s="29"/>
      <c r="G16" s="19">
        <v>86</v>
      </c>
      <c r="H16" s="20">
        <f t="shared" si="2"/>
        <v>14</v>
      </c>
      <c r="I16" s="96">
        <v>80</v>
      </c>
      <c r="J16" s="20">
        <f t="shared" si="3"/>
        <v>8</v>
      </c>
      <c r="K16" s="19"/>
      <c r="L16" s="20">
        <f t="shared" si="6"/>
        <v>-72</v>
      </c>
      <c r="M16" s="19"/>
      <c r="N16" s="20">
        <f t="shared" si="7"/>
        <v>-72</v>
      </c>
      <c r="O16" s="19">
        <f t="shared" si="4"/>
        <v>166</v>
      </c>
      <c r="P16" s="20">
        <f t="shared" si="5"/>
        <v>-122</v>
      </c>
      <c r="R16" s="85"/>
    </row>
    <row r="17" spans="1:16" x14ac:dyDescent="0.2">
      <c r="A17" t="s">
        <v>234</v>
      </c>
      <c r="B17" t="s">
        <v>221</v>
      </c>
      <c r="C17" t="s">
        <v>318</v>
      </c>
      <c r="D17" s="86" t="s">
        <v>354</v>
      </c>
      <c r="E17" s="127"/>
      <c r="F17" s="29"/>
      <c r="G17" s="19">
        <v>68</v>
      </c>
      <c r="H17" s="20">
        <f t="shared" si="2"/>
        <v>-4</v>
      </c>
      <c r="I17" s="96">
        <v>74</v>
      </c>
      <c r="J17" s="20">
        <f t="shared" si="3"/>
        <v>2</v>
      </c>
      <c r="K17" s="151">
        <v>73</v>
      </c>
      <c r="L17" s="20">
        <f t="shared" si="6"/>
        <v>1</v>
      </c>
      <c r="M17" s="19">
        <v>66</v>
      </c>
      <c r="N17" s="20">
        <f t="shared" si="7"/>
        <v>-6</v>
      </c>
      <c r="O17" s="19">
        <f t="shared" si="4"/>
        <v>281</v>
      </c>
      <c r="P17" s="20">
        <f t="shared" si="5"/>
        <v>-7</v>
      </c>
    </row>
    <row r="18" spans="1:16" hidden="1" x14ac:dyDescent="0.2">
      <c r="A18" t="s">
        <v>235</v>
      </c>
      <c r="B18" t="s">
        <v>93</v>
      </c>
      <c r="C18" t="s">
        <v>312</v>
      </c>
      <c r="D18" s="1" t="s">
        <v>205</v>
      </c>
      <c r="E18" s="127"/>
      <c r="F18" s="29"/>
      <c r="G18" s="19">
        <v>78</v>
      </c>
      <c r="H18" s="20">
        <f t="shared" si="2"/>
        <v>6</v>
      </c>
      <c r="I18" s="96">
        <v>74</v>
      </c>
      <c r="J18" s="20">
        <f t="shared" si="3"/>
        <v>2</v>
      </c>
      <c r="K18" s="19"/>
      <c r="L18" s="20">
        <f t="shared" si="6"/>
        <v>-72</v>
      </c>
      <c r="M18" s="19"/>
      <c r="N18" s="20">
        <f t="shared" si="7"/>
        <v>-72</v>
      </c>
      <c r="O18" s="19">
        <f t="shared" si="4"/>
        <v>152</v>
      </c>
      <c r="P18" s="20">
        <f t="shared" si="5"/>
        <v>-136</v>
      </c>
    </row>
    <row r="19" spans="1:16" x14ac:dyDescent="0.2">
      <c r="A19" t="s">
        <v>236</v>
      </c>
      <c r="B19" t="s">
        <v>93</v>
      </c>
      <c r="C19" t="s">
        <v>312</v>
      </c>
      <c r="D19" s="1" t="s">
        <v>112</v>
      </c>
      <c r="E19" s="127"/>
      <c r="F19" s="29"/>
      <c r="G19" s="19">
        <v>75</v>
      </c>
      <c r="H19" s="20">
        <f t="shared" si="2"/>
        <v>3</v>
      </c>
      <c r="I19" s="96">
        <v>74</v>
      </c>
      <c r="J19" s="20">
        <f t="shared" si="3"/>
        <v>2</v>
      </c>
      <c r="K19" s="151">
        <v>67</v>
      </c>
      <c r="L19" s="20">
        <f t="shared" si="6"/>
        <v>-5</v>
      </c>
      <c r="M19" s="19">
        <v>75</v>
      </c>
      <c r="N19" s="20">
        <f t="shared" si="7"/>
        <v>3</v>
      </c>
      <c r="O19" s="19">
        <f t="shared" si="4"/>
        <v>291</v>
      </c>
      <c r="P19" s="20">
        <f t="shared" si="5"/>
        <v>3</v>
      </c>
    </row>
    <row r="20" spans="1:16" x14ac:dyDescent="0.2">
      <c r="A20" t="s">
        <v>237</v>
      </c>
      <c r="B20" t="s">
        <v>93</v>
      </c>
      <c r="C20" t="s">
        <v>319</v>
      </c>
      <c r="D20" s="1" t="s">
        <v>206</v>
      </c>
      <c r="E20" s="127"/>
      <c r="F20" s="29"/>
      <c r="G20" s="19">
        <v>72</v>
      </c>
      <c r="H20" s="20">
        <f t="shared" si="2"/>
        <v>0</v>
      </c>
      <c r="I20" s="96">
        <v>72</v>
      </c>
      <c r="J20" s="20">
        <f t="shared" si="3"/>
        <v>0</v>
      </c>
      <c r="K20" s="151">
        <v>66</v>
      </c>
      <c r="L20" s="20">
        <f t="shared" si="6"/>
        <v>-6</v>
      </c>
      <c r="M20" s="19">
        <v>74</v>
      </c>
      <c r="N20" s="20">
        <f t="shared" si="7"/>
        <v>2</v>
      </c>
      <c r="O20" s="19">
        <f t="shared" si="4"/>
        <v>284</v>
      </c>
      <c r="P20" s="20">
        <f t="shared" si="5"/>
        <v>-4</v>
      </c>
    </row>
    <row r="21" spans="1:16" x14ac:dyDescent="0.2">
      <c r="A21" t="s">
        <v>238</v>
      </c>
      <c r="B21" t="s">
        <v>221</v>
      </c>
      <c r="C21" t="s">
        <v>320</v>
      </c>
      <c r="D21" s="1" t="s">
        <v>50</v>
      </c>
      <c r="E21" s="127"/>
      <c r="F21" s="29"/>
      <c r="G21" s="19">
        <v>70</v>
      </c>
      <c r="H21" s="20">
        <f t="shared" si="2"/>
        <v>-2</v>
      </c>
      <c r="I21" s="96">
        <v>72</v>
      </c>
      <c r="J21" s="20">
        <f t="shared" si="3"/>
        <v>0</v>
      </c>
      <c r="K21" s="19">
        <v>65</v>
      </c>
      <c r="L21" s="20">
        <f t="shared" si="6"/>
        <v>-7</v>
      </c>
      <c r="M21" s="19">
        <v>67</v>
      </c>
      <c r="N21" s="20">
        <f t="shared" si="7"/>
        <v>-5</v>
      </c>
      <c r="O21" s="19">
        <f t="shared" si="4"/>
        <v>274</v>
      </c>
      <c r="P21" s="20">
        <f t="shared" si="5"/>
        <v>-14</v>
      </c>
    </row>
    <row r="22" spans="1:16" hidden="1" x14ac:dyDescent="0.2">
      <c r="A22" t="s">
        <v>239</v>
      </c>
      <c r="B22" t="s">
        <v>240</v>
      </c>
      <c r="C22">
        <v>19</v>
      </c>
      <c r="D22" s="86" t="s">
        <v>355</v>
      </c>
      <c r="E22" s="127"/>
      <c r="F22" s="29"/>
      <c r="G22" s="19">
        <v>77</v>
      </c>
      <c r="H22" s="20">
        <f t="shared" si="2"/>
        <v>5</v>
      </c>
      <c r="I22" s="96">
        <v>74</v>
      </c>
      <c r="J22" s="20">
        <f t="shared" si="3"/>
        <v>2</v>
      </c>
      <c r="K22" s="19"/>
      <c r="L22" s="20">
        <f t="shared" si="6"/>
        <v>-72</v>
      </c>
      <c r="M22" s="19"/>
      <c r="N22" s="20">
        <f t="shared" si="7"/>
        <v>-72</v>
      </c>
      <c r="O22" s="19">
        <f t="shared" si="4"/>
        <v>151</v>
      </c>
      <c r="P22" s="20">
        <f t="shared" si="5"/>
        <v>-137</v>
      </c>
    </row>
    <row r="23" spans="1:16" hidden="1" x14ac:dyDescent="0.2">
      <c r="A23" t="s">
        <v>241</v>
      </c>
      <c r="B23" t="s">
        <v>98</v>
      </c>
      <c r="C23" t="s">
        <v>321</v>
      </c>
      <c r="D23" s="1" t="s">
        <v>59</v>
      </c>
      <c r="E23" s="127"/>
      <c r="F23" s="29"/>
      <c r="G23" s="19">
        <v>81</v>
      </c>
      <c r="H23" s="20">
        <f t="shared" si="2"/>
        <v>9</v>
      </c>
      <c r="I23" s="96">
        <v>78</v>
      </c>
      <c r="J23" s="20">
        <f t="shared" si="3"/>
        <v>6</v>
      </c>
      <c r="K23" s="151"/>
      <c r="L23" s="20">
        <f t="shared" si="6"/>
        <v>-72</v>
      </c>
      <c r="M23" s="19"/>
      <c r="N23" s="20">
        <f t="shared" si="7"/>
        <v>-72</v>
      </c>
      <c r="O23" s="19">
        <f t="shared" si="4"/>
        <v>159</v>
      </c>
      <c r="P23" s="20">
        <f t="shared" si="5"/>
        <v>-129</v>
      </c>
    </row>
    <row r="24" spans="1:16" x14ac:dyDescent="0.2">
      <c r="A24" t="s">
        <v>242</v>
      </c>
      <c r="B24" t="s">
        <v>221</v>
      </c>
      <c r="C24" t="s">
        <v>188</v>
      </c>
      <c r="D24" s="86" t="s">
        <v>366</v>
      </c>
      <c r="E24" s="127"/>
      <c r="F24" s="29"/>
      <c r="G24" s="19">
        <v>72</v>
      </c>
      <c r="H24" s="20">
        <f t="shared" si="2"/>
        <v>0</v>
      </c>
      <c r="I24" s="96">
        <v>76</v>
      </c>
      <c r="J24" s="20">
        <f t="shared" si="3"/>
        <v>4</v>
      </c>
      <c r="K24" s="19">
        <v>74</v>
      </c>
      <c r="L24" s="20">
        <f t="shared" si="6"/>
        <v>2</v>
      </c>
      <c r="M24" s="19">
        <v>74</v>
      </c>
      <c r="N24" s="20">
        <f t="shared" si="7"/>
        <v>2</v>
      </c>
      <c r="O24" s="19">
        <f t="shared" si="4"/>
        <v>296</v>
      </c>
      <c r="P24" s="20">
        <f t="shared" si="5"/>
        <v>8</v>
      </c>
    </row>
    <row r="25" spans="1:16" x14ac:dyDescent="0.2">
      <c r="A25" t="s">
        <v>243</v>
      </c>
      <c r="B25" t="s">
        <v>240</v>
      </c>
      <c r="C25" t="s">
        <v>312</v>
      </c>
      <c r="D25" s="1" t="s">
        <v>77</v>
      </c>
      <c r="E25" s="127"/>
      <c r="F25" s="29"/>
      <c r="G25" s="19">
        <v>73</v>
      </c>
      <c r="H25" s="20">
        <f t="shared" si="2"/>
        <v>1</v>
      </c>
      <c r="I25" s="96">
        <v>73</v>
      </c>
      <c r="J25" s="20">
        <f t="shared" si="3"/>
        <v>1</v>
      </c>
      <c r="K25" s="19">
        <v>74</v>
      </c>
      <c r="L25" s="20">
        <f t="shared" si="6"/>
        <v>2</v>
      </c>
      <c r="M25" s="19">
        <v>67</v>
      </c>
      <c r="N25" s="20">
        <f t="shared" si="7"/>
        <v>-5</v>
      </c>
      <c r="O25" s="19">
        <f t="shared" si="4"/>
        <v>287</v>
      </c>
      <c r="P25" s="20">
        <f t="shared" si="5"/>
        <v>-1</v>
      </c>
    </row>
    <row r="26" spans="1:16" x14ac:dyDescent="0.2">
      <c r="A26" t="s">
        <v>244</v>
      </c>
      <c r="B26" t="s">
        <v>94</v>
      </c>
      <c r="C26" t="s">
        <v>322</v>
      </c>
      <c r="D26" s="1" t="s">
        <v>171</v>
      </c>
      <c r="E26" s="127"/>
      <c r="F26" s="29"/>
      <c r="G26" s="19">
        <v>69</v>
      </c>
      <c r="H26" s="20">
        <f t="shared" si="2"/>
        <v>-3</v>
      </c>
      <c r="I26" s="96">
        <v>75</v>
      </c>
      <c r="J26" s="20">
        <f t="shared" si="3"/>
        <v>3</v>
      </c>
      <c r="K26" s="19">
        <v>72</v>
      </c>
      <c r="L26" s="20">
        <f t="shared" si="6"/>
        <v>0</v>
      </c>
      <c r="M26" s="19">
        <v>71</v>
      </c>
      <c r="N26" s="20">
        <f t="shared" si="7"/>
        <v>-1</v>
      </c>
      <c r="O26" s="19">
        <f t="shared" si="4"/>
        <v>287</v>
      </c>
      <c r="P26" s="20">
        <f t="shared" si="5"/>
        <v>-1</v>
      </c>
    </row>
    <row r="27" spans="1:16" x14ac:dyDescent="0.2">
      <c r="A27" t="s">
        <v>245</v>
      </c>
      <c r="B27" t="s">
        <v>221</v>
      </c>
      <c r="C27" t="s">
        <v>323</v>
      </c>
      <c r="D27" s="1" t="s">
        <v>345</v>
      </c>
      <c r="E27" s="127"/>
      <c r="F27" s="29"/>
      <c r="G27" s="19">
        <v>73</v>
      </c>
      <c r="H27" s="20">
        <f>G27-72</f>
        <v>1</v>
      </c>
      <c r="I27" s="96">
        <v>74</v>
      </c>
      <c r="J27" s="20">
        <f>I27-72</f>
        <v>2</v>
      </c>
      <c r="K27" s="19">
        <v>76</v>
      </c>
      <c r="L27" s="20">
        <f>K27-72</f>
        <v>4</v>
      </c>
      <c r="M27" s="19">
        <v>69</v>
      </c>
      <c r="N27" s="20">
        <f>M27-72</f>
        <v>-3</v>
      </c>
      <c r="O27" s="19">
        <f>G27+I27+K27+M27</f>
        <v>292</v>
      </c>
      <c r="P27" s="20">
        <f>H27+J27+L27+N27</f>
        <v>4</v>
      </c>
    </row>
    <row r="28" spans="1:16" x14ac:dyDescent="0.2">
      <c r="A28" t="s">
        <v>246</v>
      </c>
      <c r="B28" t="s">
        <v>93</v>
      </c>
      <c r="C28" t="s">
        <v>312</v>
      </c>
      <c r="D28" s="1" t="s">
        <v>172</v>
      </c>
      <c r="E28" s="127"/>
      <c r="F28" s="29"/>
      <c r="G28" s="19">
        <v>74</v>
      </c>
      <c r="H28" s="20">
        <f>G28-72</f>
        <v>2</v>
      </c>
      <c r="I28" s="96">
        <v>75</v>
      </c>
      <c r="J28" s="20">
        <f>I28-72</f>
        <v>3</v>
      </c>
      <c r="K28" s="19">
        <v>73</v>
      </c>
      <c r="L28" s="20">
        <f>K28-72</f>
        <v>1</v>
      </c>
      <c r="M28" s="19">
        <v>70</v>
      </c>
      <c r="N28" s="20">
        <f>M28-72</f>
        <v>-2</v>
      </c>
      <c r="O28" s="19">
        <f>G28+I28+K28+M28</f>
        <v>292</v>
      </c>
      <c r="P28" s="20">
        <f>H28+J28+L28+N28</f>
        <v>4</v>
      </c>
    </row>
    <row r="29" spans="1:16" x14ac:dyDescent="0.2">
      <c r="A29" t="s">
        <v>247</v>
      </c>
      <c r="B29" t="s">
        <v>221</v>
      </c>
      <c r="C29" t="s">
        <v>187</v>
      </c>
      <c r="D29" s="1" t="s">
        <v>207</v>
      </c>
      <c r="E29" s="127"/>
      <c r="F29" s="29"/>
      <c r="G29" s="19">
        <v>73</v>
      </c>
      <c r="H29" s="20">
        <f t="shared" si="2"/>
        <v>1</v>
      </c>
      <c r="I29" s="96">
        <v>72</v>
      </c>
      <c r="J29" s="20">
        <f t="shared" si="3"/>
        <v>0</v>
      </c>
      <c r="K29" s="151">
        <v>71</v>
      </c>
      <c r="L29" s="20">
        <f t="shared" si="6"/>
        <v>-1</v>
      </c>
      <c r="M29" s="19">
        <v>67</v>
      </c>
      <c r="N29" s="20">
        <f t="shared" si="7"/>
        <v>-5</v>
      </c>
      <c r="O29" s="19">
        <f t="shared" si="4"/>
        <v>283</v>
      </c>
      <c r="P29" s="20">
        <f t="shared" si="5"/>
        <v>-5</v>
      </c>
    </row>
    <row r="30" spans="1:16" x14ac:dyDescent="0.2">
      <c r="A30" t="s">
        <v>248</v>
      </c>
      <c r="B30" t="s">
        <v>221</v>
      </c>
      <c r="C30" t="s">
        <v>318</v>
      </c>
      <c r="D30" s="1" t="s">
        <v>104</v>
      </c>
      <c r="E30" s="127"/>
      <c r="F30" s="29"/>
      <c r="G30" s="19">
        <v>69</v>
      </c>
      <c r="H30" s="20">
        <f t="shared" si="2"/>
        <v>-3</v>
      </c>
      <c r="I30" s="96">
        <v>73</v>
      </c>
      <c r="J30" s="20">
        <f t="shared" si="3"/>
        <v>1</v>
      </c>
      <c r="K30" s="19">
        <v>73</v>
      </c>
      <c r="L30" s="20">
        <f t="shared" si="6"/>
        <v>1</v>
      </c>
      <c r="M30" s="19">
        <v>67</v>
      </c>
      <c r="N30" s="20">
        <f t="shared" si="7"/>
        <v>-5</v>
      </c>
      <c r="O30" s="19">
        <f t="shared" si="4"/>
        <v>282</v>
      </c>
      <c r="P30" s="20">
        <f t="shared" si="5"/>
        <v>-6</v>
      </c>
    </row>
    <row r="31" spans="1:16" hidden="1" x14ac:dyDescent="0.2">
      <c r="A31" t="s">
        <v>249</v>
      </c>
      <c r="B31" t="s">
        <v>221</v>
      </c>
      <c r="C31">
        <v>16</v>
      </c>
      <c r="D31" s="1" t="s">
        <v>346</v>
      </c>
      <c r="E31" s="127"/>
      <c r="F31" s="29"/>
      <c r="G31" s="19">
        <v>76</v>
      </c>
      <c r="H31" s="20">
        <f t="shared" si="2"/>
        <v>4</v>
      </c>
      <c r="I31" s="96">
        <v>79</v>
      </c>
      <c r="J31" s="20">
        <f t="shared" si="3"/>
        <v>7</v>
      </c>
      <c r="K31" s="19"/>
      <c r="L31" s="20">
        <f t="shared" si="6"/>
        <v>-72</v>
      </c>
      <c r="M31" s="19"/>
      <c r="N31" s="20">
        <f t="shared" si="7"/>
        <v>-72</v>
      </c>
      <c r="O31" s="19">
        <f t="shared" si="4"/>
        <v>155</v>
      </c>
      <c r="P31" s="20">
        <f t="shared" si="5"/>
        <v>-133</v>
      </c>
    </row>
    <row r="32" spans="1:16" hidden="1" x14ac:dyDescent="0.2">
      <c r="A32" t="s">
        <v>250</v>
      </c>
      <c r="B32" t="s">
        <v>100</v>
      </c>
      <c r="C32">
        <v>18</v>
      </c>
      <c r="D32" s="1" t="s">
        <v>173</v>
      </c>
      <c r="E32" s="127"/>
      <c r="F32" s="29"/>
      <c r="G32" s="19">
        <v>76</v>
      </c>
      <c r="H32" s="20">
        <f t="shared" si="2"/>
        <v>4</v>
      </c>
      <c r="I32" s="96">
        <v>77</v>
      </c>
      <c r="J32" s="20">
        <f t="shared" si="3"/>
        <v>5</v>
      </c>
      <c r="K32" s="19"/>
      <c r="L32" s="20">
        <f t="shared" si="6"/>
        <v>-72</v>
      </c>
      <c r="M32" s="19"/>
      <c r="N32" s="20">
        <f t="shared" si="7"/>
        <v>-72</v>
      </c>
      <c r="O32" s="19">
        <f t="shared" si="4"/>
        <v>153</v>
      </c>
      <c r="P32" s="20">
        <f t="shared" si="5"/>
        <v>-135</v>
      </c>
    </row>
    <row r="33" spans="1:16" hidden="1" x14ac:dyDescent="0.2">
      <c r="A33" t="s">
        <v>251</v>
      </c>
      <c r="B33" t="s">
        <v>240</v>
      </c>
      <c r="C33">
        <v>1</v>
      </c>
      <c r="D33" s="1" t="s">
        <v>60</v>
      </c>
      <c r="E33" s="127"/>
      <c r="F33" s="29"/>
      <c r="G33" s="18">
        <v>78</v>
      </c>
      <c r="H33" s="20">
        <f t="shared" si="2"/>
        <v>6</v>
      </c>
      <c r="I33" s="97">
        <v>75</v>
      </c>
      <c r="J33" s="20">
        <f t="shared" si="3"/>
        <v>3</v>
      </c>
      <c r="K33" s="151"/>
      <c r="L33" s="20">
        <f t="shared" si="6"/>
        <v>-72</v>
      </c>
      <c r="M33" s="19"/>
      <c r="N33" s="20">
        <f t="shared" si="7"/>
        <v>-72</v>
      </c>
      <c r="O33" s="19">
        <f t="shared" si="4"/>
        <v>153</v>
      </c>
      <c r="P33" s="20">
        <f t="shared" si="5"/>
        <v>-135</v>
      </c>
    </row>
    <row r="34" spans="1:16" x14ac:dyDescent="0.2">
      <c r="A34" t="s">
        <v>252</v>
      </c>
      <c r="B34" t="s">
        <v>221</v>
      </c>
      <c r="C34" t="s">
        <v>324</v>
      </c>
      <c r="D34" s="86" t="s">
        <v>185</v>
      </c>
      <c r="E34" s="127"/>
      <c r="F34" s="29"/>
      <c r="G34" s="18">
        <v>73</v>
      </c>
      <c r="H34" s="20">
        <f t="shared" si="2"/>
        <v>1</v>
      </c>
      <c r="I34" s="97">
        <v>68</v>
      </c>
      <c r="J34" s="20">
        <f t="shared" si="3"/>
        <v>-4</v>
      </c>
      <c r="K34" s="151">
        <v>71</v>
      </c>
      <c r="L34" s="20">
        <f t="shared" si="6"/>
        <v>-1</v>
      </c>
      <c r="M34" s="19">
        <v>69</v>
      </c>
      <c r="N34" s="20">
        <f t="shared" si="7"/>
        <v>-3</v>
      </c>
      <c r="O34" s="19">
        <f t="shared" si="4"/>
        <v>281</v>
      </c>
      <c r="P34" s="20">
        <f t="shared" si="5"/>
        <v>-7</v>
      </c>
    </row>
    <row r="35" spans="1:16" x14ac:dyDescent="0.2">
      <c r="A35" t="s">
        <v>253</v>
      </c>
      <c r="B35" t="s">
        <v>221</v>
      </c>
      <c r="C35" t="s">
        <v>190</v>
      </c>
      <c r="D35" s="86" t="s">
        <v>186</v>
      </c>
      <c r="E35" s="127"/>
      <c r="F35" s="29"/>
      <c r="G35" s="18">
        <v>70</v>
      </c>
      <c r="H35" s="20">
        <f t="shared" si="2"/>
        <v>-2</v>
      </c>
      <c r="I35" s="97">
        <v>74</v>
      </c>
      <c r="J35" s="20">
        <f t="shared" si="3"/>
        <v>2</v>
      </c>
      <c r="K35" s="151">
        <v>74</v>
      </c>
      <c r="L35" s="20">
        <f t="shared" si="6"/>
        <v>2</v>
      </c>
      <c r="M35" s="19">
        <v>72</v>
      </c>
      <c r="N35" s="20">
        <f t="shared" si="7"/>
        <v>0</v>
      </c>
      <c r="O35" s="19">
        <f t="shared" si="4"/>
        <v>290</v>
      </c>
      <c r="P35" s="20">
        <f t="shared" si="5"/>
        <v>2</v>
      </c>
    </row>
    <row r="36" spans="1:16" x14ac:dyDescent="0.2">
      <c r="A36" t="s">
        <v>254</v>
      </c>
      <c r="B36" t="s">
        <v>99</v>
      </c>
      <c r="C36">
        <v>2</v>
      </c>
      <c r="D36" s="1" t="s">
        <v>49</v>
      </c>
      <c r="E36" s="127"/>
      <c r="F36" s="29"/>
      <c r="G36" s="18">
        <v>74</v>
      </c>
      <c r="H36" s="20">
        <f t="shared" si="2"/>
        <v>2</v>
      </c>
      <c r="I36" s="97">
        <v>73</v>
      </c>
      <c r="J36" s="20">
        <f t="shared" si="3"/>
        <v>1</v>
      </c>
      <c r="K36" s="151">
        <v>74</v>
      </c>
      <c r="L36" s="20">
        <f t="shared" si="6"/>
        <v>2</v>
      </c>
      <c r="M36" s="19">
        <v>73</v>
      </c>
      <c r="N36" s="20">
        <f t="shared" si="7"/>
        <v>1</v>
      </c>
      <c r="O36" s="19">
        <f t="shared" si="4"/>
        <v>294</v>
      </c>
      <c r="P36" s="20">
        <f t="shared" si="5"/>
        <v>6</v>
      </c>
    </row>
    <row r="37" spans="1:16" x14ac:dyDescent="0.2">
      <c r="A37" t="s">
        <v>255</v>
      </c>
      <c r="B37" t="s">
        <v>90</v>
      </c>
      <c r="C37" t="s">
        <v>325</v>
      </c>
      <c r="D37" s="1" t="s">
        <v>174</v>
      </c>
      <c r="E37" s="127"/>
      <c r="F37" s="29"/>
      <c r="G37" s="143">
        <v>75</v>
      </c>
      <c r="H37" s="20">
        <f t="shared" si="2"/>
        <v>3</v>
      </c>
      <c r="I37" s="98">
        <v>73</v>
      </c>
      <c r="J37" s="20">
        <f t="shared" si="3"/>
        <v>1</v>
      </c>
      <c r="K37" s="143">
        <v>68</v>
      </c>
      <c r="L37" s="20">
        <f t="shared" si="6"/>
        <v>-4</v>
      </c>
      <c r="M37" s="19">
        <v>71</v>
      </c>
      <c r="N37" s="20">
        <f t="shared" si="7"/>
        <v>-1</v>
      </c>
      <c r="O37" s="19">
        <f t="shared" si="4"/>
        <v>287</v>
      </c>
      <c r="P37" s="20">
        <f t="shared" si="5"/>
        <v>-1</v>
      </c>
    </row>
    <row r="38" spans="1:16" x14ac:dyDescent="0.2">
      <c r="A38" t="s">
        <v>256</v>
      </c>
      <c r="B38" t="s">
        <v>221</v>
      </c>
      <c r="C38" t="s">
        <v>313</v>
      </c>
      <c r="D38" s="1" t="s">
        <v>116</v>
      </c>
      <c r="E38" s="127"/>
      <c r="F38" s="29"/>
      <c r="G38" s="18">
        <v>72</v>
      </c>
      <c r="H38" s="20">
        <f t="shared" si="2"/>
        <v>0</v>
      </c>
      <c r="I38" s="98">
        <v>75</v>
      </c>
      <c r="J38" s="20">
        <f t="shared" si="3"/>
        <v>3</v>
      </c>
      <c r="K38" s="151">
        <v>69</v>
      </c>
      <c r="L38" s="20">
        <f t="shared" si="6"/>
        <v>-3</v>
      </c>
      <c r="M38" s="19">
        <v>72</v>
      </c>
      <c r="N38" s="20">
        <f t="shared" si="7"/>
        <v>0</v>
      </c>
      <c r="O38" s="19">
        <f t="shared" si="4"/>
        <v>288</v>
      </c>
      <c r="P38" s="20">
        <f t="shared" si="5"/>
        <v>0</v>
      </c>
    </row>
    <row r="39" spans="1:16" hidden="1" x14ac:dyDescent="0.2">
      <c r="A39" t="s">
        <v>257</v>
      </c>
      <c r="B39" t="s">
        <v>221</v>
      </c>
      <c r="C39">
        <v>16</v>
      </c>
      <c r="D39" s="86" t="s">
        <v>356</v>
      </c>
      <c r="E39" s="127"/>
      <c r="F39" s="29"/>
      <c r="G39" s="18">
        <v>76</v>
      </c>
      <c r="H39" s="20">
        <f t="shared" si="2"/>
        <v>4</v>
      </c>
      <c r="I39" s="98">
        <v>76</v>
      </c>
      <c r="J39" s="20">
        <f t="shared" si="3"/>
        <v>4</v>
      </c>
      <c r="K39" s="19"/>
      <c r="L39" s="20">
        <f t="shared" si="6"/>
        <v>-72</v>
      </c>
      <c r="M39" s="19"/>
      <c r="N39" s="20">
        <f t="shared" si="7"/>
        <v>-72</v>
      </c>
      <c r="O39" s="19">
        <f t="shared" si="4"/>
        <v>152</v>
      </c>
      <c r="P39" s="20">
        <f t="shared" si="5"/>
        <v>-136</v>
      </c>
    </row>
    <row r="40" spans="1:16" x14ac:dyDescent="0.2">
      <c r="A40" t="s">
        <v>258</v>
      </c>
      <c r="B40" t="s">
        <v>100</v>
      </c>
      <c r="C40">
        <v>19</v>
      </c>
      <c r="D40" s="86" t="s">
        <v>357</v>
      </c>
      <c r="E40" s="127"/>
      <c r="F40" s="29"/>
      <c r="G40" s="18">
        <v>71</v>
      </c>
      <c r="H40" s="20">
        <f t="shared" si="2"/>
        <v>-1</v>
      </c>
      <c r="I40" s="98">
        <v>74</v>
      </c>
      <c r="J40" s="20">
        <f t="shared" si="3"/>
        <v>2</v>
      </c>
      <c r="K40" s="151">
        <v>71</v>
      </c>
      <c r="L40" s="20">
        <f t="shared" si="6"/>
        <v>-1</v>
      </c>
      <c r="M40" s="19">
        <v>72</v>
      </c>
      <c r="N40" s="20">
        <f t="shared" si="7"/>
        <v>0</v>
      </c>
      <c r="O40" s="19">
        <f t="shared" si="4"/>
        <v>288</v>
      </c>
      <c r="P40" s="20">
        <f t="shared" si="5"/>
        <v>0</v>
      </c>
    </row>
    <row r="41" spans="1:16" hidden="1" x14ac:dyDescent="0.2">
      <c r="A41" t="s">
        <v>259</v>
      </c>
      <c r="B41" t="s">
        <v>221</v>
      </c>
      <c r="C41" t="s">
        <v>326</v>
      </c>
      <c r="D41" s="1" t="s">
        <v>105</v>
      </c>
      <c r="E41" s="127"/>
      <c r="F41" s="29"/>
      <c r="G41" s="18"/>
      <c r="H41" s="20">
        <f t="shared" ref="H41:H90" si="8">G41-72</f>
        <v>-72</v>
      </c>
      <c r="I41" s="98"/>
      <c r="J41" s="20">
        <f t="shared" ref="J41:J90" si="9">I41-72</f>
        <v>-72</v>
      </c>
      <c r="K41" s="18"/>
      <c r="L41" s="20">
        <f t="shared" si="6"/>
        <v>-72</v>
      </c>
      <c r="M41" s="19"/>
      <c r="N41" s="20">
        <f t="shared" si="7"/>
        <v>-72</v>
      </c>
      <c r="O41" s="19">
        <f t="shared" si="4"/>
        <v>0</v>
      </c>
      <c r="P41" s="20">
        <f t="shared" si="5"/>
        <v>-288</v>
      </c>
    </row>
    <row r="42" spans="1:16" x14ac:dyDescent="0.2">
      <c r="A42" t="s">
        <v>260</v>
      </c>
      <c r="B42" t="s">
        <v>221</v>
      </c>
      <c r="C42" t="s">
        <v>327</v>
      </c>
      <c r="D42" s="1" t="s">
        <v>55</v>
      </c>
      <c r="E42" s="127"/>
      <c r="F42" s="29"/>
      <c r="G42" s="18">
        <v>68</v>
      </c>
      <c r="H42" s="20">
        <f t="shared" si="8"/>
        <v>-4</v>
      </c>
      <c r="I42" s="98">
        <v>75</v>
      </c>
      <c r="J42" s="20">
        <f t="shared" si="9"/>
        <v>3</v>
      </c>
      <c r="K42" s="18">
        <v>72</v>
      </c>
      <c r="L42" s="20">
        <f t="shared" si="6"/>
        <v>0</v>
      </c>
      <c r="M42" s="19">
        <v>73</v>
      </c>
      <c r="N42" s="20">
        <f t="shared" si="7"/>
        <v>1</v>
      </c>
      <c r="O42" s="19">
        <f t="shared" si="4"/>
        <v>288</v>
      </c>
      <c r="P42" s="20">
        <f t="shared" si="5"/>
        <v>0</v>
      </c>
    </row>
    <row r="43" spans="1:16" x14ac:dyDescent="0.2">
      <c r="A43" t="s">
        <v>261</v>
      </c>
      <c r="B43" t="s">
        <v>99</v>
      </c>
      <c r="C43">
        <v>1</v>
      </c>
      <c r="D43" s="1" t="s">
        <v>61</v>
      </c>
      <c r="E43" s="127"/>
      <c r="F43" s="29"/>
      <c r="G43" s="18">
        <v>74</v>
      </c>
      <c r="H43" s="20">
        <f t="shared" si="8"/>
        <v>2</v>
      </c>
      <c r="I43" s="98">
        <v>74</v>
      </c>
      <c r="J43" s="20">
        <f t="shared" si="9"/>
        <v>2</v>
      </c>
      <c r="K43" s="151">
        <v>71</v>
      </c>
      <c r="L43" s="20">
        <f t="shared" si="6"/>
        <v>-1</v>
      </c>
      <c r="M43" s="19">
        <v>72</v>
      </c>
      <c r="N43" s="20">
        <f t="shared" si="7"/>
        <v>0</v>
      </c>
      <c r="O43" s="19">
        <f t="shared" si="4"/>
        <v>291</v>
      </c>
      <c r="P43" s="20">
        <f t="shared" si="5"/>
        <v>3</v>
      </c>
    </row>
    <row r="44" spans="1:16" x14ac:dyDescent="0.2">
      <c r="A44" t="s">
        <v>262</v>
      </c>
      <c r="B44" t="s">
        <v>95</v>
      </c>
      <c r="C44" t="s">
        <v>313</v>
      </c>
      <c r="D44" s="1" t="s">
        <v>78</v>
      </c>
      <c r="E44" s="127"/>
      <c r="F44" s="29"/>
      <c r="G44" s="18">
        <v>70</v>
      </c>
      <c r="H44" s="20">
        <f t="shared" si="8"/>
        <v>-2</v>
      </c>
      <c r="I44" s="98">
        <v>67</v>
      </c>
      <c r="J44" s="20">
        <f t="shared" si="9"/>
        <v>-5</v>
      </c>
      <c r="K44" s="19">
        <v>73</v>
      </c>
      <c r="L44" s="20">
        <f t="shared" si="6"/>
        <v>1</v>
      </c>
      <c r="M44" s="19">
        <v>70</v>
      </c>
      <c r="N44" s="20">
        <f t="shared" si="7"/>
        <v>-2</v>
      </c>
      <c r="O44" s="19">
        <f t="shared" si="4"/>
        <v>280</v>
      </c>
      <c r="P44" s="20">
        <f t="shared" si="5"/>
        <v>-8</v>
      </c>
    </row>
    <row r="45" spans="1:16" x14ac:dyDescent="0.2">
      <c r="A45" t="s">
        <v>263</v>
      </c>
      <c r="B45" t="s">
        <v>264</v>
      </c>
      <c r="C45" t="s">
        <v>328</v>
      </c>
      <c r="D45" s="86" t="s">
        <v>358</v>
      </c>
      <c r="E45" s="127"/>
      <c r="F45" s="29"/>
      <c r="G45" s="18">
        <v>69</v>
      </c>
      <c r="H45" s="20">
        <f t="shared" ref="H45" si="10">G45-72</f>
        <v>-3</v>
      </c>
      <c r="I45" s="98">
        <v>76</v>
      </c>
      <c r="J45" s="20">
        <f t="shared" ref="J45" si="11">I45-72</f>
        <v>4</v>
      </c>
      <c r="K45" s="19">
        <v>72</v>
      </c>
      <c r="L45" s="20">
        <f t="shared" ref="L45" si="12">K45-72</f>
        <v>0</v>
      </c>
      <c r="M45" s="19">
        <v>72</v>
      </c>
      <c r="N45" s="20">
        <f t="shared" ref="N45" si="13">M45-72</f>
        <v>0</v>
      </c>
      <c r="O45" s="19">
        <f t="shared" ref="O45" si="14">G45+I45+K45+M45</f>
        <v>289</v>
      </c>
      <c r="P45" s="20">
        <f t="shared" ref="P45" si="15">H45+J45+L45+N45</f>
        <v>1</v>
      </c>
    </row>
    <row r="46" spans="1:16" hidden="1" x14ac:dyDescent="0.2">
      <c r="A46" t="s">
        <v>265</v>
      </c>
      <c r="B46" t="s">
        <v>264</v>
      </c>
      <c r="C46">
        <v>9</v>
      </c>
      <c r="D46" s="86" t="s">
        <v>359</v>
      </c>
      <c r="E46" s="127"/>
      <c r="F46" s="29"/>
      <c r="G46" s="18">
        <v>79</v>
      </c>
      <c r="H46" s="20">
        <f t="shared" si="8"/>
        <v>7</v>
      </c>
      <c r="I46" s="98">
        <v>80</v>
      </c>
      <c r="J46" s="20">
        <f t="shared" si="9"/>
        <v>8</v>
      </c>
      <c r="K46" s="151"/>
      <c r="L46" s="20">
        <f t="shared" si="6"/>
        <v>-72</v>
      </c>
      <c r="M46" s="19"/>
      <c r="N46" s="20">
        <f t="shared" si="7"/>
        <v>-72</v>
      </c>
      <c r="O46" s="19">
        <f t="shared" si="4"/>
        <v>159</v>
      </c>
      <c r="P46" s="20">
        <f t="shared" si="5"/>
        <v>-129</v>
      </c>
    </row>
    <row r="47" spans="1:16" hidden="1" x14ac:dyDescent="0.2">
      <c r="A47" t="s">
        <v>266</v>
      </c>
      <c r="B47" t="s">
        <v>97</v>
      </c>
      <c r="C47">
        <v>1</v>
      </c>
      <c r="D47" s="1" t="s">
        <v>62</v>
      </c>
      <c r="E47" s="127"/>
      <c r="F47" s="29"/>
      <c r="G47" s="18">
        <v>74</v>
      </c>
      <c r="H47" s="20">
        <f t="shared" si="8"/>
        <v>2</v>
      </c>
      <c r="I47" s="98">
        <v>76</v>
      </c>
      <c r="J47" s="20">
        <f t="shared" si="9"/>
        <v>4</v>
      </c>
      <c r="K47" s="18"/>
      <c r="L47" s="20">
        <f t="shared" si="6"/>
        <v>-72</v>
      </c>
      <c r="M47" s="19"/>
      <c r="N47" s="20">
        <f t="shared" si="7"/>
        <v>-72</v>
      </c>
      <c r="O47" s="19">
        <f t="shared" si="4"/>
        <v>150</v>
      </c>
      <c r="P47" s="20">
        <f t="shared" si="5"/>
        <v>-138</v>
      </c>
    </row>
    <row r="48" spans="1:16" x14ac:dyDescent="0.2">
      <c r="A48" t="s">
        <v>267</v>
      </c>
      <c r="B48" t="s">
        <v>100</v>
      </c>
      <c r="C48" t="s">
        <v>329</v>
      </c>
      <c r="D48" s="1" t="s">
        <v>81</v>
      </c>
      <c r="E48" s="127"/>
      <c r="F48" s="29"/>
      <c r="G48" s="18">
        <v>73</v>
      </c>
      <c r="H48" s="20">
        <f t="shared" si="8"/>
        <v>1</v>
      </c>
      <c r="I48" s="98">
        <v>71</v>
      </c>
      <c r="J48" s="20">
        <f t="shared" si="9"/>
        <v>-1</v>
      </c>
      <c r="K48" s="151">
        <v>72</v>
      </c>
      <c r="L48" s="20">
        <f t="shared" si="6"/>
        <v>0</v>
      </c>
      <c r="M48" s="19">
        <v>69</v>
      </c>
      <c r="N48" s="20">
        <f t="shared" si="7"/>
        <v>-3</v>
      </c>
      <c r="O48" s="19">
        <f t="shared" si="4"/>
        <v>285</v>
      </c>
      <c r="P48" s="20">
        <f t="shared" si="5"/>
        <v>-3</v>
      </c>
    </row>
    <row r="49" spans="1:16" x14ac:dyDescent="0.2">
      <c r="A49" t="s">
        <v>268</v>
      </c>
      <c r="B49" t="s">
        <v>269</v>
      </c>
      <c r="C49" t="s">
        <v>330</v>
      </c>
      <c r="D49" s="1" t="s">
        <v>38</v>
      </c>
      <c r="E49" s="127"/>
      <c r="F49" s="29"/>
      <c r="G49" s="18">
        <v>69</v>
      </c>
      <c r="H49" s="20">
        <f t="shared" si="8"/>
        <v>-3</v>
      </c>
      <c r="I49" s="98">
        <v>71</v>
      </c>
      <c r="J49" s="20">
        <f t="shared" si="9"/>
        <v>-1</v>
      </c>
      <c r="K49" s="18">
        <v>65</v>
      </c>
      <c r="L49" s="20">
        <f t="shared" si="6"/>
        <v>-7</v>
      </c>
      <c r="M49" s="19">
        <v>74</v>
      </c>
      <c r="N49" s="20">
        <f t="shared" si="7"/>
        <v>2</v>
      </c>
      <c r="O49" s="19">
        <f t="shared" si="4"/>
        <v>279</v>
      </c>
      <c r="P49" s="20">
        <f t="shared" si="5"/>
        <v>-9</v>
      </c>
    </row>
    <row r="50" spans="1:16" x14ac:dyDescent="0.2">
      <c r="A50" t="s">
        <v>270</v>
      </c>
      <c r="B50" t="s">
        <v>221</v>
      </c>
      <c r="C50" t="s">
        <v>331</v>
      </c>
      <c r="D50" s="1" t="s">
        <v>11</v>
      </c>
      <c r="E50" s="127"/>
      <c r="F50" s="29"/>
      <c r="G50" s="18">
        <v>70</v>
      </c>
      <c r="H50" s="20">
        <f t="shared" si="8"/>
        <v>-2</v>
      </c>
      <c r="I50" s="98">
        <v>79</v>
      </c>
      <c r="J50" s="20">
        <f t="shared" si="9"/>
        <v>7</v>
      </c>
      <c r="K50" s="151">
        <v>74</v>
      </c>
      <c r="L50" s="20">
        <f t="shared" si="6"/>
        <v>2</v>
      </c>
      <c r="M50" s="19">
        <v>67</v>
      </c>
      <c r="N50" s="20">
        <f t="shared" si="7"/>
        <v>-5</v>
      </c>
      <c r="O50" s="19">
        <f t="shared" si="4"/>
        <v>290</v>
      </c>
      <c r="P50" s="20">
        <f t="shared" si="5"/>
        <v>2</v>
      </c>
    </row>
    <row r="51" spans="1:16" hidden="1" x14ac:dyDescent="0.2">
      <c r="A51" t="s">
        <v>271</v>
      </c>
      <c r="B51" t="s">
        <v>100</v>
      </c>
      <c r="C51">
        <v>18</v>
      </c>
      <c r="D51" s="86" t="s">
        <v>360</v>
      </c>
      <c r="E51" s="127"/>
      <c r="F51" s="29"/>
      <c r="G51" s="18">
        <v>77</v>
      </c>
      <c r="H51" s="20">
        <f t="shared" si="8"/>
        <v>5</v>
      </c>
      <c r="I51" s="98">
        <v>77</v>
      </c>
      <c r="J51" s="20">
        <f t="shared" si="9"/>
        <v>5</v>
      </c>
      <c r="K51" s="19"/>
      <c r="L51" s="20">
        <f t="shared" si="6"/>
        <v>-72</v>
      </c>
      <c r="M51" s="19"/>
      <c r="N51" s="20">
        <f t="shared" si="7"/>
        <v>-72</v>
      </c>
      <c r="O51" s="19">
        <f t="shared" si="4"/>
        <v>154</v>
      </c>
      <c r="P51" s="20">
        <f t="shared" si="5"/>
        <v>-134</v>
      </c>
    </row>
    <row r="52" spans="1:16" hidden="1" x14ac:dyDescent="0.2">
      <c r="A52" t="s">
        <v>272</v>
      </c>
      <c r="B52" t="s">
        <v>221</v>
      </c>
      <c r="C52">
        <v>1</v>
      </c>
      <c r="D52" s="1" t="s">
        <v>63</v>
      </c>
      <c r="E52" s="127"/>
      <c r="F52" s="29"/>
      <c r="G52" s="18">
        <v>76</v>
      </c>
      <c r="H52" s="20">
        <f t="shared" si="8"/>
        <v>4</v>
      </c>
      <c r="I52" s="98">
        <v>80</v>
      </c>
      <c r="J52" s="20">
        <f t="shared" si="9"/>
        <v>8</v>
      </c>
      <c r="K52" s="18"/>
      <c r="L52" s="20">
        <f t="shared" si="6"/>
        <v>-72</v>
      </c>
      <c r="M52" s="19"/>
      <c r="N52" s="20">
        <f t="shared" si="7"/>
        <v>-72</v>
      </c>
      <c r="O52" s="19">
        <f t="shared" si="4"/>
        <v>156</v>
      </c>
      <c r="P52" s="20">
        <f t="shared" si="5"/>
        <v>-132</v>
      </c>
    </row>
    <row r="53" spans="1:16" x14ac:dyDescent="0.2">
      <c r="A53" t="s">
        <v>273</v>
      </c>
      <c r="B53" t="s">
        <v>192</v>
      </c>
      <c r="C53" t="s">
        <v>332</v>
      </c>
      <c r="D53" s="1" t="s">
        <v>175</v>
      </c>
      <c r="E53" s="127"/>
      <c r="F53" s="29"/>
      <c r="G53" s="18">
        <v>72</v>
      </c>
      <c r="H53" s="20">
        <f t="shared" si="8"/>
        <v>0</v>
      </c>
      <c r="I53" s="98">
        <v>74</v>
      </c>
      <c r="J53" s="20">
        <f t="shared" si="9"/>
        <v>2</v>
      </c>
      <c r="K53" s="18">
        <v>70</v>
      </c>
      <c r="L53" s="20">
        <f t="shared" si="6"/>
        <v>-2</v>
      </c>
      <c r="M53" s="19">
        <v>70</v>
      </c>
      <c r="N53" s="20">
        <f t="shared" si="7"/>
        <v>-2</v>
      </c>
      <c r="O53" s="19">
        <f t="shared" si="4"/>
        <v>286</v>
      </c>
      <c r="P53" s="20">
        <f t="shared" si="5"/>
        <v>-2</v>
      </c>
    </row>
    <row r="54" spans="1:16" x14ac:dyDescent="0.2">
      <c r="A54" t="s">
        <v>274</v>
      </c>
      <c r="B54" t="s">
        <v>221</v>
      </c>
      <c r="C54">
        <v>12</v>
      </c>
      <c r="D54" s="1" t="s">
        <v>79</v>
      </c>
      <c r="E54" s="127"/>
      <c r="F54" s="29"/>
      <c r="G54" s="18">
        <v>74</v>
      </c>
      <c r="H54" s="20">
        <f t="shared" si="8"/>
        <v>2</v>
      </c>
      <c r="I54" s="98">
        <v>72</v>
      </c>
      <c r="J54" s="20">
        <f t="shared" si="9"/>
        <v>0</v>
      </c>
      <c r="K54" s="19">
        <v>72</v>
      </c>
      <c r="L54" s="20">
        <f t="shared" si="6"/>
        <v>0</v>
      </c>
      <c r="M54" s="19">
        <v>70</v>
      </c>
      <c r="N54" s="20">
        <f t="shared" si="7"/>
        <v>-2</v>
      </c>
      <c r="O54" s="19">
        <f t="shared" si="4"/>
        <v>288</v>
      </c>
      <c r="P54" s="20">
        <f t="shared" si="5"/>
        <v>0</v>
      </c>
    </row>
    <row r="55" spans="1:16" hidden="1" x14ac:dyDescent="0.2">
      <c r="A55" t="s">
        <v>275</v>
      </c>
      <c r="B55" t="s">
        <v>189</v>
      </c>
      <c r="C55">
        <v>10</v>
      </c>
      <c r="D55" s="86" t="s">
        <v>361</v>
      </c>
      <c r="E55" s="127"/>
      <c r="F55" s="29"/>
      <c r="G55" s="18">
        <v>76</v>
      </c>
      <c r="H55" s="20">
        <f t="shared" si="8"/>
        <v>4</v>
      </c>
      <c r="I55" s="98">
        <v>77</v>
      </c>
      <c r="J55" s="20">
        <f t="shared" si="9"/>
        <v>5</v>
      </c>
      <c r="K55" s="18"/>
      <c r="L55" s="20">
        <f t="shared" si="6"/>
        <v>-72</v>
      </c>
      <c r="M55" s="19"/>
      <c r="N55" s="20">
        <f t="shared" si="7"/>
        <v>-72</v>
      </c>
      <c r="O55" s="19">
        <f t="shared" si="4"/>
        <v>153</v>
      </c>
      <c r="P55" s="20">
        <f t="shared" si="5"/>
        <v>-135</v>
      </c>
    </row>
    <row r="56" spans="1:16" hidden="1" x14ac:dyDescent="0.2">
      <c r="A56" t="s">
        <v>276</v>
      </c>
      <c r="B56" t="s">
        <v>91</v>
      </c>
      <c r="C56" t="s">
        <v>312</v>
      </c>
      <c r="D56" s="1" t="s">
        <v>176</v>
      </c>
      <c r="E56" s="127"/>
      <c r="F56" s="29"/>
      <c r="G56" s="18">
        <v>74</v>
      </c>
      <c r="H56" s="20">
        <f t="shared" si="8"/>
        <v>2</v>
      </c>
      <c r="I56" s="98">
        <v>79</v>
      </c>
      <c r="J56" s="20">
        <f t="shared" si="9"/>
        <v>7</v>
      </c>
      <c r="K56" s="19"/>
      <c r="L56" s="20">
        <f t="shared" si="6"/>
        <v>-72</v>
      </c>
      <c r="M56" s="19"/>
      <c r="N56" s="20">
        <f t="shared" si="7"/>
        <v>-72</v>
      </c>
      <c r="O56" s="19">
        <f t="shared" si="4"/>
        <v>153</v>
      </c>
      <c r="P56" s="20">
        <f t="shared" si="5"/>
        <v>-135</v>
      </c>
    </row>
    <row r="57" spans="1:16" hidden="1" x14ac:dyDescent="0.2">
      <c r="A57" t="s">
        <v>277</v>
      </c>
      <c r="B57" t="s">
        <v>221</v>
      </c>
      <c r="C57">
        <v>1</v>
      </c>
      <c r="D57" s="86" t="s">
        <v>560</v>
      </c>
      <c r="E57" s="127"/>
      <c r="F57" s="29"/>
      <c r="G57" s="18">
        <v>78</v>
      </c>
      <c r="H57" s="20">
        <f t="shared" si="8"/>
        <v>6</v>
      </c>
      <c r="I57" s="98">
        <v>81</v>
      </c>
      <c r="J57" s="20">
        <f t="shared" si="9"/>
        <v>9</v>
      </c>
      <c r="K57" s="19"/>
      <c r="L57" s="20">
        <f t="shared" si="6"/>
        <v>-72</v>
      </c>
      <c r="M57" s="19"/>
      <c r="N57" s="20">
        <f t="shared" si="7"/>
        <v>-72</v>
      </c>
      <c r="O57" s="19">
        <f t="shared" si="4"/>
        <v>159</v>
      </c>
      <c r="P57" s="20">
        <f t="shared" si="5"/>
        <v>-129</v>
      </c>
    </row>
    <row r="58" spans="1:16" hidden="1" x14ac:dyDescent="0.2">
      <c r="A58" t="s">
        <v>278</v>
      </c>
      <c r="B58" t="s">
        <v>98</v>
      </c>
      <c r="C58">
        <v>1</v>
      </c>
      <c r="D58" s="86" t="s">
        <v>177</v>
      </c>
      <c r="E58" s="127"/>
      <c r="F58" s="29"/>
      <c r="G58" s="18">
        <v>74</v>
      </c>
      <c r="H58" s="20">
        <f>G58-72</f>
        <v>2</v>
      </c>
      <c r="I58" s="98">
        <v>76</v>
      </c>
      <c r="J58" s="20">
        <f t="shared" si="9"/>
        <v>4</v>
      </c>
      <c r="K58" s="151"/>
      <c r="L58" s="20">
        <f t="shared" si="6"/>
        <v>-72</v>
      </c>
      <c r="M58" s="19"/>
      <c r="N58" s="20">
        <f t="shared" si="7"/>
        <v>-72</v>
      </c>
      <c r="O58" s="19">
        <f t="shared" si="4"/>
        <v>150</v>
      </c>
      <c r="P58" s="20">
        <f t="shared" si="5"/>
        <v>-138</v>
      </c>
    </row>
    <row r="59" spans="1:16" x14ac:dyDescent="0.2">
      <c r="A59" t="s">
        <v>279</v>
      </c>
      <c r="B59" t="s">
        <v>240</v>
      </c>
      <c r="C59" t="s">
        <v>332</v>
      </c>
      <c r="D59" s="1" t="s">
        <v>64</v>
      </c>
      <c r="E59" s="127"/>
      <c r="F59" s="29"/>
      <c r="G59" s="18">
        <v>71</v>
      </c>
      <c r="H59" s="20">
        <f t="shared" si="8"/>
        <v>-1</v>
      </c>
      <c r="I59" s="98">
        <v>71</v>
      </c>
      <c r="J59" s="20">
        <f t="shared" si="9"/>
        <v>-1</v>
      </c>
      <c r="K59" s="151">
        <v>71</v>
      </c>
      <c r="L59" s="20">
        <f t="shared" si="6"/>
        <v>-1</v>
      </c>
      <c r="M59" s="19">
        <v>69</v>
      </c>
      <c r="N59" s="20">
        <f t="shared" si="7"/>
        <v>-3</v>
      </c>
      <c r="O59" s="19">
        <f t="shared" si="4"/>
        <v>282</v>
      </c>
      <c r="P59" s="20">
        <f t="shared" si="5"/>
        <v>-6</v>
      </c>
    </row>
    <row r="60" spans="1:16" hidden="1" x14ac:dyDescent="0.2">
      <c r="A60" t="s">
        <v>280</v>
      </c>
      <c r="B60" t="s">
        <v>221</v>
      </c>
      <c r="C60">
        <v>11</v>
      </c>
      <c r="D60" s="86" t="s">
        <v>362</v>
      </c>
      <c r="E60" s="127"/>
      <c r="F60" s="29"/>
      <c r="G60" s="18">
        <v>81</v>
      </c>
      <c r="H60" s="20">
        <f t="shared" si="8"/>
        <v>9</v>
      </c>
      <c r="I60" s="98">
        <v>79</v>
      </c>
      <c r="J60" s="20">
        <f t="shared" si="9"/>
        <v>7</v>
      </c>
      <c r="K60" s="151"/>
      <c r="L60" s="20">
        <f t="shared" si="6"/>
        <v>-72</v>
      </c>
      <c r="M60" s="19"/>
      <c r="N60" s="20">
        <f t="shared" si="7"/>
        <v>-72</v>
      </c>
      <c r="O60" s="19">
        <f t="shared" si="4"/>
        <v>160</v>
      </c>
      <c r="P60" s="20">
        <f t="shared" si="5"/>
        <v>-128</v>
      </c>
    </row>
    <row r="61" spans="1:16" hidden="1" x14ac:dyDescent="0.2">
      <c r="A61" t="s">
        <v>281</v>
      </c>
      <c r="B61" t="s">
        <v>221</v>
      </c>
      <c r="C61" t="s">
        <v>313</v>
      </c>
      <c r="D61" s="1" t="s">
        <v>178</v>
      </c>
      <c r="E61" s="127"/>
      <c r="F61" s="29"/>
      <c r="G61" s="18">
        <v>73</v>
      </c>
      <c r="H61" s="20">
        <f t="shared" si="8"/>
        <v>1</v>
      </c>
      <c r="I61" s="98">
        <v>79</v>
      </c>
      <c r="J61" s="20">
        <f t="shared" si="9"/>
        <v>7</v>
      </c>
      <c r="K61" s="151"/>
      <c r="L61" s="20">
        <f t="shared" si="6"/>
        <v>-72</v>
      </c>
      <c r="M61" s="19"/>
      <c r="N61" s="20">
        <f t="shared" si="7"/>
        <v>-72</v>
      </c>
      <c r="O61" s="19">
        <f t="shared" si="4"/>
        <v>152</v>
      </c>
      <c r="P61" s="20">
        <f t="shared" si="5"/>
        <v>-136</v>
      </c>
    </row>
    <row r="62" spans="1:16" hidden="1" x14ac:dyDescent="0.2">
      <c r="A62" t="s">
        <v>282</v>
      </c>
      <c r="B62" t="s">
        <v>193</v>
      </c>
      <c r="C62" t="s">
        <v>333</v>
      </c>
      <c r="D62" s="1" t="s">
        <v>179</v>
      </c>
      <c r="E62" s="127"/>
      <c r="F62" s="29"/>
      <c r="G62" s="18">
        <v>73</v>
      </c>
      <c r="H62" s="20">
        <f t="shared" si="8"/>
        <v>1</v>
      </c>
      <c r="I62" s="98">
        <v>78</v>
      </c>
      <c r="J62" s="20">
        <f t="shared" si="9"/>
        <v>6</v>
      </c>
      <c r="K62" s="151"/>
      <c r="L62" s="20">
        <f t="shared" si="6"/>
        <v>-72</v>
      </c>
      <c r="M62" s="19"/>
      <c r="N62" s="20">
        <f t="shared" si="7"/>
        <v>-72</v>
      </c>
      <c r="O62" s="19">
        <f t="shared" si="4"/>
        <v>151</v>
      </c>
      <c r="P62" s="20">
        <f t="shared" si="5"/>
        <v>-137</v>
      </c>
    </row>
    <row r="63" spans="1:16" hidden="1" x14ac:dyDescent="0.2">
      <c r="A63" t="s">
        <v>283</v>
      </c>
      <c r="B63" t="s">
        <v>221</v>
      </c>
      <c r="C63">
        <v>16</v>
      </c>
      <c r="D63" s="86" t="s">
        <v>387</v>
      </c>
      <c r="E63" s="127"/>
      <c r="F63" s="29"/>
      <c r="G63" s="18">
        <v>73</v>
      </c>
      <c r="H63" s="20">
        <f t="shared" si="8"/>
        <v>1</v>
      </c>
      <c r="I63" s="98">
        <v>78</v>
      </c>
      <c r="J63" s="20">
        <f t="shared" si="9"/>
        <v>6</v>
      </c>
      <c r="K63" s="18"/>
      <c r="L63" s="20">
        <f t="shared" si="6"/>
        <v>-72</v>
      </c>
      <c r="M63" s="19"/>
      <c r="N63" s="20">
        <f t="shared" si="7"/>
        <v>-72</v>
      </c>
      <c r="O63" s="19">
        <f t="shared" si="4"/>
        <v>151</v>
      </c>
      <c r="P63" s="20">
        <f t="shared" si="5"/>
        <v>-137</v>
      </c>
    </row>
    <row r="64" spans="1:16" x14ac:dyDescent="0.2">
      <c r="A64" t="s">
        <v>388</v>
      </c>
      <c r="B64" t="s">
        <v>93</v>
      </c>
      <c r="C64">
        <v>16</v>
      </c>
      <c r="D64" s="86" t="s">
        <v>385</v>
      </c>
      <c r="E64" s="127"/>
      <c r="F64" s="29"/>
      <c r="G64" s="18">
        <v>74</v>
      </c>
      <c r="H64" s="20">
        <f t="shared" ref="H64" si="16">G64-72</f>
        <v>2</v>
      </c>
      <c r="I64" s="98">
        <v>75</v>
      </c>
      <c r="J64" s="20">
        <f t="shared" ref="J64" si="17">I64-72</f>
        <v>3</v>
      </c>
      <c r="K64" s="18">
        <v>74</v>
      </c>
      <c r="L64" s="20">
        <f t="shared" ref="L64" si="18">K64-72</f>
        <v>2</v>
      </c>
      <c r="M64" s="19">
        <v>69</v>
      </c>
      <c r="N64" s="20">
        <f t="shared" ref="N64" si="19">M64-72</f>
        <v>-3</v>
      </c>
      <c r="O64" s="19">
        <f t="shared" ref="O64" si="20">G64+I64+K64+M64</f>
        <v>292</v>
      </c>
      <c r="P64" s="20">
        <f t="shared" ref="P64" si="21">H64+J64+L64+N64</f>
        <v>4</v>
      </c>
    </row>
    <row r="65" spans="1:16" x14ac:dyDescent="0.2">
      <c r="A65" t="s">
        <v>284</v>
      </c>
      <c r="B65" t="s">
        <v>98</v>
      </c>
      <c r="C65" t="s">
        <v>313</v>
      </c>
      <c r="D65" s="1" t="s">
        <v>180</v>
      </c>
      <c r="E65" s="127"/>
      <c r="F65" s="29"/>
      <c r="G65" s="18">
        <v>75</v>
      </c>
      <c r="H65" s="20">
        <f t="shared" si="8"/>
        <v>3</v>
      </c>
      <c r="I65" s="98">
        <v>68</v>
      </c>
      <c r="J65" s="20">
        <f t="shared" si="9"/>
        <v>-4</v>
      </c>
      <c r="K65" s="151">
        <v>65</v>
      </c>
      <c r="L65" s="20">
        <f t="shared" si="6"/>
        <v>-7</v>
      </c>
      <c r="M65" s="19">
        <v>69</v>
      </c>
      <c r="N65" s="20">
        <f t="shared" si="7"/>
        <v>-3</v>
      </c>
      <c r="O65" s="19">
        <f t="shared" si="4"/>
        <v>277</v>
      </c>
      <c r="P65" s="20">
        <f t="shared" si="5"/>
        <v>-11</v>
      </c>
    </row>
    <row r="66" spans="1:16" x14ac:dyDescent="0.2">
      <c r="A66" t="s">
        <v>285</v>
      </c>
      <c r="B66" t="s">
        <v>221</v>
      </c>
      <c r="C66">
        <v>19</v>
      </c>
      <c r="D66" s="1" t="s">
        <v>347</v>
      </c>
      <c r="E66" s="127"/>
      <c r="F66" s="29"/>
      <c r="G66" s="18">
        <v>76</v>
      </c>
      <c r="H66" s="20">
        <f t="shared" si="8"/>
        <v>4</v>
      </c>
      <c r="I66" s="98">
        <v>71</v>
      </c>
      <c r="J66" s="20">
        <f t="shared" si="9"/>
        <v>-1</v>
      </c>
      <c r="K66" s="19">
        <v>75</v>
      </c>
      <c r="L66" s="20">
        <f t="shared" si="6"/>
        <v>3</v>
      </c>
      <c r="M66" s="19">
        <v>76</v>
      </c>
      <c r="N66" s="20">
        <f t="shared" si="7"/>
        <v>4</v>
      </c>
      <c r="O66" s="19">
        <f t="shared" ref="O66:P90" si="22">G66+I66+K66+M66</f>
        <v>298</v>
      </c>
      <c r="P66" s="20">
        <f t="shared" si="5"/>
        <v>10</v>
      </c>
    </row>
    <row r="67" spans="1:16" hidden="1" x14ac:dyDescent="0.2">
      <c r="A67" t="s">
        <v>286</v>
      </c>
      <c r="B67" t="s">
        <v>221</v>
      </c>
      <c r="C67" t="s">
        <v>287</v>
      </c>
      <c r="D67" s="86" t="s">
        <v>363</v>
      </c>
      <c r="E67" s="127"/>
      <c r="F67" s="29"/>
      <c r="G67" s="18">
        <v>76</v>
      </c>
      <c r="H67" s="20">
        <f t="shared" si="8"/>
        <v>4</v>
      </c>
      <c r="I67" s="98">
        <v>77</v>
      </c>
      <c r="J67" s="20">
        <f t="shared" si="9"/>
        <v>5</v>
      </c>
      <c r="K67" s="151"/>
      <c r="L67" s="20">
        <f t="shared" si="6"/>
        <v>-72</v>
      </c>
      <c r="M67" s="19"/>
      <c r="N67" s="20">
        <f t="shared" si="7"/>
        <v>-72</v>
      </c>
      <c r="O67" s="19">
        <f t="shared" si="22"/>
        <v>153</v>
      </c>
      <c r="P67" s="20">
        <f t="shared" si="5"/>
        <v>-135</v>
      </c>
    </row>
    <row r="68" spans="1:16" x14ac:dyDescent="0.2">
      <c r="A68" t="s">
        <v>288</v>
      </c>
      <c r="B68" t="s">
        <v>221</v>
      </c>
      <c r="C68" t="s">
        <v>334</v>
      </c>
      <c r="D68" s="1" t="s">
        <v>84</v>
      </c>
      <c r="E68" s="127"/>
      <c r="F68" s="29"/>
      <c r="G68" s="18">
        <v>69</v>
      </c>
      <c r="H68" s="20">
        <f t="shared" si="8"/>
        <v>-3</v>
      </c>
      <c r="I68" s="98">
        <v>66</v>
      </c>
      <c r="J68" s="20">
        <f t="shared" si="9"/>
        <v>-6</v>
      </c>
      <c r="K68" s="18">
        <v>67</v>
      </c>
      <c r="L68" s="20">
        <f t="shared" si="6"/>
        <v>-5</v>
      </c>
      <c r="M68" s="19">
        <v>71</v>
      </c>
      <c r="N68" s="20">
        <f t="shared" si="7"/>
        <v>-1</v>
      </c>
      <c r="O68" s="19">
        <f t="shared" si="22"/>
        <v>273</v>
      </c>
      <c r="P68" s="20">
        <f t="shared" si="5"/>
        <v>-15</v>
      </c>
    </row>
    <row r="69" spans="1:16" x14ac:dyDescent="0.2">
      <c r="A69" t="s">
        <v>289</v>
      </c>
      <c r="B69" t="s">
        <v>93</v>
      </c>
      <c r="C69" t="s">
        <v>335</v>
      </c>
      <c r="D69" s="1" t="s">
        <v>51</v>
      </c>
      <c r="E69" s="127"/>
      <c r="F69" s="29"/>
      <c r="G69" s="18">
        <v>72</v>
      </c>
      <c r="H69" s="20">
        <f t="shared" si="8"/>
        <v>0</v>
      </c>
      <c r="I69" s="98">
        <v>70</v>
      </c>
      <c r="J69" s="20">
        <f t="shared" si="9"/>
        <v>-2</v>
      </c>
      <c r="K69" s="19">
        <v>71</v>
      </c>
      <c r="L69" s="20">
        <f t="shared" si="6"/>
        <v>-1</v>
      </c>
      <c r="M69" s="19">
        <v>69</v>
      </c>
      <c r="N69" s="20">
        <f t="shared" si="7"/>
        <v>-3</v>
      </c>
      <c r="O69" s="19">
        <f t="shared" si="22"/>
        <v>282</v>
      </c>
      <c r="P69" s="20">
        <f t="shared" si="22"/>
        <v>-6</v>
      </c>
    </row>
    <row r="70" spans="1:16" x14ac:dyDescent="0.2">
      <c r="A70" t="s">
        <v>290</v>
      </c>
      <c r="B70" t="s">
        <v>221</v>
      </c>
      <c r="C70" t="s">
        <v>313</v>
      </c>
      <c r="D70" s="86" t="s">
        <v>364</v>
      </c>
      <c r="E70" s="127"/>
      <c r="F70" s="29"/>
      <c r="G70" s="18">
        <v>71</v>
      </c>
      <c r="H70" s="20">
        <f t="shared" si="8"/>
        <v>-1</v>
      </c>
      <c r="I70" s="98">
        <v>78</v>
      </c>
      <c r="J70" s="20">
        <f t="shared" si="9"/>
        <v>6</v>
      </c>
      <c r="K70" s="151">
        <v>72</v>
      </c>
      <c r="L70" s="20">
        <f t="shared" ref="L70:L88" si="23">K70-72</f>
        <v>0</v>
      </c>
      <c r="M70" s="19">
        <v>75</v>
      </c>
      <c r="N70" s="20">
        <f t="shared" ref="N70:N88" si="24">M70-72</f>
        <v>3</v>
      </c>
      <c r="O70" s="19">
        <f t="shared" si="22"/>
        <v>296</v>
      </c>
      <c r="P70" s="20">
        <f t="shared" si="22"/>
        <v>8</v>
      </c>
    </row>
    <row r="71" spans="1:16" hidden="1" x14ac:dyDescent="0.2">
      <c r="A71" t="s">
        <v>291</v>
      </c>
      <c r="B71" t="s">
        <v>240</v>
      </c>
      <c r="C71" t="s">
        <v>336</v>
      </c>
      <c r="D71" s="1" t="s">
        <v>65</v>
      </c>
      <c r="E71" s="127"/>
      <c r="F71" s="29"/>
      <c r="G71" s="18">
        <v>72</v>
      </c>
      <c r="H71" s="20">
        <f t="shared" si="8"/>
        <v>0</v>
      </c>
      <c r="I71" s="98">
        <v>78</v>
      </c>
      <c r="J71" s="20">
        <f t="shared" si="9"/>
        <v>6</v>
      </c>
      <c r="K71" s="19"/>
      <c r="L71" s="20">
        <f t="shared" si="23"/>
        <v>-72</v>
      </c>
      <c r="M71" s="19"/>
      <c r="N71" s="20">
        <f t="shared" si="24"/>
        <v>-72</v>
      </c>
      <c r="O71" s="19">
        <f t="shared" si="22"/>
        <v>150</v>
      </c>
      <c r="P71" s="20">
        <f t="shared" si="22"/>
        <v>-138</v>
      </c>
    </row>
    <row r="72" spans="1:16" x14ac:dyDescent="0.2">
      <c r="A72" t="s">
        <v>292</v>
      </c>
      <c r="B72" t="s">
        <v>95</v>
      </c>
      <c r="C72" t="s">
        <v>336</v>
      </c>
      <c r="D72" s="1" t="s">
        <v>53</v>
      </c>
      <c r="E72" s="127"/>
      <c r="F72" s="29"/>
      <c r="G72" s="18">
        <v>75</v>
      </c>
      <c r="H72" s="20">
        <f t="shared" si="8"/>
        <v>3</v>
      </c>
      <c r="I72" s="98">
        <v>73</v>
      </c>
      <c r="J72" s="20">
        <f t="shared" si="9"/>
        <v>1</v>
      </c>
      <c r="K72" s="19">
        <v>70</v>
      </c>
      <c r="L72" s="20">
        <f t="shared" si="23"/>
        <v>-2</v>
      </c>
      <c r="M72" s="19">
        <v>71</v>
      </c>
      <c r="N72" s="20">
        <f t="shared" si="24"/>
        <v>-1</v>
      </c>
      <c r="O72" s="19">
        <f t="shared" si="22"/>
        <v>289</v>
      </c>
      <c r="P72" s="20">
        <f t="shared" si="22"/>
        <v>1</v>
      </c>
    </row>
    <row r="73" spans="1:16" hidden="1" x14ac:dyDescent="0.2">
      <c r="A73" t="s">
        <v>293</v>
      </c>
      <c r="B73" t="s">
        <v>294</v>
      </c>
      <c r="D73" s="86" t="s">
        <v>365</v>
      </c>
      <c r="E73" s="127"/>
      <c r="F73" s="29"/>
      <c r="G73" s="18">
        <v>77</v>
      </c>
      <c r="H73" s="20">
        <f t="shared" si="8"/>
        <v>5</v>
      </c>
      <c r="I73" s="98">
        <v>74</v>
      </c>
      <c r="J73" s="20">
        <f t="shared" si="9"/>
        <v>2</v>
      </c>
      <c r="K73" s="18"/>
      <c r="L73" s="20">
        <f t="shared" si="23"/>
        <v>-72</v>
      </c>
      <c r="M73" s="19"/>
      <c r="N73" s="20">
        <f t="shared" si="24"/>
        <v>-72</v>
      </c>
      <c r="O73" s="19">
        <f t="shared" si="22"/>
        <v>151</v>
      </c>
      <c r="P73" s="20">
        <f t="shared" si="22"/>
        <v>-137</v>
      </c>
    </row>
    <row r="74" spans="1:16" x14ac:dyDescent="0.2">
      <c r="A74" t="s">
        <v>295</v>
      </c>
      <c r="B74" t="s">
        <v>221</v>
      </c>
      <c r="C74" t="s">
        <v>318</v>
      </c>
      <c r="D74" s="1" t="s">
        <v>66</v>
      </c>
      <c r="E74" s="127"/>
      <c r="F74" s="29"/>
      <c r="G74" s="18">
        <v>76</v>
      </c>
      <c r="H74" s="20">
        <f t="shared" si="8"/>
        <v>4</v>
      </c>
      <c r="I74" s="98">
        <v>73</v>
      </c>
      <c r="J74" s="20">
        <f t="shared" si="9"/>
        <v>1</v>
      </c>
      <c r="K74" s="151">
        <v>70</v>
      </c>
      <c r="L74" s="20">
        <f t="shared" si="23"/>
        <v>-2</v>
      </c>
      <c r="M74" s="19">
        <v>67</v>
      </c>
      <c r="N74" s="20">
        <f t="shared" si="24"/>
        <v>-5</v>
      </c>
      <c r="O74" s="19">
        <f t="shared" si="22"/>
        <v>286</v>
      </c>
      <c r="P74" s="20">
        <f t="shared" si="22"/>
        <v>-2</v>
      </c>
    </row>
    <row r="75" spans="1:16" x14ac:dyDescent="0.2">
      <c r="A75" t="s">
        <v>296</v>
      </c>
      <c r="B75" t="s">
        <v>101</v>
      </c>
      <c r="C75">
        <v>1</v>
      </c>
      <c r="D75" s="1" t="s">
        <v>67</v>
      </c>
      <c r="E75" s="127"/>
      <c r="F75" s="29"/>
      <c r="G75" s="18">
        <v>71</v>
      </c>
      <c r="H75" s="20">
        <f t="shared" si="8"/>
        <v>-1</v>
      </c>
      <c r="I75" s="98">
        <v>74</v>
      </c>
      <c r="J75" s="20">
        <f t="shared" si="9"/>
        <v>2</v>
      </c>
      <c r="K75" s="151">
        <v>79</v>
      </c>
      <c r="L75" s="20">
        <f t="shared" si="23"/>
        <v>7</v>
      </c>
      <c r="M75" s="19">
        <v>71</v>
      </c>
      <c r="N75" s="20">
        <f t="shared" si="24"/>
        <v>-1</v>
      </c>
      <c r="O75" s="19">
        <f t="shared" si="22"/>
        <v>295</v>
      </c>
      <c r="P75" s="20">
        <f t="shared" si="22"/>
        <v>7</v>
      </c>
    </row>
    <row r="76" spans="1:16" x14ac:dyDescent="0.2">
      <c r="A76" t="s">
        <v>297</v>
      </c>
      <c r="B76" t="s">
        <v>95</v>
      </c>
      <c r="C76">
        <v>19</v>
      </c>
      <c r="D76" s="1" t="s">
        <v>348</v>
      </c>
      <c r="E76" s="127"/>
      <c r="F76" s="29"/>
      <c r="G76" s="18">
        <v>71</v>
      </c>
      <c r="H76" s="20">
        <f t="shared" si="8"/>
        <v>-1</v>
      </c>
      <c r="I76" s="98">
        <v>72</v>
      </c>
      <c r="J76" s="20">
        <f t="shared" si="9"/>
        <v>0</v>
      </c>
      <c r="K76" s="19">
        <v>70</v>
      </c>
      <c r="L76" s="20">
        <f t="shared" si="23"/>
        <v>-2</v>
      </c>
      <c r="M76" s="19">
        <v>66</v>
      </c>
      <c r="N76" s="20">
        <f t="shared" si="24"/>
        <v>-6</v>
      </c>
      <c r="O76" s="19">
        <f t="shared" si="22"/>
        <v>279</v>
      </c>
      <c r="P76" s="20">
        <f t="shared" si="22"/>
        <v>-9</v>
      </c>
    </row>
    <row r="77" spans="1:16" ht="14.25" customHeight="1" x14ac:dyDescent="0.2">
      <c r="A77" t="s">
        <v>298</v>
      </c>
      <c r="B77" t="s">
        <v>221</v>
      </c>
      <c r="C77" t="s">
        <v>337</v>
      </c>
      <c r="D77" s="1" t="s">
        <v>82</v>
      </c>
      <c r="E77" s="127"/>
      <c r="F77" s="29"/>
      <c r="G77" s="18">
        <v>66</v>
      </c>
      <c r="H77" s="20">
        <f t="shared" si="8"/>
        <v>-6</v>
      </c>
      <c r="I77" s="98">
        <v>74</v>
      </c>
      <c r="J77" s="20">
        <f t="shared" si="9"/>
        <v>2</v>
      </c>
      <c r="K77" s="18">
        <v>71</v>
      </c>
      <c r="L77" s="20">
        <f t="shared" si="23"/>
        <v>-1</v>
      </c>
      <c r="M77" s="19">
        <v>64</v>
      </c>
      <c r="N77" s="20">
        <f t="shared" si="24"/>
        <v>-8</v>
      </c>
      <c r="O77" s="19">
        <f t="shared" si="22"/>
        <v>275</v>
      </c>
      <c r="P77" s="20">
        <f t="shared" si="22"/>
        <v>-13</v>
      </c>
    </row>
    <row r="78" spans="1:16" x14ac:dyDescent="0.2">
      <c r="A78" t="s">
        <v>299</v>
      </c>
      <c r="B78" t="s">
        <v>221</v>
      </c>
      <c r="C78" t="s">
        <v>313</v>
      </c>
      <c r="D78" s="1" t="s">
        <v>349</v>
      </c>
      <c r="E78" s="127"/>
      <c r="F78" s="29"/>
      <c r="G78" s="18">
        <v>72</v>
      </c>
      <c r="H78" s="20">
        <f t="shared" si="8"/>
        <v>0</v>
      </c>
      <c r="I78" s="98">
        <v>74</v>
      </c>
      <c r="J78" s="20">
        <f t="shared" si="9"/>
        <v>2</v>
      </c>
      <c r="K78" s="18">
        <v>75</v>
      </c>
      <c r="L78" s="20">
        <f t="shared" si="23"/>
        <v>3</v>
      </c>
      <c r="M78" s="19">
        <v>76</v>
      </c>
      <c r="N78" s="20">
        <f t="shared" si="24"/>
        <v>4</v>
      </c>
      <c r="O78" s="19">
        <f t="shared" si="22"/>
        <v>297</v>
      </c>
      <c r="P78" s="20">
        <f t="shared" si="22"/>
        <v>9</v>
      </c>
    </row>
    <row r="79" spans="1:16" hidden="1" x14ac:dyDescent="0.2">
      <c r="A79" t="s">
        <v>300</v>
      </c>
      <c r="B79" t="s">
        <v>221</v>
      </c>
      <c r="C79" t="s">
        <v>338</v>
      </c>
      <c r="D79" s="1" t="s">
        <v>181</v>
      </c>
      <c r="E79" s="127"/>
      <c r="F79" s="29"/>
      <c r="G79" s="18">
        <v>76</v>
      </c>
      <c r="H79" s="20">
        <f t="shared" si="8"/>
        <v>4</v>
      </c>
      <c r="I79" s="98">
        <v>75</v>
      </c>
      <c r="J79" s="20">
        <f t="shared" si="9"/>
        <v>3</v>
      </c>
      <c r="K79" s="151"/>
      <c r="L79" s="20">
        <f t="shared" si="23"/>
        <v>-72</v>
      </c>
      <c r="M79" s="19"/>
      <c r="N79" s="20">
        <f t="shared" si="24"/>
        <v>-72</v>
      </c>
      <c r="O79" s="19">
        <f t="shared" si="22"/>
        <v>151</v>
      </c>
      <c r="P79" s="20">
        <f t="shared" si="22"/>
        <v>-137</v>
      </c>
    </row>
    <row r="80" spans="1:16" x14ac:dyDescent="0.2">
      <c r="A80" t="s">
        <v>301</v>
      </c>
      <c r="B80" t="s">
        <v>91</v>
      </c>
      <c r="C80" t="s">
        <v>339</v>
      </c>
      <c r="D80" s="1" t="s">
        <v>68</v>
      </c>
      <c r="E80" s="127"/>
      <c r="F80" s="29"/>
      <c r="G80" s="18">
        <v>69</v>
      </c>
      <c r="H80" s="20">
        <f t="shared" si="8"/>
        <v>-3</v>
      </c>
      <c r="I80" s="98">
        <v>70</v>
      </c>
      <c r="J80" s="20">
        <f t="shared" si="9"/>
        <v>-2</v>
      </c>
      <c r="K80" s="18">
        <v>70</v>
      </c>
      <c r="L80" s="20">
        <f t="shared" si="23"/>
        <v>-2</v>
      </c>
      <c r="M80" s="19">
        <v>70</v>
      </c>
      <c r="N80" s="20">
        <f t="shared" si="24"/>
        <v>-2</v>
      </c>
      <c r="O80" s="19">
        <f t="shared" si="22"/>
        <v>279</v>
      </c>
      <c r="P80" s="20">
        <f t="shared" si="22"/>
        <v>-9</v>
      </c>
    </row>
    <row r="81" spans="1:18" x14ac:dyDescent="0.2">
      <c r="A81" t="s">
        <v>302</v>
      </c>
      <c r="B81" t="s">
        <v>221</v>
      </c>
      <c r="C81" t="s">
        <v>317</v>
      </c>
      <c r="D81" s="1" t="s">
        <v>163</v>
      </c>
      <c r="E81" s="127"/>
      <c r="F81" s="29"/>
      <c r="G81" s="18">
        <v>74</v>
      </c>
      <c r="H81" s="20">
        <f t="shared" si="8"/>
        <v>2</v>
      </c>
      <c r="I81" s="98">
        <v>67</v>
      </c>
      <c r="J81" s="20">
        <f t="shared" si="9"/>
        <v>-5</v>
      </c>
      <c r="K81" s="18">
        <v>70</v>
      </c>
      <c r="L81" s="20">
        <f t="shared" si="23"/>
        <v>-2</v>
      </c>
      <c r="M81" s="19">
        <v>73</v>
      </c>
      <c r="N81" s="20">
        <f t="shared" si="24"/>
        <v>1</v>
      </c>
      <c r="O81" s="19">
        <f t="shared" si="22"/>
        <v>284</v>
      </c>
      <c r="P81" s="20">
        <f t="shared" si="22"/>
        <v>-4</v>
      </c>
    </row>
    <row r="82" spans="1:18" x14ac:dyDescent="0.2">
      <c r="A82" t="s">
        <v>303</v>
      </c>
      <c r="B82" t="s">
        <v>194</v>
      </c>
      <c r="C82" t="s">
        <v>191</v>
      </c>
      <c r="D82" s="1" t="s">
        <v>182</v>
      </c>
      <c r="E82" s="127"/>
      <c r="F82" s="29"/>
      <c r="G82" s="18">
        <v>77</v>
      </c>
      <c r="H82" s="20">
        <f t="shared" si="8"/>
        <v>5</v>
      </c>
      <c r="I82" s="98">
        <v>69</v>
      </c>
      <c r="J82" s="20">
        <f t="shared" si="9"/>
        <v>-3</v>
      </c>
      <c r="K82" s="18">
        <v>72</v>
      </c>
      <c r="L82" s="20">
        <f t="shared" si="23"/>
        <v>0</v>
      </c>
      <c r="M82" s="19">
        <v>73</v>
      </c>
      <c r="N82" s="20">
        <f t="shared" si="24"/>
        <v>1</v>
      </c>
      <c r="O82" s="19">
        <f t="shared" si="22"/>
        <v>291</v>
      </c>
      <c r="P82" s="20">
        <f t="shared" si="22"/>
        <v>3</v>
      </c>
    </row>
    <row r="83" spans="1:18" x14ac:dyDescent="0.2">
      <c r="A83" t="s">
        <v>304</v>
      </c>
      <c r="B83" t="s">
        <v>221</v>
      </c>
      <c r="C83">
        <v>4</v>
      </c>
      <c r="D83" s="1" t="s">
        <v>83</v>
      </c>
      <c r="E83" s="127"/>
      <c r="F83" s="29"/>
      <c r="G83" s="18">
        <v>73</v>
      </c>
      <c r="H83" s="20">
        <f t="shared" ref="H83" si="25">G83-72</f>
        <v>1</v>
      </c>
      <c r="I83" s="98">
        <v>71</v>
      </c>
      <c r="J83" s="20">
        <f t="shared" ref="J83" si="26">I83-72</f>
        <v>-1</v>
      </c>
      <c r="K83" s="18">
        <v>71</v>
      </c>
      <c r="L83" s="20">
        <f t="shared" ref="L83" si="27">K83-72</f>
        <v>-1</v>
      </c>
      <c r="M83" s="19">
        <v>71</v>
      </c>
      <c r="N83" s="20">
        <f t="shared" ref="N83" si="28">M83-72</f>
        <v>-1</v>
      </c>
      <c r="O83" s="19">
        <f t="shared" ref="O83" si="29">G83+I83+K83+M83</f>
        <v>286</v>
      </c>
      <c r="P83" s="20">
        <f t="shared" ref="P83" si="30">H83+J83+L83+N83</f>
        <v>-2</v>
      </c>
    </row>
    <row r="84" spans="1:18" x14ac:dyDescent="0.2">
      <c r="A84" t="s">
        <v>305</v>
      </c>
      <c r="B84" t="s">
        <v>221</v>
      </c>
      <c r="C84" t="s">
        <v>340</v>
      </c>
      <c r="D84" s="1" t="s">
        <v>183</v>
      </c>
      <c r="E84" s="127"/>
      <c r="F84" s="29"/>
      <c r="G84" s="18">
        <v>73</v>
      </c>
      <c r="H84" s="20">
        <f t="shared" si="8"/>
        <v>1</v>
      </c>
      <c r="I84" s="98">
        <v>69</v>
      </c>
      <c r="J84" s="20">
        <f t="shared" si="9"/>
        <v>-3</v>
      </c>
      <c r="K84" s="151">
        <v>68</v>
      </c>
      <c r="L84" s="20">
        <f t="shared" si="23"/>
        <v>-4</v>
      </c>
      <c r="M84" s="19">
        <v>69</v>
      </c>
      <c r="N84" s="20">
        <f t="shared" si="24"/>
        <v>-3</v>
      </c>
      <c r="O84" s="19">
        <f t="shared" si="22"/>
        <v>279</v>
      </c>
      <c r="P84" s="20">
        <f t="shared" si="22"/>
        <v>-9</v>
      </c>
    </row>
    <row r="85" spans="1:18" hidden="1" x14ac:dyDescent="0.2">
      <c r="A85" t="s">
        <v>306</v>
      </c>
      <c r="B85" t="s">
        <v>94</v>
      </c>
      <c r="C85">
        <v>1</v>
      </c>
      <c r="D85" s="1" t="s">
        <v>69</v>
      </c>
      <c r="E85" s="127"/>
      <c r="F85" s="29"/>
      <c r="G85" s="18">
        <v>76</v>
      </c>
      <c r="H85" s="20">
        <f t="shared" si="8"/>
        <v>4</v>
      </c>
      <c r="I85" s="98">
        <v>79</v>
      </c>
      <c r="J85" s="20">
        <f t="shared" si="9"/>
        <v>7</v>
      </c>
      <c r="K85" s="151"/>
      <c r="L85" s="20">
        <f t="shared" si="23"/>
        <v>-72</v>
      </c>
      <c r="M85" s="19"/>
      <c r="N85" s="20">
        <f t="shared" si="24"/>
        <v>-72</v>
      </c>
      <c r="O85" s="19">
        <f t="shared" si="22"/>
        <v>155</v>
      </c>
      <c r="P85" s="20">
        <f t="shared" si="22"/>
        <v>-133</v>
      </c>
    </row>
    <row r="86" spans="1:18" x14ac:dyDescent="0.2">
      <c r="A86" t="s">
        <v>307</v>
      </c>
      <c r="B86" t="s">
        <v>102</v>
      </c>
      <c r="C86">
        <v>18</v>
      </c>
      <c r="D86" s="1" t="s">
        <v>106</v>
      </c>
      <c r="E86" s="127"/>
      <c r="F86" s="29"/>
      <c r="G86" s="18">
        <v>70</v>
      </c>
      <c r="H86" s="20">
        <f t="shared" si="8"/>
        <v>-2</v>
      </c>
      <c r="I86" s="98">
        <v>73</v>
      </c>
      <c r="J86" s="20">
        <f t="shared" si="9"/>
        <v>1</v>
      </c>
      <c r="K86" s="18">
        <v>72</v>
      </c>
      <c r="L86" s="20">
        <f t="shared" si="23"/>
        <v>0</v>
      </c>
      <c r="M86" s="19">
        <v>72</v>
      </c>
      <c r="N86" s="20">
        <f t="shared" si="24"/>
        <v>0</v>
      </c>
      <c r="O86" s="19">
        <f t="shared" si="22"/>
        <v>287</v>
      </c>
      <c r="P86" s="20">
        <f t="shared" si="22"/>
        <v>-1</v>
      </c>
    </row>
    <row r="87" spans="1:18" hidden="1" x14ac:dyDescent="0.2">
      <c r="A87" t="s">
        <v>308</v>
      </c>
      <c r="B87" t="s">
        <v>93</v>
      </c>
      <c r="C87">
        <v>1</v>
      </c>
      <c r="D87" s="1" t="s">
        <v>107</v>
      </c>
      <c r="E87" s="127"/>
      <c r="F87" s="29"/>
      <c r="G87" s="18">
        <v>75</v>
      </c>
      <c r="H87" s="20">
        <f t="shared" si="8"/>
        <v>3</v>
      </c>
      <c r="I87" s="98">
        <v>76</v>
      </c>
      <c r="J87" s="20">
        <f t="shared" si="9"/>
        <v>4</v>
      </c>
      <c r="K87" s="151"/>
      <c r="L87" s="20">
        <f t="shared" si="23"/>
        <v>-72</v>
      </c>
      <c r="M87" s="19"/>
      <c r="N87" s="20">
        <f t="shared" si="24"/>
        <v>-72</v>
      </c>
      <c r="O87" s="19">
        <f t="shared" si="22"/>
        <v>151</v>
      </c>
      <c r="P87" s="20">
        <f t="shared" si="22"/>
        <v>-137</v>
      </c>
    </row>
    <row r="88" spans="1:18" hidden="1" x14ac:dyDescent="0.2">
      <c r="A88" t="s">
        <v>309</v>
      </c>
      <c r="B88" t="s">
        <v>221</v>
      </c>
      <c r="C88" t="s">
        <v>341</v>
      </c>
      <c r="D88" s="1" t="s">
        <v>184</v>
      </c>
      <c r="E88" s="127"/>
      <c r="F88" s="29"/>
      <c r="G88" s="18">
        <v>78</v>
      </c>
      <c r="H88" s="20">
        <f t="shared" si="8"/>
        <v>6</v>
      </c>
      <c r="I88" s="98">
        <v>76</v>
      </c>
      <c r="J88" s="20">
        <f t="shared" si="9"/>
        <v>4</v>
      </c>
      <c r="K88" s="18"/>
      <c r="L88" s="20">
        <f t="shared" si="23"/>
        <v>-72</v>
      </c>
      <c r="M88" s="19"/>
      <c r="N88" s="20">
        <f t="shared" si="24"/>
        <v>-72</v>
      </c>
      <c r="O88" s="19">
        <f t="shared" si="22"/>
        <v>154</v>
      </c>
      <c r="P88" s="20">
        <f t="shared" si="22"/>
        <v>-134</v>
      </c>
    </row>
    <row r="89" spans="1:18" x14ac:dyDescent="0.2">
      <c r="A89" t="s">
        <v>310</v>
      </c>
      <c r="B89" t="s">
        <v>221</v>
      </c>
      <c r="C89">
        <v>1</v>
      </c>
      <c r="D89" s="1" t="s">
        <v>350</v>
      </c>
      <c r="E89" s="127"/>
      <c r="F89" s="29"/>
      <c r="G89" s="18">
        <v>73</v>
      </c>
      <c r="H89" s="20">
        <f t="shared" ref="H89" si="31">G89-72</f>
        <v>1</v>
      </c>
      <c r="I89" s="98">
        <v>75</v>
      </c>
      <c r="J89" s="20">
        <f t="shared" ref="J89" si="32">I89-72</f>
        <v>3</v>
      </c>
      <c r="K89" s="151">
        <v>72</v>
      </c>
      <c r="L89" s="20">
        <f t="shared" ref="L89" si="33">K89-72</f>
        <v>0</v>
      </c>
      <c r="M89" s="19">
        <v>69</v>
      </c>
      <c r="N89" s="20">
        <f t="shared" ref="N89" si="34">M89-72</f>
        <v>-3</v>
      </c>
      <c r="O89" s="19">
        <f t="shared" ref="O89" si="35">G89+I89+K89+M89</f>
        <v>289</v>
      </c>
      <c r="P89" s="20">
        <f t="shared" ref="P89" si="36">H89+J89+L89+N89</f>
        <v>1</v>
      </c>
    </row>
    <row r="90" spans="1:18" hidden="1" x14ac:dyDescent="0.2">
      <c r="A90" t="s">
        <v>311</v>
      </c>
      <c r="B90" t="s">
        <v>96</v>
      </c>
      <c r="C90">
        <v>1</v>
      </c>
      <c r="D90" s="1" t="s">
        <v>70</v>
      </c>
      <c r="E90" s="127"/>
      <c r="F90" s="29"/>
      <c r="G90" s="18">
        <v>79</v>
      </c>
      <c r="H90" s="20">
        <f t="shared" si="8"/>
        <v>7</v>
      </c>
      <c r="I90" s="98">
        <v>76</v>
      </c>
      <c r="J90" s="20">
        <f t="shared" si="9"/>
        <v>4</v>
      </c>
      <c r="K90" s="151"/>
      <c r="L90" s="20">
        <f t="shared" ref="L90" si="37">K90-72</f>
        <v>-72</v>
      </c>
      <c r="M90" s="17"/>
      <c r="N90" s="20">
        <f t="shared" ref="N90" si="38">M90-72</f>
        <v>-72</v>
      </c>
      <c r="O90" s="19">
        <f t="shared" si="22"/>
        <v>155</v>
      </c>
      <c r="P90" s="20">
        <f t="shared" si="22"/>
        <v>-133</v>
      </c>
    </row>
    <row r="91" spans="1:18" x14ac:dyDescent="0.2">
      <c r="A91" s="49"/>
      <c r="D91" s="4"/>
      <c r="E91" s="4"/>
      <c r="I91" s="100"/>
      <c r="J91" s="3"/>
      <c r="K91"/>
      <c r="L91"/>
      <c r="M91" s="3"/>
      <c r="N91"/>
      <c r="O91"/>
      <c r="P91"/>
      <c r="R91"/>
    </row>
    <row r="92" spans="1:18" x14ac:dyDescent="0.2">
      <c r="A92" s="49"/>
      <c r="D92" s="4"/>
      <c r="E92" s="4"/>
      <c r="I92" s="100"/>
      <c r="J92" s="3"/>
      <c r="K92"/>
      <c r="L92"/>
      <c r="M92" s="3"/>
      <c r="N92"/>
      <c r="O92"/>
      <c r="P92"/>
      <c r="R92"/>
    </row>
    <row r="93" spans="1:18" x14ac:dyDescent="0.2">
      <c r="A93" s="49"/>
      <c r="D93" s="4"/>
      <c r="E93" s="4"/>
      <c r="I93" s="100"/>
      <c r="J93" s="3"/>
      <c r="K93"/>
      <c r="L93"/>
      <c r="M93" s="3"/>
      <c r="N93"/>
      <c r="O93"/>
      <c r="P93"/>
      <c r="R93"/>
    </row>
    <row r="94" spans="1:18" x14ac:dyDescent="0.2">
      <c r="A94" s="49"/>
      <c r="D94" s="4"/>
      <c r="E94" s="4"/>
      <c r="I94" s="100"/>
      <c r="J94" s="3"/>
      <c r="K94"/>
      <c r="L94"/>
      <c r="M94" s="3"/>
      <c r="N94"/>
      <c r="O94"/>
      <c r="P94"/>
      <c r="R94"/>
    </row>
    <row r="95" spans="1:18" x14ac:dyDescent="0.2">
      <c r="A95" s="49"/>
      <c r="D95" s="4"/>
      <c r="E95" s="4"/>
      <c r="I95" s="100"/>
      <c r="J95" s="3"/>
      <c r="K95"/>
      <c r="L95"/>
      <c r="M95" s="3"/>
      <c r="N95"/>
      <c r="O95"/>
      <c r="P95"/>
      <c r="R95" s="69"/>
    </row>
    <row r="96" spans="1:18" x14ac:dyDescent="0.2">
      <c r="A96" s="49"/>
      <c r="D96" s="4"/>
      <c r="E96" s="4"/>
      <c r="I96" s="100"/>
      <c r="J96" s="3"/>
      <c r="K96"/>
      <c r="L96"/>
      <c r="M96" s="3"/>
      <c r="N96"/>
      <c r="O96"/>
      <c r="P96"/>
      <c r="R96" s="69"/>
    </row>
    <row r="97" spans="1:18" x14ac:dyDescent="0.2">
      <c r="A97" s="49"/>
      <c r="D97" s="4"/>
      <c r="E97" s="4"/>
      <c r="I97" s="100"/>
      <c r="J97" s="3"/>
      <c r="K97"/>
      <c r="L97"/>
      <c r="M97" s="3"/>
      <c r="N97"/>
      <c r="O97"/>
      <c r="P97"/>
      <c r="R97" s="69"/>
    </row>
    <row r="98" spans="1:18" x14ac:dyDescent="0.2">
      <c r="A98" s="49"/>
      <c r="D98" s="4"/>
      <c r="E98" s="4"/>
      <c r="I98" s="100"/>
      <c r="J98" s="3"/>
      <c r="K98"/>
      <c r="L98"/>
      <c r="M98" s="3"/>
      <c r="N98"/>
      <c r="O98"/>
      <c r="P98"/>
      <c r="R98" s="69"/>
    </row>
    <row r="99" spans="1:18" x14ac:dyDescent="0.2">
      <c r="A99" s="49"/>
      <c r="D99" s="4"/>
      <c r="E99" s="4"/>
      <c r="I99" s="100"/>
      <c r="J99" s="3"/>
      <c r="K99"/>
      <c r="L99"/>
      <c r="M99" s="3"/>
      <c r="N99"/>
      <c r="O99"/>
      <c r="P99"/>
      <c r="R99" s="69"/>
    </row>
    <row r="100" spans="1:18" x14ac:dyDescent="0.2">
      <c r="A100" s="49"/>
      <c r="D100" s="4"/>
      <c r="E100" s="4"/>
      <c r="I100" s="100"/>
      <c r="J100" s="3"/>
      <c r="K100"/>
      <c r="L100"/>
      <c r="M100" s="3"/>
      <c r="N100"/>
      <c r="O100"/>
      <c r="P100"/>
      <c r="R100" s="69"/>
    </row>
    <row r="101" spans="1:18" x14ac:dyDescent="0.2">
      <c r="A101" s="49"/>
      <c r="F101" s="35"/>
      <c r="I101" s="100"/>
      <c r="J101" s="3"/>
      <c r="K101"/>
      <c r="L101"/>
      <c r="M101" s="3"/>
      <c r="N101"/>
      <c r="O101"/>
      <c r="P101"/>
      <c r="R101" s="69"/>
    </row>
    <row r="102" spans="1:18" x14ac:dyDescent="0.2">
      <c r="A102" s="69"/>
      <c r="F102" s="35"/>
      <c r="I102" s="100"/>
      <c r="J102" s="3"/>
      <c r="K102"/>
      <c r="L102"/>
      <c r="M102" s="3"/>
      <c r="N102"/>
      <c r="O102"/>
      <c r="P102"/>
      <c r="R102" s="69"/>
    </row>
    <row r="103" spans="1:18" x14ac:dyDescent="0.2">
      <c r="A103" s="70"/>
      <c r="F103" s="35"/>
      <c r="I103" s="100"/>
      <c r="J103" s="3"/>
      <c r="K103"/>
      <c r="L103"/>
      <c r="M103" s="3"/>
      <c r="N103"/>
      <c r="O103"/>
      <c r="P103"/>
      <c r="R103" s="69"/>
    </row>
    <row r="104" spans="1:18" x14ac:dyDescent="0.2">
      <c r="A104" s="70"/>
      <c r="F104" s="35"/>
      <c r="I104" s="101"/>
      <c r="J104" s="2"/>
      <c r="K104" s="3"/>
      <c r="L104" s="3"/>
      <c r="M104"/>
      <c r="N104" s="3"/>
      <c r="O104"/>
      <c r="P104"/>
      <c r="R104" s="69"/>
    </row>
    <row r="105" spans="1:18" x14ac:dyDescent="0.2">
      <c r="A105" s="70"/>
      <c r="F105" s="35"/>
      <c r="I105" s="101"/>
      <c r="J105" s="2"/>
      <c r="K105" s="3"/>
      <c r="L105" s="3"/>
      <c r="M105"/>
      <c r="N105" s="3"/>
      <c r="O105"/>
      <c r="P105"/>
      <c r="R105" s="69"/>
    </row>
    <row r="106" spans="1:18" x14ac:dyDescent="0.2">
      <c r="A106" s="70"/>
      <c r="F106" s="35"/>
      <c r="I106" s="101"/>
      <c r="J106" s="2"/>
      <c r="K106" s="3"/>
      <c r="L106" s="3"/>
      <c r="M106"/>
      <c r="N106" s="3"/>
      <c r="O106"/>
      <c r="P106"/>
      <c r="R106" s="69"/>
    </row>
    <row r="107" spans="1:18" x14ac:dyDescent="0.2">
      <c r="A107" s="70"/>
      <c r="F107" s="35"/>
      <c r="I107" s="101"/>
      <c r="J107" s="2"/>
      <c r="K107" s="3"/>
      <c r="L107" s="3"/>
      <c r="M107"/>
      <c r="N107" s="3"/>
      <c r="O107"/>
      <c r="P107"/>
      <c r="R107" s="69"/>
    </row>
    <row r="108" spans="1:18" x14ac:dyDescent="0.2">
      <c r="A108" s="70"/>
      <c r="F108" s="35"/>
      <c r="I108" s="101"/>
      <c r="J108" s="2"/>
      <c r="K108" s="3"/>
      <c r="L108" s="3"/>
      <c r="M108"/>
      <c r="N108" s="3"/>
      <c r="O108"/>
      <c r="P108"/>
      <c r="R108" s="69"/>
    </row>
    <row r="109" spans="1:18" x14ac:dyDescent="0.2">
      <c r="A109" s="70"/>
      <c r="F109" s="35"/>
      <c r="I109" s="101"/>
      <c r="J109" s="2"/>
      <c r="K109" s="3"/>
      <c r="L109" s="3"/>
      <c r="M109"/>
      <c r="N109" s="3"/>
      <c r="O109"/>
      <c r="P109"/>
      <c r="R109" s="69"/>
    </row>
    <row r="110" spans="1:18" x14ac:dyDescent="0.2">
      <c r="A110" s="70"/>
      <c r="F110" s="35"/>
      <c r="I110" s="101"/>
      <c r="J110" s="2"/>
      <c r="K110" s="3"/>
      <c r="L110" s="3"/>
      <c r="M110"/>
      <c r="N110" s="3"/>
      <c r="O110"/>
      <c r="P110"/>
      <c r="R110" s="69"/>
    </row>
    <row r="111" spans="1:18" x14ac:dyDescent="0.2">
      <c r="A111" s="70"/>
      <c r="F111" s="35"/>
      <c r="I111" s="101"/>
      <c r="J111" s="2"/>
      <c r="K111" s="3"/>
      <c r="L111" s="3"/>
      <c r="M111"/>
      <c r="N111" s="3"/>
      <c r="O111"/>
      <c r="P111"/>
      <c r="R111" s="69"/>
    </row>
    <row r="112" spans="1:18" x14ac:dyDescent="0.2">
      <c r="A112" s="70"/>
      <c r="F112" s="35"/>
      <c r="I112" s="101"/>
      <c r="J112" s="2"/>
      <c r="K112" s="3"/>
      <c r="L112" s="3"/>
      <c r="M112"/>
      <c r="N112" s="3"/>
      <c r="O112"/>
      <c r="P112"/>
      <c r="R112" s="69"/>
    </row>
    <row r="113" spans="1:18" x14ac:dyDescent="0.2">
      <c r="A113" s="70"/>
      <c r="F113" s="35"/>
      <c r="I113" s="101"/>
      <c r="J113" s="2"/>
      <c r="K113" s="3"/>
      <c r="L113" s="3"/>
      <c r="M113"/>
      <c r="N113" s="3"/>
      <c r="O113"/>
      <c r="P113"/>
      <c r="R113" s="69"/>
    </row>
    <row r="114" spans="1:18" x14ac:dyDescent="0.2">
      <c r="A114" s="70"/>
      <c r="F114" s="35"/>
      <c r="I114" s="101"/>
      <c r="J114" s="2"/>
      <c r="K114" s="3"/>
      <c r="L114" s="3"/>
      <c r="M114"/>
      <c r="N114" s="3"/>
      <c r="O114"/>
      <c r="P114"/>
    </row>
    <row r="115" spans="1:18" x14ac:dyDescent="0.2">
      <c r="A115" s="70"/>
      <c r="F115" s="35"/>
      <c r="I115" s="101"/>
      <c r="J115" s="2"/>
      <c r="K115" s="3"/>
      <c r="L115" s="3"/>
      <c r="M115"/>
      <c r="N115" s="3"/>
      <c r="O115"/>
      <c r="P115"/>
    </row>
    <row r="116" spans="1:18" x14ac:dyDescent="0.2">
      <c r="A116" s="70"/>
      <c r="F116" s="35"/>
      <c r="I116" s="101"/>
      <c r="J116" s="2"/>
      <c r="K116" s="3"/>
      <c r="L116" s="3"/>
      <c r="M116"/>
      <c r="N116" s="3"/>
      <c r="O116"/>
      <c r="P116"/>
    </row>
    <row r="117" spans="1:18" x14ac:dyDescent="0.2">
      <c r="A117" s="70"/>
      <c r="F117" s="35"/>
      <c r="I117" s="101"/>
      <c r="J117" s="2"/>
      <c r="K117" s="3"/>
      <c r="L117" s="3"/>
      <c r="M117"/>
      <c r="N117" s="3"/>
      <c r="O117"/>
      <c r="P117"/>
    </row>
    <row r="118" spans="1:18" x14ac:dyDescent="0.2">
      <c r="A118" s="70"/>
      <c r="F118" s="35"/>
      <c r="I118" s="101"/>
      <c r="J118" s="2"/>
      <c r="K118" s="3"/>
      <c r="L118" s="3"/>
      <c r="M118"/>
      <c r="N118" s="3"/>
      <c r="O118"/>
      <c r="P118"/>
      <c r="R118"/>
    </row>
    <row r="119" spans="1:18" x14ac:dyDescent="0.2">
      <c r="A119" s="70"/>
      <c r="F119" s="35"/>
      <c r="I119" s="101"/>
      <c r="J119" s="2"/>
      <c r="K119" s="3"/>
      <c r="L119" s="3"/>
      <c r="M119"/>
      <c r="N119" s="3"/>
      <c r="O119"/>
      <c r="P119"/>
      <c r="R119"/>
    </row>
    <row r="120" spans="1:18" x14ac:dyDescent="0.2">
      <c r="A120" s="70"/>
      <c r="F120" s="35"/>
      <c r="I120" s="101"/>
      <c r="J120" s="2"/>
      <c r="K120" s="3"/>
      <c r="L120" s="3"/>
      <c r="M120"/>
      <c r="N120" s="3"/>
      <c r="O120"/>
      <c r="P120"/>
      <c r="R120"/>
    </row>
    <row r="121" spans="1:18" x14ac:dyDescent="0.2">
      <c r="A121" s="70"/>
      <c r="F121" s="35"/>
      <c r="I121" s="101"/>
      <c r="J121" s="2"/>
      <c r="K121" s="3"/>
      <c r="L121" s="3"/>
      <c r="M121"/>
      <c r="N121" s="3"/>
      <c r="O121"/>
      <c r="P121"/>
      <c r="R121"/>
    </row>
    <row r="122" spans="1:18" x14ac:dyDescent="0.2">
      <c r="F122" s="35"/>
      <c r="I122" s="101"/>
      <c r="J122" s="2"/>
      <c r="K122" s="3"/>
      <c r="L122" s="3"/>
      <c r="M122"/>
      <c r="N122" s="3"/>
      <c r="O122"/>
      <c r="P122"/>
      <c r="R122"/>
    </row>
    <row r="123" spans="1:18" x14ac:dyDescent="0.2">
      <c r="F123" s="35"/>
      <c r="I123" s="101"/>
      <c r="J123" s="2"/>
      <c r="K123" s="3"/>
      <c r="L123" s="3"/>
      <c r="M123"/>
      <c r="N123" s="3"/>
      <c r="O123"/>
      <c r="P123"/>
      <c r="R123"/>
    </row>
    <row r="124" spans="1:18" x14ac:dyDescent="0.2">
      <c r="F124" s="35"/>
      <c r="I124" s="101"/>
      <c r="J124" s="2"/>
      <c r="K124" s="3"/>
      <c r="L124" s="3"/>
      <c r="M124"/>
      <c r="N124" s="3"/>
      <c r="O124"/>
      <c r="P124"/>
      <c r="R124"/>
    </row>
    <row r="125" spans="1:18" x14ac:dyDescent="0.2">
      <c r="F125" s="35"/>
      <c r="I125" s="101"/>
      <c r="J125" s="2"/>
      <c r="K125" s="3"/>
      <c r="L125" s="3"/>
      <c r="M125"/>
      <c r="N125" s="3"/>
      <c r="O125"/>
      <c r="P125"/>
      <c r="R125"/>
    </row>
    <row r="126" spans="1:18" x14ac:dyDescent="0.2">
      <c r="F126" s="35"/>
      <c r="I126" s="101"/>
      <c r="J126" s="2"/>
      <c r="K126" s="3"/>
      <c r="L126" s="3"/>
      <c r="M126"/>
      <c r="N126" s="3"/>
      <c r="O126"/>
      <c r="P126"/>
      <c r="R126"/>
    </row>
    <row r="127" spans="1:18" x14ac:dyDescent="0.2">
      <c r="F127" s="35"/>
      <c r="I127" s="101"/>
      <c r="J127" s="2"/>
      <c r="K127" s="3"/>
      <c r="L127" s="3"/>
      <c r="M127"/>
      <c r="N127" s="3"/>
      <c r="O127"/>
      <c r="P127"/>
      <c r="R127"/>
    </row>
    <row r="128" spans="1:18" x14ac:dyDescent="0.2">
      <c r="F128" s="35"/>
      <c r="I128" s="101"/>
      <c r="J128" s="2"/>
      <c r="K128" s="3"/>
      <c r="L128" s="3"/>
      <c r="M128"/>
      <c r="N128" s="3"/>
      <c r="O128"/>
      <c r="P128"/>
      <c r="R128"/>
    </row>
    <row r="129" spans="6:18" x14ac:dyDescent="0.2">
      <c r="F129" s="35"/>
      <c r="I129" s="101"/>
      <c r="J129" s="2"/>
      <c r="K129" s="3"/>
      <c r="L129" s="3"/>
      <c r="M129"/>
      <c r="N129" s="3"/>
      <c r="O129"/>
      <c r="P129"/>
      <c r="R129"/>
    </row>
    <row r="130" spans="6:18" x14ac:dyDescent="0.2">
      <c r="F130" s="35"/>
      <c r="I130" s="101"/>
      <c r="J130" s="2"/>
      <c r="K130" s="3"/>
      <c r="L130" s="3"/>
      <c r="M130"/>
      <c r="N130" s="3"/>
      <c r="O130"/>
      <c r="P130"/>
      <c r="R130"/>
    </row>
    <row r="131" spans="6:18" x14ac:dyDescent="0.2">
      <c r="F131" s="35"/>
      <c r="I131" s="101"/>
      <c r="J131" s="2"/>
      <c r="K131" s="3"/>
      <c r="L131" s="3"/>
      <c r="M131"/>
      <c r="N131" s="3"/>
      <c r="O131"/>
      <c r="P131"/>
      <c r="R131"/>
    </row>
    <row r="132" spans="6:18" x14ac:dyDescent="0.2">
      <c r="F132" s="35"/>
      <c r="I132" s="101"/>
      <c r="J132" s="2"/>
      <c r="K132" s="3"/>
      <c r="L132" s="3"/>
      <c r="M132"/>
      <c r="N132" s="3"/>
      <c r="O132"/>
      <c r="P132"/>
      <c r="R132"/>
    </row>
    <row r="133" spans="6:18" x14ac:dyDescent="0.2">
      <c r="F133" s="35"/>
      <c r="I133" s="101"/>
      <c r="J133" s="2"/>
      <c r="K133" s="3"/>
      <c r="L133" s="3"/>
      <c r="M133"/>
      <c r="N133" s="3"/>
      <c r="O133"/>
      <c r="P133"/>
      <c r="R133"/>
    </row>
    <row r="134" spans="6:18" x14ac:dyDescent="0.2">
      <c r="F134" s="35"/>
      <c r="I134" s="101"/>
      <c r="J134" s="2"/>
      <c r="K134" s="3"/>
      <c r="L134" s="3"/>
      <c r="M134"/>
      <c r="N134" s="3"/>
      <c r="O134"/>
      <c r="P134"/>
      <c r="R134"/>
    </row>
    <row r="135" spans="6:18" x14ac:dyDescent="0.2">
      <c r="F135" s="35"/>
      <c r="I135" s="101"/>
      <c r="J135" s="2"/>
      <c r="K135" s="3"/>
      <c r="L135" s="3"/>
      <c r="M135"/>
      <c r="N135" s="3"/>
      <c r="O135"/>
      <c r="P135"/>
      <c r="R135"/>
    </row>
    <row r="136" spans="6:18" x14ac:dyDescent="0.2">
      <c r="F136" s="35"/>
      <c r="I136" s="101"/>
      <c r="J136" s="2"/>
      <c r="K136" s="3"/>
      <c r="L136" s="3"/>
      <c r="M136"/>
      <c r="N136" s="3"/>
      <c r="O136"/>
      <c r="P136"/>
      <c r="R136"/>
    </row>
    <row r="137" spans="6:18" x14ac:dyDescent="0.2">
      <c r="F137" s="35"/>
      <c r="I137" s="101"/>
      <c r="J137" s="2"/>
      <c r="K137" s="3"/>
      <c r="L137" s="3"/>
      <c r="M137"/>
      <c r="N137" s="3"/>
      <c r="O137"/>
      <c r="P137"/>
      <c r="R137"/>
    </row>
    <row r="138" spans="6:18" x14ac:dyDescent="0.2">
      <c r="F138" s="35"/>
      <c r="I138" s="101"/>
      <c r="J138" s="2"/>
      <c r="K138" s="3"/>
      <c r="L138" s="3"/>
      <c r="M138"/>
      <c r="N138" s="3"/>
      <c r="O138"/>
      <c r="P138"/>
      <c r="R138"/>
    </row>
    <row r="139" spans="6:18" x14ac:dyDescent="0.2">
      <c r="F139" s="35"/>
      <c r="I139" s="101"/>
      <c r="J139" s="2"/>
      <c r="K139" s="3"/>
      <c r="L139" s="3"/>
      <c r="M139"/>
      <c r="N139" s="3"/>
      <c r="O139"/>
      <c r="P139"/>
      <c r="R139"/>
    </row>
    <row r="140" spans="6:18" x14ac:dyDescent="0.2">
      <c r="F140" s="35"/>
      <c r="I140" s="101"/>
      <c r="J140" s="2"/>
      <c r="K140" s="3"/>
      <c r="L140" s="3"/>
      <c r="M140"/>
      <c r="N140" s="3"/>
      <c r="O140"/>
      <c r="P140"/>
      <c r="R140"/>
    </row>
    <row r="141" spans="6:18" x14ac:dyDescent="0.2">
      <c r="F141" s="35"/>
      <c r="I141" s="101"/>
      <c r="J141" s="2"/>
      <c r="K141" s="3"/>
      <c r="L141" s="3"/>
      <c r="M141"/>
      <c r="N141" s="3"/>
      <c r="O141"/>
      <c r="P141"/>
      <c r="R141"/>
    </row>
    <row r="142" spans="6:18" x14ac:dyDescent="0.2">
      <c r="F142" s="35"/>
      <c r="I142" s="101"/>
      <c r="J142" s="2"/>
      <c r="K142" s="3"/>
      <c r="L142" s="3"/>
      <c r="M142"/>
      <c r="N142" s="3"/>
      <c r="O142"/>
      <c r="P142"/>
      <c r="R142"/>
    </row>
    <row r="143" spans="6:18" x14ac:dyDescent="0.2">
      <c r="F143" s="35"/>
      <c r="I143" s="101"/>
      <c r="J143" s="2"/>
      <c r="K143" s="3"/>
      <c r="L143" s="3"/>
      <c r="M143"/>
      <c r="N143" s="3"/>
      <c r="O143"/>
      <c r="P143"/>
      <c r="R143"/>
    </row>
    <row r="144" spans="6:18" x14ac:dyDescent="0.2">
      <c r="F144" s="35"/>
      <c r="I144" s="101"/>
      <c r="J144" s="2"/>
      <c r="K144" s="3"/>
      <c r="L144" s="3"/>
      <c r="M144"/>
      <c r="N144" s="3"/>
      <c r="O144"/>
      <c r="P144"/>
      <c r="R144"/>
    </row>
    <row r="145" spans="6:18" x14ac:dyDescent="0.2">
      <c r="F145" s="35"/>
      <c r="I145" s="101"/>
      <c r="J145" s="2"/>
      <c r="K145" s="3"/>
      <c r="L145" s="3"/>
      <c r="M145"/>
      <c r="N145" s="3"/>
      <c r="O145"/>
      <c r="P145"/>
      <c r="R145"/>
    </row>
    <row r="146" spans="6:18" x14ac:dyDescent="0.2">
      <c r="F146" s="35"/>
      <c r="I146" s="101"/>
      <c r="J146" s="2"/>
      <c r="K146" s="3"/>
      <c r="L146" s="3"/>
      <c r="M146"/>
      <c r="N146" s="3"/>
      <c r="O146"/>
      <c r="P146"/>
      <c r="R146"/>
    </row>
    <row r="147" spans="6:18" x14ac:dyDescent="0.2">
      <c r="F147" s="35"/>
      <c r="I147" s="101"/>
      <c r="J147" s="2"/>
      <c r="K147" s="3"/>
      <c r="L147" s="3"/>
      <c r="M147"/>
      <c r="N147" s="3"/>
      <c r="O147"/>
      <c r="P147"/>
      <c r="R147"/>
    </row>
    <row r="148" spans="6:18" x14ac:dyDescent="0.2">
      <c r="F148" s="35"/>
      <c r="I148" s="101"/>
      <c r="J148" s="2"/>
      <c r="K148" s="3"/>
      <c r="L148" s="3"/>
      <c r="M148"/>
      <c r="N148" s="3"/>
      <c r="O148"/>
      <c r="P148"/>
      <c r="R148"/>
    </row>
    <row r="149" spans="6:18" x14ac:dyDescent="0.2">
      <c r="F149" s="35"/>
      <c r="I149" s="101"/>
      <c r="J149" s="2"/>
      <c r="K149" s="3"/>
      <c r="L149" s="3"/>
      <c r="M149"/>
      <c r="N149" s="3"/>
      <c r="O149"/>
      <c r="P149"/>
      <c r="R149"/>
    </row>
    <row r="150" spans="6:18" x14ac:dyDescent="0.2">
      <c r="F150" s="35"/>
      <c r="I150" s="101"/>
      <c r="J150" s="2"/>
      <c r="K150" s="3"/>
      <c r="L150" s="3"/>
      <c r="M150"/>
      <c r="N150" s="3"/>
      <c r="O150"/>
      <c r="P150"/>
      <c r="R150"/>
    </row>
    <row r="151" spans="6:18" x14ac:dyDescent="0.2">
      <c r="F151" s="35"/>
      <c r="I151" s="101"/>
      <c r="J151" s="2"/>
      <c r="K151" s="3"/>
      <c r="L151" s="3"/>
      <c r="M151"/>
      <c r="N151" s="3"/>
      <c r="O151"/>
      <c r="P151"/>
      <c r="R151"/>
    </row>
    <row r="152" spans="6:18" x14ac:dyDescent="0.2">
      <c r="F152" s="35"/>
      <c r="I152" s="101"/>
      <c r="J152" s="2"/>
      <c r="K152" s="3"/>
      <c r="L152" s="3"/>
      <c r="M152"/>
      <c r="N152" s="3"/>
      <c r="O152"/>
      <c r="P152"/>
      <c r="R152"/>
    </row>
    <row r="153" spans="6:18" x14ac:dyDescent="0.2">
      <c r="F153" s="35"/>
      <c r="I153" s="101"/>
      <c r="J153" s="2"/>
      <c r="K153" s="3"/>
      <c r="L153" s="3"/>
      <c r="M153"/>
      <c r="N153" s="3"/>
      <c r="O153"/>
      <c r="P153"/>
      <c r="R153"/>
    </row>
    <row r="154" spans="6:18" x14ac:dyDescent="0.2">
      <c r="F154" s="35"/>
      <c r="I154" s="101"/>
      <c r="J154" s="2"/>
      <c r="K154" s="3"/>
      <c r="L154" s="3"/>
      <c r="M154"/>
      <c r="N154" s="3"/>
      <c r="O154"/>
      <c r="P154"/>
      <c r="R154"/>
    </row>
    <row r="155" spans="6:18" x14ac:dyDescent="0.2">
      <c r="F155" s="35"/>
      <c r="I155" s="101"/>
      <c r="J155" s="2"/>
      <c r="K155" s="3"/>
      <c r="L155" s="3"/>
      <c r="M155"/>
      <c r="N155" s="3"/>
      <c r="O155"/>
      <c r="P155"/>
      <c r="R155"/>
    </row>
    <row r="156" spans="6:18" x14ac:dyDescent="0.2">
      <c r="F156" s="35"/>
      <c r="I156" s="101"/>
      <c r="J156" s="2"/>
      <c r="K156" s="3"/>
      <c r="L156" s="3"/>
      <c r="M156"/>
      <c r="N156" s="3"/>
      <c r="O156"/>
      <c r="P156"/>
      <c r="R156"/>
    </row>
    <row r="157" spans="6:18" x14ac:dyDescent="0.2">
      <c r="F157" s="35"/>
      <c r="I157" s="101"/>
      <c r="J157" s="2"/>
      <c r="K157" s="3"/>
      <c r="L157" s="3"/>
      <c r="M157"/>
      <c r="N157" s="3"/>
      <c r="O157"/>
      <c r="P157"/>
      <c r="R157"/>
    </row>
    <row r="158" spans="6:18" x14ac:dyDescent="0.2">
      <c r="F158" s="35"/>
      <c r="I158" s="101"/>
      <c r="J158" s="2"/>
      <c r="K158" s="3"/>
      <c r="L158" s="3"/>
      <c r="M158"/>
      <c r="N158" s="3"/>
      <c r="O158"/>
      <c r="P158"/>
      <c r="R158"/>
    </row>
    <row r="159" spans="6:18" x14ac:dyDescent="0.2">
      <c r="F159" s="35"/>
      <c r="I159" s="101"/>
      <c r="J159" s="2"/>
      <c r="K159" s="3"/>
      <c r="L159" s="3"/>
      <c r="M159"/>
      <c r="N159" s="3"/>
      <c r="O159"/>
      <c r="P159"/>
      <c r="R159"/>
    </row>
    <row r="160" spans="6:18" x14ac:dyDescent="0.2">
      <c r="F160" s="35"/>
      <c r="I160" s="101"/>
      <c r="J160" s="2"/>
      <c r="K160" s="3"/>
      <c r="L160" s="3"/>
      <c r="M160"/>
      <c r="N160" s="3"/>
      <c r="O160"/>
      <c r="P160"/>
      <c r="R160"/>
    </row>
    <row r="161" spans="6:18" x14ac:dyDescent="0.2">
      <c r="F161" s="35"/>
      <c r="I161" s="101"/>
      <c r="J161" s="2"/>
      <c r="K161" s="3"/>
      <c r="L161" s="3"/>
      <c r="M161"/>
      <c r="N161" s="3"/>
      <c r="O161"/>
      <c r="P161"/>
      <c r="R161"/>
    </row>
    <row r="162" spans="6:18" x14ac:dyDescent="0.2">
      <c r="F162" s="35"/>
      <c r="I162" s="101"/>
      <c r="J162" s="2"/>
      <c r="K162" s="3"/>
      <c r="L162" s="3"/>
      <c r="M162"/>
      <c r="N162" s="3"/>
      <c r="O162"/>
      <c r="P162"/>
      <c r="R162"/>
    </row>
    <row r="163" spans="6:18" x14ac:dyDescent="0.2">
      <c r="F163" s="35"/>
      <c r="I163" s="101"/>
      <c r="J163" s="2"/>
      <c r="K163" s="3"/>
      <c r="L163" s="3"/>
      <c r="M163"/>
      <c r="N163" s="3"/>
      <c r="O163"/>
      <c r="P163"/>
      <c r="R163"/>
    </row>
    <row r="164" spans="6:18" x14ac:dyDescent="0.2">
      <c r="F164" s="35"/>
      <c r="I164" s="101"/>
      <c r="J164" s="2"/>
      <c r="K164" s="3"/>
      <c r="L164" s="3"/>
      <c r="M164"/>
      <c r="N164" s="3"/>
      <c r="O164"/>
      <c r="P164"/>
      <c r="R164"/>
    </row>
    <row r="165" spans="6:18" x14ac:dyDescent="0.2">
      <c r="F165" s="35"/>
      <c r="I165" s="101"/>
      <c r="J165" s="2"/>
      <c r="K165" s="3"/>
      <c r="L165" s="3"/>
      <c r="M165"/>
      <c r="N165" s="3"/>
      <c r="O165"/>
      <c r="P165"/>
      <c r="R165"/>
    </row>
    <row r="166" spans="6:18" x14ac:dyDescent="0.2">
      <c r="F166" s="35"/>
      <c r="I166" s="101"/>
      <c r="J166" s="2"/>
      <c r="K166" s="3"/>
      <c r="L166" s="3"/>
      <c r="M166"/>
      <c r="N166" s="3"/>
      <c r="O166"/>
      <c r="P166"/>
      <c r="R166"/>
    </row>
    <row r="167" spans="6:18" x14ac:dyDescent="0.2">
      <c r="F167" s="35"/>
      <c r="I167" s="101"/>
      <c r="J167" s="2"/>
      <c r="K167" s="3"/>
      <c r="L167" s="3"/>
      <c r="M167"/>
      <c r="N167" s="3"/>
      <c r="O167"/>
      <c r="P167"/>
      <c r="R167"/>
    </row>
    <row r="168" spans="6:18" x14ac:dyDescent="0.2">
      <c r="F168" s="35"/>
      <c r="I168" s="101"/>
      <c r="J168" s="2"/>
      <c r="K168" s="3"/>
      <c r="L168" s="3"/>
      <c r="M168"/>
      <c r="N168" s="3"/>
      <c r="O168"/>
      <c r="P168"/>
      <c r="R168"/>
    </row>
    <row r="169" spans="6:18" x14ac:dyDescent="0.2">
      <c r="F169" s="35"/>
      <c r="I169" s="101"/>
      <c r="J169" s="2"/>
      <c r="K169" s="3"/>
      <c r="L169" s="3"/>
      <c r="M169"/>
      <c r="N169" s="3"/>
      <c r="O169"/>
      <c r="P169"/>
      <c r="R169"/>
    </row>
    <row r="170" spans="6:18" x14ac:dyDescent="0.2">
      <c r="F170" s="35"/>
      <c r="I170" s="101"/>
      <c r="J170" s="2"/>
      <c r="K170" s="3"/>
      <c r="L170" s="3"/>
      <c r="M170"/>
      <c r="N170" s="3"/>
      <c r="O170"/>
      <c r="P170"/>
      <c r="R170"/>
    </row>
    <row r="171" spans="6:18" x14ac:dyDescent="0.2">
      <c r="F171" s="35"/>
      <c r="I171" s="101"/>
      <c r="J171" s="2"/>
      <c r="K171" s="3"/>
      <c r="L171" s="3"/>
      <c r="M171"/>
      <c r="N171" s="3"/>
      <c r="O171"/>
      <c r="P171"/>
      <c r="R171"/>
    </row>
    <row r="172" spans="6:18" x14ac:dyDescent="0.2">
      <c r="F172" s="35"/>
      <c r="I172" s="101"/>
      <c r="J172" s="2"/>
      <c r="K172" s="3"/>
      <c r="L172" s="3"/>
      <c r="M172"/>
      <c r="N172" s="3"/>
      <c r="O172"/>
      <c r="P172"/>
      <c r="R172"/>
    </row>
    <row r="173" spans="6:18" x14ac:dyDescent="0.2">
      <c r="F173" s="35"/>
      <c r="I173" s="101"/>
      <c r="J173" s="2"/>
      <c r="K173" s="3"/>
      <c r="L173" s="3"/>
      <c r="M173"/>
      <c r="N173" s="3"/>
      <c r="O173"/>
      <c r="P173"/>
      <c r="R173"/>
    </row>
    <row r="174" spans="6:18" x14ac:dyDescent="0.2">
      <c r="F174" s="35"/>
      <c r="I174" s="101"/>
      <c r="J174" s="2"/>
      <c r="K174" s="3"/>
      <c r="L174" s="3"/>
      <c r="M174"/>
      <c r="N174" s="3"/>
      <c r="O174"/>
      <c r="P174"/>
      <c r="R174"/>
    </row>
    <row r="175" spans="6:18" x14ac:dyDescent="0.2">
      <c r="F175" s="35"/>
      <c r="I175" s="101"/>
      <c r="J175" s="2"/>
      <c r="K175" s="3"/>
      <c r="L175" s="3"/>
      <c r="M175"/>
      <c r="N175" s="3"/>
      <c r="O175"/>
      <c r="P175"/>
      <c r="R175"/>
    </row>
    <row r="176" spans="6:18" x14ac:dyDescent="0.2">
      <c r="F176" s="35"/>
      <c r="I176" s="101"/>
      <c r="J176" s="2"/>
      <c r="K176" s="3"/>
      <c r="L176" s="3"/>
      <c r="M176"/>
      <c r="N176" s="3"/>
      <c r="O176"/>
      <c r="P176"/>
      <c r="R176"/>
    </row>
    <row r="177" spans="6:18" x14ac:dyDescent="0.2">
      <c r="F177" s="35"/>
      <c r="I177" s="101"/>
      <c r="J177" s="2"/>
      <c r="K177" s="3"/>
      <c r="L177" s="3"/>
      <c r="M177"/>
      <c r="N177" s="3"/>
      <c r="O177"/>
      <c r="P177"/>
      <c r="R177"/>
    </row>
    <row r="178" spans="6:18" x14ac:dyDescent="0.2">
      <c r="F178" s="35"/>
      <c r="I178" s="101"/>
      <c r="J178" s="2"/>
      <c r="K178" s="3"/>
      <c r="L178" s="3"/>
      <c r="M178"/>
      <c r="N178" s="3"/>
      <c r="O178"/>
      <c r="P178"/>
      <c r="R178"/>
    </row>
    <row r="179" spans="6:18" x14ac:dyDescent="0.2">
      <c r="F179" s="35"/>
      <c r="I179" s="101"/>
      <c r="J179" s="2"/>
      <c r="K179" s="3"/>
      <c r="L179" s="3"/>
      <c r="M179"/>
      <c r="N179" s="3"/>
      <c r="O179"/>
      <c r="P179"/>
      <c r="R179"/>
    </row>
    <row r="180" spans="6:18" x14ac:dyDescent="0.2">
      <c r="F180" s="35"/>
      <c r="I180" s="101"/>
      <c r="J180" s="2"/>
      <c r="K180" s="3"/>
      <c r="L180" s="3"/>
      <c r="M180"/>
      <c r="N180" s="3"/>
      <c r="O180"/>
      <c r="P180"/>
      <c r="R180"/>
    </row>
    <row r="181" spans="6:18" x14ac:dyDescent="0.2">
      <c r="F181" s="35"/>
      <c r="I181" s="101"/>
      <c r="J181" s="2"/>
      <c r="K181" s="3"/>
      <c r="L181" s="3"/>
      <c r="M181"/>
      <c r="N181" s="3"/>
      <c r="O181"/>
      <c r="P181"/>
      <c r="R181"/>
    </row>
    <row r="182" spans="6:18" x14ac:dyDescent="0.2">
      <c r="F182" s="35"/>
      <c r="I182" s="101"/>
      <c r="J182" s="2"/>
      <c r="K182" s="3"/>
      <c r="L182" s="3"/>
      <c r="M182"/>
      <c r="N182" s="3"/>
      <c r="O182"/>
      <c r="P182"/>
      <c r="R182"/>
    </row>
    <row r="183" spans="6:18" x14ac:dyDescent="0.2">
      <c r="F183" s="35"/>
      <c r="I183" s="101"/>
      <c r="J183" s="2"/>
      <c r="K183" s="3"/>
      <c r="L183" s="3"/>
      <c r="M183"/>
      <c r="N183" s="3"/>
      <c r="O183"/>
      <c r="P183"/>
      <c r="R183"/>
    </row>
    <row r="184" spans="6:18" x14ac:dyDescent="0.2">
      <c r="F184" s="35"/>
      <c r="I184" s="101"/>
      <c r="J184" s="2"/>
      <c r="K184" s="3"/>
      <c r="L184" s="3"/>
      <c r="M184"/>
      <c r="N184" s="3"/>
      <c r="O184"/>
      <c r="P184"/>
      <c r="R184"/>
    </row>
    <row r="185" spans="6:18" x14ac:dyDescent="0.2">
      <c r="F185" s="35"/>
      <c r="I185" s="101"/>
      <c r="J185" s="2"/>
      <c r="K185" s="3"/>
      <c r="L185" s="3"/>
      <c r="M185"/>
      <c r="N185" s="3"/>
      <c r="O185"/>
      <c r="P185"/>
      <c r="R185"/>
    </row>
    <row r="186" spans="6:18" x14ac:dyDescent="0.2">
      <c r="F186" s="35"/>
      <c r="I186" s="101"/>
      <c r="J186" s="2"/>
      <c r="K186" s="3"/>
      <c r="L186" s="3"/>
      <c r="M186"/>
      <c r="N186" s="3"/>
      <c r="O186"/>
      <c r="P186"/>
      <c r="R186"/>
    </row>
    <row r="187" spans="6:18" x14ac:dyDescent="0.2">
      <c r="F187" s="35"/>
      <c r="I187" s="101"/>
      <c r="J187" s="2"/>
      <c r="K187" s="3"/>
      <c r="L187" s="3"/>
      <c r="M187"/>
      <c r="N187" s="3"/>
      <c r="O187"/>
      <c r="P187"/>
      <c r="R187"/>
    </row>
    <row r="188" spans="6:18" x14ac:dyDescent="0.2">
      <c r="F188" s="35"/>
      <c r="I188" s="101"/>
      <c r="J188" s="2"/>
      <c r="K188" s="3"/>
      <c r="L188" s="3"/>
      <c r="M188"/>
      <c r="N188" s="3"/>
      <c r="O188"/>
      <c r="P188"/>
      <c r="R188"/>
    </row>
    <row r="189" spans="6:18" x14ac:dyDescent="0.2">
      <c r="F189" s="35"/>
      <c r="I189" s="101"/>
      <c r="J189" s="2"/>
      <c r="K189" s="3"/>
      <c r="L189" s="3"/>
      <c r="M189"/>
      <c r="N189" s="3"/>
      <c r="O189"/>
      <c r="P189"/>
      <c r="R189"/>
    </row>
    <row r="190" spans="6:18" x14ac:dyDescent="0.2">
      <c r="F190" s="35"/>
      <c r="I190" s="101"/>
      <c r="J190" s="2"/>
      <c r="K190" s="3"/>
      <c r="L190" s="3"/>
      <c r="M190"/>
      <c r="N190" s="3"/>
      <c r="O190"/>
      <c r="P190"/>
      <c r="R190"/>
    </row>
    <row r="191" spans="6:18" x14ac:dyDescent="0.2">
      <c r="F191" s="35"/>
      <c r="I191" s="101"/>
      <c r="J191" s="2"/>
      <c r="K191" s="3"/>
      <c r="L191" s="3"/>
      <c r="M191"/>
      <c r="N191" s="3"/>
      <c r="O191"/>
      <c r="P191"/>
      <c r="R191"/>
    </row>
    <row r="192" spans="6:18" x14ac:dyDescent="0.2">
      <c r="F192" s="35"/>
      <c r="I192" s="101"/>
      <c r="J192" s="2"/>
      <c r="K192" s="3"/>
      <c r="L192" s="3"/>
      <c r="M192"/>
      <c r="N192" s="3"/>
      <c r="O192"/>
      <c r="P192"/>
      <c r="R192"/>
    </row>
    <row r="193" spans="6:18" x14ac:dyDescent="0.2">
      <c r="F193" s="35"/>
      <c r="I193" s="101"/>
      <c r="J193" s="2"/>
      <c r="K193" s="3"/>
      <c r="L193" s="3"/>
      <c r="M193"/>
      <c r="N193" s="3"/>
      <c r="O193"/>
      <c r="P193"/>
      <c r="R193"/>
    </row>
    <row r="194" spans="6:18" x14ac:dyDescent="0.2">
      <c r="F194" s="35"/>
      <c r="I194" s="101"/>
      <c r="J194" s="2"/>
      <c r="K194" s="3"/>
      <c r="L194" s="3"/>
      <c r="M194"/>
      <c r="N194" s="3"/>
      <c r="O194"/>
      <c r="P194"/>
      <c r="R194"/>
    </row>
    <row r="195" spans="6:18" x14ac:dyDescent="0.2">
      <c r="F195" s="35"/>
      <c r="I195" s="101"/>
      <c r="J195" s="2"/>
      <c r="K195" s="3"/>
      <c r="L195" s="3"/>
      <c r="M195"/>
      <c r="N195" s="3"/>
      <c r="O195"/>
      <c r="P195"/>
      <c r="R195"/>
    </row>
    <row r="196" spans="6:18" x14ac:dyDescent="0.2">
      <c r="F196" s="35"/>
      <c r="I196" s="101"/>
      <c r="J196" s="2"/>
      <c r="K196" s="3"/>
      <c r="L196" s="3"/>
      <c r="M196"/>
      <c r="N196" s="3"/>
      <c r="O196"/>
      <c r="P196"/>
      <c r="R196"/>
    </row>
    <row r="197" spans="6:18" x14ac:dyDescent="0.2">
      <c r="F197" s="35"/>
      <c r="I197" s="101"/>
      <c r="J197" s="2"/>
      <c r="K197" s="3"/>
      <c r="L197" s="3"/>
      <c r="M197"/>
      <c r="N197" s="3"/>
      <c r="O197"/>
      <c r="P197"/>
      <c r="R197"/>
    </row>
    <row r="198" spans="6:18" x14ac:dyDescent="0.2">
      <c r="F198" s="35"/>
      <c r="I198" s="101"/>
      <c r="J198" s="2"/>
      <c r="K198" s="3"/>
      <c r="L198" s="3"/>
      <c r="M198"/>
      <c r="N198" s="3"/>
      <c r="O198"/>
      <c r="P198"/>
      <c r="R198"/>
    </row>
    <row r="199" spans="6:18" x14ac:dyDescent="0.2">
      <c r="F199" s="35"/>
      <c r="I199" s="101"/>
      <c r="J199" s="2"/>
      <c r="K199" s="3"/>
      <c r="L199" s="3"/>
      <c r="M199"/>
      <c r="N199" s="3"/>
      <c r="O199"/>
      <c r="P199"/>
      <c r="R199"/>
    </row>
    <row r="200" spans="6:18" x14ac:dyDescent="0.2">
      <c r="F200" s="35"/>
      <c r="I200" s="101"/>
      <c r="J200" s="2"/>
      <c r="K200" s="3"/>
      <c r="L200" s="3"/>
      <c r="M200"/>
      <c r="N200" s="3"/>
      <c r="O200"/>
      <c r="P200"/>
      <c r="R200"/>
    </row>
    <row r="201" spans="6:18" x14ac:dyDescent="0.2">
      <c r="F201" s="35"/>
      <c r="I201" s="101"/>
      <c r="J201" s="2"/>
      <c r="K201" s="3"/>
      <c r="L201" s="3"/>
      <c r="M201"/>
      <c r="N201" s="3"/>
      <c r="O201"/>
      <c r="P201"/>
      <c r="R201"/>
    </row>
    <row r="202" spans="6:18" x14ac:dyDescent="0.2">
      <c r="F202" s="35"/>
      <c r="I202" s="101"/>
      <c r="J202" s="2"/>
      <c r="K202" s="3"/>
      <c r="L202" s="3"/>
      <c r="M202"/>
      <c r="N202" s="3"/>
      <c r="O202"/>
      <c r="P202"/>
      <c r="R202"/>
    </row>
    <row r="203" spans="6:18" x14ac:dyDescent="0.2">
      <c r="I203" s="101"/>
      <c r="J203" s="2"/>
      <c r="K203" s="3"/>
      <c r="L203" s="3"/>
      <c r="M203"/>
      <c r="N203" s="3"/>
      <c r="O203"/>
      <c r="P203"/>
    </row>
    <row r="204" spans="6:18" x14ac:dyDescent="0.2">
      <c r="I204" s="101"/>
      <c r="J204" s="2"/>
      <c r="K204" s="3"/>
      <c r="L204" s="3"/>
      <c r="M204"/>
      <c r="N204" s="3"/>
      <c r="O204"/>
      <c r="P204"/>
    </row>
    <row r="205" spans="6:18" x14ac:dyDescent="0.2">
      <c r="I205" s="101"/>
      <c r="J205" s="2"/>
      <c r="K205" s="3"/>
      <c r="L205" s="3"/>
      <c r="M205"/>
      <c r="N205" s="3"/>
      <c r="O205"/>
      <c r="P205"/>
    </row>
  </sheetData>
  <autoFilter ref="A2:P90">
    <filterColumn colId="14">
      <filters>
        <filter val="135"/>
        <filter val="137"/>
        <filter val="139"/>
        <filter val="140"/>
        <filter val="141"/>
        <filter val="142"/>
        <filter val="143"/>
        <filter val="144"/>
        <filter val="145"/>
        <filter val="146"/>
        <filter val="147"/>
        <filter val="148"/>
        <filter val="149"/>
      </filters>
    </filterColumn>
  </autoFilter>
  <mergeCells count="5">
    <mergeCell ref="M1:N1"/>
    <mergeCell ref="O1:P1"/>
    <mergeCell ref="G1:H1"/>
    <mergeCell ref="I1:J1"/>
    <mergeCell ref="K1:L1"/>
  </mergeCells>
  <phoneticPr fontId="2" type="noConversion"/>
  <pageMargins left="0.75" right="0.75" top="1" bottom="0.69" header="0.5" footer="0.5"/>
  <pageSetup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I132"/>
  <sheetViews>
    <sheetView zoomScale="115" zoomScaleNormal="115" workbookViewId="0">
      <selection activeCell="A49" sqref="A49:A122"/>
    </sheetView>
  </sheetViews>
  <sheetFormatPr defaultRowHeight="12.75" x14ac:dyDescent="0.2"/>
  <cols>
    <col min="1" max="1" width="30.85546875" customWidth="1"/>
    <col min="2" max="2" width="20.85546875" customWidth="1"/>
    <col min="3" max="3" width="8.85546875" style="38" hidden="1" customWidth="1"/>
    <col min="4" max="4" width="9.140625" customWidth="1"/>
    <col min="5" max="6" width="13.85546875" bestFit="1" customWidth="1"/>
    <col min="7" max="7" width="15.140625" customWidth="1"/>
    <col min="8" max="8" width="10.5703125" bestFit="1" customWidth="1"/>
    <col min="9" max="9" width="5.85546875" bestFit="1" customWidth="1"/>
  </cols>
  <sheetData>
    <row r="1" spans="1:7" x14ac:dyDescent="0.2">
      <c r="A1" s="6" t="s">
        <v>108</v>
      </c>
      <c r="B1" s="6" t="s">
        <v>109</v>
      </c>
      <c r="C1" s="77" t="s">
        <v>76</v>
      </c>
      <c r="D1" s="1"/>
      <c r="F1" s="185"/>
      <c r="G1" s="186"/>
    </row>
    <row r="2" spans="1:7" hidden="1" x14ac:dyDescent="0.2">
      <c r="A2" s="87" t="s">
        <v>386</v>
      </c>
      <c r="B2" s="87" t="s">
        <v>183</v>
      </c>
      <c r="C2" s="104">
        <v>10</v>
      </c>
      <c r="D2" s="1"/>
      <c r="E2" s="56"/>
      <c r="F2" s="168" t="s">
        <v>554</v>
      </c>
      <c r="G2" t="s">
        <v>556</v>
      </c>
    </row>
    <row r="3" spans="1:7" hidden="1" x14ac:dyDescent="0.2">
      <c r="A3" s="87" t="s">
        <v>386</v>
      </c>
      <c r="B3" s="5" t="s">
        <v>185</v>
      </c>
      <c r="C3" s="104">
        <v>10</v>
      </c>
      <c r="D3" s="86"/>
      <c r="E3" s="56"/>
      <c r="F3" s="56" t="s">
        <v>114</v>
      </c>
      <c r="G3" s="166">
        <v>1</v>
      </c>
    </row>
    <row r="4" spans="1:7" hidden="1" x14ac:dyDescent="0.2">
      <c r="A4" s="87" t="s">
        <v>386</v>
      </c>
      <c r="B4" s="5" t="s">
        <v>350</v>
      </c>
      <c r="C4" s="104">
        <v>10</v>
      </c>
      <c r="D4" s="86"/>
      <c r="E4" s="56"/>
      <c r="F4" s="56" t="s">
        <v>115</v>
      </c>
      <c r="G4" s="166">
        <v>1</v>
      </c>
    </row>
    <row r="5" spans="1:7" hidden="1" x14ac:dyDescent="0.2">
      <c r="A5" s="87" t="s">
        <v>386</v>
      </c>
      <c r="B5" s="5" t="s">
        <v>38</v>
      </c>
      <c r="C5" s="104">
        <v>10</v>
      </c>
      <c r="D5" s="86"/>
      <c r="E5" s="56"/>
      <c r="F5" s="56" t="s">
        <v>103</v>
      </c>
      <c r="G5" s="166">
        <v>9</v>
      </c>
    </row>
    <row r="6" spans="1:7" hidden="1" x14ac:dyDescent="0.2">
      <c r="A6" s="87" t="s">
        <v>386</v>
      </c>
      <c r="B6" s="5" t="s">
        <v>180</v>
      </c>
      <c r="C6" s="104">
        <v>10</v>
      </c>
      <c r="D6" s="86"/>
      <c r="E6" s="56"/>
      <c r="F6" s="56" t="s">
        <v>54</v>
      </c>
      <c r="G6" s="166">
        <v>1</v>
      </c>
    </row>
    <row r="7" spans="1:7" hidden="1" x14ac:dyDescent="0.2">
      <c r="A7" s="87" t="s">
        <v>386</v>
      </c>
      <c r="B7" s="5" t="s">
        <v>11</v>
      </c>
      <c r="C7" s="104">
        <v>10</v>
      </c>
      <c r="D7" s="1"/>
      <c r="E7" s="56"/>
      <c r="F7" s="56" t="s">
        <v>344</v>
      </c>
      <c r="G7" s="166">
        <v>1</v>
      </c>
    </row>
    <row r="8" spans="1:7" hidden="1" x14ac:dyDescent="0.2">
      <c r="A8" s="87" t="s">
        <v>389</v>
      </c>
      <c r="B8" s="5" t="s">
        <v>185</v>
      </c>
      <c r="C8" s="104">
        <v>10</v>
      </c>
      <c r="D8" s="1"/>
      <c r="E8" s="56"/>
      <c r="F8" s="56" t="s">
        <v>50</v>
      </c>
      <c r="G8" s="166">
        <v>6</v>
      </c>
    </row>
    <row r="9" spans="1:7" hidden="1" x14ac:dyDescent="0.2">
      <c r="A9" s="87" t="s">
        <v>390</v>
      </c>
      <c r="B9" s="5" t="s">
        <v>51</v>
      </c>
      <c r="C9" s="104">
        <v>10</v>
      </c>
      <c r="D9" s="1"/>
      <c r="E9" s="56"/>
      <c r="F9" s="56" t="s">
        <v>59</v>
      </c>
      <c r="G9" s="166">
        <v>1</v>
      </c>
    </row>
    <row r="10" spans="1:7" hidden="1" x14ac:dyDescent="0.2">
      <c r="A10" s="87" t="s">
        <v>390</v>
      </c>
      <c r="B10" s="5" t="s">
        <v>103</v>
      </c>
      <c r="C10" s="104">
        <v>10</v>
      </c>
      <c r="D10" s="1"/>
      <c r="E10" s="56"/>
      <c r="F10" s="56" t="s">
        <v>185</v>
      </c>
      <c r="G10" s="166">
        <v>10</v>
      </c>
    </row>
    <row r="11" spans="1:7" hidden="1" x14ac:dyDescent="0.2">
      <c r="A11" s="87" t="s">
        <v>391</v>
      </c>
      <c r="B11" s="5" t="s">
        <v>163</v>
      </c>
      <c r="C11" s="104">
        <v>10</v>
      </c>
      <c r="D11" s="1"/>
      <c r="E11" s="56"/>
      <c r="F11" s="56" t="s">
        <v>116</v>
      </c>
      <c r="G11" s="166">
        <v>1</v>
      </c>
    </row>
    <row r="12" spans="1:7" hidden="1" x14ac:dyDescent="0.2">
      <c r="A12" s="87" t="s">
        <v>392</v>
      </c>
      <c r="B12" s="5" t="s">
        <v>50</v>
      </c>
      <c r="C12" s="104">
        <v>10</v>
      </c>
      <c r="D12" s="1"/>
      <c r="E12" s="56"/>
      <c r="F12" s="56" t="s">
        <v>55</v>
      </c>
      <c r="G12" s="166">
        <v>4</v>
      </c>
    </row>
    <row r="13" spans="1:7" hidden="1" x14ac:dyDescent="0.2">
      <c r="A13" s="87" t="s">
        <v>392</v>
      </c>
      <c r="B13" s="5" t="s">
        <v>185</v>
      </c>
      <c r="C13" s="104">
        <v>10</v>
      </c>
      <c r="D13" s="1"/>
      <c r="E13" s="56"/>
      <c r="F13" s="56" t="s">
        <v>78</v>
      </c>
      <c r="G13" s="166">
        <v>1</v>
      </c>
    </row>
    <row r="14" spans="1:7" hidden="1" x14ac:dyDescent="0.2">
      <c r="A14" s="87" t="s">
        <v>392</v>
      </c>
      <c r="B14" s="5" t="s">
        <v>81</v>
      </c>
      <c r="C14" s="104">
        <v>10</v>
      </c>
      <c r="D14" s="1"/>
      <c r="E14" s="56"/>
      <c r="F14" s="56" t="s">
        <v>81</v>
      </c>
      <c r="G14" s="166">
        <v>2</v>
      </c>
    </row>
    <row r="15" spans="1:7" hidden="1" x14ac:dyDescent="0.2">
      <c r="A15" s="87" t="s">
        <v>392</v>
      </c>
      <c r="B15" s="5" t="s">
        <v>180</v>
      </c>
      <c r="C15" s="104">
        <v>10</v>
      </c>
      <c r="D15" s="86"/>
      <c r="E15" s="56"/>
      <c r="F15" s="56" t="s">
        <v>38</v>
      </c>
      <c r="G15" s="166">
        <v>12</v>
      </c>
    </row>
    <row r="16" spans="1:7" hidden="1" x14ac:dyDescent="0.2">
      <c r="A16" s="87" t="s">
        <v>393</v>
      </c>
      <c r="B16" s="5" t="s">
        <v>51</v>
      </c>
      <c r="C16" s="104">
        <v>10</v>
      </c>
      <c r="D16" s="86"/>
      <c r="E16" s="56"/>
      <c r="F16" s="56" t="s">
        <v>11</v>
      </c>
      <c r="G16" s="166">
        <v>8</v>
      </c>
    </row>
    <row r="17" spans="1:9" hidden="1" x14ac:dyDescent="0.2">
      <c r="A17" s="87" t="s">
        <v>393</v>
      </c>
      <c r="B17" s="5" t="s">
        <v>385</v>
      </c>
      <c r="C17" s="104">
        <v>10</v>
      </c>
      <c r="D17" s="86"/>
      <c r="E17" s="56"/>
      <c r="F17" s="56" t="s">
        <v>79</v>
      </c>
      <c r="G17" s="166">
        <v>1</v>
      </c>
    </row>
    <row r="18" spans="1:9" hidden="1" x14ac:dyDescent="0.2">
      <c r="A18" s="87" t="s">
        <v>394</v>
      </c>
      <c r="B18" s="5" t="s">
        <v>51</v>
      </c>
      <c r="C18" s="104">
        <v>10</v>
      </c>
      <c r="D18" s="86"/>
      <c r="E18" s="56"/>
      <c r="F18" s="56" t="s">
        <v>176</v>
      </c>
      <c r="G18" s="166">
        <v>2</v>
      </c>
    </row>
    <row r="19" spans="1:9" hidden="1" x14ac:dyDescent="0.2">
      <c r="A19" s="87" t="s">
        <v>394</v>
      </c>
      <c r="B19" s="5" t="s">
        <v>103</v>
      </c>
      <c r="C19" s="104">
        <v>10</v>
      </c>
      <c r="D19" s="86"/>
      <c r="E19" s="56"/>
      <c r="F19" s="56" t="s">
        <v>179</v>
      </c>
      <c r="G19" s="166">
        <v>1</v>
      </c>
    </row>
    <row r="20" spans="1:9" hidden="1" x14ac:dyDescent="0.2">
      <c r="A20" s="87" t="s">
        <v>394</v>
      </c>
      <c r="B20" s="5" t="s">
        <v>79</v>
      </c>
      <c r="C20" s="104">
        <v>10</v>
      </c>
      <c r="D20" s="86"/>
      <c r="E20" s="56"/>
      <c r="F20" s="56" t="s">
        <v>385</v>
      </c>
      <c r="G20" s="166">
        <v>2</v>
      </c>
    </row>
    <row r="21" spans="1:9" hidden="1" x14ac:dyDescent="0.2">
      <c r="A21" s="87" t="s">
        <v>394</v>
      </c>
      <c r="B21" s="5" t="s">
        <v>176</v>
      </c>
      <c r="C21" s="104">
        <v>10</v>
      </c>
      <c r="D21" s="86"/>
      <c r="E21" s="56"/>
      <c r="F21" s="56" t="s">
        <v>180</v>
      </c>
      <c r="G21" s="166">
        <v>4</v>
      </c>
    </row>
    <row r="22" spans="1:9" hidden="1" x14ac:dyDescent="0.2">
      <c r="A22" s="87" t="s">
        <v>395</v>
      </c>
      <c r="B22" s="5" t="s">
        <v>183</v>
      </c>
      <c r="C22" s="104">
        <v>10</v>
      </c>
      <c r="D22" s="1"/>
      <c r="E22" s="56"/>
      <c r="F22" s="56" t="s">
        <v>84</v>
      </c>
      <c r="G22" s="166">
        <v>3</v>
      </c>
    </row>
    <row r="23" spans="1:9" hidden="1" x14ac:dyDescent="0.2">
      <c r="A23" s="87" t="s">
        <v>395</v>
      </c>
      <c r="B23" s="5" t="s">
        <v>68</v>
      </c>
      <c r="C23" s="104">
        <v>10</v>
      </c>
      <c r="D23" s="86"/>
      <c r="E23" s="56"/>
      <c r="F23" s="56" t="s">
        <v>51</v>
      </c>
      <c r="G23" s="166">
        <v>14</v>
      </c>
    </row>
    <row r="24" spans="1:9" hidden="1" x14ac:dyDescent="0.2">
      <c r="A24" s="87" t="s">
        <v>395</v>
      </c>
      <c r="B24" s="5" t="s">
        <v>81</v>
      </c>
      <c r="C24" s="104">
        <v>10</v>
      </c>
      <c r="D24" s="86"/>
      <c r="E24" s="56"/>
      <c r="F24" s="56" t="s">
        <v>53</v>
      </c>
      <c r="G24" s="166">
        <v>1</v>
      </c>
    </row>
    <row r="25" spans="1:9" hidden="1" x14ac:dyDescent="0.2">
      <c r="A25" s="87" t="s">
        <v>395</v>
      </c>
      <c r="B25" s="5" t="s">
        <v>11</v>
      </c>
      <c r="C25" s="104">
        <v>10</v>
      </c>
      <c r="D25" s="86"/>
      <c r="E25" s="56"/>
      <c r="F25" s="56" t="s">
        <v>82</v>
      </c>
      <c r="G25" s="166">
        <v>8</v>
      </c>
    </row>
    <row r="26" spans="1:9" hidden="1" x14ac:dyDescent="0.2">
      <c r="A26" s="87" t="s">
        <v>395</v>
      </c>
      <c r="B26" s="5" t="s">
        <v>185</v>
      </c>
      <c r="C26" s="104">
        <v>10</v>
      </c>
      <c r="D26" s="86"/>
      <c r="E26" s="56"/>
      <c r="F26" s="56" t="s">
        <v>68</v>
      </c>
      <c r="G26" s="166">
        <v>5</v>
      </c>
    </row>
    <row r="27" spans="1:9" hidden="1" x14ac:dyDescent="0.2">
      <c r="A27" s="87" t="s">
        <v>396</v>
      </c>
      <c r="B27" s="5" t="s">
        <v>11</v>
      </c>
      <c r="C27" s="104">
        <v>10</v>
      </c>
      <c r="D27" s="86"/>
      <c r="E27" s="56"/>
      <c r="F27" s="56" t="s">
        <v>163</v>
      </c>
      <c r="G27" s="166">
        <v>11</v>
      </c>
      <c r="H27" s="2"/>
      <c r="I27" s="2"/>
    </row>
    <row r="28" spans="1:9" hidden="1" x14ac:dyDescent="0.2">
      <c r="A28" s="87" t="s">
        <v>396</v>
      </c>
      <c r="B28" s="5" t="s">
        <v>38</v>
      </c>
      <c r="C28" s="104">
        <v>10</v>
      </c>
      <c r="D28" s="86"/>
      <c r="E28" s="56"/>
      <c r="F28" s="56" t="s">
        <v>183</v>
      </c>
      <c r="G28" s="166">
        <v>11</v>
      </c>
      <c r="H28" s="2"/>
      <c r="I28" s="2"/>
    </row>
    <row r="29" spans="1:9" hidden="1" x14ac:dyDescent="0.2">
      <c r="A29" s="87" t="s">
        <v>396</v>
      </c>
      <c r="B29" s="5" t="s">
        <v>163</v>
      </c>
      <c r="C29" s="104">
        <v>10</v>
      </c>
      <c r="D29" s="86"/>
      <c r="E29" s="56"/>
      <c r="F29" s="56" t="s">
        <v>350</v>
      </c>
      <c r="G29" s="166">
        <v>10</v>
      </c>
      <c r="H29" s="2"/>
      <c r="I29" s="2"/>
    </row>
    <row r="30" spans="1:9" hidden="1" x14ac:dyDescent="0.2">
      <c r="A30" s="87" t="s">
        <v>396</v>
      </c>
      <c r="B30" s="5" t="s">
        <v>51</v>
      </c>
      <c r="C30" s="104">
        <v>10</v>
      </c>
      <c r="D30" s="86"/>
      <c r="F30" s="56" t="s">
        <v>555</v>
      </c>
      <c r="G30" s="166">
        <v>131</v>
      </c>
    </row>
    <row r="31" spans="1:9" hidden="1" x14ac:dyDescent="0.2">
      <c r="A31" s="87" t="s">
        <v>396</v>
      </c>
      <c r="B31" s="5" t="s">
        <v>350</v>
      </c>
      <c r="C31" s="104">
        <v>10</v>
      </c>
      <c r="D31" s="86"/>
    </row>
    <row r="32" spans="1:9" hidden="1" x14ac:dyDescent="0.2">
      <c r="A32" s="87" t="s">
        <v>397</v>
      </c>
      <c r="B32" s="5" t="s">
        <v>185</v>
      </c>
      <c r="C32" s="104">
        <v>10</v>
      </c>
      <c r="D32" s="1"/>
    </row>
    <row r="33" spans="1:4" hidden="1" x14ac:dyDescent="0.2">
      <c r="A33" s="87" t="s">
        <v>397</v>
      </c>
      <c r="B33" s="5" t="s">
        <v>51</v>
      </c>
      <c r="C33" s="104">
        <v>10</v>
      </c>
      <c r="D33" s="1"/>
    </row>
    <row r="34" spans="1:4" hidden="1" x14ac:dyDescent="0.2">
      <c r="A34" s="87" t="s">
        <v>397</v>
      </c>
      <c r="B34" s="5" t="s">
        <v>11</v>
      </c>
      <c r="C34" s="104">
        <v>10</v>
      </c>
      <c r="D34" s="1"/>
    </row>
    <row r="35" spans="1:4" hidden="1" x14ac:dyDescent="0.2">
      <c r="A35" s="87" t="s">
        <v>397</v>
      </c>
      <c r="B35" s="5" t="s">
        <v>38</v>
      </c>
      <c r="C35" s="104">
        <v>10</v>
      </c>
      <c r="D35" s="1"/>
    </row>
    <row r="36" spans="1:4" hidden="1" x14ac:dyDescent="0.2">
      <c r="A36" s="87" t="s">
        <v>397</v>
      </c>
      <c r="B36" s="5" t="s">
        <v>180</v>
      </c>
      <c r="C36" s="104">
        <v>10</v>
      </c>
      <c r="D36" s="1"/>
    </row>
    <row r="37" spans="1:4" hidden="1" x14ac:dyDescent="0.2">
      <c r="A37" s="87" t="s">
        <v>398</v>
      </c>
      <c r="B37" s="5" t="s">
        <v>50</v>
      </c>
      <c r="C37" s="104">
        <v>10</v>
      </c>
      <c r="D37" s="1"/>
    </row>
    <row r="38" spans="1:4" hidden="1" x14ac:dyDescent="0.2">
      <c r="A38" s="87" t="s">
        <v>399</v>
      </c>
      <c r="B38" s="5" t="s">
        <v>82</v>
      </c>
      <c r="C38" s="104">
        <v>10</v>
      </c>
      <c r="D38" s="1"/>
    </row>
    <row r="39" spans="1:4" hidden="1" x14ac:dyDescent="0.2">
      <c r="A39" s="87" t="s">
        <v>399</v>
      </c>
      <c r="B39" s="87" t="s">
        <v>38</v>
      </c>
      <c r="C39" s="104">
        <v>10</v>
      </c>
      <c r="D39" s="1"/>
    </row>
    <row r="40" spans="1:4" hidden="1" x14ac:dyDescent="0.2">
      <c r="A40" s="87" t="s">
        <v>399</v>
      </c>
      <c r="B40" s="5" t="s">
        <v>51</v>
      </c>
      <c r="C40" s="104">
        <v>10</v>
      </c>
      <c r="D40" s="1"/>
    </row>
    <row r="41" spans="1:4" hidden="1" x14ac:dyDescent="0.2">
      <c r="A41" s="87" t="s">
        <v>399</v>
      </c>
      <c r="B41" s="5" t="s">
        <v>385</v>
      </c>
      <c r="C41" s="104">
        <v>10</v>
      </c>
      <c r="D41" s="1"/>
    </row>
    <row r="42" spans="1:4" hidden="1" x14ac:dyDescent="0.2">
      <c r="A42" s="87" t="s">
        <v>400</v>
      </c>
      <c r="B42" s="5" t="s">
        <v>179</v>
      </c>
      <c r="C42" s="104">
        <v>10</v>
      </c>
      <c r="D42" s="1"/>
    </row>
    <row r="43" spans="1:4" hidden="1" x14ac:dyDescent="0.2">
      <c r="A43" s="87" t="s">
        <v>400</v>
      </c>
      <c r="B43" s="5" t="s">
        <v>103</v>
      </c>
      <c r="C43" s="104">
        <v>10</v>
      </c>
      <c r="D43" s="1"/>
    </row>
    <row r="44" spans="1:4" hidden="1" x14ac:dyDescent="0.2">
      <c r="A44" s="87" t="s">
        <v>400</v>
      </c>
      <c r="B44" s="5" t="s">
        <v>38</v>
      </c>
      <c r="C44" s="104">
        <v>10</v>
      </c>
      <c r="D44" s="1"/>
    </row>
    <row r="45" spans="1:4" hidden="1" x14ac:dyDescent="0.2">
      <c r="A45" s="87" t="s">
        <v>400</v>
      </c>
      <c r="B45" s="5" t="s">
        <v>50</v>
      </c>
      <c r="C45" s="104">
        <v>10</v>
      </c>
      <c r="D45" s="1"/>
    </row>
    <row r="46" spans="1:4" hidden="1" x14ac:dyDescent="0.2">
      <c r="A46" s="87" t="s">
        <v>401</v>
      </c>
      <c r="B46" s="5" t="s">
        <v>11</v>
      </c>
      <c r="C46" s="104">
        <v>10</v>
      </c>
      <c r="D46" s="1"/>
    </row>
    <row r="47" spans="1:4" hidden="1" x14ac:dyDescent="0.2">
      <c r="A47" s="87" t="s">
        <v>401</v>
      </c>
      <c r="B47" s="5" t="s">
        <v>55</v>
      </c>
      <c r="C47" s="104">
        <v>10</v>
      </c>
      <c r="D47" s="1"/>
    </row>
    <row r="48" spans="1:4" hidden="1" x14ac:dyDescent="0.2">
      <c r="A48" s="87" t="s">
        <v>401</v>
      </c>
      <c r="B48" s="5" t="s">
        <v>103</v>
      </c>
      <c r="C48" s="104">
        <v>10</v>
      </c>
      <c r="D48" s="1"/>
    </row>
    <row r="49" spans="1:4" x14ac:dyDescent="0.2">
      <c r="A49" s="87" t="s">
        <v>401</v>
      </c>
      <c r="B49" s="5" t="s">
        <v>84</v>
      </c>
      <c r="C49" s="104">
        <v>10</v>
      </c>
      <c r="D49" s="1"/>
    </row>
    <row r="50" spans="1:4" hidden="1" x14ac:dyDescent="0.2">
      <c r="A50" s="87" t="s">
        <v>425</v>
      </c>
      <c r="B50" s="5" t="s">
        <v>350</v>
      </c>
      <c r="C50" s="104">
        <v>10</v>
      </c>
      <c r="D50" s="1"/>
    </row>
    <row r="51" spans="1:4" hidden="1" x14ac:dyDescent="0.2">
      <c r="A51" s="87" t="s">
        <v>425</v>
      </c>
      <c r="B51" s="5" t="s">
        <v>51</v>
      </c>
      <c r="C51" s="104">
        <v>10</v>
      </c>
      <c r="D51" s="1"/>
    </row>
    <row r="52" spans="1:4" hidden="1" x14ac:dyDescent="0.2">
      <c r="A52" s="87" t="s">
        <v>425</v>
      </c>
      <c r="B52" s="5" t="s">
        <v>163</v>
      </c>
      <c r="C52" s="104">
        <v>10</v>
      </c>
      <c r="D52" s="1"/>
    </row>
    <row r="53" spans="1:4" hidden="1" x14ac:dyDescent="0.2">
      <c r="A53" s="87" t="s">
        <v>425</v>
      </c>
      <c r="B53" s="5" t="s">
        <v>11</v>
      </c>
      <c r="C53" s="104">
        <v>10</v>
      </c>
      <c r="D53" s="1"/>
    </row>
    <row r="54" spans="1:4" hidden="1" x14ac:dyDescent="0.2">
      <c r="A54" s="87" t="s">
        <v>426</v>
      </c>
      <c r="B54" s="5" t="s">
        <v>51</v>
      </c>
      <c r="C54" s="104">
        <v>10</v>
      </c>
      <c r="D54" s="1"/>
    </row>
    <row r="55" spans="1:4" hidden="1" x14ac:dyDescent="0.2">
      <c r="A55" s="87" t="s">
        <v>426</v>
      </c>
      <c r="B55" s="5" t="s">
        <v>183</v>
      </c>
      <c r="C55" s="104">
        <v>10</v>
      </c>
      <c r="D55" s="1"/>
    </row>
    <row r="56" spans="1:4" hidden="1" x14ac:dyDescent="0.2">
      <c r="A56" s="87" t="s">
        <v>426</v>
      </c>
      <c r="B56" s="5" t="s">
        <v>59</v>
      </c>
      <c r="C56" s="104">
        <v>10</v>
      </c>
      <c r="D56" s="1"/>
    </row>
    <row r="57" spans="1:4" hidden="1" x14ac:dyDescent="0.2">
      <c r="A57" s="87" t="s">
        <v>426</v>
      </c>
      <c r="B57" s="5" t="s">
        <v>38</v>
      </c>
      <c r="C57" s="104">
        <v>10</v>
      </c>
      <c r="D57" s="1"/>
    </row>
    <row r="58" spans="1:4" hidden="1" x14ac:dyDescent="0.2">
      <c r="A58" s="87" t="s">
        <v>427</v>
      </c>
      <c r="B58" s="5" t="s">
        <v>82</v>
      </c>
      <c r="C58" s="104">
        <v>10</v>
      </c>
      <c r="D58" s="1"/>
    </row>
    <row r="59" spans="1:4" hidden="1" x14ac:dyDescent="0.2">
      <c r="A59" s="87" t="s">
        <v>427</v>
      </c>
      <c r="B59" s="5" t="s">
        <v>350</v>
      </c>
      <c r="C59" s="104">
        <v>10</v>
      </c>
      <c r="D59" s="1"/>
    </row>
    <row r="60" spans="1:4" hidden="1" x14ac:dyDescent="0.2">
      <c r="A60" s="87" t="s">
        <v>427</v>
      </c>
      <c r="B60" s="5" t="s">
        <v>185</v>
      </c>
      <c r="C60" s="104">
        <v>10</v>
      </c>
      <c r="D60" s="1"/>
    </row>
    <row r="61" spans="1:4" hidden="1" x14ac:dyDescent="0.2">
      <c r="A61" s="87" t="s">
        <v>427</v>
      </c>
      <c r="B61" s="5" t="s">
        <v>51</v>
      </c>
      <c r="C61" s="104">
        <v>10</v>
      </c>
      <c r="D61" s="1"/>
    </row>
    <row r="62" spans="1:4" hidden="1" x14ac:dyDescent="0.2">
      <c r="A62" s="87" t="s">
        <v>428</v>
      </c>
      <c r="B62" s="5" t="s">
        <v>163</v>
      </c>
      <c r="C62" s="104">
        <v>10</v>
      </c>
      <c r="D62" s="1"/>
    </row>
    <row r="63" spans="1:4" hidden="1" x14ac:dyDescent="0.2">
      <c r="A63" s="87" t="s">
        <v>428</v>
      </c>
      <c r="B63" s="5" t="s">
        <v>183</v>
      </c>
      <c r="C63" s="104">
        <v>10</v>
      </c>
      <c r="D63" s="1"/>
    </row>
    <row r="64" spans="1:4" hidden="1" x14ac:dyDescent="0.2">
      <c r="A64" s="87" t="s">
        <v>429</v>
      </c>
      <c r="B64" s="5" t="s">
        <v>350</v>
      </c>
      <c r="C64" s="104">
        <v>10</v>
      </c>
      <c r="D64" s="1"/>
    </row>
    <row r="65" spans="1:5" hidden="1" x14ac:dyDescent="0.2">
      <c r="A65" s="87" t="s">
        <v>429</v>
      </c>
      <c r="B65" s="5" t="s">
        <v>68</v>
      </c>
      <c r="C65" s="104">
        <v>10</v>
      </c>
      <c r="D65" s="1"/>
    </row>
    <row r="66" spans="1:5" hidden="1" x14ac:dyDescent="0.2">
      <c r="A66" s="87" t="s">
        <v>429</v>
      </c>
      <c r="B66" s="5" t="s">
        <v>55</v>
      </c>
      <c r="C66" s="104">
        <v>10</v>
      </c>
      <c r="D66" s="1"/>
    </row>
    <row r="67" spans="1:5" hidden="1" x14ac:dyDescent="0.2">
      <c r="A67" s="87" t="s">
        <v>429</v>
      </c>
      <c r="B67" s="5" t="s">
        <v>163</v>
      </c>
      <c r="C67" s="104">
        <v>10</v>
      </c>
      <c r="D67" s="1"/>
    </row>
    <row r="68" spans="1:5" hidden="1" x14ac:dyDescent="0.2">
      <c r="A68" s="87" t="s">
        <v>430</v>
      </c>
      <c r="B68" s="5" t="s">
        <v>51</v>
      </c>
      <c r="C68" s="104">
        <v>10</v>
      </c>
      <c r="D68" s="1"/>
    </row>
    <row r="69" spans="1:5" hidden="1" x14ac:dyDescent="0.2">
      <c r="A69" s="87" t="s">
        <v>430</v>
      </c>
      <c r="B69" s="5" t="s">
        <v>38</v>
      </c>
      <c r="C69" s="104">
        <v>10</v>
      </c>
      <c r="D69" s="1"/>
    </row>
    <row r="70" spans="1:5" hidden="1" x14ac:dyDescent="0.2">
      <c r="A70" s="87" t="s">
        <v>431</v>
      </c>
      <c r="B70" s="87" t="s">
        <v>51</v>
      </c>
      <c r="C70" s="104">
        <v>10</v>
      </c>
      <c r="D70" s="86"/>
      <c r="E70" s="38"/>
    </row>
    <row r="71" spans="1:5" hidden="1" x14ac:dyDescent="0.2">
      <c r="A71" s="87" t="s">
        <v>431</v>
      </c>
      <c r="B71" s="5" t="s">
        <v>103</v>
      </c>
      <c r="C71" s="104">
        <v>10</v>
      </c>
      <c r="D71" s="86"/>
    </row>
    <row r="72" spans="1:5" hidden="1" x14ac:dyDescent="0.2">
      <c r="A72" s="87" t="s">
        <v>431</v>
      </c>
      <c r="B72" s="5" t="s">
        <v>38</v>
      </c>
      <c r="C72" s="104">
        <v>10</v>
      </c>
      <c r="D72" s="86"/>
    </row>
    <row r="73" spans="1:5" hidden="1" x14ac:dyDescent="0.2">
      <c r="A73" s="87" t="s">
        <v>431</v>
      </c>
      <c r="B73" s="5" t="s">
        <v>350</v>
      </c>
      <c r="C73" s="104">
        <v>10</v>
      </c>
      <c r="D73" s="1"/>
    </row>
    <row r="74" spans="1:5" hidden="1" x14ac:dyDescent="0.2">
      <c r="A74" s="87" t="s">
        <v>432</v>
      </c>
      <c r="B74" s="5" t="s">
        <v>183</v>
      </c>
      <c r="C74" s="104">
        <v>10</v>
      </c>
      <c r="D74" s="1"/>
      <c r="E74" s="38"/>
    </row>
    <row r="75" spans="1:5" hidden="1" x14ac:dyDescent="0.2">
      <c r="A75" s="87" t="s">
        <v>432</v>
      </c>
      <c r="B75" s="1" t="s">
        <v>82</v>
      </c>
      <c r="C75" s="104">
        <v>10</v>
      </c>
      <c r="D75" s="86"/>
    </row>
    <row r="76" spans="1:5" hidden="1" x14ac:dyDescent="0.2">
      <c r="A76" s="87" t="s">
        <v>432</v>
      </c>
      <c r="B76" s="1" t="s">
        <v>185</v>
      </c>
      <c r="C76" s="104">
        <v>10</v>
      </c>
      <c r="D76" s="86"/>
    </row>
    <row r="77" spans="1:5" hidden="1" x14ac:dyDescent="0.2">
      <c r="A77" s="87" t="s">
        <v>432</v>
      </c>
      <c r="B77" s="1" t="s">
        <v>163</v>
      </c>
      <c r="C77" s="104">
        <v>10</v>
      </c>
      <c r="D77" s="1"/>
    </row>
    <row r="78" spans="1:5" hidden="1" x14ac:dyDescent="0.2">
      <c r="A78" s="86" t="s">
        <v>433</v>
      </c>
      <c r="B78" s="1" t="s">
        <v>103</v>
      </c>
      <c r="C78" s="104">
        <v>10</v>
      </c>
      <c r="D78" s="1"/>
    </row>
    <row r="79" spans="1:5" hidden="1" x14ac:dyDescent="0.2">
      <c r="A79" s="86" t="s">
        <v>433</v>
      </c>
      <c r="B79" s="1" t="s">
        <v>55</v>
      </c>
      <c r="C79" s="104">
        <v>10</v>
      </c>
      <c r="D79" s="1"/>
    </row>
    <row r="80" spans="1:5" hidden="1" x14ac:dyDescent="0.2">
      <c r="A80" s="86" t="s">
        <v>434</v>
      </c>
      <c r="B80" s="1" t="s">
        <v>350</v>
      </c>
      <c r="C80" s="104">
        <v>10</v>
      </c>
      <c r="D80" s="1"/>
    </row>
    <row r="81" spans="1:4" hidden="1" x14ac:dyDescent="0.2">
      <c r="A81" s="86" t="s">
        <v>434</v>
      </c>
      <c r="B81" s="1" t="s">
        <v>50</v>
      </c>
      <c r="C81" s="104">
        <v>10</v>
      </c>
      <c r="D81" s="86"/>
    </row>
    <row r="82" spans="1:4" hidden="1" x14ac:dyDescent="0.2">
      <c r="A82" s="86" t="s">
        <v>434</v>
      </c>
      <c r="B82" s="1" t="s">
        <v>53</v>
      </c>
      <c r="C82" s="104">
        <v>10</v>
      </c>
      <c r="D82" s="86"/>
    </row>
    <row r="83" spans="1:4" hidden="1" x14ac:dyDescent="0.2">
      <c r="A83" s="86" t="s">
        <v>434</v>
      </c>
      <c r="B83" s="1" t="s">
        <v>115</v>
      </c>
      <c r="C83" s="104">
        <v>10</v>
      </c>
      <c r="D83" s="86"/>
    </row>
    <row r="84" spans="1:4" hidden="1" x14ac:dyDescent="0.2">
      <c r="A84" s="86" t="s">
        <v>435</v>
      </c>
      <c r="B84" s="1" t="s">
        <v>350</v>
      </c>
      <c r="C84" s="104">
        <v>10</v>
      </c>
      <c r="D84" s="86"/>
    </row>
    <row r="85" spans="1:4" hidden="1" x14ac:dyDescent="0.2">
      <c r="A85" s="86" t="s">
        <v>435</v>
      </c>
      <c r="B85" s="1" t="s">
        <v>82</v>
      </c>
      <c r="C85" s="104">
        <v>10</v>
      </c>
      <c r="D85" s="86"/>
    </row>
    <row r="86" spans="1:4" hidden="1" x14ac:dyDescent="0.2">
      <c r="A86" s="86" t="s">
        <v>435</v>
      </c>
      <c r="B86" s="1" t="s">
        <v>38</v>
      </c>
      <c r="C86" s="104">
        <v>10</v>
      </c>
      <c r="D86" s="86"/>
    </row>
    <row r="87" spans="1:4" hidden="1" x14ac:dyDescent="0.2">
      <c r="A87" s="86" t="s">
        <v>435</v>
      </c>
      <c r="B87" s="1" t="s">
        <v>183</v>
      </c>
      <c r="C87" s="104">
        <v>10</v>
      </c>
      <c r="D87" s="86"/>
    </row>
    <row r="88" spans="1:4" hidden="1" x14ac:dyDescent="0.2">
      <c r="A88" s="86" t="s">
        <v>436</v>
      </c>
      <c r="B88" s="1" t="s">
        <v>78</v>
      </c>
      <c r="C88" s="104">
        <v>10</v>
      </c>
      <c r="D88" s="86"/>
    </row>
    <row r="89" spans="1:4" hidden="1" x14ac:dyDescent="0.2">
      <c r="A89" s="86" t="s">
        <v>436</v>
      </c>
      <c r="B89" s="1" t="s">
        <v>114</v>
      </c>
      <c r="C89" s="104">
        <v>10</v>
      </c>
      <c r="D89" s="86"/>
    </row>
    <row r="90" spans="1:4" hidden="1" x14ac:dyDescent="0.2">
      <c r="A90" s="86" t="s">
        <v>436</v>
      </c>
      <c r="B90" s="1" t="s">
        <v>180</v>
      </c>
      <c r="C90" s="104">
        <v>10</v>
      </c>
      <c r="D90" s="86"/>
    </row>
    <row r="91" spans="1:4" hidden="1" x14ac:dyDescent="0.2">
      <c r="A91" s="86" t="s">
        <v>436</v>
      </c>
      <c r="B91" s="1" t="s">
        <v>68</v>
      </c>
      <c r="C91" s="104">
        <v>10</v>
      </c>
      <c r="D91" s="86"/>
    </row>
    <row r="92" spans="1:4" hidden="1" x14ac:dyDescent="0.2">
      <c r="A92" s="86" t="s">
        <v>436</v>
      </c>
      <c r="B92" s="1" t="s">
        <v>163</v>
      </c>
      <c r="C92" s="104">
        <v>10</v>
      </c>
      <c r="D92" s="86"/>
    </row>
    <row r="93" spans="1:4" hidden="1" x14ac:dyDescent="0.2">
      <c r="A93" s="86" t="s">
        <v>436</v>
      </c>
      <c r="B93" s="1" t="s">
        <v>82</v>
      </c>
      <c r="C93" s="104">
        <v>10</v>
      </c>
      <c r="D93" s="86"/>
    </row>
    <row r="94" spans="1:4" hidden="1" x14ac:dyDescent="0.2">
      <c r="A94" s="86" t="s">
        <v>436</v>
      </c>
      <c r="B94" s="1" t="s">
        <v>185</v>
      </c>
      <c r="C94" s="104">
        <v>10</v>
      </c>
      <c r="D94" s="86"/>
    </row>
    <row r="95" spans="1:4" hidden="1" x14ac:dyDescent="0.2">
      <c r="A95" s="86" t="s">
        <v>436</v>
      </c>
      <c r="B95" s="1" t="s">
        <v>51</v>
      </c>
      <c r="C95" s="104">
        <v>10</v>
      </c>
      <c r="D95" s="86"/>
    </row>
    <row r="96" spans="1:4" hidden="1" x14ac:dyDescent="0.2">
      <c r="A96" s="86" t="s">
        <v>436</v>
      </c>
      <c r="B96" s="1" t="s">
        <v>116</v>
      </c>
      <c r="C96" s="104">
        <v>10</v>
      </c>
      <c r="D96" s="86"/>
    </row>
    <row r="97" spans="1:4" hidden="1" x14ac:dyDescent="0.2">
      <c r="A97" s="86" t="s">
        <v>436</v>
      </c>
      <c r="B97" s="1" t="s">
        <v>11</v>
      </c>
      <c r="C97" s="104">
        <v>10</v>
      </c>
      <c r="D97" s="86"/>
    </row>
    <row r="98" spans="1:4" hidden="1" x14ac:dyDescent="0.2">
      <c r="A98" s="86" t="s">
        <v>437</v>
      </c>
      <c r="B98" s="1" t="s">
        <v>103</v>
      </c>
      <c r="C98" s="104">
        <v>10</v>
      </c>
      <c r="D98" s="86"/>
    </row>
    <row r="99" spans="1:4" hidden="1" x14ac:dyDescent="0.2">
      <c r="A99" s="86" t="s">
        <v>437</v>
      </c>
      <c r="B99" s="1" t="s">
        <v>68</v>
      </c>
      <c r="C99" s="104">
        <v>10</v>
      </c>
      <c r="D99" s="86"/>
    </row>
    <row r="100" spans="1:4" x14ac:dyDescent="0.2">
      <c r="A100" s="86" t="s">
        <v>437</v>
      </c>
      <c r="B100" s="1" t="s">
        <v>84</v>
      </c>
      <c r="C100" s="104">
        <v>10</v>
      </c>
      <c r="D100" s="86"/>
    </row>
    <row r="101" spans="1:4" hidden="1" x14ac:dyDescent="0.2">
      <c r="A101" s="86" t="s">
        <v>438</v>
      </c>
      <c r="B101" s="1" t="s">
        <v>103</v>
      </c>
      <c r="C101" s="104"/>
      <c r="D101" s="86"/>
    </row>
    <row r="102" spans="1:4" hidden="1" x14ac:dyDescent="0.2">
      <c r="A102" s="86" t="s">
        <v>439</v>
      </c>
      <c r="B102" s="1" t="s">
        <v>82</v>
      </c>
      <c r="C102" s="104">
        <v>10</v>
      </c>
      <c r="D102" s="86"/>
    </row>
    <row r="103" spans="1:4" hidden="1" x14ac:dyDescent="0.2">
      <c r="A103" s="86" t="s">
        <v>439</v>
      </c>
      <c r="B103" s="1" t="s">
        <v>163</v>
      </c>
      <c r="C103" s="104">
        <v>10</v>
      </c>
      <c r="D103" s="86"/>
    </row>
    <row r="104" spans="1:4" hidden="1" x14ac:dyDescent="0.2">
      <c r="A104" s="86" t="s">
        <v>439</v>
      </c>
      <c r="B104" s="1" t="s">
        <v>38</v>
      </c>
      <c r="C104" s="104">
        <v>10</v>
      </c>
      <c r="D104" s="86"/>
    </row>
    <row r="105" spans="1:4" hidden="1" x14ac:dyDescent="0.2">
      <c r="A105" s="86" t="s">
        <v>483</v>
      </c>
      <c r="B105" s="1" t="s">
        <v>185</v>
      </c>
      <c r="C105" s="104"/>
      <c r="D105" s="86"/>
    </row>
    <row r="106" spans="1:4" hidden="1" x14ac:dyDescent="0.2">
      <c r="A106" s="86" t="s">
        <v>483</v>
      </c>
      <c r="B106" s="1" t="s">
        <v>350</v>
      </c>
      <c r="C106" s="104"/>
      <c r="D106" s="86"/>
    </row>
    <row r="107" spans="1:4" hidden="1" x14ac:dyDescent="0.2">
      <c r="A107" s="86" t="s">
        <v>484</v>
      </c>
      <c r="B107" s="1" t="s">
        <v>55</v>
      </c>
      <c r="C107" s="104"/>
      <c r="D107" s="86"/>
    </row>
    <row r="108" spans="1:4" hidden="1" x14ac:dyDescent="0.2">
      <c r="A108" s="86" t="s">
        <v>484</v>
      </c>
      <c r="B108" s="1" t="s">
        <v>183</v>
      </c>
      <c r="C108" s="104"/>
      <c r="D108" s="86"/>
    </row>
    <row r="109" spans="1:4" hidden="1" x14ac:dyDescent="0.2">
      <c r="A109" s="86" t="s">
        <v>509</v>
      </c>
      <c r="B109" s="1" t="s">
        <v>82</v>
      </c>
      <c r="C109" s="104">
        <v>10</v>
      </c>
      <c r="D109" s="86"/>
    </row>
    <row r="110" spans="1:4" hidden="1" x14ac:dyDescent="0.2">
      <c r="A110" s="86" t="s">
        <v>437</v>
      </c>
      <c r="B110" s="1" t="s">
        <v>163</v>
      </c>
      <c r="C110" s="167">
        <v>10</v>
      </c>
      <c r="D110" s="1"/>
    </row>
    <row r="111" spans="1:4" hidden="1" x14ac:dyDescent="0.2">
      <c r="A111" s="86" t="s">
        <v>437</v>
      </c>
      <c r="B111" s="1" t="s">
        <v>183</v>
      </c>
      <c r="C111" s="167">
        <v>10</v>
      </c>
      <c r="D111" s="1"/>
    </row>
    <row r="112" spans="1:4" hidden="1" x14ac:dyDescent="0.2">
      <c r="A112" s="86" t="s">
        <v>511</v>
      </c>
      <c r="B112" s="1" t="s">
        <v>50</v>
      </c>
      <c r="C112" s="167">
        <v>10</v>
      </c>
      <c r="D112" s="1"/>
    </row>
    <row r="113" spans="1:4" hidden="1" x14ac:dyDescent="0.2">
      <c r="A113" s="86" t="s">
        <v>511</v>
      </c>
      <c r="B113" s="1" t="s">
        <v>103</v>
      </c>
      <c r="C113" s="167">
        <v>10</v>
      </c>
      <c r="D113" s="1"/>
    </row>
    <row r="114" spans="1:4" hidden="1" x14ac:dyDescent="0.2">
      <c r="A114" s="86" t="s">
        <v>511</v>
      </c>
      <c r="B114" s="1" t="s">
        <v>54</v>
      </c>
      <c r="C114" s="167">
        <v>10</v>
      </c>
      <c r="D114" s="1"/>
    </row>
    <row r="115" spans="1:4" hidden="1" x14ac:dyDescent="0.2">
      <c r="A115" s="86" t="s">
        <v>511</v>
      </c>
      <c r="B115" s="1" t="s">
        <v>183</v>
      </c>
      <c r="C115" s="167">
        <v>10</v>
      </c>
      <c r="D115" s="1"/>
    </row>
    <row r="116" spans="1:4" hidden="1" x14ac:dyDescent="0.2">
      <c r="A116" s="86" t="s">
        <v>511</v>
      </c>
      <c r="B116" s="1" t="s">
        <v>82</v>
      </c>
      <c r="C116" s="167">
        <v>10</v>
      </c>
      <c r="D116" s="1"/>
    </row>
    <row r="117" spans="1:4" hidden="1" x14ac:dyDescent="0.2">
      <c r="A117" s="86" t="s">
        <v>529</v>
      </c>
      <c r="B117" s="1" t="s">
        <v>38</v>
      </c>
      <c r="D117" s="1"/>
    </row>
    <row r="118" spans="1:4" hidden="1" x14ac:dyDescent="0.2">
      <c r="A118" s="86" t="s">
        <v>529</v>
      </c>
      <c r="B118" s="1" t="s">
        <v>350</v>
      </c>
      <c r="D118" s="1"/>
    </row>
    <row r="119" spans="1:4" hidden="1" x14ac:dyDescent="0.2">
      <c r="A119" s="86" t="s">
        <v>529</v>
      </c>
      <c r="B119" s="1" t="s">
        <v>183</v>
      </c>
      <c r="D119" s="1"/>
    </row>
    <row r="120" spans="1:4" hidden="1" x14ac:dyDescent="0.2">
      <c r="A120" s="86" t="s">
        <v>529</v>
      </c>
      <c r="B120" s="1" t="s">
        <v>163</v>
      </c>
      <c r="D120" s="1"/>
    </row>
    <row r="121" spans="1:4" hidden="1" x14ac:dyDescent="0.2">
      <c r="A121" s="86" t="s">
        <v>529</v>
      </c>
      <c r="B121" s="1" t="s">
        <v>50</v>
      </c>
      <c r="D121" s="1"/>
    </row>
    <row r="122" spans="1:4" x14ac:dyDescent="0.2">
      <c r="A122" s="86" t="s">
        <v>438</v>
      </c>
      <c r="B122" s="1" t="s">
        <v>84</v>
      </c>
      <c r="D122" s="1"/>
    </row>
    <row r="123" spans="1:4" hidden="1" x14ac:dyDescent="0.2">
      <c r="A123" s="86" t="s">
        <v>438</v>
      </c>
      <c r="B123" s="1" t="s">
        <v>51</v>
      </c>
      <c r="D123" s="1"/>
    </row>
    <row r="124" spans="1:4" hidden="1" x14ac:dyDescent="0.2">
      <c r="A124" s="86" t="s">
        <v>438</v>
      </c>
      <c r="B124" s="1" t="s">
        <v>344</v>
      </c>
      <c r="D124" s="1"/>
    </row>
    <row r="125" spans="1:4" hidden="1" x14ac:dyDescent="0.2">
      <c r="A125" s="86" t="s">
        <v>437</v>
      </c>
      <c r="B125" s="1" t="s">
        <v>185</v>
      </c>
      <c r="C125" s="167">
        <v>10</v>
      </c>
      <c r="D125" s="1"/>
    </row>
    <row r="126" spans="1:4" hidden="1" x14ac:dyDescent="0.2">
      <c r="A126" s="86" t="s">
        <v>423</v>
      </c>
      <c r="B126" s="86" t="s">
        <v>176</v>
      </c>
      <c r="D126" s="1"/>
    </row>
    <row r="127" spans="1:4" hidden="1" x14ac:dyDescent="0.2">
      <c r="A127" s="86" t="s">
        <v>423</v>
      </c>
      <c r="B127" s="86" t="s">
        <v>68</v>
      </c>
      <c r="D127" s="1"/>
    </row>
    <row r="128" spans="1:4" hidden="1" x14ac:dyDescent="0.2">
      <c r="A128" s="86" t="s">
        <v>559</v>
      </c>
      <c r="B128" s="86" t="s">
        <v>51</v>
      </c>
      <c r="D128" s="1"/>
    </row>
    <row r="129" spans="1:4" hidden="1" x14ac:dyDescent="0.2">
      <c r="A129" s="86" t="s">
        <v>559</v>
      </c>
      <c r="B129" s="86" t="s">
        <v>183</v>
      </c>
      <c r="D129" s="1"/>
    </row>
    <row r="130" spans="1:4" hidden="1" x14ac:dyDescent="0.2">
      <c r="A130" s="86" t="s">
        <v>559</v>
      </c>
      <c r="B130" s="86" t="s">
        <v>11</v>
      </c>
      <c r="D130" s="1"/>
    </row>
    <row r="131" spans="1:4" hidden="1" x14ac:dyDescent="0.2">
      <c r="A131" s="86" t="s">
        <v>559</v>
      </c>
      <c r="B131" s="86" t="s">
        <v>38</v>
      </c>
      <c r="D131" s="1"/>
    </row>
    <row r="132" spans="1:4" hidden="1" x14ac:dyDescent="0.2">
      <c r="A132" s="86" t="s">
        <v>559</v>
      </c>
      <c r="B132" s="86" t="s">
        <v>163</v>
      </c>
      <c r="D132" s="1"/>
    </row>
  </sheetData>
  <autoFilter ref="A1:C132">
    <filterColumn colId="1">
      <filters>
        <filter val="Reed"/>
      </filters>
    </filterColumn>
  </autoFilter>
  <mergeCells count="1">
    <mergeCell ref="F1:G1"/>
  </mergeCells>
  <dataValidations count="1">
    <dataValidation type="list" allowBlank="1" showInputMessage="1" showErrorMessage="1" sqref="B2:B132">
      <formula1>players</formula1>
    </dataValidation>
  </dataValidations>
  <pageMargins left="0.25" right="0.25" top="0.75" bottom="0.75" header="0.3" footer="0.3"/>
  <pageSetup paperSize="5" scale="88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workbookViewId="0">
      <selection activeCell="E68" sqref="E68"/>
    </sheetView>
  </sheetViews>
  <sheetFormatPr defaultRowHeight="12.75" x14ac:dyDescent="0.2"/>
  <cols>
    <col min="3" max="3" width="12.7109375" customWidth="1"/>
    <col min="4" max="4" width="22.140625" style="28" customWidth="1"/>
    <col min="5" max="5" width="21" customWidth="1"/>
    <col min="6" max="6" width="0" hidden="1" customWidth="1"/>
    <col min="7" max="7" width="23.5703125" customWidth="1"/>
    <col min="8" max="8" width="13.85546875" bestFit="1" customWidth="1"/>
    <col min="9" max="9" width="17.42578125" bestFit="1" customWidth="1"/>
    <col min="10" max="10" width="14.5703125" bestFit="1" customWidth="1"/>
  </cols>
  <sheetData>
    <row r="1" spans="1:10" ht="24" x14ac:dyDescent="0.2">
      <c r="A1" s="84" t="s">
        <v>117</v>
      </c>
      <c r="B1" s="84" t="s">
        <v>118</v>
      </c>
      <c r="C1" s="84" t="s">
        <v>384</v>
      </c>
      <c r="D1" s="155" t="s">
        <v>119</v>
      </c>
      <c r="E1" s="84" t="s">
        <v>41</v>
      </c>
      <c r="G1" s="158"/>
    </row>
    <row r="2" spans="1:10" x14ac:dyDescent="0.2">
      <c r="A2" s="156">
        <v>1</v>
      </c>
      <c r="B2" s="156">
        <v>1</v>
      </c>
      <c r="C2" s="156">
        <v>1</v>
      </c>
      <c r="D2" s="5" t="s">
        <v>128</v>
      </c>
      <c r="E2" s="86" t="s">
        <v>437</v>
      </c>
      <c r="G2" s="85"/>
    </row>
    <row r="3" spans="1:10" x14ac:dyDescent="0.2">
      <c r="A3" s="156">
        <v>2</v>
      </c>
      <c r="B3" s="156">
        <v>2</v>
      </c>
      <c r="C3" s="156">
        <v>4</v>
      </c>
      <c r="D3" s="5" t="s">
        <v>143</v>
      </c>
      <c r="E3" s="86" t="s">
        <v>419</v>
      </c>
      <c r="H3" s="56"/>
      <c r="I3" s="166"/>
      <c r="J3" s="166"/>
    </row>
    <row r="4" spans="1:10" x14ac:dyDescent="0.2">
      <c r="A4" s="156">
        <v>3</v>
      </c>
      <c r="B4" s="156">
        <v>3</v>
      </c>
      <c r="C4" s="156">
        <v>5</v>
      </c>
      <c r="D4" s="5" t="s">
        <v>196</v>
      </c>
      <c r="E4" s="86" t="s">
        <v>405</v>
      </c>
      <c r="H4" s="56"/>
      <c r="I4" s="166"/>
      <c r="J4" s="166"/>
    </row>
    <row r="5" spans="1:10" x14ac:dyDescent="0.2">
      <c r="A5" s="156">
        <v>4</v>
      </c>
      <c r="B5" s="156">
        <v>4</v>
      </c>
      <c r="C5" s="156">
        <v>2</v>
      </c>
      <c r="D5" s="5" t="s">
        <v>121</v>
      </c>
      <c r="E5" s="86" t="s">
        <v>512</v>
      </c>
      <c r="H5" s="56"/>
      <c r="I5" s="166"/>
      <c r="J5" s="166"/>
    </row>
    <row r="6" spans="1:10" x14ac:dyDescent="0.2">
      <c r="A6" s="156">
        <v>5</v>
      </c>
      <c r="B6" s="156">
        <v>5</v>
      </c>
      <c r="C6" s="156">
        <v>12</v>
      </c>
      <c r="D6" s="5" t="s">
        <v>127</v>
      </c>
      <c r="E6" s="86" t="s">
        <v>407</v>
      </c>
      <c r="H6" s="56"/>
      <c r="I6" s="166"/>
      <c r="J6" s="166"/>
    </row>
    <row r="7" spans="1:10" x14ac:dyDescent="0.2">
      <c r="A7" s="156">
        <v>6</v>
      </c>
      <c r="B7" s="156">
        <v>6</v>
      </c>
      <c r="C7" s="156">
        <v>3</v>
      </c>
      <c r="D7" s="5" t="s">
        <v>132</v>
      </c>
      <c r="E7" s="86" t="s">
        <v>440</v>
      </c>
      <c r="H7" s="56"/>
      <c r="I7" s="166"/>
      <c r="J7" s="166"/>
    </row>
    <row r="8" spans="1:10" x14ac:dyDescent="0.2">
      <c r="A8" s="156">
        <v>7</v>
      </c>
      <c r="B8" s="156">
        <v>7</v>
      </c>
      <c r="C8" s="156">
        <v>6</v>
      </c>
      <c r="D8" s="5" t="s">
        <v>122</v>
      </c>
      <c r="E8" s="86" t="s">
        <v>467</v>
      </c>
      <c r="H8" s="56"/>
      <c r="I8" s="166"/>
      <c r="J8" s="166"/>
    </row>
    <row r="9" spans="1:10" x14ac:dyDescent="0.2">
      <c r="A9" s="156">
        <v>8</v>
      </c>
      <c r="B9" s="156">
        <v>8</v>
      </c>
      <c r="C9" s="156">
        <v>7</v>
      </c>
      <c r="D9" s="5" t="s">
        <v>124</v>
      </c>
      <c r="E9" s="86" t="s">
        <v>524</v>
      </c>
      <c r="H9" s="56"/>
      <c r="I9" s="166"/>
      <c r="J9" s="166"/>
    </row>
    <row r="10" spans="1:10" x14ac:dyDescent="0.2">
      <c r="A10" s="156">
        <v>9</v>
      </c>
      <c r="B10" s="156">
        <v>10</v>
      </c>
      <c r="C10" s="156">
        <v>10</v>
      </c>
      <c r="D10" s="5" t="s">
        <v>133</v>
      </c>
      <c r="E10" s="86" t="s">
        <v>420</v>
      </c>
      <c r="H10" s="56"/>
      <c r="I10" s="166"/>
      <c r="J10" s="166"/>
    </row>
    <row r="11" spans="1:10" x14ac:dyDescent="0.2">
      <c r="A11" s="156">
        <v>10</v>
      </c>
      <c r="B11" s="156">
        <v>9</v>
      </c>
      <c r="C11" s="156">
        <v>11</v>
      </c>
      <c r="D11" s="5" t="s">
        <v>135</v>
      </c>
      <c r="E11" s="86" t="s">
        <v>522</v>
      </c>
      <c r="H11" s="56"/>
      <c r="I11" s="166"/>
      <c r="J11" s="166"/>
    </row>
    <row r="12" spans="1:10" x14ac:dyDescent="0.2">
      <c r="A12" s="156">
        <v>11</v>
      </c>
      <c r="B12" s="156">
        <v>12</v>
      </c>
      <c r="C12" s="156">
        <v>17</v>
      </c>
      <c r="D12" s="5" t="s">
        <v>161</v>
      </c>
      <c r="E12" s="86" t="s">
        <v>521</v>
      </c>
      <c r="H12" s="56"/>
      <c r="I12" s="166"/>
      <c r="J12" s="166"/>
    </row>
    <row r="13" spans="1:10" x14ac:dyDescent="0.2">
      <c r="A13" s="156">
        <v>12</v>
      </c>
      <c r="B13" s="156">
        <v>11</v>
      </c>
      <c r="C13" s="156">
        <v>9</v>
      </c>
      <c r="D13" s="5" t="s">
        <v>120</v>
      </c>
      <c r="E13" s="86" t="s">
        <v>521</v>
      </c>
      <c r="H13" s="56"/>
      <c r="I13" s="166"/>
      <c r="J13" s="166"/>
    </row>
    <row r="14" spans="1:10" x14ac:dyDescent="0.2">
      <c r="A14" s="156">
        <v>13</v>
      </c>
      <c r="B14" s="156">
        <v>13</v>
      </c>
      <c r="C14" s="156">
        <v>14</v>
      </c>
      <c r="D14" s="5" t="s">
        <v>140</v>
      </c>
      <c r="E14" s="86" t="s">
        <v>439</v>
      </c>
      <c r="H14" s="56"/>
      <c r="I14" s="166"/>
      <c r="J14" s="166"/>
    </row>
    <row r="15" spans="1:10" x14ac:dyDescent="0.2">
      <c r="A15" s="156">
        <v>14</v>
      </c>
      <c r="B15" s="156">
        <v>17</v>
      </c>
      <c r="C15" s="156">
        <v>15</v>
      </c>
      <c r="D15" s="5" t="s">
        <v>195</v>
      </c>
      <c r="E15" s="86" t="s">
        <v>420</v>
      </c>
      <c r="H15" s="56"/>
      <c r="I15" s="166"/>
      <c r="J15" s="166"/>
    </row>
    <row r="16" spans="1:10" x14ac:dyDescent="0.2">
      <c r="A16" s="156">
        <v>15</v>
      </c>
      <c r="B16" s="156">
        <v>14</v>
      </c>
      <c r="C16" s="156">
        <v>8</v>
      </c>
      <c r="D16" s="5" t="s">
        <v>126</v>
      </c>
      <c r="E16" s="86" t="s">
        <v>394</v>
      </c>
      <c r="H16" s="56"/>
      <c r="I16" s="166"/>
      <c r="J16" s="166"/>
    </row>
    <row r="17" spans="1:10" x14ac:dyDescent="0.2">
      <c r="A17" s="156">
        <v>16</v>
      </c>
      <c r="B17" s="156">
        <v>15</v>
      </c>
      <c r="C17" s="156">
        <v>16</v>
      </c>
      <c r="D17" s="5" t="s">
        <v>142</v>
      </c>
      <c r="E17" s="86" t="s">
        <v>420</v>
      </c>
      <c r="H17" s="56"/>
      <c r="I17" s="166"/>
      <c r="J17" s="166"/>
    </row>
    <row r="18" spans="1:10" x14ac:dyDescent="0.2">
      <c r="A18" s="156">
        <v>17</v>
      </c>
      <c r="B18" s="156">
        <v>16</v>
      </c>
      <c r="C18" s="156">
        <v>29</v>
      </c>
      <c r="D18" s="5" t="s">
        <v>197</v>
      </c>
      <c r="E18" s="86" t="s">
        <v>521</v>
      </c>
      <c r="F18" s="85"/>
      <c r="H18" s="56"/>
      <c r="I18" s="166"/>
      <c r="J18" s="166"/>
    </row>
    <row r="19" spans="1:10" x14ac:dyDescent="0.2">
      <c r="A19" s="156">
        <v>18</v>
      </c>
      <c r="B19" s="156">
        <v>18</v>
      </c>
      <c r="C19" s="156">
        <v>30</v>
      </c>
      <c r="D19" s="5" t="s">
        <v>136</v>
      </c>
      <c r="E19" s="86" t="s">
        <v>398</v>
      </c>
      <c r="H19" s="56"/>
      <c r="I19" s="166"/>
      <c r="J19" s="166"/>
    </row>
    <row r="20" spans="1:10" x14ac:dyDescent="0.2">
      <c r="A20" s="156">
        <v>19</v>
      </c>
      <c r="B20" s="156">
        <v>19</v>
      </c>
      <c r="C20" s="156">
        <v>31</v>
      </c>
      <c r="D20" s="5" t="s">
        <v>200</v>
      </c>
      <c r="E20" s="86" t="s">
        <v>561</v>
      </c>
      <c r="F20" s="85" t="s">
        <v>517</v>
      </c>
      <c r="H20" s="56"/>
      <c r="I20" s="166"/>
      <c r="J20" s="166"/>
    </row>
    <row r="21" spans="1:10" x14ac:dyDescent="0.2">
      <c r="A21" s="156">
        <v>20</v>
      </c>
      <c r="B21" s="156">
        <v>20</v>
      </c>
      <c r="C21" s="156">
        <v>13</v>
      </c>
      <c r="D21" s="5" t="s">
        <v>141</v>
      </c>
      <c r="E21" s="86" t="s">
        <v>390</v>
      </c>
      <c r="H21" s="56"/>
      <c r="I21" s="166"/>
      <c r="J21" s="166"/>
    </row>
    <row r="22" spans="1:10" x14ac:dyDescent="0.2">
      <c r="A22" s="156">
        <v>21</v>
      </c>
      <c r="B22" s="156">
        <v>39</v>
      </c>
      <c r="C22" s="156">
        <v>57</v>
      </c>
      <c r="D22" s="5" t="s">
        <v>123</v>
      </c>
      <c r="E22" s="86" t="s">
        <v>407</v>
      </c>
      <c r="H22" s="56"/>
      <c r="I22" s="166"/>
      <c r="J22" s="166"/>
    </row>
    <row r="23" spans="1:10" x14ac:dyDescent="0.2">
      <c r="A23" s="156">
        <v>22</v>
      </c>
      <c r="B23" s="156">
        <v>21</v>
      </c>
      <c r="C23" s="156">
        <v>19</v>
      </c>
      <c r="D23" s="5" t="s">
        <v>367</v>
      </c>
      <c r="E23" s="86" t="s">
        <v>420</v>
      </c>
      <c r="H23" s="56"/>
      <c r="I23" s="166"/>
      <c r="J23" s="166"/>
    </row>
    <row r="24" spans="1:10" x14ac:dyDescent="0.2">
      <c r="A24" s="156">
        <v>23</v>
      </c>
      <c r="B24" s="156">
        <v>22</v>
      </c>
      <c r="C24" s="156">
        <v>28</v>
      </c>
      <c r="D24" s="5" t="s">
        <v>202</v>
      </c>
      <c r="E24" s="86" t="s">
        <v>516</v>
      </c>
      <c r="H24" s="56"/>
      <c r="I24" s="166"/>
      <c r="J24" s="166"/>
    </row>
    <row r="25" spans="1:10" x14ac:dyDescent="0.2">
      <c r="A25" s="156">
        <v>24</v>
      </c>
      <c r="B25" s="156">
        <v>23</v>
      </c>
      <c r="C25" s="156">
        <v>21</v>
      </c>
      <c r="D25" s="5" t="s">
        <v>129</v>
      </c>
      <c r="E25" s="86" t="s">
        <v>519</v>
      </c>
      <c r="H25" s="56"/>
      <c r="I25" s="166"/>
      <c r="J25" s="166"/>
    </row>
    <row r="26" spans="1:10" x14ac:dyDescent="0.2">
      <c r="A26" s="156">
        <v>25</v>
      </c>
      <c r="B26" s="156">
        <v>36</v>
      </c>
      <c r="C26" s="156">
        <v>24</v>
      </c>
      <c r="D26" s="5" t="s">
        <v>138</v>
      </c>
      <c r="E26" s="86" t="s">
        <v>525</v>
      </c>
      <c r="H26" s="56"/>
      <c r="I26" s="166"/>
      <c r="J26" s="166"/>
    </row>
    <row r="27" spans="1:10" x14ac:dyDescent="0.2">
      <c r="A27" s="156">
        <v>26</v>
      </c>
      <c r="B27" s="156">
        <v>24</v>
      </c>
      <c r="C27" s="156">
        <v>32</v>
      </c>
      <c r="D27" s="5" t="s">
        <v>368</v>
      </c>
      <c r="E27" s="86" t="s">
        <v>423</v>
      </c>
      <c r="H27" s="56"/>
      <c r="I27" s="166"/>
      <c r="J27" s="166"/>
    </row>
    <row r="28" spans="1:10" x14ac:dyDescent="0.2">
      <c r="A28" s="156">
        <v>27</v>
      </c>
      <c r="B28" s="156">
        <v>25</v>
      </c>
      <c r="C28" s="156">
        <v>18</v>
      </c>
      <c r="D28" s="5" t="s">
        <v>158</v>
      </c>
      <c r="E28" s="86" t="s">
        <v>528</v>
      </c>
      <c r="F28" s="85" t="s">
        <v>552</v>
      </c>
      <c r="H28" s="56"/>
      <c r="I28" s="166"/>
      <c r="J28" s="166"/>
    </row>
    <row r="29" spans="1:10" x14ac:dyDescent="0.2">
      <c r="A29" s="156">
        <v>28</v>
      </c>
      <c r="B29" s="156">
        <v>26</v>
      </c>
      <c r="C29" s="156">
        <v>23</v>
      </c>
      <c r="D29" s="5" t="s">
        <v>151</v>
      </c>
      <c r="E29" s="86" t="s">
        <v>440</v>
      </c>
      <c r="H29" s="56"/>
      <c r="I29" s="166"/>
      <c r="J29" s="166"/>
    </row>
    <row r="30" spans="1:10" x14ac:dyDescent="0.2">
      <c r="A30" s="156">
        <v>29</v>
      </c>
      <c r="B30" s="156">
        <v>32</v>
      </c>
      <c r="C30" s="156">
        <v>147</v>
      </c>
      <c r="D30" s="5" t="s">
        <v>144</v>
      </c>
      <c r="E30" s="86" t="s">
        <v>423</v>
      </c>
      <c r="H30" s="56"/>
      <c r="I30" s="166"/>
      <c r="J30" s="166"/>
    </row>
    <row r="31" spans="1:10" x14ac:dyDescent="0.2">
      <c r="A31" s="156">
        <v>30</v>
      </c>
      <c r="B31" s="156">
        <v>28</v>
      </c>
      <c r="C31" s="156">
        <v>45</v>
      </c>
      <c r="D31" s="5" t="s">
        <v>155</v>
      </c>
      <c r="E31" s="86" t="s">
        <v>407</v>
      </c>
      <c r="H31" s="56"/>
      <c r="I31" s="166"/>
      <c r="J31" s="166"/>
    </row>
    <row r="32" spans="1:10" x14ac:dyDescent="0.2">
      <c r="A32" s="156">
        <v>31</v>
      </c>
      <c r="B32" s="156">
        <v>27</v>
      </c>
      <c r="C32" s="156">
        <v>42</v>
      </c>
      <c r="D32" s="5" t="s">
        <v>131</v>
      </c>
      <c r="E32" s="86" t="s">
        <v>512</v>
      </c>
      <c r="H32" s="56"/>
      <c r="I32" s="166"/>
      <c r="J32" s="166"/>
    </row>
    <row r="33" spans="1:10" x14ac:dyDescent="0.2">
      <c r="A33" s="156">
        <v>32</v>
      </c>
      <c r="B33" s="156">
        <v>29</v>
      </c>
      <c r="C33" s="156">
        <v>20</v>
      </c>
      <c r="D33" s="5" t="s">
        <v>130</v>
      </c>
      <c r="E33" s="86" t="s">
        <v>420</v>
      </c>
      <c r="H33" s="56"/>
      <c r="I33" s="166"/>
      <c r="J33" s="166"/>
    </row>
    <row r="34" spans="1:10" x14ac:dyDescent="0.2">
      <c r="A34" s="156">
        <v>33</v>
      </c>
      <c r="B34" s="156">
        <v>34</v>
      </c>
      <c r="C34" s="156">
        <v>69</v>
      </c>
      <c r="D34" s="5" t="s">
        <v>369</v>
      </c>
      <c r="E34" s="86" t="s">
        <v>523</v>
      </c>
      <c r="F34" s="85"/>
      <c r="H34" s="56"/>
      <c r="I34" s="166"/>
      <c r="J34" s="166"/>
    </row>
    <row r="35" spans="1:10" x14ac:dyDescent="0.2">
      <c r="A35" s="156">
        <v>34</v>
      </c>
      <c r="B35" s="156">
        <v>33</v>
      </c>
      <c r="C35" s="156">
        <v>49</v>
      </c>
      <c r="D35" s="5" t="s">
        <v>156</v>
      </c>
      <c r="E35" s="87" t="s">
        <v>406</v>
      </c>
      <c r="F35" s="85"/>
      <c r="H35" s="56"/>
      <c r="I35" s="166"/>
      <c r="J35" s="166"/>
    </row>
    <row r="36" spans="1:10" x14ac:dyDescent="0.2">
      <c r="A36" s="156">
        <v>35</v>
      </c>
      <c r="B36" s="156">
        <v>31</v>
      </c>
      <c r="C36" s="156">
        <v>55</v>
      </c>
      <c r="D36" s="5" t="s">
        <v>160</v>
      </c>
      <c r="E36" s="87" t="s">
        <v>423</v>
      </c>
      <c r="F36" s="85"/>
      <c r="H36" s="56"/>
      <c r="I36" s="166"/>
      <c r="J36" s="166"/>
    </row>
    <row r="37" spans="1:10" x14ac:dyDescent="0.2">
      <c r="A37" s="156">
        <v>36</v>
      </c>
      <c r="B37" s="156">
        <v>35</v>
      </c>
      <c r="C37" s="156">
        <v>35</v>
      </c>
      <c r="D37" s="5" t="s">
        <v>147</v>
      </c>
      <c r="E37" s="87" t="s">
        <v>521</v>
      </c>
      <c r="F37" s="85"/>
      <c r="H37" s="56"/>
      <c r="I37" s="166"/>
      <c r="J37" s="166"/>
    </row>
    <row r="38" spans="1:10" x14ac:dyDescent="0.2">
      <c r="A38" s="156">
        <v>37</v>
      </c>
      <c r="B38" s="156">
        <v>30</v>
      </c>
      <c r="C38" s="156">
        <v>25</v>
      </c>
      <c r="D38" s="5" t="s">
        <v>152</v>
      </c>
      <c r="E38" s="86" t="s">
        <v>513</v>
      </c>
      <c r="H38" s="56"/>
      <c r="I38" s="166"/>
      <c r="J38" s="166"/>
    </row>
    <row r="39" spans="1:10" x14ac:dyDescent="0.2">
      <c r="A39" s="156">
        <v>38</v>
      </c>
      <c r="B39" s="156">
        <v>37</v>
      </c>
      <c r="C39" s="156">
        <v>26</v>
      </c>
      <c r="D39" s="5" t="s">
        <v>154</v>
      </c>
      <c r="E39" s="86" t="s">
        <v>527</v>
      </c>
      <c r="H39" s="56"/>
      <c r="I39" s="166"/>
      <c r="J39" s="166"/>
    </row>
    <row r="40" spans="1:10" x14ac:dyDescent="0.2">
      <c r="A40" s="156">
        <v>39</v>
      </c>
      <c r="B40" s="156">
        <v>40</v>
      </c>
      <c r="C40" s="156">
        <v>59</v>
      </c>
      <c r="D40" s="5" t="s">
        <v>157</v>
      </c>
      <c r="E40" s="86" t="s">
        <v>518</v>
      </c>
      <c r="F40" s="85"/>
      <c r="H40" s="56"/>
      <c r="I40" s="166"/>
      <c r="J40" s="166"/>
    </row>
    <row r="41" spans="1:10" x14ac:dyDescent="0.2">
      <c r="A41" s="156">
        <v>40</v>
      </c>
      <c r="B41" s="156">
        <v>41</v>
      </c>
      <c r="C41" s="156">
        <v>36</v>
      </c>
      <c r="D41" s="5" t="s">
        <v>159</v>
      </c>
      <c r="E41" s="86" t="s">
        <v>404</v>
      </c>
      <c r="F41" s="85"/>
      <c r="H41" s="56"/>
      <c r="I41" s="166"/>
      <c r="J41" s="166"/>
    </row>
    <row r="42" spans="1:10" x14ac:dyDescent="0.2">
      <c r="A42" s="156">
        <v>41</v>
      </c>
      <c r="B42" s="156">
        <v>38</v>
      </c>
      <c r="C42" s="156">
        <v>64</v>
      </c>
      <c r="D42" s="5" t="s">
        <v>370</v>
      </c>
      <c r="E42" s="86" t="s">
        <v>440</v>
      </c>
    </row>
    <row r="43" spans="1:10" x14ac:dyDescent="0.2">
      <c r="A43" s="156">
        <v>42</v>
      </c>
      <c r="B43" s="156">
        <v>42</v>
      </c>
      <c r="C43" s="156">
        <v>48</v>
      </c>
      <c r="D43" s="5" t="s">
        <v>198</v>
      </c>
      <c r="E43" s="87" t="s">
        <v>522</v>
      </c>
    </row>
    <row r="44" spans="1:10" x14ac:dyDescent="0.2">
      <c r="A44" s="156">
        <v>43</v>
      </c>
      <c r="B44" s="156">
        <v>49</v>
      </c>
      <c r="C44" s="156">
        <v>53</v>
      </c>
      <c r="D44" s="5" t="s">
        <v>371</v>
      </c>
      <c r="E44" s="86" t="s">
        <v>437</v>
      </c>
    </row>
    <row r="45" spans="1:10" x14ac:dyDescent="0.2">
      <c r="A45" s="156">
        <v>44</v>
      </c>
      <c r="B45" s="156">
        <v>50</v>
      </c>
      <c r="C45" s="156">
        <v>150</v>
      </c>
      <c r="D45" s="5" t="s">
        <v>372</v>
      </c>
      <c r="E45" s="86" t="s">
        <v>423</v>
      </c>
    </row>
    <row r="46" spans="1:10" x14ac:dyDescent="0.2">
      <c r="A46" s="156">
        <v>45</v>
      </c>
      <c r="B46" s="156">
        <v>43</v>
      </c>
      <c r="C46" s="156">
        <v>33</v>
      </c>
      <c r="D46" s="5" t="s">
        <v>150</v>
      </c>
      <c r="E46" s="86" t="s">
        <v>521</v>
      </c>
    </row>
    <row r="47" spans="1:10" x14ac:dyDescent="0.2">
      <c r="A47" s="156">
        <v>46</v>
      </c>
      <c r="B47" s="156">
        <v>44</v>
      </c>
      <c r="C47" s="156">
        <v>78</v>
      </c>
      <c r="D47" s="5" t="s">
        <v>373</v>
      </c>
      <c r="E47" s="86" t="s">
        <v>514</v>
      </c>
    </row>
    <row r="48" spans="1:10" x14ac:dyDescent="0.2">
      <c r="A48" s="156">
        <v>47</v>
      </c>
      <c r="B48" s="156">
        <v>45</v>
      </c>
      <c r="C48" s="156">
        <v>91</v>
      </c>
      <c r="D48" s="5" t="s">
        <v>374</v>
      </c>
      <c r="E48" s="86" t="s">
        <v>406</v>
      </c>
    </row>
    <row r="49" spans="1:6" x14ac:dyDescent="0.2">
      <c r="A49" s="156">
        <v>48</v>
      </c>
      <c r="B49" s="156">
        <v>47</v>
      </c>
      <c r="C49" s="156">
        <v>103</v>
      </c>
      <c r="D49" s="5" t="s">
        <v>375</v>
      </c>
      <c r="E49" s="86" t="s">
        <v>508</v>
      </c>
      <c r="F49" s="85" t="s">
        <v>552</v>
      </c>
    </row>
    <row r="50" spans="1:6" x14ac:dyDescent="0.2">
      <c r="A50" s="156">
        <v>49</v>
      </c>
      <c r="B50" s="156">
        <v>45</v>
      </c>
      <c r="C50" s="156">
        <v>34</v>
      </c>
      <c r="D50" s="5" t="s">
        <v>153</v>
      </c>
      <c r="E50" s="86" t="s">
        <v>515</v>
      </c>
    </row>
    <row r="51" spans="1:6" x14ac:dyDescent="0.2">
      <c r="A51" s="156">
        <v>51</v>
      </c>
      <c r="B51" s="156">
        <v>64</v>
      </c>
      <c r="C51" s="156">
        <v>54</v>
      </c>
      <c r="D51" s="87" t="s">
        <v>376</v>
      </c>
      <c r="E51" s="86" t="s">
        <v>522</v>
      </c>
    </row>
    <row r="52" spans="1:6" x14ac:dyDescent="0.2">
      <c r="A52" s="156">
        <v>52</v>
      </c>
      <c r="B52" s="156">
        <v>48</v>
      </c>
      <c r="C52" s="156">
        <v>38</v>
      </c>
      <c r="D52" s="5" t="s">
        <v>199</v>
      </c>
      <c r="E52" s="86" t="s">
        <v>512</v>
      </c>
    </row>
    <row r="53" spans="1:6" x14ac:dyDescent="0.2">
      <c r="A53" s="156">
        <v>53</v>
      </c>
      <c r="B53" s="156">
        <v>52</v>
      </c>
      <c r="C53" s="156">
        <v>288</v>
      </c>
      <c r="D53" s="5" t="s">
        <v>377</v>
      </c>
      <c r="E53" s="86" t="s">
        <v>522</v>
      </c>
    </row>
    <row r="54" spans="1:6" x14ac:dyDescent="0.2">
      <c r="A54" s="156">
        <v>54</v>
      </c>
      <c r="B54" s="156">
        <v>51</v>
      </c>
      <c r="C54" s="156">
        <v>52</v>
      </c>
      <c r="D54" s="5" t="s">
        <v>162</v>
      </c>
      <c r="E54" s="86" t="s">
        <v>526</v>
      </c>
    </row>
    <row r="55" spans="1:6" x14ac:dyDescent="0.2">
      <c r="A55" s="156">
        <v>55</v>
      </c>
      <c r="B55" s="156">
        <v>56</v>
      </c>
      <c r="C55" s="156">
        <v>37</v>
      </c>
      <c r="D55" s="5" t="s">
        <v>146</v>
      </c>
      <c r="E55" s="86" t="s">
        <v>439</v>
      </c>
    </row>
    <row r="56" spans="1:6" x14ac:dyDescent="0.2">
      <c r="A56" s="156">
        <v>56</v>
      </c>
      <c r="B56" s="156">
        <v>55</v>
      </c>
      <c r="C56" s="156">
        <v>44</v>
      </c>
      <c r="D56" s="5" t="s">
        <v>378</v>
      </c>
      <c r="E56" s="86" t="s">
        <v>390</v>
      </c>
    </row>
    <row r="57" spans="1:6" x14ac:dyDescent="0.2">
      <c r="A57" s="156">
        <v>57</v>
      </c>
      <c r="B57" s="156">
        <v>57</v>
      </c>
      <c r="C57" s="156">
        <v>138</v>
      </c>
      <c r="D57" s="5" t="s">
        <v>379</v>
      </c>
      <c r="E57" s="86" t="s">
        <v>437</v>
      </c>
    </row>
    <row r="58" spans="1:6" x14ac:dyDescent="0.2">
      <c r="A58" s="156">
        <v>58</v>
      </c>
      <c r="B58" s="156">
        <v>53</v>
      </c>
      <c r="C58" s="156">
        <v>27</v>
      </c>
      <c r="D58" s="5" t="s">
        <v>137</v>
      </c>
      <c r="E58" s="86" t="s">
        <v>512</v>
      </c>
    </row>
    <row r="59" spans="1:6" x14ac:dyDescent="0.2">
      <c r="A59" s="156">
        <v>59</v>
      </c>
      <c r="B59" s="156">
        <v>58</v>
      </c>
      <c r="C59" s="156">
        <v>43</v>
      </c>
      <c r="D59" s="5" t="s">
        <v>134</v>
      </c>
      <c r="E59" s="86" t="s">
        <v>416</v>
      </c>
    </row>
    <row r="60" spans="1:6" x14ac:dyDescent="0.2">
      <c r="A60" s="156">
        <v>61</v>
      </c>
      <c r="B60" s="156">
        <v>59</v>
      </c>
      <c r="C60" s="156">
        <v>22</v>
      </c>
      <c r="D60" s="5" t="s">
        <v>125</v>
      </c>
      <c r="E60" s="86" t="s">
        <v>514</v>
      </c>
    </row>
    <row r="61" spans="1:6" x14ac:dyDescent="0.2">
      <c r="A61" s="156">
        <v>64</v>
      </c>
      <c r="B61" s="156">
        <v>61</v>
      </c>
      <c r="C61" s="156">
        <v>89</v>
      </c>
      <c r="D61" s="5" t="s">
        <v>380</v>
      </c>
      <c r="E61" s="86" t="s">
        <v>391</v>
      </c>
    </row>
    <row r="62" spans="1:6" x14ac:dyDescent="0.2">
      <c r="A62" s="156">
        <v>66</v>
      </c>
      <c r="B62" s="156">
        <v>66</v>
      </c>
      <c r="C62" s="156">
        <v>46</v>
      </c>
      <c r="D62" s="5" t="s">
        <v>145</v>
      </c>
      <c r="E62" s="86" t="s">
        <v>420</v>
      </c>
    </row>
    <row r="63" spans="1:6" x14ac:dyDescent="0.2">
      <c r="A63" s="156">
        <v>68</v>
      </c>
      <c r="B63" s="156">
        <v>69</v>
      </c>
      <c r="C63" s="156">
        <v>477</v>
      </c>
      <c r="D63" s="5" t="s">
        <v>381</v>
      </c>
      <c r="E63" s="86" t="s">
        <v>386</v>
      </c>
    </row>
    <row r="64" spans="1:6" x14ac:dyDescent="0.2">
      <c r="A64" s="156">
        <v>80</v>
      </c>
      <c r="B64" s="156">
        <v>82</v>
      </c>
      <c r="C64" s="156">
        <v>184</v>
      </c>
      <c r="D64" s="5" t="s">
        <v>382</v>
      </c>
      <c r="E64" s="86" t="s">
        <v>411</v>
      </c>
    </row>
    <row r="65" spans="1:5" x14ac:dyDescent="0.2">
      <c r="A65" s="156">
        <v>86</v>
      </c>
      <c r="B65" s="156">
        <v>87</v>
      </c>
      <c r="C65" s="156">
        <v>51</v>
      </c>
      <c r="D65" s="5" t="s">
        <v>148</v>
      </c>
      <c r="E65" s="86" t="s">
        <v>423</v>
      </c>
    </row>
    <row r="66" spans="1:5" x14ac:dyDescent="0.2">
      <c r="A66" s="156">
        <v>87</v>
      </c>
      <c r="B66" s="156">
        <v>86</v>
      </c>
      <c r="C66" s="156">
        <v>71</v>
      </c>
      <c r="D66" s="5" t="s">
        <v>149</v>
      </c>
      <c r="E66" s="86" t="s">
        <v>520</v>
      </c>
    </row>
    <row r="67" spans="1:5" x14ac:dyDescent="0.2">
      <c r="A67" s="156">
        <v>89</v>
      </c>
      <c r="B67" s="156">
        <v>88</v>
      </c>
      <c r="C67" s="156">
        <v>50</v>
      </c>
      <c r="D67" s="5" t="s">
        <v>201</v>
      </c>
      <c r="E67" s="86" t="s">
        <v>393</v>
      </c>
    </row>
    <row r="68" spans="1:5" x14ac:dyDescent="0.2">
      <c r="A68" s="156">
        <v>95</v>
      </c>
      <c r="B68" s="156">
        <v>92</v>
      </c>
      <c r="C68" s="156">
        <v>47</v>
      </c>
      <c r="D68" s="5" t="s">
        <v>139</v>
      </c>
      <c r="E68" s="86" t="s">
        <v>467</v>
      </c>
    </row>
    <row r="69" spans="1:5" x14ac:dyDescent="0.2">
      <c r="A69" s="156">
        <v>104</v>
      </c>
      <c r="B69" s="156">
        <v>105</v>
      </c>
      <c r="C69" s="156"/>
      <c r="D69" s="5" t="s">
        <v>383</v>
      </c>
      <c r="E69" s="86" t="s">
        <v>405</v>
      </c>
    </row>
    <row r="70" spans="1:5" x14ac:dyDescent="0.2">
      <c r="A70" s="157"/>
      <c r="B70" s="157"/>
      <c r="C70" s="157"/>
      <c r="D70" s="21"/>
      <c r="E70" s="2"/>
    </row>
    <row r="71" spans="1:5" x14ac:dyDescent="0.2">
      <c r="A71" s="157"/>
      <c r="B71" s="157"/>
      <c r="C71" s="157"/>
      <c r="D71" s="21"/>
      <c r="E71" s="2"/>
    </row>
    <row r="72" spans="1:5" x14ac:dyDescent="0.2">
      <c r="A72" s="157"/>
      <c r="B72" s="157"/>
      <c r="C72" s="157"/>
      <c r="D72" s="21"/>
      <c r="E72" s="2"/>
    </row>
    <row r="73" spans="1:5" x14ac:dyDescent="0.2">
      <c r="A73" s="157"/>
      <c r="B73" s="157"/>
      <c r="C73" s="157"/>
      <c r="D73" s="21"/>
      <c r="E73" s="2"/>
    </row>
    <row r="74" spans="1:5" x14ac:dyDescent="0.2">
      <c r="A74" s="157"/>
      <c r="B74" s="157"/>
      <c r="C74" s="157"/>
      <c r="D74" s="21"/>
      <c r="E74" s="2"/>
    </row>
    <row r="75" spans="1:5" x14ac:dyDescent="0.2">
      <c r="A75" s="157"/>
      <c r="B75" s="157"/>
      <c r="C75" s="157"/>
      <c r="D75" s="21"/>
      <c r="E75" s="2"/>
    </row>
    <row r="76" spans="1:5" x14ac:dyDescent="0.2">
      <c r="A76" s="157"/>
      <c r="B76" s="157"/>
      <c r="C76" s="157"/>
      <c r="D76" s="21"/>
      <c r="E76" s="2"/>
    </row>
    <row r="77" spans="1:5" x14ac:dyDescent="0.2">
      <c r="A77" s="157"/>
      <c r="B77" s="157"/>
      <c r="C77" s="157"/>
      <c r="D77" s="21"/>
      <c r="E77" s="2"/>
    </row>
    <row r="78" spans="1:5" x14ac:dyDescent="0.2">
      <c r="A78" s="157"/>
      <c r="B78" s="157"/>
      <c r="C78" s="157"/>
      <c r="D78" s="21"/>
      <c r="E78" s="2"/>
    </row>
    <row r="79" spans="1:5" x14ac:dyDescent="0.2">
      <c r="A79" s="157"/>
      <c r="B79" s="157"/>
      <c r="C79" s="157"/>
      <c r="D79" s="21"/>
      <c r="E79" s="2"/>
    </row>
    <row r="80" spans="1:5" x14ac:dyDescent="0.2">
      <c r="A80" s="157"/>
      <c r="B80" s="157"/>
      <c r="C80" s="157"/>
      <c r="D80" s="21"/>
      <c r="E80" s="2"/>
    </row>
    <row r="81" spans="1:5" x14ac:dyDescent="0.2">
      <c r="A81" s="157"/>
      <c r="B81" s="157"/>
      <c r="C81" s="157"/>
      <c r="D81" s="21"/>
      <c r="E81" s="2"/>
    </row>
    <row r="82" spans="1:5" x14ac:dyDescent="0.2">
      <c r="A82" s="157"/>
      <c r="B82" s="157"/>
      <c r="C82" s="157"/>
      <c r="D82" s="21"/>
      <c r="E82" s="2"/>
    </row>
    <row r="83" spans="1:5" x14ac:dyDescent="0.2">
      <c r="A83" s="157"/>
      <c r="B83" s="157"/>
      <c r="C83" s="157"/>
      <c r="D83" s="21"/>
      <c r="E83" s="2"/>
    </row>
    <row r="84" spans="1:5" x14ac:dyDescent="0.2">
      <c r="A84" s="157"/>
      <c r="B84" s="157"/>
      <c r="C84" s="157"/>
      <c r="D84" s="21"/>
      <c r="E84" s="2"/>
    </row>
    <row r="85" spans="1:5" x14ac:dyDescent="0.2">
      <c r="A85" s="157"/>
      <c r="B85" s="157"/>
      <c r="C85" s="157"/>
      <c r="D85" s="21"/>
      <c r="E85" s="2"/>
    </row>
    <row r="86" spans="1:5" x14ac:dyDescent="0.2">
      <c r="A86" s="157"/>
      <c r="B86" s="157"/>
      <c r="C86" s="157"/>
      <c r="D86" s="21"/>
      <c r="E86" s="2"/>
    </row>
    <row r="87" spans="1:5" x14ac:dyDescent="0.2">
      <c r="A87" s="157"/>
      <c r="B87" s="157"/>
      <c r="C87" s="157"/>
      <c r="D87" s="21"/>
      <c r="E87" s="2"/>
    </row>
    <row r="88" spans="1:5" x14ac:dyDescent="0.2">
      <c r="A88" s="157"/>
      <c r="B88" s="157"/>
      <c r="C88" s="157"/>
      <c r="D88" s="21"/>
      <c r="E88" s="2"/>
    </row>
    <row r="89" spans="1:5" x14ac:dyDescent="0.2">
      <c r="A89" s="157"/>
      <c r="B89" s="157"/>
      <c r="C89" s="157"/>
      <c r="D89" s="21"/>
      <c r="E89" s="2"/>
    </row>
    <row r="90" spans="1:5" x14ac:dyDescent="0.2">
      <c r="A90" s="157"/>
      <c r="B90" s="157"/>
      <c r="C90" s="157"/>
      <c r="D90" s="21"/>
      <c r="E90" s="2"/>
    </row>
    <row r="91" spans="1:5" x14ac:dyDescent="0.2">
      <c r="A91" s="157"/>
      <c r="B91" s="157"/>
      <c r="C91" s="157"/>
      <c r="D91" s="21"/>
      <c r="E91" s="2"/>
    </row>
    <row r="92" spans="1:5" x14ac:dyDescent="0.2">
      <c r="A92" s="157"/>
      <c r="B92" s="157"/>
      <c r="C92" s="157"/>
      <c r="D92" s="21"/>
      <c r="E92" s="2"/>
    </row>
    <row r="93" spans="1:5" x14ac:dyDescent="0.2">
      <c r="A93" s="157"/>
      <c r="B93" s="157"/>
      <c r="C93" s="157"/>
      <c r="D93" s="21"/>
      <c r="E93" s="2"/>
    </row>
    <row r="94" spans="1:5" x14ac:dyDescent="0.2">
      <c r="A94" s="157"/>
      <c r="B94" s="157"/>
      <c r="C94" s="157"/>
      <c r="D94" s="21"/>
      <c r="E94" s="2"/>
    </row>
    <row r="95" spans="1:5" x14ac:dyDescent="0.2">
      <c r="A95" s="157"/>
      <c r="B95" s="157"/>
      <c r="C95" s="157"/>
      <c r="D95" s="21"/>
      <c r="E95" s="2"/>
    </row>
    <row r="96" spans="1:5" x14ac:dyDescent="0.2">
      <c r="A96" s="157"/>
      <c r="B96" s="157"/>
      <c r="C96" s="157"/>
      <c r="D96" s="21"/>
      <c r="E96" s="2"/>
    </row>
    <row r="97" spans="1:5" x14ac:dyDescent="0.2">
      <c r="A97" s="157"/>
      <c r="B97" s="157"/>
      <c r="C97" s="157"/>
      <c r="D97" s="21"/>
      <c r="E97" s="2"/>
    </row>
    <row r="98" spans="1:5" x14ac:dyDescent="0.2">
      <c r="A98" s="157"/>
      <c r="B98" s="157"/>
      <c r="C98" s="157"/>
      <c r="D98" s="21"/>
      <c r="E98" s="2"/>
    </row>
    <row r="99" spans="1:5" x14ac:dyDescent="0.2">
      <c r="A99" s="157"/>
      <c r="B99" s="157"/>
      <c r="C99" s="157"/>
      <c r="D99" s="21"/>
      <c r="E99" s="2"/>
    </row>
    <row r="100" spans="1:5" x14ac:dyDescent="0.2">
      <c r="A100" s="157"/>
      <c r="B100" s="157"/>
      <c r="C100" s="157"/>
      <c r="D100" s="21"/>
      <c r="E100" s="2"/>
    </row>
    <row r="101" spans="1:5" x14ac:dyDescent="0.2">
      <c r="A101" s="157"/>
      <c r="B101" s="157"/>
      <c r="C101" s="157"/>
      <c r="D101" s="21"/>
      <c r="E101" s="2"/>
    </row>
    <row r="102" spans="1:5" x14ac:dyDescent="0.2">
      <c r="A102" s="157"/>
      <c r="B102" s="157"/>
      <c r="C102" s="157"/>
      <c r="D102" s="21"/>
      <c r="E102" s="2"/>
    </row>
    <row r="103" spans="1:5" x14ac:dyDescent="0.2">
      <c r="A103" s="2"/>
      <c r="B103" s="2"/>
      <c r="C103" s="2"/>
      <c r="D103" s="21"/>
      <c r="E103" s="2"/>
    </row>
  </sheetData>
  <autoFilter ref="A1:E102"/>
  <sortState ref="A2:E68">
    <sortCondition ref="A2:A68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topLeftCell="B74" zoomScale="130" zoomScaleNormal="130" workbookViewId="0">
      <selection activeCell="I29" sqref="I29:I31"/>
    </sheetView>
  </sheetViews>
  <sheetFormatPr defaultRowHeight="12.75" x14ac:dyDescent="0.2"/>
  <cols>
    <col min="1" max="1" width="11.140625" style="120" customWidth="1"/>
    <col min="2" max="2" width="14.7109375" customWidth="1"/>
    <col min="3" max="3" width="11" style="108" customWidth="1"/>
    <col min="4" max="4" width="11.140625" style="108" customWidth="1"/>
    <col min="6" max="6" width="20.42578125" customWidth="1"/>
    <col min="7" max="7" width="20.42578125" hidden="1" customWidth="1"/>
    <col min="10" max="10" width="13.42578125" customWidth="1"/>
  </cols>
  <sheetData>
    <row r="1" spans="1:13" ht="13.5" thickBot="1" x14ac:dyDescent="0.25">
      <c r="A1" s="119" t="s">
        <v>203</v>
      </c>
      <c r="B1" s="107" t="s">
        <v>20</v>
      </c>
      <c r="C1" s="144" t="s">
        <v>23</v>
      </c>
      <c r="D1" s="144" t="s">
        <v>24</v>
      </c>
      <c r="E1" s="106" t="s">
        <v>22</v>
      </c>
      <c r="F1" s="110" t="s">
        <v>208</v>
      </c>
      <c r="G1" s="139" t="s">
        <v>209</v>
      </c>
      <c r="H1" s="109" t="s">
        <v>210</v>
      </c>
      <c r="I1" s="109" t="s">
        <v>211</v>
      </c>
      <c r="J1" s="115">
        <v>0.33333333333333331</v>
      </c>
      <c r="K1" s="116">
        <v>0.34097222222222223</v>
      </c>
      <c r="M1" s="85"/>
    </row>
    <row r="2" spans="1:13" ht="13.5" thickBot="1" x14ac:dyDescent="0.25">
      <c r="A2" s="193">
        <v>0.35416666666666669</v>
      </c>
      <c r="B2" s="111" t="s">
        <v>352</v>
      </c>
      <c r="C2" s="112">
        <f t="shared" ref="C2:C28" si="0">VLOOKUP($B2,scores,5)</f>
        <v>2</v>
      </c>
      <c r="D2" s="112">
        <f t="shared" ref="D2:D28" si="1">VLOOKUP($B2,scores,7)</f>
        <v>8</v>
      </c>
      <c r="E2" s="111">
        <f>C2+D2</f>
        <v>10</v>
      </c>
      <c r="F2" s="196" t="s">
        <v>418</v>
      </c>
      <c r="G2" s="196"/>
      <c r="H2" s="187">
        <f>SUM(C2:C4)</f>
        <v>5</v>
      </c>
      <c r="I2" s="187">
        <f>SUM(D2:D4)</f>
        <v>20</v>
      </c>
      <c r="J2" s="117" t="s">
        <v>204</v>
      </c>
      <c r="K2" s="118">
        <f>K1-J1</f>
        <v>7.6388888888889173E-3</v>
      </c>
    </row>
    <row r="3" spans="1:13" x14ac:dyDescent="0.2">
      <c r="A3" s="194"/>
      <c r="B3" s="2" t="s">
        <v>387</v>
      </c>
      <c r="C3" s="34">
        <f t="shared" si="0"/>
        <v>1</v>
      </c>
      <c r="D3" s="34">
        <f t="shared" si="1"/>
        <v>6</v>
      </c>
      <c r="E3" s="2">
        <f t="shared" ref="E3:E4" si="2">C3+D3</f>
        <v>7</v>
      </c>
      <c r="F3" s="197"/>
      <c r="G3" s="199"/>
      <c r="H3" s="188"/>
      <c r="I3" s="188"/>
    </row>
    <row r="4" spans="1:13" ht="13.5" thickBot="1" x14ac:dyDescent="0.25">
      <c r="A4" s="195"/>
      <c r="B4" s="113" t="s">
        <v>351</v>
      </c>
      <c r="C4" s="114">
        <f t="shared" si="0"/>
        <v>2</v>
      </c>
      <c r="D4" s="114">
        <f t="shared" si="1"/>
        <v>6</v>
      </c>
      <c r="E4" s="113">
        <f t="shared" si="2"/>
        <v>8</v>
      </c>
      <c r="F4" s="198"/>
      <c r="G4" s="198"/>
      <c r="H4" s="189"/>
      <c r="I4" s="189"/>
    </row>
    <row r="5" spans="1:13" x14ac:dyDescent="0.2">
      <c r="A5" s="193">
        <f>A2+$K$2</f>
        <v>0.3618055555555556</v>
      </c>
      <c r="B5" s="111" t="s">
        <v>70</v>
      </c>
      <c r="C5" s="112">
        <f t="shared" si="0"/>
        <v>7</v>
      </c>
      <c r="D5" s="112">
        <f t="shared" si="1"/>
        <v>4</v>
      </c>
      <c r="E5" s="111">
        <f>C5+D5</f>
        <v>11</v>
      </c>
      <c r="F5" s="196" t="s">
        <v>394</v>
      </c>
      <c r="G5" s="196"/>
      <c r="H5" s="187">
        <f t="shared" ref="H5:I5" si="3">SUM(C5:C7)</f>
        <v>14</v>
      </c>
      <c r="I5" s="187">
        <f t="shared" si="3"/>
        <v>1</v>
      </c>
    </row>
    <row r="6" spans="1:13" x14ac:dyDescent="0.2">
      <c r="A6" s="194"/>
      <c r="B6" s="2" t="s">
        <v>79</v>
      </c>
      <c r="C6" s="34">
        <f t="shared" si="0"/>
        <v>2</v>
      </c>
      <c r="D6" s="34">
        <f t="shared" si="1"/>
        <v>0</v>
      </c>
      <c r="E6" s="2">
        <f t="shared" ref="E6:E7" si="4">C6+D6</f>
        <v>2</v>
      </c>
      <c r="F6" s="197"/>
      <c r="G6" s="199"/>
      <c r="H6" s="188"/>
      <c r="I6" s="188"/>
    </row>
    <row r="7" spans="1:13" ht="13.5" thickBot="1" x14ac:dyDescent="0.25">
      <c r="A7" s="195"/>
      <c r="B7" s="113" t="s">
        <v>182</v>
      </c>
      <c r="C7" s="114">
        <f t="shared" si="0"/>
        <v>5</v>
      </c>
      <c r="D7" s="114">
        <f t="shared" si="1"/>
        <v>-3</v>
      </c>
      <c r="E7" s="113">
        <f t="shared" si="4"/>
        <v>2</v>
      </c>
      <c r="F7" s="198"/>
      <c r="G7" s="198"/>
      <c r="H7" s="189"/>
      <c r="I7" s="189"/>
    </row>
    <row r="8" spans="1:13" x14ac:dyDescent="0.2">
      <c r="A8" s="193">
        <f t="shared" ref="A8" si="5">A5+$K$2</f>
        <v>0.36944444444444452</v>
      </c>
      <c r="B8" s="111" t="s">
        <v>69</v>
      </c>
      <c r="C8" s="112">
        <f t="shared" si="0"/>
        <v>4</v>
      </c>
      <c r="D8" s="112">
        <f t="shared" si="1"/>
        <v>7</v>
      </c>
      <c r="E8" s="111">
        <f>C8+D8</f>
        <v>11</v>
      </c>
      <c r="F8" s="196" t="s">
        <v>410</v>
      </c>
      <c r="G8" s="196"/>
      <c r="H8" s="187">
        <f t="shared" ref="H8:I8" si="6">SUM(C8:C10)</f>
        <v>17</v>
      </c>
      <c r="I8" s="187">
        <f t="shared" si="6"/>
        <v>17</v>
      </c>
    </row>
    <row r="9" spans="1:13" x14ac:dyDescent="0.2">
      <c r="A9" s="194"/>
      <c r="B9" s="2" t="s">
        <v>181</v>
      </c>
      <c r="C9" s="34">
        <f t="shared" si="0"/>
        <v>4</v>
      </c>
      <c r="D9" s="34">
        <f t="shared" si="1"/>
        <v>3</v>
      </c>
      <c r="E9" s="2">
        <f t="shared" ref="E9:E10" si="7">C9+D9</f>
        <v>7</v>
      </c>
      <c r="F9" s="197"/>
      <c r="G9" s="199"/>
      <c r="H9" s="188"/>
      <c r="I9" s="188"/>
    </row>
    <row r="10" spans="1:13" ht="13.5" thickBot="1" x14ac:dyDescent="0.25">
      <c r="A10" s="195"/>
      <c r="B10" s="113" t="s">
        <v>362</v>
      </c>
      <c r="C10" s="114">
        <f t="shared" si="0"/>
        <v>9</v>
      </c>
      <c r="D10" s="114">
        <f t="shared" si="1"/>
        <v>7</v>
      </c>
      <c r="E10" s="113">
        <f t="shared" si="7"/>
        <v>16</v>
      </c>
      <c r="F10" s="198"/>
      <c r="G10" s="198"/>
      <c r="H10" s="189"/>
      <c r="I10" s="189"/>
    </row>
    <row r="11" spans="1:13" x14ac:dyDescent="0.2">
      <c r="A11" s="193">
        <f t="shared" ref="A11" si="8">A8+$K$2</f>
        <v>0.37708333333333344</v>
      </c>
      <c r="B11" s="169" t="s">
        <v>177</v>
      </c>
      <c r="C11" s="112">
        <v>2</v>
      </c>
      <c r="D11" s="112">
        <f t="shared" si="1"/>
        <v>7</v>
      </c>
      <c r="E11" s="111">
        <f>C11+D11</f>
        <v>9</v>
      </c>
      <c r="F11" s="196" t="s">
        <v>417</v>
      </c>
      <c r="G11" s="196"/>
      <c r="H11" s="187">
        <f t="shared" ref="H11:I11" si="9">SUM(C11:C13)</f>
        <v>12</v>
      </c>
      <c r="I11" s="187">
        <f t="shared" si="9"/>
        <v>12</v>
      </c>
    </row>
    <row r="12" spans="1:13" x14ac:dyDescent="0.2">
      <c r="A12" s="194"/>
      <c r="B12" s="2" t="s">
        <v>169</v>
      </c>
      <c r="C12" s="34">
        <f t="shared" si="0"/>
        <v>5</v>
      </c>
      <c r="D12" s="34">
        <f t="shared" si="1"/>
        <v>3</v>
      </c>
      <c r="E12" s="2">
        <f t="shared" ref="E12:E13" si="10">C12+D12</f>
        <v>8</v>
      </c>
      <c r="F12" s="197"/>
      <c r="G12" s="199"/>
      <c r="H12" s="188"/>
      <c r="I12" s="188"/>
    </row>
    <row r="13" spans="1:13" ht="13.5" thickBot="1" x14ac:dyDescent="0.25">
      <c r="A13" s="195"/>
      <c r="B13" s="113" t="s">
        <v>355</v>
      </c>
      <c r="C13" s="114">
        <f>VLOOKUP($B13,scores,5)</f>
        <v>5</v>
      </c>
      <c r="D13" s="114">
        <f t="shared" si="1"/>
        <v>2</v>
      </c>
      <c r="E13" s="113">
        <f t="shared" si="10"/>
        <v>7</v>
      </c>
      <c r="F13" s="198"/>
      <c r="G13" s="198"/>
      <c r="H13" s="189"/>
      <c r="I13" s="189"/>
    </row>
    <row r="14" spans="1:13" x14ac:dyDescent="0.2">
      <c r="A14" s="193">
        <f t="shared" ref="A14" si="11">A11+$K$2</f>
        <v>0.38472222222222235</v>
      </c>
      <c r="B14" s="111" t="s">
        <v>344</v>
      </c>
      <c r="C14" s="112">
        <f t="shared" si="0"/>
        <v>2</v>
      </c>
      <c r="D14" s="112">
        <f t="shared" si="1"/>
        <v>2</v>
      </c>
      <c r="E14" s="111">
        <f>C14+D14</f>
        <v>4</v>
      </c>
      <c r="F14" s="196" t="s">
        <v>419</v>
      </c>
      <c r="G14" s="196"/>
      <c r="H14" s="187">
        <f t="shared" ref="H14:I14" si="12">SUM(C14:C16)</f>
        <v>3</v>
      </c>
      <c r="I14" s="187">
        <f t="shared" si="12"/>
        <v>5</v>
      </c>
    </row>
    <row r="15" spans="1:13" x14ac:dyDescent="0.2">
      <c r="A15" s="194"/>
      <c r="B15" s="2" t="s">
        <v>106</v>
      </c>
      <c r="C15" s="34">
        <f t="shared" si="0"/>
        <v>-2</v>
      </c>
      <c r="D15" s="34">
        <f t="shared" si="1"/>
        <v>1</v>
      </c>
      <c r="E15" s="2">
        <f t="shared" ref="E15:E16" si="13">C15+D15</f>
        <v>-1</v>
      </c>
      <c r="F15" s="197"/>
      <c r="G15" s="199"/>
      <c r="H15" s="188"/>
      <c r="I15" s="188"/>
    </row>
    <row r="16" spans="1:13" ht="13.5" thickBot="1" x14ac:dyDescent="0.25">
      <c r="A16" s="195"/>
      <c r="B16" s="113" t="s">
        <v>112</v>
      </c>
      <c r="C16" s="114">
        <f t="shared" si="0"/>
        <v>3</v>
      </c>
      <c r="D16" s="114">
        <f t="shared" si="1"/>
        <v>2</v>
      </c>
      <c r="E16" s="113">
        <f t="shared" si="13"/>
        <v>5</v>
      </c>
      <c r="F16" s="198"/>
      <c r="G16" s="198"/>
      <c r="H16" s="189"/>
      <c r="I16" s="189"/>
    </row>
    <row r="17" spans="1:9" x14ac:dyDescent="0.2">
      <c r="A17" s="193">
        <f t="shared" ref="A17" si="14">A14+$K$2</f>
        <v>0.39236111111111127</v>
      </c>
      <c r="B17" s="111" t="s">
        <v>113</v>
      </c>
      <c r="C17" s="112">
        <f t="shared" si="0"/>
        <v>2</v>
      </c>
      <c r="D17" s="112">
        <f t="shared" si="1"/>
        <v>4</v>
      </c>
      <c r="E17" s="111">
        <f>C17+D17</f>
        <v>6</v>
      </c>
      <c r="F17" s="196" t="s">
        <v>404</v>
      </c>
      <c r="G17" s="196"/>
      <c r="H17" s="187">
        <f t="shared" ref="H17:I17" si="15">SUM(C17:C19)</f>
        <v>17</v>
      </c>
      <c r="I17" s="187">
        <f t="shared" si="15"/>
        <v>14</v>
      </c>
    </row>
    <row r="18" spans="1:9" x14ac:dyDescent="0.2">
      <c r="A18" s="194"/>
      <c r="B18" s="2" t="s">
        <v>345</v>
      </c>
      <c r="C18" s="34">
        <f t="shared" si="0"/>
        <v>1</v>
      </c>
      <c r="D18" s="34">
        <f t="shared" si="1"/>
        <v>2</v>
      </c>
      <c r="E18" s="2">
        <f t="shared" ref="E18:E19" si="16">C18+D18</f>
        <v>3</v>
      </c>
      <c r="F18" s="197"/>
      <c r="G18" s="199"/>
      <c r="H18" s="188"/>
      <c r="I18" s="188"/>
    </row>
    <row r="19" spans="1:9" ht="13.5" thickBot="1" x14ac:dyDescent="0.25">
      <c r="A19" s="195"/>
      <c r="B19" s="113" t="s">
        <v>353</v>
      </c>
      <c r="C19" s="114">
        <f t="shared" si="0"/>
        <v>14</v>
      </c>
      <c r="D19" s="114">
        <f t="shared" si="1"/>
        <v>8</v>
      </c>
      <c r="E19" s="113">
        <f t="shared" si="16"/>
        <v>22</v>
      </c>
      <c r="F19" s="198"/>
      <c r="G19" s="198"/>
      <c r="H19" s="189"/>
      <c r="I19" s="189"/>
    </row>
    <row r="20" spans="1:9" x14ac:dyDescent="0.2">
      <c r="A20" s="193">
        <f t="shared" ref="A20" si="17">A17+$K$2</f>
        <v>0.40000000000000019</v>
      </c>
      <c r="B20" s="111" t="s">
        <v>67</v>
      </c>
      <c r="C20" s="112">
        <f t="shared" si="0"/>
        <v>-1</v>
      </c>
      <c r="D20" s="112">
        <f t="shared" si="1"/>
        <v>2</v>
      </c>
      <c r="E20" s="111">
        <f>C20+D20</f>
        <v>1</v>
      </c>
      <c r="F20" s="196" t="s">
        <v>411</v>
      </c>
      <c r="G20" s="196"/>
      <c r="H20" s="187">
        <f t="shared" ref="H20:I20" si="18">SUM(C20:C22)</f>
        <v>-1</v>
      </c>
      <c r="I20" s="187">
        <f t="shared" si="18"/>
        <v>6</v>
      </c>
    </row>
    <row r="21" spans="1:9" x14ac:dyDescent="0.2">
      <c r="A21" s="194"/>
      <c r="B21" s="2" t="s">
        <v>357</v>
      </c>
      <c r="C21" s="34">
        <f t="shared" si="0"/>
        <v>-1</v>
      </c>
      <c r="D21" s="34">
        <f t="shared" si="1"/>
        <v>2</v>
      </c>
      <c r="E21" s="2">
        <f t="shared" ref="E21:E22" si="19">C21+D21</f>
        <v>1</v>
      </c>
      <c r="F21" s="197"/>
      <c r="G21" s="199"/>
      <c r="H21" s="188"/>
      <c r="I21" s="188"/>
    </row>
    <row r="22" spans="1:9" ht="13.5" thickBot="1" x14ac:dyDescent="0.25">
      <c r="A22" s="195"/>
      <c r="B22" s="113" t="s">
        <v>114</v>
      </c>
      <c r="C22" s="114">
        <f t="shared" si="0"/>
        <v>1</v>
      </c>
      <c r="D22" s="114">
        <f t="shared" si="1"/>
        <v>2</v>
      </c>
      <c r="E22" s="113">
        <f t="shared" si="19"/>
        <v>3</v>
      </c>
      <c r="F22" s="198"/>
      <c r="G22" s="198"/>
      <c r="H22" s="189"/>
      <c r="I22" s="189"/>
    </row>
    <row r="23" spans="1:9" x14ac:dyDescent="0.2">
      <c r="A23" s="193">
        <f t="shared" ref="A23" si="20">A20+$K$2</f>
        <v>0.40763888888888911</v>
      </c>
      <c r="B23" s="111" t="s">
        <v>342</v>
      </c>
      <c r="C23" s="112">
        <f t="shared" si="0"/>
        <v>7</v>
      </c>
      <c r="D23" s="112">
        <f t="shared" si="1"/>
        <v>-2</v>
      </c>
      <c r="E23" s="111">
        <f>C23+D23</f>
        <v>5</v>
      </c>
      <c r="F23" s="196" t="s">
        <v>421</v>
      </c>
      <c r="G23" s="196"/>
      <c r="H23" s="187">
        <f t="shared" ref="H23:I23" si="21">SUM(C23:C25)</f>
        <v>8</v>
      </c>
      <c r="I23" s="187">
        <f t="shared" si="21"/>
        <v>7</v>
      </c>
    </row>
    <row r="24" spans="1:9" x14ac:dyDescent="0.2">
      <c r="A24" s="194"/>
      <c r="B24" s="2" t="s">
        <v>178</v>
      </c>
      <c r="C24" s="34">
        <f t="shared" si="0"/>
        <v>1</v>
      </c>
      <c r="D24" s="34">
        <f t="shared" si="1"/>
        <v>7</v>
      </c>
      <c r="E24" s="2">
        <f t="shared" ref="E24:E25" si="22">C24+D24</f>
        <v>8</v>
      </c>
      <c r="F24" s="197"/>
      <c r="G24" s="199"/>
      <c r="H24" s="188"/>
      <c r="I24" s="188"/>
    </row>
    <row r="25" spans="1:9" ht="13.5" thickBot="1" x14ac:dyDescent="0.25">
      <c r="A25" s="195"/>
      <c r="B25" s="113" t="s">
        <v>175</v>
      </c>
      <c r="C25" s="114">
        <f t="shared" si="0"/>
        <v>0</v>
      </c>
      <c r="D25" s="114">
        <f t="shared" si="1"/>
        <v>2</v>
      </c>
      <c r="E25" s="113">
        <f t="shared" si="22"/>
        <v>2</v>
      </c>
      <c r="F25" s="198"/>
      <c r="G25" s="198"/>
      <c r="H25" s="189"/>
      <c r="I25" s="189"/>
    </row>
    <row r="26" spans="1:9" x14ac:dyDescent="0.2">
      <c r="A26" s="193">
        <f t="shared" ref="A26" si="23">A23+$K$2</f>
        <v>0.41527777777777802</v>
      </c>
      <c r="B26" s="111" t="s">
        <v>107</v>
      </c>
      <c r="C26" s="112">
        <f t="shared" si="0"/>
        <v>3</v>
      </c>
      <c r="D26" s="112">
        <f t="shared" si="1"/>
        <v>4</v>
      </c>
      <c r="E26" s="111">
        <f>C26+D26</f>
        <v>7</v>
      </c>
      <c r="F26" s="196" t="s">
        <v>391</v>
      </c>
      <c r="G26" s="196"/>
      <c r="H26" s="187">
        <f t="shared" ref="H26:I26" si="24">SUM(C26:C28)</f>
        <v>4</v>
      </c>
      <c r="I26" s="187">
        <f t="shared" si="24"/>
        <v>11</v>
      </c>
    </row>
    <row r="27" spans="1:9" x14ac:dyDescent="0.2">
      <c r="A27" s="194"/>
      <c r="B27" s="2" t="s">
        <v>349</v>
      </c>
      <c r="C27" s="34">
        <f t="shared" si="0"/>
        <v>0</v>
      </c>
      <c r="D27" s="34">
        <f t="shared" si="1"/>
        <v>2</v>
      </c>
      <c r="E27" s="2">
        <f t="shared" ref="E27:E28" si="25">C27+D27</f>
        <v>2</v>
      </c>
      <c r="F27" s="197"/>
      <c r="G27" s="199"/>
      <c r="H27" s="188"/>
      <c r="I27" s="188"/>
    </row>
    <row r="28" spans="1:9" ht="13.5" thickBot="1" x14ac:dyDescent="0.25">
      <c r="A28" s="195"/>
      <c r="B28" s="113" t="s">
        <v>58</v>
      </c>
      <c r="C28" s="114">
        <f t="shared" si="0"/>
        <v>1</v>
      </c>
      <c r="D28" s="114">
        <f t="shared" si="1"/>
        <v>5</v>
      </c>
      <c r="E28" s="113">
        <f t="shared" si="25"/>
        <v>6</v>
      </c>
      <c r="F28" s="198"/>
      <c r="G28" s="198"/>
      <c r="H28" s="189"/>
      <c r="I28" s="189"/>
    </row>
    <row r="29" spans="1:9" x14ac:dyDescent="0.2">
      <c r="A29" s="209">
        <f t="shared" ref="A29" si="26">A26+$K$2</f>
        <v>0.42291666666666694</v>
      </c>
      <c r="B29" s="159" t="s">
        <v>81</v>
      </c>
      <c r="C29" s="160">
        <f>VLOOKUP($B29,'Player Scores'!$D$3:$O$90,5)</f>
        <v>1</v>
      </c>
      <c r="D29" s="160">
        <f>VLOOKUP($B29,'Player Scores'!$D$3:$O$90,7)</f>
        <v>-1</v>
      </c>
      <c r="E29" s="159">
        <f>C29+D29</f>
        <v>0</v>
      </c>
      <c r="F29" s="212" t="s">
        <v>403</v>
      </c>
      <c r="G29" s="161"/>
      <c r="H29" s="200">
        <f t="shared" ref="H29" si="27">SUM(C29:C31)</f>
        <v>7</v>
      </c>
      <c r="I29" s="187">
        <f t="shared" ref="I29" si="28">SUM(D29:D31)</f>
        <v>6</v>
      </c>
    </row>
    <row r="30" spans="1:9" x14ac:dyDescent="0.2">
      <c r="A30" s="210"/>
      <c r="B30" s="21" t="s">
        <v>356</v>
      </c>
      <c r="C30" s="103">
        <f>VLOOKUP(B30,'Player Scores'!$D$3:$O$90,5)</f>
        <v>4</v>
      </c>
      <c r="D30" s="103">
        <f>VLOOKUP($B30,'Player Scores'!$D$3:$O$90,7)</f>
        <v>4</v>
      </c>
      <c r="E30" s="21">
        <f t="shared" ref="E30:E31" si="29">C30+D30</f>
        <v>8</v>
      </c>
      <c r="F30" s="213"/>
      <c r="G30" s="162"/>
      <c r="H30" s="201"/>
      <c r="I30" s="188"/>
    </row>
    <row r="31" spans="1:9" ht="13.5" thickBot="1" x14ac:dyDescent="0.25">
      <c r="A31" s="211"/>
      <c r="B31" s="163" t="s">
        <v>103</v>
      </c>
      <c r="C31" s="164">
        <f>VLOOKUP(B31,'Player Scores'!$D$3:$O$90,5)</f>
        <v>2</v>
      </c>
      <c r="D31" s="164">
        <f>VLOOKUP($B31,'Player Scores'!$D$3:$O$90,7)</f>
        <v>3</v>
      </c>
      <c r="E31" s="163">
        <f t="shared" si="29"/>
        <v>5</v>
      </c>
      <c r="F31" s="214"/>
      <c r="G31" s="165"/>
      <c r="H31" s="202"/>
      <c r="I31" s="189"/>
    </row>
    <row r="32" spans="1:9" x14ac:dyDescent="0.2">
      <c r="A32" s="203">
        <f t="shared" ref="A32" si="30">A29+$K$2</f>
        <v>0.43055555555555586</v>
      </c>
      <c r="B32" s="130"/>
      <c r="C32" s="131" t="e">
        <f t="shared" ref="C32:C49" si="31">VLOOKUP($B32,scores,5)</f>
        <v>#N/A</v>
      </c>
      <c r="D32" s="131" t="e">
        <f t="shared" ref="D32:D49" si="32">VLOOKUP($B32,scores,7)</f>
        <v>#N/A</v>
      </c>
      <c r="E32" s="130" t="e">
        <f>C32+D32</f>
        <v>#N/A</v>
      </c>
      <c r="F32" s="206"/>
      <c r="G32" s="206"/>
      <c r="H32" s="190" t="e">
        <f t="shared" ref="H32:I32" si="33">SUM(C32:C34)</f>
        <v>#N/A</v>
      </c>
      <c r="I32" s="190" t="e">
        <f t="shared" si="33"/>
        <v>#N/A</v>
      </c>
    </row>
    <row r="33" spans="1:9" x14ac:dyDescent="0.2">
      <c r="A33" s="204"/>
      <c r="B33" s="133"/>
      <c r="C33" s="134" t="e">
        <f t="shared" si="31"/>
        <v>#N/A</v>
      </c>
      <c r="D33" s="134" t="e">
        <f t="shared" si="32"/>
        <v>#N/A</v>
      </c>
      <c r="E33" s="133" t="e">
        <f t="shared" ref="E33:E34" si="34">C33+D33</f>
        <v>#N/A</v>
      </c>
      <c r="F33" s="207"/>
      <c r="G33" s="215"/>
      <c r="H33" s="191"/>
      <c r="I33" s="191"/>
    </row>
    <row r="34" spans="1:9" ht="13.5" thickBot="1" x14ac:dyDescent="0.25">
      <c r="A34" s="205"/>
      <c r="B34" s="136"/>
      <c r="C34" s="137" t="e">
        <f t="shared" si="31"/>
        <v>#N/A</v>
      </c>
      <c r="D34" s="137" t="e">
        <f t="shared" si="32"/>
        <v>#N/A</v>
      </c>
      <c r="E34" s="136" t="e">
        <f t="shared" si="34"/>
        <v>#N/A</v>
      </c>
      <c r="F34" s="208"/>
      <c r="G34" s="208"/>
      <c r="H34" s="192"/>
      <c r="I34" s="192"/>
    </row>
    <row r="35" spans="1:9" x14ac:dyDescent="0.2">
      <c r="A35" s="193">
        <f t="shared" ref="A35" si="35">A32+$K$2</f>
        <v>0.43819444444444478</v>
      </c>
      <c r="B35" s="111" t="s">
        <v>186</v>
      </c>
      <c r="C35" s="112">
        <f t="shared" si="31"/>
        <v>-2</v>
      </c>
      <c r="D35" s="112">
        <f t="shared" si="32"/>
        <v>2</v>
      </c>
      <c r="E35" s="111">
        <f>C35+D35</f>
        <v>0</v>
      </c>
      <c r="F35" s="196" t="s">
        <v>406</v>
      </c>
      <c r="G35" s="196"/>
      <c r="H35" s="187">
        <f t="shared" ref="H35:I50" si="36">SUM(C35:C37)</f>
        <v>1</v>
      </c>
      <c r="I35" s="187">
        <f t="shared" si="36"/>
        <v>4</v>
      </c>
    </row>
    <row r="36" spans="1:9" x14ac:dyDescent="0.2">
      <c r="A36" s="194"/>
      <c r="B36" s="2" t="s">
        <v>49</v>
      </c>
      <c r="C36" s="34">
        <f t="shared" si="31"/>
        <v>2</v>
      </c>
      <c r="D36" s="34">
        <f t="shared" si="32"/>
        <v>1</v>
      </c>
      <c r="E36" s="2">
        <f t="shared" ref="E36:E37" si="37">C36+D36</f>
        <v>3</v>
      </c>
      <c r="F36" s="197"/>
      <c r="G36" s="199"/>
      <c r="H36" s="188"/>
      <c r="I36" s="188"/>
    </row>
    <row r="37" spans="1:9" ht="13.5" thickBot="1" x14ac:dyDescent="0.25">
      <c r="A37" s="195"/>
      <c r="B37" s="113" t="s">
        <v>77</v>
      </c>
      <c r="C37" s="114">
        <f t="shared" si="31"/>
        <v>1</v>
      </c>
      <c r="D37" s="114">
        <f t="shared" si="32"/>
        <v>1</v>
      </c>
      <c r="E37" s="113">
        <f t="shared" si="37"/>
        <v>2</v>
      </c>
      <c r="F37" s="198"/>
      <c r="G37" s="198"/>
      <c r="H37" s="189"/>
      <c r="I37" s="189"/>
    </row>
    <row r="38" spans="1:9" x14ac:dyDescent="0.2">
      <c r="A38" s="193">
        <f t="shared" ref="A38" si="38">A35+$K$2</f>
        <v>0.44583333333333369</v>
      </c>
      <c r="B38" s="111" t="s">
        <v>350</v>
      </c>
      <c r="C38" s="112">
        <f t="shared" si="31"/>
        <v>1</v>
      </c>
      <c r="D38" s="112">
        <f t="shared" si="32"/>
        <v>3</v>
      </c>
      <c r="E38" s="111">
        <f>C38+D38</f>
        <v>4</v>
      </c>
      <c r="F38" s="196" t="s">
        <v>405</v>
      </c>
      <c r="G38" s="196"/>
      <c r="H38" s="187">
        <f t="shared" ref="H38" si="39">SUM(C38:C40)</f>
        <v>-1</v>
      </c>
      <c r="I38" s="187">
        <f t="shared" si="36"/>
        <v>-2</v>
      </c>
    </row>
    <row r="39" spans="1:9" x14ac:dyDescent="0.2">
      <c r="A39" s="194"/>
      <c r="B39" s="2" t="s">
        <v>78</v>
      </c>
      <c r="C39" s="34">
        <f t="shared" si="31"/>
        <v>-2</v>
      </c>
      <c r="D39" s="34">
        <f t="shared" si="32"/>
        <v>-5</v>
      </c>
      <c r="E39" s="2">
        <f t="shared" ref="E39:E40" si="40">C39+D39</f>
        <v>-7</v>
      </c>
      <c r="F39" s="197"/>
      <c r="G39" s="199"/>
      <c r="H39" s="188"/>
      <c r="I39" s="188"/>
    </row>
    <row r="40" spans="1:9" ht="13.5" thickBot="1" x14ac:dyDescent="0.25">
      <c r="A40" s="195"/>
      <c r="B40" s="113" t="s">
        <v>206</v>
      </c>
      <c r="C40" s="114">
        <f t="shared" si="31"/>
        <v>0</v>
      </c>
      <c r="D40" s="114">
        <f t="shared" si="32"/>
        <v>0</v>
      </c>
      <c r="E40" s="113">
        <f t="shared" si="40"/>
        <v>0</v>
      </c>
      <c r="F40" s="198"/>
      <c r="G40" s="198"/>
      <c r="H40" s="189"/>
      <c r="I40" s="189"/>
    </row>
    <row r="41" spans="1:9" x14ac:dyDescent="0.2">
      <c r="A41" s="193">
        <f t="shared" ref="A41" si="41">A38+$K$2</f>
        <v>0.45347222222222261</v>
      </c>
      <c r="B41" s="111" t="s">
        <v>59</v>
      </c>
      <c r="C41" s="112">
        <f t="shared" si="31"/>
        <v>9</v>
      </c>
      <c r="D41" s="112">
        <f t="shared" si="32"/>
        <v>6</v>
      </c>
      <c r="E41" s="111">
        <f>C41+D41</f>
        <v>15</v>
      </c>
      <c r="F41" s="196" t="s">
        <v>422</v>
      </c>
      <c r="G41" s="196"/>
      <c r="H41" s="187">
        <f t="shared" ref="H41" si="42">SUM(C41:C43)</f>
        <v>15</v>
      </c>
      <c r="I41" s="187">
        <f t="shared" si="36"/>
        <v>6</v>
      </c>
    </row>
    <row r="42" spans="1:9" x14ac:dyDescent="0.2">
      <c r="A42" s="194"/>
      <c r="B42" s="2" t="s">
        <v>163</v>
      </c>
      <c r="C42" s="34">
        <f t="shared" si="31"/>
        <v>2</v>
      </c>
      <c r="D42" s="34">
        <f t="shared" si="32"/>
        <v>-5</v>
      </c>
      <c r="E42" s="2">
        <f t="shared" ref="E42:E43" si="43">C42+D42</f>
        <v>-3</v>
      </c>
      <c r="F42" s="197"/>
      <c r="G42" s="199"/>
      <c r="H42" s="188"/>
      <c r="I42" s="188"/>
    </row>
    <row r="43" spans="1:9" ht="13.5" thickBot="1" x14ac:dyDescent="0.25">
      <c r="A43" s="195"/>
      <c r="B43" s="113" t="s">
        <v>363</v>
      </c>
      <c r="C43" s="114">
        <f t="shared" si="31"/>
        <v>4</v>
      </c>
      <c r="D43" s="114">
        <f t="shared" si="32"/>
        <v>5</v>
      </c>
      <c r="E43" s="113">
        <f t="shared" si="43"/>
        <v>9</v>
      </c>
      <c r="F43" s="198"/>
      <c r="G43" s="198"/>
      <c r="H43" s="189"/>
      <c r="I43" s="189"/>
    </row>
    <row r="44" spans="1:9" x14ac:dyDescent="0.2">
      <c r="A44" s="193">
        <f t="shared" ref="A44" si="44">A41+$K$2</f>
        <v>0.46111111111111153</v>
      </c>
      <c r="B44" s="111" t="s">
        <v>183</v>
      </c>
      <c r="C44" s="112">
        <f t="shared" si="31"/>
        <v>1</v>
      </c>
      <c r="D44" s="112">
        <f t="shared" si="32"/>
        <v>-3</v>
      </c>
      <c r="E44" s="111">
        <f>C44+D44</f>
        <v>-2</v>
      </c>
      <c r="F44" s="196" t="s">
        <v>402</v>
      </c>
      <c r="G44" s="196"/>
      <c r="H44" s="187">
        <f t="shared" ref="H44" si="45">SUM(C44:C46)</f>
        <v>1</v>
      </c>
      <c r="I44" s="187">
        <f t="shared" si="36"/>
        <v>-6</v>
      </c>
    </row>
    <row r="45" spans="1:9" x14ac:dyDescent="0.2">
      <c r="A45" s="194"/>
      <c r="B45" s="2" t="s">
        <v>68</v>
      </c>
      <c r="C45" s="34">
        <f t="shared" si="31"/>
        <v>-3</v>
      </c>
      <c r="D45" s="34">
        <f t="shared" si="32"/>
        <v>-2</v>
      </c>
      <c r="E45" s="2">
        <f t="shared" ref="E45:E46" si="46">C45+D45</f>
        <v>-5</v>
      </c>
      <c r="F45" s="197"/>
      <c r="G45" s="199"/>
      <c r="H45" s="188"/>
      <c r="I45" s="188"/>
    </row>
    <row r="46" spans="1:9" ht="13.5" thickBot="1" x14ac:dyDescent="0.25">
      <c r="A46" s="195"/>
      <c r="B46" s="113" t="s">
        <v>54</v>
      </c>
      <c r="C46" s="114">
        <f t="shared" si="31"/>
        <v>3</v>
      </c>
      <c r="D46" s="114">
        <f t="shared" si="32"/>
        <v>-1</v>
      </c>
      <c r="E46" s="113">
        <f t="shared" si="46"/>
        <v>2</v>
      </c>
      <c r="F46" s="198"/>
      <c r="G46" s="198"/>
      <c r="H46" s="189"/>
      <c r="I46" s="189"/>
    </row>
    <row r="47" spans="1:9" x14ac:dyDescent="0.2">
      <c r="A47" s="193">
        <f t="shared" ref="A47" si="47">A44+$K$2</f>
        <v>0.46875000000000044</v>
      </c>
      <c r="B47" s="111" t="s">
        <v>84</v>
      </c>
      <c r="C47" s="112">
        <f t="shared" si="31"/>
        <v>-3</v>
      </c>
      <c r="D47" s="112">
        <f t="shared" si="32"/>
        <v>-6</v>
      </c>
      <c r="E47" s="111">
        <f>C47+D47</f>
        <v>-9</v>
      </c>
      <c r="F47" s="196" t="s">
        <v>423</v>
      </c>
      <c r="G47" s="196"/>
      <c r="H47" s="187">
        <f t="shared" ref="H47" si="48">SUM(C47:C49)</f>
        <v>-9</v>
      </c>
      <c r="I47" s="187">
        <f t="shared" si="36"/>
        <v>-2</v>
      </c>
    </row>
    <row r="48" spans="1:9" x14ac:dyDescent="0.2">
      <c r="A48" s="194"/>
      <c r="B48" s="2" t="s">
        <v>104</v>
      </c>
      <c r="C48" s="34">
        <f t="shared" si="31"/>
        <v>-3</v>
      </c>
      <c r="D48" s="34">
        <f t="shared" si="32"/>
        <v>1</v>
      </c>
      <c r="E48" s="2">
        <f t="shared" ref="E48:E49" si="49">C48+D48</f>
        <v>-2</v>
      </c>
      <c r="F48" s="197"/>
      <c r="G48" s="199"/>
      <c r="H48" s="188"/>
      <c r="I48" s="188"/>
    </row>
    <row r="49" spans="1:9" ht="13.5" thickBot="1" x14ac:dyDescent="0.25">
      <c r="A49" s="195"/>
      <c r="B49" s="113" t="s">
        <v>171</v>
      </c>
      <c r="C49" s="114">
        <f t="shared" si="31"/>
        <v>-3</v>
      </c>
      <c r="D49" s="114">
        <f t="shared" si="32"/>
        <v>3</v>
      </c>
      <c r="E49" s="113">
        <f t="shared" si="49"/>
        <v>0</v>
      </c>
      <c r="F49" s="198"/>
      <c r="G49" s="198"/>
      <c r="H49" s="189"/>
      <c r="I49" s="189"/>
    </row>
    <row r="50" spans="1:9" x14ac:dyDescent="0.2">
      <c r="A50" s="209">
        <f t="shared" ref="A50" si="50">A47+$K$2</f>
        <v>0.47638888888888936</v>
      </c>
      <c r="B50" s="159" t="s">
        <v>346</v>
      </c>
      <c r="C50" s="160">
        <f>VLOOKUP($B50,'Player Scores'!$D$3:$O$90,5)</f>
        <v>4</v>
      </c>
      <c r="D50" s="160">
        <f>VLOOKUP($B50,'Player Scores'!$D$3:$O$90,7)</f>
        <v>7</v>
      </c>
      <c r="E50" s="159">
        <f>C50+D50</f>
        <v>11</v>
      </c>
      <c r="F50" s="212" t="s">
        <v>413</v>
      </c>
      <c r="G50" s="161"/>
      <c r="H50" s="200">
        <f t="shared" ref="H50" si="51">SUM(C50:C52)</f>
        <v>7</v>
      </c>
      <c r="I50" s="200">
        <f t="shared" si="36"/>
        <v>6</v>
      </c>
    </row>
    <row r="51" spans="1:9" x14ac:dyDescent="0.2">
      <c r="A51" s="210"/>
      <c r="B51" s="21" t="s">
        <v>347</v>
      </c>
      <c r="C51" s="103">
        <f>VLOOKUP(B51,'Player Scores'!$D$3:$O$90,5)</f>
        <v>4</v>
      </c>
      <c r="D51" s="103">
        <f>VLOOKUP($B51,'Player Scores'!$D$3:$O$90,7)</f>
        <v>-1</v>
      </c>
      <c r="E51" s="21">
        <f t="shared" ref="E51:E52" si="52">C51+D51</f>
        <v>3</v>
      </c>
      <c r="F51" s="213"/>
      <c r="G51" s="162"/>
      <c r="H51" s="201"/>
      <c r="I51" s="201"/>
    </row>
    <row r="52" spans="1:9" ht="13.5" thickBot="1" x14ac:dyDescent="0.25">
      <c r="A52" s="211"/>
      <c r="B52" s="163" t="s">
        <v>348</v>
      </c>
      <c r="C52" s="164">
        <f>VLOOKUP(B52,'Player Scores'!$D$3:$O$90,5)</f>
        <v>-1</v>
      </c>
      <c r="D52" s="164">
        <f>VLOOKUP($B52,'Player Scores'!$D$3:$O$90,7)</f>
        <v>0</v>
      </c>
      <c r="E52" s="163">
        <f t="shared" si="52"/>
        <v>-1</v>
      </c>
      <c r="F52" s="214"/>
      <c r="G52" s="165"/>
      <c r="H52" s="202"/>
      <c r="I52" s="202"/>
    </row>
    <row r="53" spans="1:9" x14ac:dyDescent="0.2">
      <c r="A53" s="193">
        <f t="shared" ref="A53" si="53">A50+$K$2</f>
        <v>0.48402777777777828</v>
      </c>
      <c r="B53" s="111" t="s">
        <v>62</v>
      </c>
      <c r="C53" s="112">
        <f t="shared" ref="C53:C64" si="54">VLOOKUP($B53,scores,5)</f>
        <v>2</v>
      </c>
      <c r="D53" s="112">
        <f t="shared" ref="D53:D64" si="55">VLOOKUP($B53,scores,7)</f>
        <v>4</v>
      </c>
      <c r="E53" s="111">
        <f>C53+D53</f>
        <v>6</v>
      </c>
      <c r="F53" s="196" t="s">
        <v>424</v>
      </c>
      <c r="G53" s="196"/>
      <c r="H53" s="187">
        <f t="shared" ref="H53:I68" si="56">SUM(C53:C55)</f>
        <v>5</v>
      </c>
      <c r="I53" s="187">
        <f t="shared" si="56"/>
        <v>9</v>
      </c>
    </row>
    <row r="54" spans="1:9" x14ac:dyDescent="0.2">
      <c r="A54" s="194"/>
      <c r="B54" s="2" t="s">
        <v>174</v>
      </c>
      <c r="C54" s="34">
        <f t="shared" si="54"/>
        <v>3</v>
      </c>
      <c r="D54" s="34">
        <f t="shared" si="55"/>
        <v>1</v>
      </c>
      <c r="E54" s="2">
        <f t="shared" ref="E54:E55" si="57">C54+D54</f>
        <v>4</v>
      </c>
      <c r="F54" s="197"/>
      <c r="G54" s="199"/>
      <c r="H54" s="188"/>
      <c r="I54" s="188"/>
    </row>
    <row r="55" spans="1:9" ht="13.5" thickBot="1" x14ac:dyDescent="0.25">
      <c r="A55" s="195"/>
      <c r="B55" s="113" t="s">
        <v>366</v>
      </c>
      <c r="C55" s="114">
        <f t="shared" si="54"/>
        <v>0</v>
      </c>
      <c r="D55" s="114">
        <f t="shared" si="55"/>
        <v>4</v>
      </c>
      <c r="E55" s="113">
        <f t="shared" si="57"/>
        <v>4</v>
      </c>
      <c r="F55" s="198"/>
      <c r="G55" s="198"/>
      <c r="H55" s="189"/>
      <c r="I55" s="189"/>
    </row>
    <row r="56" spans="1:9" x14ac:dyDescent="0.2">
      <c r="A56" s="193">
        <f t="shared" ref="A56" si="58">A53+$K$2</f>
        <v>0.4916666666666672</v>
      </c>
      <c r="B56" s="111" t="s">
        <v>173</v>
      </c>
      <c r="C56" s="112">
        <f t="shared" si="54"/>
        <v>4</v>
      </c>
      <c r="D56" s="112">
        <f t="shared" si="55"/>
        <v>5</v>
      </c>
      <c r="E56" s="111">
        <f>C56+D56</f>
        <v>9</v>
      </c>
      <c r="F56" s="196" t="s">
        <v>418</v>
      </c>
      <c r="G56" s="196"/>
      <c r="H56" s="187">
        <f t="shared" ref="H56" si="59">SUM(C56:C58)</f>
        <v>9</v>
      </c>
      <c r="I56" s="187">
        <f t="shared" si="56"/>
        <v>12</v>
      </c>
    </row>
    <row r="57" spans="1:9" x14ac:dyDescent="0.2">
      <c r="A57" s="194"/>
      <c r="B57" s="2" t="s">
        <v>385</v>
      </c>
      <c r="C57" s="34">
        <f t="shared" si="54"/>
        <v>2</v>
      </c>
      <c r="D57" s="34">
        <f t="shared" si="55"/>
        <v>3</v>
      </c>
      <c r="E57" s="2">
        <f t="shared" ref="E57:E58" si="60">C57+D57</f>
        <v>5</v>
      </c>
      <c r="F57" s="197"/>
      <c r="G57" s="199"/>
      <c r="H57" s="188"/>
      <c r="I57" s="188"/>
    </row>
    <row r="58" spans="1:9" ht="13.5" thickBot="1" x14ac:dyDescent="0.25">
      <c r="A58" s="195"/>
      <c r="B58" s="113" t="s">
        <v>343</v>
      </c>
      <c r="C58" s="114">
        <f t="shared" si="54"/>
        <v>3</v>
      </c>
      <c r="D58" s="114">
        <f t="shared" si="55"/>
        <v>4</v>
      </c>
      <c r="E58" s="113">
        <f t="shared" si="60"/>
        <v>7</v>
      </c>
      <c r="F58" s="198"/>
      <c r="G58" s="198"/>
      <c r="H58" s="189"/>
      <c r="I58" s="189"/>
    </row>
    <row r="59" spans="1:9" x14ac:dyDescent="0.2">
      <c r="A59" s="193">
        <f t="shared" ref="A59" si="61">A56+$K$2</f>
        <v>0.49930555555555611</v>
      </c>
      <c r="B59" s="111" t="s">
        <v>48</v>
      </c>
      <c r="C59" s="112">
        <f t="shared" si="54"/>
        <v>4</v>
      </c>
      <c r="D59" s="112">
        <f t="shared" si="55"/>
        <v>11</v>
      </c>
      <c r="E59" s="111">
        <f>C59+D59</f>
        <v>15</v>
      </c>
      <c r="F59" s="196" t="s">
        <v>409</v>
      </c>
      <c r="G59" s="196"/>
      <c r="H59" s="187">
        <f t="shared" ref="H59" si="62">SUM(C59:C61)</f>
        <v>11</v>
      </c>
      <c r="I59" s="187">
        <f t="shared" si="56"/>
        <v>12</v>
      </c>
    </row>
    <row r="60" spans="1:9" x14ac:dyDescent="0.2">
      <c r="A60" s="194"/>
      <c r="B60" s="2" t="s">
        <v>205</v>
      </c>
      <c r="C60" s="34">
        <f t="shared" si="54"/>
        <v>6</v>
      </c>
      <c r="D60" s="34">
        <f t="shared" si="55"/>
        <v>2</v>
      </c>
      <c r="E60" s="2">
        <f t="shared" ref="E60:E61" si="63">C60+D60</f>
        <v>8</v>
      </c>
      <c r="F60" s="197"/>
      <c r="G60" s="199"/>
      <c r="H60" s="188"/>
      <c r="I60" s="188"/>
    </row>
    <row r="61" spans="1:9" ht="13.5" thickBot="1" x14ac:dyDescent="0.25">
      <c r="A61" s="195"/>
      <c r="B61" s="113" t="s">
        <v>83</v>
      </c>
      <c r="C61" s="114">
        <f t="shared" si="54"/>
        <v>1</v>
      </c>
      <c r="D61" s="114">
        <f t="shared" si="55"/>
        <v>-1</v>
      </c>
      <c r="E61" s="113">
        <f t="shared" si="63"/>
        <v>0</v>
      </c>
      <c r="F61" s="198"/>
      <c r="G61" s="198"/>
      <c r="H61" s="189"/>
      <c r="I61" s="189"/>
    </row>
    <row r="62" spans="1:9" x14ac:dyDescent="0.2">
      <c r="A62" s="193">
        <f t="shared" ref="A62" si="64">A59+$K$2</f>
        <v>0.50694444444444509</v>
      </c>
      <c r="B62" s="111" t="s">
        <v>170</v>
      </c>
      <c r="C62" s="112">
        <f t="shared" si="54"/>
        <v>0</v>
      </c>
      <c r="D62" s="112">
        <f t="shared" si="55"/>
        <v>2</v>
      </c>
      <c r="E62" s="111">
        <f>C62+D62</f>
        <v>2</v>
      </c>
      <c r="F62" s="196" t="s">
        <v>408</v>
      </c>
      <c r="G62" s="196"/>
      <c r="H62" s="187">
        <f t="shared" ref="H62" si="65">SUM(C62:C64)</f>
        <v>1</v>
      </c>
      <c r="I62" s="187">
        <f t="shared" si="56"/>
        <v>11</v>
      </c>
    </row>
    <row r="63" spans="1:9" x14ac:dyDescent="0.2">
      <c r="A63" s="194"/>
      <c r="B63" s="2" t="s">
        <v>358</v>
      </c>
      <c r="C63" s="34">
        <f t="shared" si="54"/>
        <v>-3</v>
      </c>
      <c r="D63" s="34">
        <f t="shared" si="55"/>
        <v>4</v>
      </c>
      <c r="E63" s="2">
        <f t="shared" ref="E63:E64" si="66">C63+D63</f>
        <v>1</v>
      </c>
      <c r="F63" s="197"/>
      <c r="G63" s="199"/>
      <c r="H63" s="188"/>
      <c r="I63" s="188"/>
    </row>
    <row r="64" spans="1:9" ht="13.5" thickBot="1" x14ac:dyDescent="0.25">
      <c r="A64" s="195"/>
      <c r="B64" s="113" t="s">
        <v>361</v>
      </c>
      <c r="C64" s="114">
        <f t="shared" si="54"/>
        <v>4</v>
      </c>
      <c r="D64" s="114">
        <f t="shared" si="55"/>
        <v>5</v>
      </c>
      <c r="E64" s="113">
        <f t="shared" si="66"/>
        <v>9</v>
      </c>
      <c r="F64" s="198"/>
      <c r="G64" s="198"/>
      <c r="H64" s="189"/>
      <c r="I64" s="189"/>
    </row>
    <row r="65" spans="1:9" x14ac:dyDescent="0.2">
      <c r="A65" s="203">
        <f t="shared" ref="A65" si="67">A62+$K$2</f>
        <v>0.51458333333333406</v>
      </c>
      <c r="B65" s="130"/>
      <c r="C65" s="131" t="e">
        <f>VLOOKUP($B65,'Player Scores'!$D$3:$O$90,5)</f>
        <v>#N/A</v>
      </c>
      <c r="D65" s="131" t="e">
        <f>VLOOKUP($B65,'Player Scores'!$D$3:$O$90,7)</f>
        <v>#N/A</v>
      </c>
      <c r="E65" s="130" t="e">
        <f>C65+D65</f>
        <v>#N/A</v>
      </c>
      <c r="F65" s="206"/>
      <c r="G65" s="132"/>
      <c r="H65" s="190" t="e">
        <f t="shared" ref="H65" si="68">SUM(C65:C67)</f>
        <v>#N/A</v>
      </c>
      <c r="I65" s="190" t="e">
        <f t="shared" si="56"/>
        <v>#N/A</v>
      </c>
    </row>
    <row r="66" spans="1:9" x14ac:dyDescent="0.2">
      <c r="A66" s="204"/>
      <c r="B66" s="133"/>
      <c r="C66" s="134" t="e">
        <f>VLOOKUP(B66,'Player Scores'!$D$3:$O$90,5)</f>
        <v>#N/A</v>
      </c>
      <c r="D66" s="134" t="e">
        <f>VLOOKUP($B66,'Player Scores'!$D$3:$O$90,7)</f>
        <v>#N/A</v>
      </c>
      <c r="E66" s="133" t="e">
        <f t="shared" ref="E66:E67" si="69">C66+D66</f>
        <v>#N/A</v>
      </c>
      <c r="F66" s="207"/>
      <c r="G66" s="135"/>
      <c r="H66" s="191"/>
      <c r="I66" s="191"/>
    </row>
    <row r="67" spans="1:9" ht="13.5" thickBot="1" x14ac:dyDescent="0.25">
      <c r="A67" s="205"/>
      <c r="B67" s="136"/>
      <c r="C67" s="137" t="e">
        <f>VLOOKUP(B67,'Player Scores'!$D$3:$O$90,5)</f>
        <v>#N/A</v>
      </c>
      <c r="D67" s="137" t="e">
        <f>VLOOKUP($B67,'Player Scores'!$D$3:$O$90,7)</f>
        <v>#N/A</v>
      </c>
      <c r="E67" s="136" t="e">
        <f t="shared" si="69"/>
        <v>#N/A</v>
      </c>
      <c r="F67" s="208"/>
      <c r="G67" s="138"/>
      <c r="H67" s="192"/>
      <c r="I67" s="192"/>
    </row>
    <row r="68" spans="1:9" x14ac:dyDescent="0.2">
      <c r="A68" s="193">
        <f t="shared" ref="A68" si="70">A65+$K$2</f>
        <v>0.52222222222222303</v>
      </c>
      <c r="B68" s="111" t="s">
        <v>63</v>
      </c>
      <c r="C68" s="112">
        <f t="shared" ref="C68:C94" si="71">VLOOKUP($B68,scores,5)</f>
        <v>4</v>
      </c>
      <c r="D68" s="112">
        <f t="shared" ref="D68:D94" si="72">VLOOKUP($B68,scores,7)</f>
        <v>8</v>
      </c>
      <c r="E68" s="111">
        <f>C68+D68</f>
        <v>12</v>
      </c>
      <c r="F68" s="196" t="s">
        <v>417</v>
      </c>
      <c r="G68" s="196"/>
      <c r="H68" s="187">
        <f t="shared" ref="H68" si="73">SUM(C68:C70)</f>
        <v>10</v>
      </c>
      <c r="I68" s="187">
        <f t="shared" si="56"/>
        <v>10</v>
      </c>
    </row>
    <row r="69" spans="1:9" x14ac:dyDescent="0.2">
      <c r="A69" s="194"/>
      <c r="B69" s="2" t="s">
        <v>207</v>
      </c>
      <c r="C69" s="34">
        <f t="shared" si="71"/>
        <v>1</v>
      </c>
      <c r="D69" s="34">
        <f t="shared" si="72"/>
        <v>0</v>
      </c>
      <c r="E69" s="2">
        <f t="shared" ref="E69:E70" si="74">C69+D69</f>
        <v>1</v>
      </c>
      <c r="F69" s="197"/>
      <c r="G69" s="199"/>
      <c r="H69" s="188"/>
      <c r="I69" s="188"/>
    </row>
    <row r="70" spans="1:9" ht="13.5" thickBot="1" x14ac:dyDescent="0.25">
      <c r="A70" s="195"/>
      <c r="B70" s="113" t="s">
        <v>365</v>
      </c>
      <c r="C70" s="114">
        <f t="shared" si="71"/>
        <v>5</v>
      </c>
      <c r="D70" s="114">
        <f t="shared" si="72"/>
        <v>2</v>
      </c>
      <c r="E70" s="113">
        <f t="shared" si="74"/>
        <v>7</v>
      </c>
      <c r="F70" s="198"/>
      <c r="G70" s="198"/>
      <c r="H70" s="189"/>
      <c r="I70" s="189"/>
    </row>
    <row r="71" spans="1:9" x14ac:dyDescent="0.2">
      <c r="A71" s="193">
        <f t="shared" ref="A71" si="75">A68+$K$2</f>
        <v>0.529861111111112</v>
      </c>
      <c r="B71" s="111" t="s">
        <v>61</v>
      </c>
      <c r="C71" s="112">
        <f t="shared" si="71"/>
        <v>2</v>
      </c>
      <c r="D71" s="112">
        <f t="shared" si="72"/>
        <v>2</v>
      </c>
      <c r="E71" s="111">
        <f>C71+D71</f>
        <v>4</v>
      </c>
      <c r="F71" s="196" t="s">
        <v>420</v>
      </c>
      <c r="G71" s="196"/>
      <c r="H71" s="187">
        <f t="shared" ref="H71:I86" si="76">SUM(C71:C73)</f>
        <v>2</v>
      </c>
      <c r="I71" s="187">
        <f t="shared" si="76"/>
        <v>9</v>
      </c>
    </row>
    <row r="72" spans="1:9" x14ac:dyDescent="0.2">
      <c r="A72" s="194"/>
      <c r="B72" s="2" t="s">
        <v>354</v>
      </c>
      <c r="C72" s="34">
        <f t="shared" si="71"/>
        <v>-4</v>
      </c>
      <c r="D72" s="34">
        <f t="shared" si="72"/>
        <v>2</v>
      </c>
      <c r="E72" s="2">
        <f t="shared" ref="E72:E73" si="77">C72+D72</f>
        <v>-2</v>
      </c>
      <c r="F72" s="197"/>
      <c r="G72" s="199"/>
      <c r="H72" s="188"/>
      <c r="I72" s="188"/>
    </row>
    <row r="73" spans="1:9" ht="13.5" thickBot="1" x14ac:dyDescent="0.25">
      <c r="A73" s="195"/>
      <c r="B73" s="113" t="s">
        <v>173</v>
      </c>
      <c r="C73" s="114">
        <f t="shared" si="71"/>
        <v>4</v>
      </c>
      <c r="D73" s="114">
        <f t="shared" si="72"/>
        <v>5</v>
      </c>
      <c r="E73" s="113">
        <f t="shared" si="77"/>
        <v>9</v>
      </c>
      <c r="F73" s="198"/>
      <c r="G73" s="198"/>
      <c r="H73" s="189"/>
      <c r="I73" s="189"/>
    </row>
    <row r="74" spans="1:9" x14ac:dyDescent="0.2">
      <c r="A74" s="193">
        <f t="shared" ref="A74" si="78">A71+$K$2</f>
        <v>0.53750000000000098</v>
      </c>
      <c r="B74" s="111" t="s">
        <v>65</v>
      </c>
      <c r="C74" s="112">
        <f t="shared" si="71"/>
        <v>0</v>
      </c>
      <c r="D74" s="112">
        <f t="shared" si="72"/>
        <v>6</v>
      </c>
      <c r="E74" s="111">
        <f>C74+D74</f>
        <v>6</v>
      </c>
      <c r="F74" s="196" t="s">
        <v>415</v>
      </c>
      <c r="G74" s="196"/>
      <c r="H74" s="187">
        <f t="shared" ref="H74" si="79">SUM(C74:C76)</f>
        <v>11</v>
      </c>
      <c r="I74" s="187">
        <f t="shared" si="76"/>
        <v>15</v>
      </c>
    </row>
    <row r="75" spans="1:9" x14ac:dyDescent="0.2">
      <c r="A75" s="194"/>
      <c r="B75" s="2" t="s">
        <v>66</v>
      </c>
      <c r="C75" s="34">
        <f t="shared" si="71"/>
        <v>4</v>
      </c>
      <c r="D75" s="34">
        <f t="shared" si="72"/>
        <v>1</v>
      </c>
      <c r="E75" s="2">
        <f t="shared" ref="E75:E76" si="80">C75+D75</f>
        <v>5</v>
      </c>
      <c r="F75" s="197"/>
      <c r="G75" s="199"/>
      <c r="H75" s="188"/>
      <c r="I75" s="188"/>
    </row>
    <row r="76" spans="1:9" ht="13.5" thickBot="1" x14ac:dyDescent="0.25">
      <c r="A76" s="195"/>
      <c r="B76" s="113" t="s">
        <v>359</v>
      </c>
      <c r="C76" s="114">
        <f t="shared" si="71"/>
        <v>7</v>
      </c>
      <c r="D76" s="114">
        <f t="shared" si="72"/>
        <v>8</v>
      </c>
      <c r="E76" s="113">
        <f t="shared" si="80"/>
        <v>15</v>
      </c>
      <c r="F76" s="198"/>
      <c r="G76" s="198"/>
      <c r="H76" s="189"/>
      <c r="I76" s="189"/>
    </row>
    <row r="77" spans="1:9" x14ac:dyDescent="0.2">
      <c r="A77" s="193">
        <f t="shared" ref="A77" si="81">A74+$K$2</f>
        <v>0.54513888888888995</v>
      </c>
      <c r="B77" s="111" t="s">
        <v>116</v>
      </c>
      <c r="C77" s="112">
        <f t="shared" si="71"/>
        <v>0</v>
      </c>
      <c r="D77" s="112">
        <f t="shared" si="72"/>
        <v>3</v>
      </c>
      <c r="E77" s="111">
        <f>C77+D77</f>
        <v>3</v>
      </c>
      <c r="F77" s="196" t="s">
        <v>414</v>
      </c>
      <c r="G77" s="196"/>
      <c r="H77" s="187">
        <f t="shared" ref="H77" si="82">SUM(C77:C79)</f>
        <v>0</v>
      </c>
      <c r="I77" s="187">
        <f t="shared" si="76"/>
        <v>15</v>
      </c>
    </row>
    <row r="78" spans="1:9" x14ac:dyDescent="0.2">
      <c r="A78" s="194"/>
      <c r="B78" s="2" t="s">
        <v>179</v>
      </c>
      <c r="C78" s="34">
        <f t="shared" si="71"/>
        <v>1</v>
      </c>
      <c r="D78" s="34">
        <f t="shared" si="72"/>
        <v>6</v>
      </c>
      <c r="E78" s="2">
        <f t="shared" ref="E78:E79" si="83">C78+D78</f>
        <v>7</v>
      </c>
      <c r="F78" s="197"/>
      <c r="G78" s="199"/>
      <c r="H78" s="188"/>
      <c r="I78" s="188"/>
    </row>
    <row r="79" spans="1:9" ht="13.5" thickBot="1" x14ac:dyDescent="0.25">
      <c r="A79" s="195"/>
      <c r="B79" s="113" t="s">
        <v>364</v>
      </c>
      <c r="C79" s="114">
        <f t="shared" si="71"/>
        <v>-1</v>
      </c>
      <c r="D79" s="114">
        <f t="shared" si="72"/>
        <v>6</v>
      </c>
      <c r="E79" s="113">
        <f t="shared" si="83"/>
        <v>5</v>
      </c>
      <c r="F79" s="198"/>
      <c r="G79" s="198"/>
      <c r="H79" s="189"/>
      <c r="I79" s="189"/>
    </row>
    <row r="80" spans="1:9" x14ac:dyDescent="0.2">
      <c r="A80" s="193">
        <f t="shared" ref="A80" si="84">A77+$K$2</f>
        <v>0.55277777777777892</v>
      </c>
      <c r="B80" s="111" t="s">
        <v>184</v>
      </c>
      <c r="C80" s="112">
        <f t="shared" si="71"/>
        <v>6</v>
      </c>
      <c r="D80" s="112">
        <f t="shared" si="72"/>
        <v>4</v>
      </c>
      <c r="E80" s="111">
        <f>C80+D80</f>
        <v>10</v>
      </c>
      <c r="F80" s="196" t="s">
        <v>416</v>
      </c>
      <c r="G80" s="196"/>
      <c r="H80" s="187">
        <f t="shared" ref="H80" si="85">SUM(C80:C82)</f>
        <v>13</v>
      </c>
      <c r="I80" s="187">
        <f t="shared" si="76"/>
        <v>12</v>
      </c>
    </row>
    <row r="81" spans="1:9" x14ac:dyDescent="0.2">
      <c r="A81" s="194"/>
      <c r="B81" s="2" t="s">
        <v>360</v>
      </c>
      <c r="C81" s="34">
        <f t="shared" si="71"/>
        <v>5</v>
      </c>
      <c r="D81" s="34">
        <f t="shared" si="72"/>
        <v>5</v>
      </c>
      <c r="E81" s="2">
        <f t="shared" ref="E81:E82" si="86">C81+D81</f>
        <v>10</v>
      </c>
      <c r="F81" s="197"/>
      <c r="G81" s="199"/>
      <c r="H81" s="188"/>
      <c r="I81" s="188"/>
    </row>
    <row r="82" spans="1:9" ht="13.5" thickBot="1" x14ac:dyDescent="0.25">
      <c r="A82" s="195"/>
      <c r="B82" s="113" t="s">
        <v>172</v>
      </c>
      <c r="C82" s="114">
        <f t="shared" si="71"/>
        <v>2</v>
      </c>
      <c r="D82" s="114">
        <f t="shared" si="72"/>
        <v>3</v>
      </c>
      <c r="E82" s="113">
        <f t="shared" si="86"/>
        <v>5</v>
      </c>
      <c r="F82" s="198"/>
      <c r="G82" s="198"/>
      <c r="H82" s="189"/>
      <c r="I82" s="189"/>
    </row>
    <row r="83" spans="1:9" x14ac:dyDescent="0.2">
      <c r="A83" s="193">
        <f t="shared" ref="A83" si="87">A80+$K$2</f>
        <v>0.5604166666666679</v>
      </c>
      <c r="B83" s="111" t="s">
        <v>11</v>
      </c>
      <c r="C83" s="112">
        <f t="shared" si="71"/>
        <v>-2</v>
      </c>
      <c r="D83" s="112">
        <f t="shared" si="72"/>
        <v>7</v>
      </c>
      <c r="E83" s="111">
        <f>C83+D83</f>
        <v>5</v>
      </c>
      <c r="F83" s="196" t="s">
        <v>407</v>
      </c>
      <c r="G83" s="196"/>
      <c r="H83" s="187">
        <f t="shared" ref="H83" si="88">SUM(C83:C85)</f>
        <v>-8</v>
      </c>
      <c r="I83" s="187">
        <f t="shared" si="76"/>
        <v>10</v>
      </c>
    </row>
    <row r="84" spans="1:9" x14ac:dyDescent="0.2">
      <c r="A84" s="194"/>
      <c r="B84" s="2" t="s">
        <v>50</v>
      </c>
      <c r="C84" s="34">
        <f t="shared" si="71"/>
        <v>-2</v>
      </c>
      <c r="D84" s="34">
        <f t="shared" si="72"/>
        <v>0</v>
      </c>
      <c r="E84" s="2">
        <f t="shared" ref="E84:E85" si="89">C84+D84</f>
        <v>-2</v>
      </c>
      <c r="F84" s="197"/>
      <c r="G84" s="199"/>
      <c r="H84" s="188"/>
      <c r="I84" s="188"/>
    </row>
    <row r="85" spans="1:9" ht="13.5" thickBot="1" x14ac:dyDescent="0.25">
      <c r="A85" s="195"/>
      <c r="B85" s="113" t="s">
        <v>55</v>
      </c>
      <c r="C85" s="114">
        <f t="shared" si="71"/>
        <v>-4</v>
      </c>
      <c r="D85" s="114">
        <f t="shared" si="72"/>
        <v>3</v>
      </c>
      <c r="E85" s="113">
        <f t="shared" si="89"/>
        <v>-1</v>
      </c>
      <c r="F85" s="198"/>
      <c r="G85" s="198"/>
      <c r="H85" s="189"/>
      <c r="I85" s="189"/>
    </row>
    <row r="86" spans="1:9" x14ac:dyDescent="0.2">
      <c r="A86" s="193">
        <f t="shared" ref="A86" si="90">A83+$K$2</f>
        <v>0.56805555555555687</v>
      </c>
      <c r="B86" s="111" t="s">
        <v>53</v>
      </c>
      <c r="C86" s="112">
        <f t="shared" si="71"/>
        <v>3</v>
      </c>
      <c r="D86" s="112">
        <f t="shared" si="72"/>
        <v>1</v>
      </c>
      <c r="E86" s="111">
        <f>C86+D86</f>
        <v>4</v>
      </c>
      <c r="F86" s="196" t="s">
        <v>412</v>
      </c>
      <c r="G86" s="196"/>
      <c r="H86" s="187">
        <f t="shared" ref="H86" si="91">SUM(C86:C88)</f>
        <v>3</v>
      </c>
      <c r="I86" s="187">
        <f t="shared" si="76"/>
        <v>-4</v>
      </c>
    </row>
    <row r="87" spans="1:9" x14ac:dyDescent="0.2">
      <c r="A87" s="194"/>
      <c r="B87" s="2" t="s">
        <v>38</v>
      </c>
      <c r="C87" s="34">
        <f t="shared" si="71"/>
        <v>-3</v>
      </c>
      <c r="D87" s="34">
        <f t="shared" si="72"/>
        <v>-1</v>
      </c>
      <c r="E87" s="2">
        <f t="shared" ref="E87:E88" si="92">C87+D87</f>
        <v>-4</v>
      </c>
      <c r="F87" s="197"/>
      <c r="G87" s="199"/>
      <c r="H87" s="188"/>
      <c r="I87" s="188"/>
    </row>
    <row r="88" spans="1:9" ht="13.5" thickBot="1" x14ac:dyDescent="0.25">
      <c r="A88" s="195"/>
      <c r="B88" s="113" t="s">
        <v>180</v>
      </c>
      <c r="C88" s="114">
        <f t="shared" si="71"/>
        <v>3</v>
      </c>
      <c r="D88" s="114">
        <f t="shared" si="72"/>
        <v>-4</v>
      </c>
      <c r="E88" s="113">
        <f t="shared" si="92"/>
        <v>-1</v>
      </c>
      <c r="F88" s="198"/>
      <c r="G88" s="198"/>
      <c r="H88" s="189"/>
      <c r="I88" s="189"/>
    </row>
    <row r="89" spans="1:9" x14ac:dyDescent="0.2">
      <c r="A89" s="193">
        <f t="shared" ref="A89" si="93">A86+$K$2</f>
        <v>0.57569444444444584</v>
      </c>
      <c r="B89" s="111" t="s">
        <v>82</v>
      </c>
      <c r="C89" s="112">
        <f t="shared" si="71"/>
        <v>-6</v>
      </c>
      <c r="D89" s="112">
        <f t="shared" si="72"/>
        <v>2</v>
      </c>
      <c r="E89" s="111">
        <f>C89+D89</f>
        <v>-4</v>
      </c>
      <c r="F89" s="196" t="s">
        <v>411</v>
      </c>
      <c r="G89" s="196"/>
      <c r="H89" s="187">
        <f t="shared" ref="H89:I92" si="94">SUM(C89:C91)</f>
        <v>-5</v>
      </c>
      <c r="I89" s="187">
        <f t="shared" si="94"/>
        <v>8</v>
      </c>
    </row>
    <row r="90" spans="1:9" x14ac:dyDescent="0.2">
      <c r="A90" s="194"/>
      <c r="B90" s="2" t="s">
        <v>176</v>
      </c>
      <c r="C90" s="34">
        <f t="shared" si="71"/>
        <v>2</v>
      </c>
      <c r="D90" s="34">
        <f t="shared" si="72"/>
        <v>7</v>
      </c>
      <c r="E90" s="2">
        <f t="shared" ref="E90:E91" si="95">C90+D90</f>
        <v>9</v>
      </c>
      <c r="F90" s="197"/>
      <c r="G90" s="199"/>
      <c r="H90" s="188"/>
      <c r="I90" s="188"/>
    </row>
    <row r="91" spans="1:9" ht="13.5" thickBot="1" x14ac:dyDescent="0.25">
      <c r="A91" s="195"/>
      <c r="B91" s="113" t="s">
        <v>64</v>
      </c>
      <c r="C91" s="114">
        <f t="shared" si="71"/>
        <v>-1</v>
      </c>
      <c r="D91" s="114">
        <f t="shared" si="72"/>
        <v>-1</v>
      </c>
      <c r="E91" s="113">
        <f t="shared" si="95"/>
        <v>-2</v>
      </c>
      <c r="F91" s="198"/>
      <c r="G91" s="198"/>
      <c r="H91" s="189"/>
      <c r="I91" s="189"/>
    </row>
    <row r="92" spans="1:9" x14ac:dyDescent="0.2">
      <c r="A92" s="193">
        <f t="shared" ref="A92" si="96">A89+$K$2</f>
        <v>0.58333333333333481</v>
      </c>
      <c r="B92" s="111" t="s">
        <v>51</v>
      </c>
      <c r="C92" s="112">
        <f t="shared" si="71"/>
        <v>0</v>
      </c>
      <c r="D92" s="112">
        <f t="shared" si="72"/>
        <v>-2</v>
      </c>
      <c r="E92" s="111">
        <f>C92+D92</f>
        <v>-2</v>
      </c>
      <c r="F92" s="196" t="s">
        <v>403</v>
      </c>
      <c r="G92" s="196"/>
      <c r="H92" s="187">
        <f t="shared" ref="H92" si="97">SUM(C92:C94)</f>
        <v>-2</v>
      </c>
      <c r="I92" s="187">
        <f t="shared" si="94"/>
        <v>-2</v>
      </c>
    </row>
    <row r="93" spans="1:9" x14ac:dyDescent="0.2">
      <c r="A93" s="194"/>
      <c r="B93" s="2" t="s">
        <v>185</v>
      </c>
      <c r="C93" s="34">
        <f t="shared" si="71"/>
        <v>1</v>
      </c>
      <c r="D93" s="34">
        <f t="shared" si="72"/>
        <v>-4</v>
      </c>
      <c r="E93" s="2">
        <f t="shared" ref="E93:E94" si="98">C93+D93</f>
        <v>-3</v>
      </c>
      <c r="F93" s="197"/>
      <c r="G93" s="199"/>
      <c r="H93" s="188"/>
      <c r="I93" s="188"/>
    </row>
    <row r="94" spans="1:9" ht="13.5" thickBot="1" x14ac:dyDescent="0.25">
      <c r="A94" s="195"/>
      <c r="B94" s="113" t="s">
        <v>115</v>
      </c>
      <c r="C94" s="114">
        <f t="shared" si="71"/>
        <v>-3</v>
      </c>
      <c r="D94" s="114">
        <f t="shared" si="72"/>
        <v>4</v>
      </c>
      <c r="E94" s="113">
        <f t="shared" si="98"/>
        <v>1</v>
      </c>
      <c r="F94" s="198"/>
      <c r="G94" s="198"/>
      <c r="H94" s="189"/>
      <c r="I94" s="189"/>
    </row>
  </sheetData>
  <autoFilter ref="A1:K94"/>
  <mergeCells count="152">
    <mergeCell ref="F2:F4"/>
    <mergeCell ref="H2:H4"/>
    <mergeCell ref="A2:A4"/>
    <mergeCell ref="A5:A7"/>
    <mergeCell ref="F5:F7"/>
    <mergeCell ref="H5:H7"/>
    <mergeCell ref="G2:G4"/>
    <mergeCell ref="G5:G7"/>
    <mergeCell ref="A8:A10"/>
    <mergeCell ref="F8:F10"/>
    <mergeCell ref="H8:H10"/>
    <mergeCell ref="A11:A13"/>
    <mergeCell ref="F11:F13"/>
    <mergeCell ref="H11:H13"/>
    <mergeCell ref="G8:G10"/>
    <mergeCell ref="G11:G13"/>
    <mergeCell ref="A14:A16"/>
    <mergeCell ref="F14:F16"/>
    <mergeCell ref="H14:H16"/>
    <mergeCell ref="A17:A19"/>
    <mergeCell ref="F17:F19"/>
    <mergeCell ref="H17:H19"/>
    <mergeCell ref="G14:G16"/>
    <mergeCell ref="G17:G19"/>
    <mergeCell ref="A20:A22"/>
    <mergeCell ref="F20:F22"/>
    <mergeCell ref="H20:H22"/>
    <mergeCell ref="A23:A25"/>
    <mergeCell ref="F23:F25"/>
    <mergeCell ref="H23:H25"/>
    <mergeCell ref="G20:G22"/>
    <mergeCell ref="G23:G25"/>
    <mergeCell ref="A26:A28"/>
    <mergeCell ref="F26:F28"/>
    <mergeCell ref="H26:H28"/>
    <mergeCell ref="A29:A31"/>
    <mergeCell ref="F29:F31"/>
    <mergeCell ref="H29:H31"/>
    <mergeCell ref="G26:G28"/>
    <mergeCell ref="A32:A34"/>
    <mergeCell ref="F32:F34"/>
    <mergeCell ref="H32:H34"/>
    <mergeCell ref="A35:A37"/>
    <mergeCell ref="F35:F37"/>
    <mergeCell ref="H35:H37"/>
    <mergeCell ref="G32:G34"/>
    <mergeCell ref="G35:G37"/>
    <mergeCell ref="A38:A40"/>
    <mergeCell ref="F38:F40"/>
    <mergeCell ref="H38:H40"/>
    <mergeCell ref="A41:A43"/>
    <mergeCell ref="F41:F43"/>
    <mergeCell ref="H41:H43"/>
    <mergeCell ref="G38:G40"/>
    <mergeCell ref="G41:G43"/>
    <mergeCell ref="A44:A46"/>
    <mergeCell ref="F44:F46"/>
    <mergeCell ref="H44:H46"/>
    <mergeCell ref="A47:A49"/>
    <mergeCell ref="F47:F49"/>
    <mergeCell ref="H47:H49"/>
    <mergeCell ref="G44:G46"/>
    <mergeCell ref="G47:G49"/>
    <mergeCell ref="A50:A52"/>
    <mergeCell ref="F50:F52"/>
    <mergeCell ref="H50:H52"/>
    <mergeCell ref="A53:A55"/>
    <mergeCell ref="F53:F55"/>
    <mergeCell ref="H53:H55"/>
    <mergeCell ref="G53:G55"/>
    <mergeCell ref="A56:A58"/>
    <mergeCell ref="F56:F58"/>
    <mergeCell ref="H56:H58"/>
    <mergeCell ref="A59:A61"/>
    <mergeCell ref="F59:F61"/>
    <mergeCell ref="H59:H61"/>
    <mergeCell ref="G56:G58"/>
    <mergeCell ref="G59:G61"/>
    <mergeCell ref="A62:A64"/>
    <mergeCell ref="F62:F64"/>
    <mergeCell ref="H62:H64"/>
    <mergeCell ref="A65:A67"/>
    <mergeCell ref="F65:F67"/>
    <mergeCell ref="H65:H67"/>
    <mergeCell ref="G62:G64"/>
    <mergeCell ref="A68:A70"/>
    <mergeCell ref="F68:F70"/>
    <mergeCell ref="H68:H70"/>
    <mergeCell ref="A71:A73"/>
    <mergeCell ref="F71:F73"/>
    <mergeCell ref="H71:H73"/>
    <mergeCell ref="G68:G70"/>
    <mergeCell ref="G71:G73"/>
    <mergeCell ref="A74:A76"/>
    <mergeCell ref="F74:F76"/>
    <mergeCell ref="H74:H76"/>
    <mergeCell ref="A77:A79"/>
    <mergeCell ref="F77:F79"/>
    <mergeCell ref="H77:H79"/>
    <mergeCell ref="G74:G76"/>
    <mergeCell ref="G77:G79"/>
    <mergeCell ref="A80:A82"/>
    <mergeCell ref="F80:F82"/>
    <mergeCell ref="H80:H82"/>
    <mergeCell ref="A83:A85"/>
    <mergeCell ref="F83:F85"/>
    <mergeCell ref="H83:H85"/>
    <mergeCell ref="G80:G82"/>
    <mergeCell ref="G83:G85"/>
    <mergeCell ref="A86:A88"/>
    <mergeCell ref="F86:F88"/>
    <mergeCell ref="H86:H88"/>
    <mergeCell ref="A89:A91"/>
    <mergeCell ref="F89:F91"/>
    <mergeCell ref="H89:H91"/>
    <mergeCell ref="G86:G88"/>
    <mergeCell ref="G89:G91"/>
    <mergeCell ref="A92:A94"/>
    <mergeCell ref="F92:F94"/>
    <mergeCell ref="H92:H94"/>
    <mergeCell ref="G92:G94"/>
    <mergeCell ref="I2:I4"/>
    <mergeCell ref="I5:I7"/>
    <mergeCell ref="I8:I10"/>
    <mergeCell ref="I11:I13"/>
    <mergeCell ref="I14:I16"/>
    <mergeCell ref="I17:I19"/>
    <mergeCell ref="I20:I22"/>
    <mergeCell ref="I23:I25"/>
    <mergeCell ref="I26:I28"/>
    <mergeCell ref="I29:I31"/>
    <mergeCell ref="I32:I34"/>
    <mergeCell ref="I35:I37"/>
    <mergeCell ref="I38:I40"/>
    <mergeCell ref="I41:I43"/>
    <mergeCell ref="I44:I46"/>
    <mergeCell ref="I47:I49"/>
    <mergeCell ref="I50:I52"/>
    <mergeCell ref="I53:I55"/>
    <mergeCell ref="I83:I85"/>
    <mergeCell ref="I86:I88"/>
    <mergeCell ref="I89:I91"/>
    <mergeCell ref="I92:I94"/>
    <mergeCell ref="I56:I58"/>
    <mergeCell ref="I59:I61"/>
    <mergeCell ref="I62:I64"/>
    <mergeCell ref="I65:I67"/>
    <mergeCell ref="I68:I70"/>
    <mergeCell ref="I71:I73"/>
    <mergeCell ref="I74:I76"/>
    <mergeCell ref="I77:I79"/>
    <mergeCell ref="I80:I82"/>
  </mergeCells>
  <dataValidations count="1">
    <dataValidation type="list" allowBlank="1" showInputMessage="1" showErrorMessage="1" sqref="B2:B94">
      <formula1>players</formula1>
    </dataValidation>
  </dataValidations>
  <pageMargins left="0.25" right="0.25" top="0.75" bottom="0.75" header="0.3" footer="0.3"/>
  <pageSetup paperSize="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Leaderboard</vt:lpstr>
      <vt:lpstr>Pick Sheet</vt:lpstr>
      <vt:lpstr>Scoreboard</vt:lpstr>
      <vt:lpstr>Player Scores</vt:lpstr>
      <vt:lpstr>WTA Pool</vt:lpstr>
      <vt:lpstr>Lotto</vt:lpstr>
      <vt:lpstr>Tee time Game</vt:lpstr>
      <vt:lpstr>players</vt:lpstr>
      <vt:lpstr>'Pick Sheet'!Print_Area</vt:lpstr>
      <vt:lpstr>'Tee time Game'!Print_Area</vt:lpstr>
      <vt:lpstr>'WTA Pool'!Print_Area</vt:lpstr>
      <vt:lpstr>scores</vt:lpstr>
    </vt:vector>
  </TitlesOfParts>
  <Company>Florida 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Lally</dc:creator>
  <cp:lastModifiedBy>John  Lally</cp:lastModifiedBy>
  <cp:lastPrinted>2018-04-03T19:50:11Z</cp:lastPrinted>
  <dcterms:created xsi:type="dcterms:W3CDTF">2008-04-09T21:17:02Z</dcterms:created>
  <dcterms:modified xsi:type="dcterms:W3CDTF">2018-04-09T18:09:29Z</dcterms:modified>
</cp:coreProperties>
</file>