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ccf4fc7a2e2c5d/Documents/Power BI/Working Project/Financial Model - Github/Updated Power BI ^0 Report/"/>
    </mc:Choice>
  </mc:AlternateContent>
  <xr:revisionPtr revIDLastSave="1152" documentId="13_ncr:1_{BA09DBDB-8C6E-47A2-A262-106D32FDE0EE}" xr6:coauthVersionLast="47" xr6:coauthVersionMax="47" xr10:uidLastSave="{23A7F101-DF8E-4E84-83EE-53BFFAE47C8D}"/>
  <bookViews>
    <workbookView xWindow="-6675" yWindow="-16320" windowWidth="29040" windowHeight="15720" xr2:uid="{0C442DE8-2346-40E6-84FD-7615198FA55D}"/>
  </bookViews>
  <sheets>
    <sheet name="Overall Statistics" sheetId="1" r:id="rId1"/>
    <sheet name="Table &amp; View Statistics" sheetId="10" r:id="rId2"/>
    <sheet name="1-FM-Snowflake" sheetId="3" r:id="rId3"/>
    <sheet name="2-FM-Filtered-Snowflake" sheetId="4" r:id="rId4"/>
    <sheet name="3-FM-StarSchema" sheetId="6" r:id="rId5"/>
    <sheet name="4-FM-Filtered-StarSchema" sheetId="11" r:id="rId6"/>
    <sheet name="Tables" sheetId="7" r:id="rId7"/>
    <sheet name="Views" sheetId="8" r:id="rId8"/>
    <sheet name="TableViewMetricsData" sheetId="9" r:id="rId9"/>
  </sheets>
  <definedNames>
    <definedName name="_xlnm._FilterDatabase" localSheetId="8" hidden="1">TableViewMetricsData!$E$5:$J$289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E39" i="1"/>
  <c r="E38" i="1"/>
  <c r="F38" i="1"/>
  <c r="I37" i="1"/>
  <c r="J10" i="1"/>
  <c r="I10" i="1"/>
  <c r="J9" i="1"/>
  <c r="I9" i="1"/>
  <c r="J7" i="1"/>
  <c r="I7" i="1"/>
  <c r="J6" i="1"/>
  <c r="I6" i="1"/>
  <c r="H6" i="1"/>
  <c r="G40" i="1"/>
  <c r="J39" i="1"/>
  <c r="I39" i="1"/>
  <c r="H39" i="1"/>
  <c r="G39" i="1"/>
  <c r="D39" i="1"/>
  <c r="C39" i="1"/>
  <c r="J38" i="1"/>
  <c r="I38" i="1"/>
  <c r="H38" i="1"/>
  <c r="G38" i="1"/>
  <c r="D38" i="1"/>
  <c r="C38" i="1"/>
  <c r="J37" i="1"/>
  <c r="J40" i="1"/>
  <c r="I40" i="1"/>
  <c r="G37" i="1"/>
  <c r="E37" i="1"/>
  <c r="H40" i="1"/>
  <c r="H37" i="1"/>
  <c r="C37" i="1"/>
  <c r="E40" i="1"/>
  <c r="F37" i="1"/>
  <c r="D40" i="1"/>
  <c r="D37" i="1"/>
  <c r="C40" i="1"/>
  <c r="K36" i="10"/>
  <c r="H36" i="10"/>
  <c r="K35" i="10"/>
  <c r="H35" i="10"/>
  <c r="K34" i="10"/>
  <c r="H34" i="10"/>
  <c r="K33" i="10"/>
  <c r="H33" i="10"/>
  <c r="K32" i="10"/>
  <c r="H32" i="10"/>
  <c r="M27" i="10"/>
  <c r="L27" i="10"/>
  <c r="K27" i="10"/>
  <c r="J27" i="10"/>
  <c r="I27" i="10"/>
  <c r="H27" i="10"/>
  <c r="G27" i="10"/>
  <c r="F27" i="10"/>
  <c r="M26" i="10"/>
  <c r="L26" i="10"/>
  <c r="K26" i="10"/>
  <c r="J26" i="10"/>
  <c r="I26" i="10"/>
  <c r="H26" i="10"/>
  <c r="G26" i="10"/>
  <c r="F26" i="10"/>
  <c r="M25" i="10"/>
  <c r="L25" i="10"/>
  <c r="K25" i="10"/>
  <c r="J25" i="10"/>
  <c r="I25" i="10"/>
  <c r="H25" i="10"/>
  <c r="G25" i="10"/>
  <c r="F25" i="10"/>
  <c r="M24" i="10"/>
  <c r="L24" i="10"/>
  <c r="K24" i="10"/>
  <c r="J24" i="10"/>
  <c r="I24" i="10"/>
  <c r="H24" i="10"/>
  <c r="G24" i="10"/>
  <c r="F24" i="10"/>
  <c r="M23" i="10"/>
  <c r="L23" i="10"/>
  <c r="K23" i="10"/>
  <c r="J23" i="10"/>
  <c r="I23" i="10"/>
  <c r="H23" i="10"/>
  <c r="G23" i="10"/>
  <c r="F23" i="10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H7" i="1"/>
  <c r="G7" i="1"/>
  <c r="F7" i="1"/>
  <c r="E7" i="1"/>
  <c r="D7" i="1"/>
  <c r="C7" i="1"/>
  <c r="G6" i="1"/>
  <c r="F6" i="1"/>
  <c r="E6" i="1"/>
  <c r="D6" i="1"/>
  <c r="C6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<sst xmlns="http://schemas.openxmlformats.org/spreadsheetml/2006/main" count="1363" uniqueCount="82">
  <si>
    <t>1-FinancialModel-SnowflakeSchema</t>
  </si>
  <si>
    <t>2-FinancialModel-Filtered-SnowflakeSchema</t>
  </si>
  <si>
    <t>3-FinancialModel-StarSchema</t>
  </si>
  <si>
    <t>DirectQuery</t>
  </si>
  <si>
    <t>Import</t>
  </si>
  <si>
    <t>Schema</t>
  </si>
  <si>
    <t>Snowflake</t>
  </si>
  <si>
    <t>Star</t>
  </si>
  <si>
    <t>Utilizes Power Query</t>
  </si>
  <si>
    <t>No</t>
  </si>
  <si>
    <t>Yes</t>
  </si>
  <si>
    <t>94 KB</t>
  </si>
  <si>
    <t>.pbix size</t>
  </si>
  <si>
    <t>1161 KB</t>
  </si>
  <si>
    <t>103 KB</t>
  </si>
  <si>
    <t>504 KB</t>
  </si>
  <si>
    <t>88 KB</t>
  </si>
  <si>
    <t>1164 KB</t>
  </si>
  <si>
    <t>.pbix refresh CPU Usage</t>
  </si>
  <si>
    <t>Tables</t>
  </si>
  <si>
    <t>FactFinance</t>
  </si>
  <si>
    <t>DimAccount</t>
  </si>
  <si>
    <t>DimParentAccountOrder</t>
  </si>
  <si>
    <t>DimScenario</t>
  </si>
  <si>
    <t>DimOrganization</t>
  </si>
  <si>
    <t>DimCurrency</t>
  </si>
  <si>
    <t>DimDate</t>
  </si>
  <si>
    <t>FactCurrencyRate</t>
  </si>
  <si>
    <t>Views</t>
  </si>
  <si>
    <t>vw_FactFinanceVFHF</t>
  </si>
  <si>
    <t>vw_FactCurrencyRateVFHF</t>
  </si>
  <si>
    <t>vw_DimScenario</t>
  </si>
  <si>
    <t>vw_DimAccountVFHF</t>
  </si>
  <si>
    <t>vw_DimParentAccountOrderVF</t>
  </si>
  <si>
    <t>vw_DimOrganizationVF</t>
  </si>
  <si>
    <t>vw_DimCurrency</t>
  </si>
  <si>
    <t>vw_DimDateVF</t>
  </si>
  <si>
    <t>vw_DimOrganization_StarSchema</t>
  </si>
  <si>
    <t>vw_DimAccount_StarSchema</t>
  </si>
  <si>
    <t>Direct Query</t>
  </si>
  <si>
    <t>Performance Analyzer</t>
  </si>
  <si>
    <t xml:space="preserve">    Max Time</t>
  </si>
  <si>
    <t xml:space="preserve">    Min Time</t>
  </si>
  <si>
    <t>Max Time:</t>
  </si>
  <si>
    <t>Min Time:</t>
  </si>
  <si>
    <t>Power BI Visuals Performance</t>
  </si>
  <si>
    <t>.pbix refresh speed (seconds)</t>
  </si>
  <si>
    <t>CPU</t>
  </si>
  <si>
    <t>Max CPU:</t>
  </si>
  <si>
    <t>.pbix Refresh Speed</t>
  </si>
  <si>
    <t>Seconds:</t>
  </si>
  <si>
    <t>TableView</t>
  </si>
  <si>
    <t>Metric</t>
  </si>
  <si>
    <t>Metric Amount</t>
  </si>
  <si>
    <t>Statement</t>
  </si>
  <si>
    <t>Cached plan size</t>
  </si>
  <si>
    <t>Estimated Operator Cost</t>
  </si>
  <si>
    <t>Estimated Subtree Cost</t>
  </si>
  <si>
    <t>Estimated Number of Rows for All Executions</t>
  </si>
  <si>
    <t>SELECT</t>
  </si>
  <si>
    <t>Estimated Number of Rows Per Execution</t>
  </si>
  <si>
    <t>Compute Scalar</t>
  </si>
  <si>
    <t>Estimated I/O Cost</t>
  </si>
  <si>
    <t>Estimated CPU Cost</t>
  </si>
  <si>
    <t>Estimated Number of Executions</t>
  </si>
  <si>
    <t>Estimated Row Size</t>
  </si>
  <si>
    <t>Table Scan</t>
  </si>
  <si>
    <t>Units</t>
  </si>
  <si>
    <t>KB</t>
  </si>
  <si>
    <t>B</t>
  </si>
  <si>
    <t>Clustered Index Scan</t>
  </si>
  <si>
    <t>TableViewClass</t>
  </si>
  <si>
    <t>Table</t>
  </si>
  <si>
    <t>View</t>
  </si>
  <si>
    <t>Estimated Number of Rows to be Read</t>
  </si>
  <si>
    <t>vw_DimDate</t>
  </si>
  <si>
    <t>Nested Loops</t>
  </si>
  <si>
    <t>SQL Performance (SSMS)</t>
  </si>
  <si>
    <t>Data Connectivity Mode</t>
  </si>
  <si>
    <t>4-FinancialModel-Filtered-StarSchema</t>
  </si>
  <si>
    <t>Estimated Subtree Cost - FactTables</t>
  </si>
  <si>
    <t>519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</si>
</sst>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9" Type="http://schemas.openxmlformats.org/officeDocument/2006/relationships/image" Target="../media/image81.png"/><Relationship Id="rId21" Type="http://schemas.openxmlformats.org/officeDocument/2006/relationships/image" Target="../media/image63.png"/><Relationship Id="rId34" Type="http://schemas.openxmlformats.org/officeDocument/2006/relationships/image" Target="../media/image76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29" Type="http://schemas.openxmlformats.org/officeDocument/2006/relationships/image" Target="../media/image71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31" Type="http://schemas.openxmlformats.org/officeDocument/2006/relationships/image" Target="../media/image73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8" Type="http://schemas.openxmlformats.org/officeDocument/2006/relationships/image" Target="../media/image50.png"/><Relationship Id="rId3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9</xdr:row>
      <xdr:rowOff>63500</xdr:rowOff>
    </xdr:from>
    <xdr:to>
      <xdr:col>6</xdr:col>
      <xdr:colOff>209683</xdr:colOff>
      <xdr:row>27</xdr:row>
      <xdr:rowOff>25568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D685B0-4D9C-CADE-9925-9E4B9717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1720850"/>
          <a:ext cx="2590933" cy="3276768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9</xdr:row>
      <xdr:rowOff>50800</xdr:rowOff>
    </xdr:from>
    <xdr:to>
      <xdr:col>13</xdr:col>
      <xdr:colOff>235084</xdr:colOff>
      <xdr:row>27</xdr:row>
      <xdr:rowOff>168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6DB5B-FCF1-E07F-F6F9-4C3178194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1708150"/>
          <a:ext cx="2616334" cy="3264068"/>
        </a:xfrm>
        <a:prstGeom prst="rect">
          <a:avLst/>
        </a:prstGeom>
      </xdr:spPr>
    </xdr:pic>
    <xdr:clientData/>
  </xdr:twoCellAnchor>
  <xdr:twoCellAnchor editAs="oneCell">
    <xdr:from>
      <xdr:col>1</xdr:col>
      <xdr:colOff>588818</xdr:colOff>
      <xdr:row>33</xdr:row>
      <xdr:rowOff>103910</xdr:rowOff>
    </xdr:from>
    <xdr:to>
      <xdr:col>6</xdr:col>
      <xdr:colOff>5773</xdr:colOff>
      <xdr:row>41</xdr:row>
      <xdr:rowOff>57819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4F96EE-C605-75F8-43C1-6E3CFAFA6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727" y="6199910"/>
          <a:ext cx="2476501" cy="14317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13</xdr:col>
      <xdr:colOff>161637</xdr:colOff>
      <xdr:row>41</xdr:row>
      <xdr:rowOff>47559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15AA64-308E-2E68-BFC5-A56374DF8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7182" y="6280727"/>
          <a:ext cx="2609273" cy="1340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8</xdr:row>
      <xdr:rowOff>76199</xdr:rowOff>
    </xdr:from>
    <xdr:to>
      <xdr:col>6</xdr:col>
      <xdr:colOff>88899</xdr:colOff>
      <xdr:row>25</xdr:row>
      <xdr:rowOff>84468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9F9F0-EB1F-9012-2526-2CA526F83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549399"/>
          <a:ext cx="2489199" cy="3138819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8</xdr:row>
      <xdr:rowOff>50800</xdr:rowOff>
    </xdr:from>
    <xdr:to>
      <xdr:col>13</xdr:col>
      <xdr:colOff>142389</xdr:colOff>
      <xdr:row>25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2B0321-68D8-5E71-6D84-E5686C5B4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9900" y="1524000"/>
          <a:ext cx="2517289" cy="32321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34</xdr:row>
      <xdr:rowOff>1</xdr:rowOff>
    </xdr:from>
    <xdr:to>
      <xdr:col>6</xdr:col>
      <xdr:colOff>85751</xdr:colOff>
      <xdr:row>40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18D5B-0F4E-2744-F958-ED63001E1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1" y="6261101"/>
          <a:ext cx="2524150" cy="1212849"/>
        </a:xfrm>
        <a:prstGeom prst="rect">
          <a:avLst/>
        </a:prstGeom>
      </xdr:spPr>
    </xdr:pic>
    <xdr:clientData/>
  </xdr:twoCellAnchor>
  <xdr:twoCellAnchor editAs="oneCell">
    <xdr:from>
      <xdr:col>9</xdr:col>
      <xdr:colOff>34018</xdr:colOff>
      <xdr:row>34</xdr:row>
      <xdr:rowOff>102055</xdr:rowOff>
    </xdr:from>
    <xdr:to>
      <xdr:col>12</xdr:col>
      <xdr:colOff>442232</xdr:colOff>
      <xdr:row>40</xdr:row>
      <xdr:rowOff>81470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AFCBD4-F5A8-95E3-E2EB-B2CD46EDE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4911" y="6270626"/>
          <a:ext cx="2245178" cy="10679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</xdr:colOff>
      <xdr:row>8</xdr:row>
      <xdr:rowOff>50800</xdr:rowOff>
    </xdr:from>
    <xdr:to>
      <xdr:col>6</xdr:col>
      <xdr:colOff>125917</xdr:colOff>
      <xdr:row>25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D44C37-B890-D15B-16D3-17F29E7B2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650" y="1524000"/>
          <a:ext cx="2519867" cy="3155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25400</xdr:rowOff>
    </xdr:from>
    <xdr:to>
      <xdr:col>13</xdr:col>
      <xdr:colOff>84855</xdr:colOff>
      <xdr:row>25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747481-988E-156E-8D3E-FC41F7CF0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1498600"/>
          <a:ext cx="2485155" cy="31369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34</xdr:row>
      <xdr:rowOff>63500</xdr:rowOff>
    </xdr:from>
    <xdr:to>
      <xdr:col>6</xdr:col>
      <xdr:colOff>246448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37BF55-1B06-E4E3-1A6B-B7F9D3AED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2700" y="6324600"/>
          <a:ext cx="2621348" cy="1250950"/>
        </a:xfrm>
        <a:prstGeom prst="rect">
          <a:avLst/>
        </a:prstGeom>
      </xdr:spPr>
    </xdr:pic>
    <xdr:clientData/>
  </xdr:twoCellAnchor>
  <xdr:twoCellAnchor editAs="oneCell">
    <xdr:from>
      <xdr:col>9</xdr:col>
      <xdr:colOff>44451</xdr:colOff>
      <xdr:row>34</xdr:row>
      <xdr:rowOff>31751</xdr:rowOff>
    </xdr:from>
    <xdr:to>
      <xdr:col>13</xdr:col>
      <xdr:colOff>228600</xdr:colOff>
      <xdr:row>40</xdr:row>
      <xdr:rowOff>175579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121B52-C8FA-9D27-B713-3C6D4D674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0851" y="6292851"/>
          <a:ext cx="2622549" cy="1248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34</xdr:row>
      <xdr:rowOff>57150</xdr:rowOff>
    </xdr:from>
    <xdr:to>
      <xdr:col>6</xdr:col>
      <xdr:colOff>178535</xdr:colOff>
      <xdr:row>40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D45E6B-2DD3-988E-014C-9A161829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0" y="6318250"/>
          <a:ext cx="2566135" cy="1212850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8</xdr:row>
      <xdr:rowOff>63500</xdr:rowOff>
    </xdr:from>
    <xdr:to>
      <xdr:col>6</xdr:col>
      <xdr:colOff>312645</xdr:colOff>
      <xdr:row>26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96DB96-5FC9-7183-8BB7-F0FC12490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0950" y="1536700"/>
          <a:ext cx="2719295" cy="3302000"/>
        </a:xfrm>
        <a:prstGeom prst="rect">
          <a:avLst/>
        </a:prstGeom>
      </xdr:spPr>
    </xdr:pic>
    <xdr:clientData/>
  </xdr:twoCellAnchor>
  <xdr:twoCellAnchor editAs="oneCell">
    <xdr:from>
      <xdr:col>8</xdr:col>
      <xdr:colOff>584201</xdr:colOff>
      <xdr:row>34</xdr:row>
      <xdr:rowOff>12701</xdr:rowOff>
    </xdr:from>
    <xdr:to>
      <xdr:col>13</xdr:col>
      <xdr:colOff>80288</xdr:colOff>
      <xdr:row>40</xdr:row>
      <xdr:rowOff>121501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605B86-C6AC-C1A8-69FE-E2072FEA1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9029" y="6216724"/>
          <a:ext cx="2561604" cy="1203628"/>
        </a:xfrm>
        <a:prstGeom prst="rect">
          <a:avLst/>
        </a:prstGeom>
      </xdr:spPr>
    </xdr:pic>
    <xdr:clientData/>
  </xdr:twoCellAnchor>
  <xdr:twoCellAnchor editAs="oneCell">
    <xdr:from>
      <xdr:col>9</xdr:col>
      <xdr:colOff>65691</xdr:colOff>
      <xdr:row>8</xdr:row>
      <xdr:rowOff>65691</xdr:rowOff>
    </xdr:from>
    <xdr:to>
      <xdr:col>13</xdr:col>
      <xdr:colOff>219613</xdr:colOff>
      <xdr:row>26</xdr:row>
      <xdr:rowOff>94886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EEB611-0A0C-7AD2-EAB8-923FE3E4B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83622" y="1525461"/>
          <a:ext cx="2606336" cy="3313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387350</xdr:colOff>
      <xdr:row>6</xdr:row>
      <xdr:rowOff>19050</xdr:rowOff>
    </xdr:from>
    <xdr:to>
      <xdr:col>25</xdr:col>
      <xdr:colOff>374650</xdr:colOff>
      <xdr:row>11</xdr:row>
      <xdr:rowOff>89011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F63F8E-E1E7-EF17-D4FB-8836BBAB0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0150" y="1123950"/>
          <a:ext cx="4254500" cy="990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7</xdr:col>
      <xdr:colOff>330200</xdr:colOff>
      <xdr:row>12</xdr:row>
      <xdr:rowOff>156633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4F0D67-EB21-56F7-98DC-5E125502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104900"/>
          <a:ext cx="2159000" cy="12615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516493</xdr:colOff>
      <xdr:row>13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34A5D-7A4A-A57C-978D-EB5F2FBB1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04900"/>
          <a:ext cx="1126093" cy="131445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63501</xdr:colOff>
      <xdr:row>6</xdr:row>
      <xdr:rowOff>25401</xdr:rowOff>
    </xdr:from>
    <xdr:to>
      <xdr:col>12</xdr:col>
      <xdr:colOff>387351</xdr:colOff>
      <xdr:row>13</xdr:row>
      <xdr:rowOff>82216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CF8582-6122-D71A-467C-BC61663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9101" y="1130301"/>
          <a:ext cx="933450" cy="1345865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15</xdr:row>
      <xdr:rowOff>95250</xdr:rowOff>
    </xdr:from>
    <xdr:to>
      <xdr:col>26</xdr:col>
      <xdr:colOff>343192</xdr:colOff>
      <xdr:row>22</xdr:row>
      <xdr:rowOff>31813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393017-91F9-F107-FA32-DD694BD53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15600" y="2857500"/>
          <a:ext cx="5677192" cy="1225613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15</xdr:row>
      <xdr:rowOff>95250</xdr:rowOff>
    </xdr:from>
    <xdr:to>
      <xdr:col>7</xdr:col>
      <xdr:colOff>406400</xdr:colOff>
      <xdr:row>22</xdr:row>
      <xdr:rowOff>98141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F6F7FD-A1F3-91C1-7919-84CC0E347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9200" y="2857500"/>
          <a:ext cx="2184400" cy="1291941"/>
        </a:xfrm>
        <a:prstGeom prst="rect">
          <a:avLst/>
        </a:prstGeom>
      </xdr:spPr>
    </xdr:pic>
    <xdr:clientData/>
  </xdr:twoCellAnchor>
  <xdr:twoCellAnchor editAs="oneCell">
    <xdr:from>
      <xdr:col>8</xdr:col>
      <xdr:colOff>31751</xdr:colOff>
      <xdr:row>15</xdr:row>
      <xdr:rowOff>107950</xdr:rowOff>
    </xdr:from>
    <xdr:to>
      <xdr:col>9</xdr:col>
      <xdr:colOff>546101</xdr:colOff>
      <xdr:row>22</xdr:row>
      <xdr:rowOff>132971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9C5B21-F63B-94AF-FB51-9D964D525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08551" y="2870200"/>
          <a:ext cx="1123950" cy="1314071"/>
        </a:xfrm>
        <a:prstGeom prst="rect">
          <a:avLst/>
        </a:prstGeom>
      </xdr:spPr>
    </xdr:pic>
    <xdr:clientData/>
  </xdr:twoCellAnchor>
  <xdr:twoCellAnchor editAs="oneCell">
    <xdr:from>
      <xdr:col>17</xdr:col>
      <xdr:colOff>228600</xdr:colOff>
      <xdr:row>24</xdr:row>
      <xdr:rowOff>25400</xdr:rowOff>
    </xdr:from>
    <xdr:to>
      <xdr:col>25</xdr:col>
      <xdr:colOff>597170</xdr:colOff>
      <xdr:row>31</xdr:row>
      <xdr:rowOff>133422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7DA47B-3459-93F0-F9B2-781BC276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91800" y="4445000"/>
          <a:ext cx="5245370" cy="1397072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24</xdr:row>
      <xdr:rowOff>69850</xdr:rowOff>
    </xdr:from>
    <xdr:to>
      <xdr:col>7</xdr:col>
      <xdr:colOff>511750</xdr:colOff>
      <xdr:row>31</xdr:row>
      <xdr:rowOff>82550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FCD075-4465-6968-53B8-391299FCB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33649" y="4489450"/>
          <a:ext cx="2245301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69851</xdr:colOff>
      <xdr:row>24</xdr:row>
      <xdr:rowOff>57151</xdr:rowOff>
    </xdr:from>
    <xdr:to>
      <xdr:col>9</xdr:col>
      <xdr:colOff>547357</xdr:colOff>
      <xdr:row>31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2B1502-D9FB-0A82-B84C-9B06F0999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46651" y="4476751"/>
          <a:ext cx="1087106" cy="1365249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101601</xdr:colOff>
      <xdr:row>24</xdr:row>
      <xdr:rowOff>44450</xdr:rowOff>
    </xdr:from>
    <xdr:to>
      <xdr:col>11</xdr:col>
      <xdr:colOff>603250</xdr:colOff>
      <xdr:row>32</xdr:row>
      <xdr:rowOff>3981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877CC1-F2C1-A3A8-F5B4-352F9D727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97601" y="4464050"/>
          <a:ext cx="1111249" cy="1432731"/>
        </a:xfrm>
        <a:prstGeom prst="rect">
          <a:avLst/>
        </a:prstGeom>
      </xdr:spPr>
    </xdr:pic>
    <xdr:clientData/>
  </xdr:twoCellAnchor>
  <xdr:twoCellAnchor editAs="oneCell">
    <xdr:from>
      <xdr:col>17</xdr:col>
      <xdr:colOff>254000</xdr:colOff>
      <xdr:row>33</xdr:row>
      <xdr:rowOff>107950</xdr:rowOff>
    </xdr:from>
    <xdr:to>
      <xdr:col>27</xdr:col>
      <xdr:colOff>349568</xdr:colOff>
      <xdr:row>40</xdr:row>
      <xdr:rowOff>44513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577267-4025-FAF6-F940-9E6D1C2D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17200" y="6184900"/>
          <a:ext cx="6191568" cy="122561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33</xdr:row>
      <xdr:rowOff>57151</xdr:rowOff>
    </xdr:from>
    <xdr:to>
      <xdr:col>7</xdr:col>
      <xdr:colOff>514351</xdr:colOff>
      <xdr:row>40</xdr:row>
      <xdr:rowOff>84965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8E5798-B1F3-D5E0-8B49-CDAE606DC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14601" y="6134101"/>
          <a:ext cx="2266950" cy="1316864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33</xdr:row>
      <xdr:rowOff>31750</xdr:rowOff>
    </xdr:from>
    <xdr:to>
      <xdr:col>9</xdr:col>
      <xdr:colOff>425451</xdr:colOff>
      <xdr:row>40</xdr:row>
      <xdr:rowOff>82253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4FB3C1-D6E3-B5A8-DF1A-E3E02647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91101" y="6108700"/>
          <a:ext cx="920750" cy="1339553"/>
        </a:xfrm>
        <a:prstGeom prst="rect">
          <a:avLst/>
        </a:prstGeom>
      </xdr:spPr>
    </xdr:pic>
    <xdr:clientData/>
  </xdr:twoCellAnchor>
  <xdr:twoCellAnchor editAs="oneCell">
    <xdr:from>
      <xdr:col>17</xdr:col>
      <xdr:colOff>298450</xdr:colOff>
      <xdr:row>42</xdr:row>
      <xdr:rowOff>50800</xdr:rowOff>
    </xdr:from>
    <xdr:to>
      <xdr:col>26</xdr:col>
      <xdr:colOff>228878</xdr:colOff>
      <xdr:row>49</xdr:row>
      <xdr:rowOff>38166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C35BC8-8D03-97E4-A4CC-B189C7562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61650" y="7785100"/>
          <a:ext cx="5416828" cy="127641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42</xdr:row>
      <xdr:rowOff>107950</xdr:rowOff>
    </xdr:from>
    <xdr:to>
      <xdr:col>7</xdr:col>
      <xdr:colOff>450850</xdr:colOff>
      <xdr:row>49</xdr:row>
      <xdr:rowOff>109247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21A6657-A223-6C10-ADB9-61C648A9A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4600" y="7842250"/>
          <a:ext cx="2203450" cy="1290347"/>
        </a:xfrm>
        <a:prstGeom prst="rect">
          <a:avLst/>
        </a:prstGeom>
      </xdr:spPr>
    </xdr:pic>
    <xdr:clientData/>
  </xdr:twoCellAnchor>
  <xdr:twoCellAnchor editAs="oneCell">
    <xdr:from>
      <xdr:col>8</xdr:col>
      <xdr:colOff>25401</xdr:colOff>
      <xdr:row>42</xdr:row>
      <xdr:rowOff>127000</xdr:rowOff>
    </xdr:from>
    <xdr:to>
      <xdr:col>10</xdr:col>
      <xdr:colOff>69851</xdr:colOff>
      <xdr:row>49</xdr:row>
      <xdr:rowOff>124845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9B6FC2-6C94-B007-1D69-937FE396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02201" y="7861300"/>
          <a:ext cx="1263650" cy="128689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51</xdr:row>
      <xdr:rowOff>25400</xdr:rowOff>
    </xdr:from>
    <xdr:to>
      <xdr:col>26</xdr:col>
      <xdr:colOff>476542</xdr:colOff>
      <xdr:row>58</xdr:row>
      <xdr:rowOff>76269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206D58B-8413-5FEE-3B7C-3F87E44A0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648950" y="9417050"/>
          <a:ext cx="5677192" cy="133991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51</xdr:row>
      <xdr:rowOff>82550</xdr:rowOff>
    </xdr:from>
    <xdr:to>
      <xdr:col>7</xdr:col>
      <xdr:colOff>457201</xdr:colOff>
      <xdr:row>58</xdr:row>
      <xdr:rowOff>91147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5271B2-F2FA-5145-DE02-1A60B4D2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95551" y="9474200"/>
          <a:ext cx="2228850" cy="1297647"/>
        </a:xfrm>
        <a:prstGeom prst="rect">
          <a:avLst/>
        </a:prstGeom>
      </xdr:spPr>
    </xdr:pic>
    <xdr:clientData/>
  </xdr:twoCellAnchor>
  <xdr:twoCellAnchor editAs="oneCell">
    <xdr:from>
      <xdr:col>9</xdr:col>
      <xdr:colOff>25401</xdr:colOff>
      <xdr:row>51</xdr:row>
      <xdr:rowOff>50800</xdr:rowOff>
    </xdr:from>
    <xdr:to>
      <xdr:col>10</xdr:col>
      <xdr:colOff>457200</xdr:colOff>
      <xdr:row>58</xdr:row>
      <xdr:rowOff>106165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8280C56-E82D-E33A-7BC5-9FAC2C592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511801" y="9442450"/>
          <a:ext cx="1041399" cy="134441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60</xdr:row>
      <xdr:rowOff>88900</xdr:rowOff>
    </xdr:from>
    <xdr:to>
      <xdr:col>26</xdr:col>
      <xdr:colOff>139974</xdr:colOff>
      <xdr:row>67</xdr:row>
      <xdr:rowOff>101667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6FA5D1F-9989-2FD8-CEB1-BE4DD9C6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648950" y="11137900"/>
          <a:ext cx="5340624" cy="1301817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</xdr:colOff>
      <xdr:row>60</xdr:row>
      <xdr:rowOff>107950</xdr:rowOff>
    </xdr:from>
    <xdr:to>
      <xdr:col>7</xdr:col>
      <xdr:colOff>393700</xdr:colOff>
      <xdr:row>67</xdr:row>
      <xdr:rowOff>104377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5981A56-3E38-041A-9FF5-8B1A719C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82850" y="11156950"/>
          <a:ext cx="2178050" cy="1285477"/>
        </a:xfrm>
        <a:prstGeom prst="rect">
          <a:avLst/>
        </a:prstGeom>
      </xdr:spPr>
    </xdr:pic>
    <xdr:clientData/>
  </xdr:twoCellAnchor>
  <xdr:twoCellAnchor editAs="oneCell">
    <xdr:from>
      <xdr:col>8</xdr:col>
      <xdr:colOff>603250</xdr:colOff>
      <xdr:row>60</xdr:row>
      <xdr:rowOff>120650</xdr:rowOff>
    </xdr:from>
    <xdr:to>
      <xdr:col>10</xdr:col>
      <xdr:colOff>539750</xdr:colOff>
      <xdr:row>67</xdr:row>
      <xdr:rowOff>142688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601CFA-B7D7-6890-388D-528889C9B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480050" y="11169650"/>
          <a:ext cx="1155700" cy="1311088"/>
        </a:xfrm>
        <a:prstGeom prst="rect">
          <a:avLst/>
        </a:prstGeom>
      </xdr:spPr>
    </xdr:pic>
    <xdr:clientData/>
  </xdr:twoCellAnchor>
  <xdr:twoCellAnchor editAs="oneCell">
    <xdr:from>
      <xdr:col>17</xdr:col>
      <xdr:colOff>184150</xdr:colOff>
      <xdr:row>70</xdr:row>
      <xdr:rowOff>25400</xdr:rowOff>
    </xdr:from>
    <xdr:to>
      <xdr:col>25</xdr:col>
      <xdr:colOff>305057</xdr:colOff>
      <xdr:row>77</xdr:row>
      <xdr:rowOff>31817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99B7E8E-CA03-0C00-213D-F0F1035CF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547350" y="12915900"/>
          <a:ext cx="4997707" cy="1295467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69</xdr:row>
      <xdr:rowOff>139700</xdr:rowOff>
    </xdr:from>
    <xdr:to>
      <xdr:col>9</xdr:col>
      <xdr:colOff>235117</xdr:colOff>
      <xdr:row>80</xdr:row>
      <xdr:rowOff>6447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062AEDC-9101-B1A7-45E8-D8B1D1F8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76500" y="12846050"/>
          <a:ext cx="3245017" cy="1892397"/>
        </a:xfrm>
        <a:prstGeom prst="rect">
          <a:avLst/>
        </a:prstGeom>
      </xdr:spPr>
    </xdr:pic>
    <xdr:clientData/>
  </xdr:twoCellAnchor>
  <xdr:twoCellAnchor editAs="oneCell">
    <xdr:from>
      <xdr:col>10</xdr:col>
      <xdr:colOff>463550</xdr:colOff>
      <xdr:row>69</xdr:row>
      <xdr:rowOff>120650</xdr:rowOff>
    </xdr:from>
    <xdr:to>
      <xdr:col>13</xdr:col>
      <xdr:colOff>185155</xdr:colOff>
      <xdr:row>80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19A040-73D8-AE22-D2F9-DDC89BA7A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59550" y="12827000"/>
          <a:ext cx="1550405" cy="2063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222250</xdr:colOff>
      <xdr:row>6</xdr:row>
      <xdr:rowOff>12700</xdr:rowOff>
    </xdr:from>
    <xdr:to>
      <xdr:col>24</xdr:col>
      <xdr:colOff>76506</xdr:colOff>
      <xdr:row>12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5C926-D06A-64AB-B81C-14A6C0C08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6650" y="1117600"/>
          <a:ext cx="5950256" cy="1244664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</xdr:colOff>
      <xdr:row>6</xdr:row>
      <xdr:rowOff>76200</xdr:rowOff>
    </xdr:from>
    <xdr:to>
      <xdr:col>7</xdr:col>
      <xdr:colOff>419100</xdr:colOff>
      <xdr:row>13</xdr:row>
      <xdr:rowOff>89469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29126F-1576-C653-7404-E0D1F831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0150" y="1181100"/>
          <a:ext cx="2216150" cy="1302319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</xdr:colOff>
      <xdr:row>6</xdr:row>
      <xdr:rowOff>88900</xdr:rowOff>
    </xdr:from>
    <xdr:to>
      <xdr:col>10</xdr:col>
      <xdr:colOff>31750</xdr:colOff>
      <xdr:row>13</xdr:row>
      <xdr:rowOff>90675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4211E7-6303-20B4-6E7E-E02D5611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1250" y="1193800"/>
          <a:ext cx="1206500" cy="1290825"/>
        </a:xfrm>
        <a:prstGeom prst="rect">
          <a:avLst/>
        </a:prstGeom>
      </xdr:spPr>
    </xdr:pic>
    <xdr:clientData/>
  </xdr:twoCellAnchor>
  <xdr:twoCellAnchor editAs="oneCell">
    <xdr:from>
      <xdr:col>10</xdr:col>
      <xdr:colOff>184150</xdr:colOff>
      <xdr:row>6</xdr:row>
      <xdr:rowOff>88901</xdr:rowOff>
    </xdr:from>
    <xdr:to>
      <xdr:col>11</xdr:col>
      <xdr:colOff>473881</xdr:colOff>
      <xdr:row>13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2BD99F-935F-A7AE-7BD0-B485E99A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0150" y="1193801"/>
          <a:ext cx="899331" cy="1301749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15</xdr:row>
      <xdr:rowOff>44450</xdr:rowOff>
    </xdr:from>
    <xdr:to>
      <xdr:col>25</xdr:col>
      <xdr:colOff>95582</xdr:colOff>
      <xdr:row>22</xdr:row>
      <xdr:rowOff>57217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6C666F-22B8-8A9A-427B-BD1DFD736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77300" y="2806700"/>
          <a:ext cx="6458282" cy="1301817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15</xdr:row>
      <xdr:rowOff>95250</xdr:rowOff>
    </xdr:from>
    <xdr:to>
      <xdr:col>7</xdr:col>
      <xdr:colOff>539750</xdr:colOff>
      <xdr:row>22</xdr:row>
      <xdr:rowOff>124183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08DA76-F0E5-8397-121F-12296EFE9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33650" y="2857500"/>
          <a:ext cx="2273300" cy="1317983"/>
        </a:xfrm>
        <a:prstGeom prst="rect">
          <a:avLst/>
        </a:prstGeom>
      </xdr:spPr>
    </xdr:pic>
    <xdr:clientData/>
  </xdr:twoCellAnchor>
  <xdr:twoCellAnchor editAs="oneCell">
    <xdr:from>
      <xdr:col>8</xdr:col>
      <xdr:colOff>6350</xdr:colOff>
      <xdr:row>15</xdr:row>
      <xdr:rowOff>95250</xdr:rowOff>
    </xdr:from>
    <xdr:to>
      <xdr:col>9</xdr:col>
      <xdr:colOff>311150</xdr:colOff>
      <xdr:row>22</xdr:row>
      <xdr:rowOff>170180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E1BD02-D323-EA6D-6CFE-BE3150213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83150" y="2857500"/>
          <a:ext cx="914400" cy="1363980"/>
        </a:xfrm>
        <a:prstGeom prst="rect">
          <a:avLst/>
        </a:prstGeom>
      </xdr:spPr>
    </xdr:pic>
    <xdr:clientData/>
  </xdr:twoCellAnchor>
  <xdr:twoCellAnchor editAs="oneCell">
    <xdr:from>
      <xdr:col>14</xdr:col>
      <xdr:colOff>393700</xdr:colOff>
      <xdr:row>24</xdr:row>
      <xdr:rowOff>50800</xdr:rowOff>
    </xdr:from>
    <xdr:to>
      <xdr:col>24</xdr:col>
      <xdr:colOff>146351</xdr:colOff>
      <xdr:row>31</xdr:row>
      <xdr:rowOff>6414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556B99-A4FC-488D-AE92-E6B77E9EB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28100" y="4470400"/>
          <a:ext cx="5848651" cy="1244664"/>
        </a:xfrm>
        <a:prstGeom prst="rect">
          <a:avLst/>
        </a:prstGeom>
      </xdr:spPr>
    </xdr:pic>
    <xdr:clientData/>
  </xdr:twoCellAnchor>
  <xdr:twoCellAnchor editAs="oneCell">
    <xdr:from>
      <xdr:col>4</xdr:col>
      <xdr:colOff>107951</xdr:colOff>
      <xdr:row>24</xdr:row>
      <xdr:rowOff>82551</xdr:rowOff>
    </xdr:from>
    <xdr:to>
      <xdr:col>7</xdr:col>
      <xdr:colOff>514351</xdr:colOff>
      <xdr:row>31</xdr:row>
      <xdr:rowOff>97003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82FF42-C8FA-D03B-19E8-B78CB6C41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46351" y="4502151"/>
          <a:ext cx="2235200" cy="1303502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24</xdr:row>
      <xdr:rowOff>114300</xdr:rowOff>
    </xdr:from>
    <xdr:to>
      <xdr:col>9</xdr:col>
      <xdr:colOff>590550</xdr:colOff>
      <xdr:row>31</xdr:row>
      <xdr:rowOff>160483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4A3CA-5532-9AB6-9B14-626F9EF6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40300" y="4533900"/>
          <a:ext cx="1136650" cy="1335233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33</xdr:row>
      <xdr:rowOff>19050</xdr:rowOff>
    </xdr:from>
    <xdr:to>
      <xdr:col>25</xdr:col>
      <xdr:colOff>171782</xdr:colOff>
      <xdr:row>39</xdr:row>
      <xdr:rowOff>158814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D79052-3BE6-688E-4097-92FD7FD1D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53500" y="6096000"/>
          <a:ext cx="6458282" cy="1244664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120651</xdr:colOff>
      <xdr:row>33</xdr:row>
      <xdr:rowOff>38100</xdr:rowOff>
    </xdr:from>
    <xdr:to>
      <xdr:col>8</xdr:col>
      <xdr:colOff>25401</xdr:colOff>
      <xdr:row>40</xdr:row>
      <xdr:rowOff>105611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62C5E9-E19A-310E-1FE1-3F3B34A5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59051" y="6115050"/>
          <a:ext cx="2343150" cy="1356561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120651</xdr:colOff>
      <xdr:row>33</xdr:row>
      <xdr:rowOff>25401</xdr:rowOff>
    </xdr:from>
    <xdr:to>
      <xdr:col>9</xdr:col>
      <xdr:colOff>501651</xdr:colOff>
      <xdr:row>40</xdr:row>
      <xdr:rowOff>136797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2B3D11-A9D7-A25E-9DD7-5C343A7F3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97451" y="6102351"/>
          <a:ext cx="990600" cy="1400446"/>
        </a:xfrm>
        <a:prstGeom prst="rect">
          <a:avLst/>
        </a:prstGeom>
      </xdr:spPr>
    </xdr:pic>
    <xdr:clientData/>
  </xdr:twoCellAnchor>
  <xdr:twoCellAnchor editAs="oneCell">
    <xdr:from>
      <xdr:col>14</xdr:col>
      <xdr:colOff>425450</xdr:colOff>
      <xdr:row>42</xdr:row>
      <xdr:rowOff>63500</xdr:rowOff>
    </xdr:from>
    <xdr:to>
      <xdr:col>23</xdr:col>
      <xdr:colOff>489235</xdr:colOff>
      <xdr:row>49</xdr:row>
      <xdr:rowOff>69917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DC2DE5-D2D9-B75C-3868-E1ED3BEC9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59850" y="7797800"/>
          <a:ext cx="5550185" cy="129546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42</xdr:row>
      <xdr:rowOff>38100</xdr:rowOff>
    </xdr:from>
    <xdr:to>
      <xdr:col>8</xdr:col>
      <xdr:colOff>63500</xdr:colOff>
      <xdr:row>49</xdr:row>
      <xdr:rowOff>176984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CA0163-A227-D6D3-B605-8E4A23684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01900" y="7772400"/>
          <a:ext cx="2438400" cy="1427934"/>
        </a:xfrm>
        <a:prstGeom prst="rect">
          <a:avLst/>
        </a:prstGeom>
      </xdr:spPr>
    </xdr:pic>
    <xdr:clientData/>
  </xdr:twoCellAnchor>
  <xdr:twoCellAnchor editAs="oneCell">
    <xdr:from>
      <xdr:col>8</xdr:col>
      <xdr:colOff>158751</xdr:colOff>
      <xdr:row>42</xdr:row>
      <xdr:rowOff>44451</xdr:rowOff>
    </xdr:from>
    <xdr:to>
      <xdr:col>10</xdr:col>
      <xdr:colOff>342901</xdr:colOff>
      <xdr:row>49</xdr:row>
      <xdr:rowOff>158751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7FBE78-F05B-FB6D-E886-F4116019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035551" y="7778751"/>
          <a:ext cx="1403350" cy="1403350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495300</xdr:colOff>
      <xdr:row>51</xdr:row>
      <xdr:rowOff>31750</xdr:rowOff>
    </xdr:from>
    <xdr:to>
      <xdr:col>24</xdr:col>
      <xdr:colOff>476562</xdr:colOff>
      <xdr:row>58</xdr:row>
      <xdr:rowOff>44517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867C5A7-D92F-4E1B-D381-023089C41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29700" y="9423400"/>
          <a:ext cx="6077262" cy="130181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51</xdr:row>
      <xdr:rowOff>31751</xdr:rowOff>
    </xdr:from>
    <xdr:to>
      <xdr:col>7</xdr:col>
      <xdr:colOff>603251</xdr:colOff>
      <xdr:row>58</xdr:row>
      <xdr:rowOff>113967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73D232C-84AB-5978-011A-E48DF39FB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01901" y="9423401"/>
          <a:ext cx="2368550" cy="1371266"/>
        </a:xfrm>
        <a:prstGeom prst="rect">
          <a:avLst/>
        </a:prstGeom>
      </xdr:spPr>
    </xdr:pic>
    <xdr:clientData/>
  </xdr:twoCellAnchor>
  <xdr:twoCellAnchor editAs="oneCell">
    <xdr:from>
      <xdr:col>8</xdr:col>
      <xdr:colOff>184151</xdr:colOff>
      <xdr:row>51</xdr:row>
      <xdr:rowOff>25400</xdr:rowOff>
    </xdr:from>
    <xdr:to>
      <xdr:col>10</xdr:col>
      <xdr:colOff>95250</xdr:colOff>
      <xdr:row>58</xdr:row>
      <xdr:rowOff>148279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F63F10-3D6D-1C52-1006-264151C3E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060951" y="9417050"/>
          <a:ext cx="1130299" cy="1411929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60</xdr:row>
      <xdr:rowOff>69850</xdr:rowOff>
    </xdr:from>
    <xdr:to>
      <xdr:col>23</xdr:col>
      <xdr:colOff>571785</xdr:colOff>
      <xdr:row>66</xdr:row>
      <xdr:rowOff>171512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9C1AA2E-0548-FABB-991F-69D9BFFC3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48750" y="11118850"/>
          <a:ext cx="5543835" cy="1206562"/>
        </a:xfrm>
        <a:prstGeom prst="rect">
          <a:avLst/>
        </a:prstGeom>
      </xdr:spPr>
    </xdr:pic>
    <xdr:clientData/>
  </xdr:twoCellAnchor>
  <xdr:twoCellAnchor editAs="oneCell">
    <xdr:from>
      <xdr:col>4</xdr:col>
      <xdr:colOff>44451</xdr:colOff>
      <xdr:row>60</xdr:row>
      <xdr:rowOff>38100</xdr:rowOff>
    </xdr:from>
    <xdr:to>
      <xdr:col>8</xdr:col>
      <xdr:colOff>6351</xdr:colOff>
      <xdr:row>67</xdr:row>
      <xdr:rowOff>162925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A744CEA-619A-C622-DB27-73F0265B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82851" y="11087100"/>
          <a:ext cx="2400300" cy="1413875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60</xdr:row>
      <xdr:rowOff>12701</xdr:rowOff>
    </xdr:from>
    <xdr:to>
      <xdr:col>10</xdr:col>
      <xdr:colOff>271280</xdr:colOff>
      <xdr:row>68</xdr:row>
      <xdr:rowOff>6351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057DD96-C581-9B14-182F-227934463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80000" y="11061701"/>
          <a:ext cx="1287280" cy="1466850"/>
        </a:xfrm>
        <a:prstGeom prst="rect">
          <a:avLst/>
        </a:prstGeom>
      </xdr:spPr>
    </xdr:pic>
    <xdr:clientData/>
  </xdr:twoCellAnchor>
  <xdr:twoCellAnchor editAs="oneCell">
    <xdr:from>
      <xdr:col>14</xdr:col>
      <xdr:colOff>558800</xdr:colOff>
      <xdr:row>69</xdr:row>
      <xdr:rowOff>101600</xdr:rowOff>
    </xdr:from>
    <xdr:to>
      <xdr:col>23</xdr:col>
      <xdr:colOff>584483</xdr:colOff>
      <xdr:row>76</xdr:row>
      <xdr:rowOff>165170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2F9187D-F68B-9C8F-D391-C601779B6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093200" y="12807950"/>
          <a:ext cx="5512083" cy="13526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69</xdr:row>
      <xdr:rowOff>38101</xdr:rowOff>
    </xdr:from>
    <xdr:to>
      <xdr:col>7</xdr:col>
      <xdr:colOff>508000</xdr:colOff>
      <xdr:row>76</xdr:row>
      <xdr:rowOff>75151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F45365C-3520-5C87-474C-B3762DF8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514600" y="12744451"/>
          <a:ext cx="2260600" cy="1326100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69</xdr:row>
      <xdr:rowOff>1</xdr:rowOff>
    </xdr:from>
    <xdr:to>
      <xdr:col>10</xdr:col>
      <xdr:colOff>254000</xdr:colOff>
      <xdr:row>76</xdr:row>
      <xdr:rowOff>77217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C598F76-0BA6-A346-875A-4D6FC5A1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092700" y="12706351"/>
          <a:ext cx="1257300" cy="1366266"/>
        </a:xfrm>
        <a:prstGeom prst="rect">
          <a:avLst/>
        </a:prstGeom>
      </xdr:spPr>
    </xdr:pic>
    <xdr:clientData/>
  </xdr:twoCellAnchor>
  <xdr:twoCellAnchor editAs="oneCell">
    <xdr:from>
      <xdr:col>22</xdr:col>
      <xdr:colOff>317501</xdr:colOff>
      <xdr:row>78</xdr:row>
      <xdr:rowOff>63500</xdr:rowOff>
    </xdr:from>
    <xdr:to>
      <xdr:col>31</xdr:col>
      <xdr:colOff>406401</xdr:colOff>
      <xdr:row>85</xdr:row>
      <xdr:rowOff>38827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24D3B03-54ED-31B1-D25D-E18496698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728701" y="14427200"/>
          <a:ext cx="5575300" cy="1264377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78</xdr:row>
      <xdr:rowOff>76200</xdr:rowOff>
    </xdr:from>
    <xdr:to>
      <xdr:col>7</xdr:col>
      <xdr:colOff>438150</xdr:colOff>
      <xdr:row>85</xdr:row>
      <xdr:rowOff>71999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4D169FB-9FFB-3107-1357-458201970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200" y="14439900"/>
          <a:ext cx="2216150" cy="1284849"/>
        </a:xfrm>
        <a:prstGeom prst="rect">
          <a:avLst/>
        </a:prstGeom>
      </xdr:spPr>
    </xdr:pic>
    <xdr:clientData/>
  </xdr:twoCellAnchor>
  <xdr:twoCellAnchor editAs="oneCell">
    <xdr:from>
      <xdr:col>7</xdr:col>
      <xdr:colOff>558800</xdr:colOff>
      <xdr:row>78</xdr:row>
      <xdr:rowOff>63500</xdr:rowOff>
    </xdr:from>
    <xdr:to>
      <xdr:col>9</xdr:col>
      <xdr:colOff>181515</xdr:colOff>
      <xdr:row>85</xdr:row>
      <xdr:rowOff>57150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A1F028C-67E5-8E4B-4032-71B2DAD76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26000" y="14427200"/>
          <a:ext cx="841915" cy="1282700"/>
        </a:xfrm>
        <a:prstGeom prst="rect">
          <a:avLst/>
        </a:prstGeom>
      </xdr:spPr>
    </xdr:pic>
    <xdr:clientData/>
  </xdr:twoCellAnchor>
  <xdr:twoCellAnchor editAs="oneCell">
    <xdr:from>
      <xdr:col>9</xdr:col>
      <xdr:colOff>273051</xdr:colOff>
      <xdr:row>78</xdr:row>
      <xdr:rowOff>50801</xdr:rowOff>
    </xdr:from>
    <xdr:to>
      <xdr:col>10</xdr:col>
      <xdr:colOff>534491</xdr:colOff>
      <xdr:row>85</xdr:row>
      <xdr:rowOff>88900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B7CD7C5-3D8E-15B4-117B-DF0F4801C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759451" y="14414501"/>
          <a:ext cx="871040" cy="1327149"/>
        </a:xfrm>
        <a:prstGeom prst="rect">
          <a:avLst/>
        </a:prstGeom>
      </xdr:spPr>
    </xdr:pic>
    <xdr:clientData/>
  </xdr:twoCellAnchor>
  <xdr:twoCellAnchor editAs="oneCell">
    <xdr:from>
      <xdr:col>11</xdr:col>
      <xdr:colOff>6351</xdr:colOff>
      <xdr:row>78</xdr:row>
      <xdr:rowOff>44450</xdr:rowOff>
    </xdr:from>
    <xdr:to>
      <xdr:col>12</xdr:col>
      <xdr:colOff>289183</xdr:colOff>
      <xdr:row>85</xdr:row>
      <xdr:rowOff>76200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4EC65D5-2BC2-1DCD-D4CF-2D709982B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711951" y="14408150"/>
          <a:ext cx="892432" cy="13208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78</xdr:row>
      <xdr:rowOff>6350</xdr:rowOff>
    </xdr:from>
    <xdr:to>
      <xdr:col>14</xdr:col>
      <xdr:colOff>337229</xdr:colOff>
      <xdr:row>85</xdr:row>
      <xdr:rowOff>127000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43A525F-7C89-7715-0CE4-7AB7122F2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715250" y="14370050"/>
          <a:ext cx="1156379" cy="1409700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78</xdr:row>
      <xdr:rowOff>0</xdr:rowOff>
    </xdr:from>
    <xdr:to>
      <xdr:col>17</xdr:col>
      <xdr:colOff>100399</xdr:colOff>
      <xdr:row>85</xdr:row>
      <xdr:rowOff>158750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C3CAC79-DE52-5DC8-EA57-D12AFF19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144001" y="14363700"/>
          <a:ext cx="1319598" cy="1447800"/>
        </a:xfrm>
        <a:prstGeom prst="rect">
          <a:avLst/>
        </a:prstGeom>
      </xdr:spPr>
    </xdr:pic>
    <xdr:clientData/>
  </xdr:twoCellAnchor>
  <xdr:twoCellAnchor editAs="oneCell">
    <xdr:from>
      <xdr:col>17</xdr:col>
      <xdr:colOff>165100</xdr:colOff>
      <xdr:row>78</xdr:row>
      <xdr:rowOff>19051</xdr:rowOff>
    </xdr:from>
    <xdr:to>
      <xdr:col>19</xdr:col>
      <xdr:colOff>169663</xdr:colOff>
      <xdr:row>85</xdr:row>
      <xdr:rowOff>158750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55BDE37-1AB0-2EB4-923D-CE5E5713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528300" y="14382751"/>
          <a:ext cx="1223763" cy="1428749"/>
        </a:xfrm>
        <a:prstGeom prst="rect">
          <a:avLst/>
        </a:prstGeom>
      </xdr:spPr>
    </xdr:pic>
    <xdr:clientData/>
  </xdr:twoCellAnchor>
  <xdr:twoCellAnchor editAs="oneCell">
    <xdr:from>
      <xdr:col>19</xdr:col>
      <xdr:colOff>234951</xdr:colOff>
      <xdr:row>78</xdr:row>
      <xdr:rowOff>12700</xdr:rowOff>
    </xdr:from>
    <xdr:to>
      <xdr:col>21</xdr:col>
      <xdr:colOff>266765</xdr:colOff>
      <xdr:row>86</xdr:row>
      <xdr:rowOff>6350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AB23C53-3FC2-259F-7CD8-6CE2049CF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817351" y="14376400"/>
          <a:ext cx="1251014" cy="1466850"/>
        </a:xfrm>
        <a:prstGeom prst="rect">
          <a:avLst/>
        </a:prstGeom>
      </xdr:spPr>
    </xdr:pic>
    <xdr:clientData/>
  </xdr:twoCellAnchor>
  <xdr:twoCellAnchor editAs="oneCell">
    <xdr:from>
      <xdr:col>14</xdr:col>
      <xdr:colOff>584200</xdr:colOff>
      <xdr:row>87</xdr:row>
      <xdr:rowOff>76200</xdr:rowOff>
    </xdr:from>
    <xdr:to>
      <xdr:col>23</xdr:col>
      <xdr:colOff>527050</xdr:colOff>
      <xdr:row>96</xdr:row>
      <xdr:rowOff>66825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9384EFF-A778-CB95-ECAF-8A99EAE3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18600" y="16097250"/>
          <a:ext cx="5429250" cy="1647975"/>
        </a:xfrm>
        <a:prstGeom prst="rect">
          <a:avLst/>
        </a:prstGeom>
      </xdr:spPr>
    </xdr:pic>
    <xdr:clientData/>
  </xdr:twoCellAnchor>
  <xdr:twoCellAnchor editAs="oneCell">
    <xdr:from>
      <xdr:col>4</xdr:col>
      <xdr:colOff>44451</xdr:colOff>
      <xdr:row>87</xdr:row>
      <xdr:rowOff>101601</xdr:rowOff>
    </xdr:from>
    <xdr:to>
      <xdr:col>7</xdr:col>
      <xdr:colOff>361951</xdr:colOff>
      <xdr:row>94</xdr:row>
      <xdr:rowOff>64209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14366DF-0282-5E12-CF0D-8145C38F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82851" y="16122651"/>
          <a:ext cx="2146300" cy="1251658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533401</xdr:colOff>
      <xdr:row>87</xdr:row>
      <xdr:rowOff>107950</xdr:rowOff>
    </xdr:from>
    <xdr:to>
      <xdr:col>9</xdr:col>
      <xdr:colOff>133351</xdr:colOff>
      <xdr:row>94</xdr:row>
      <xdr:rowOff>51289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0AF733F-2602-5CAC-2E7C-94915FFC5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800601" y="16129000"/>
          <a:ext cx="819150" cy="1232389"/>
        </a:xfrm>
        <a:prstGeom prst="rect">
          <a:avLst/>
        </a:prstGeom>
      </xdr:spPr>
    </xdr:pic>
    <xdr:clientData/>
  </xdr:twoCellAnchor>
  <xdr:twoCellAnchor editAs="oneCell">
    <xdr:from>
      <xdr:col>9</xdr:col>
      <xdr:colOff>184150</xdr:colOff>
      <xdr:row>87</xdr:row>
      <xdr:rowOff>101600</xdr:rowOff>
    </xdr:from>
    <xdr:to>
      <xdr:col>11</xdr:col>
      <xdr:colOff>212173</xdr:colOff>
      <xdr:row>94</xdr:row>
      <xdr:rowOff>50800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6042481-6DEA-1050-C707-8F60E704E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670550" y="16122650"/>
          <a:ext cx="1247223" cy="12382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87</xdr:row>
      <xdr:rowOff>76201</xdr:rowOff>
    </xdr:from>
    <xdr:to>
      <xdr:col>13</xdr:col>
      <xdr:colOff>3465</xdr:colOff>
      <xdr:row>94</xdr:row>
      <xdr:rowOff>44450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01A3CBE-2A98-A248-1AF0-22A03CAB3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0" y="16097251"/>
          <a:ext cx="975015" cy="125729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87</xdr:row>
      <xdr:rowOff>82551</xdr:rowOff>
    </xdr:from>
    <xdr:to>
      <xdr:col>14</xdr:col>
      <xdr:colOff>374290</xdr:colOff>
      <xdr:row>94</xdr:row>
      <xdr:rowOff>31750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9C8F99C-1CC7-ED08-2F55-DD9B07C0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981950" y="16103601"/>
          <a:ext cx="926740" cy="12382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4B74-BB94-4317-AFAB-0BCBCBA47646}">
  <dimension ref="B1:J41"/>
  <sheetViews>
    <sheetView tabSelected="1" workbookViewId="0">
      <selection activeCell="F40" sqref="F40"/>
    </sheetView>
  </sheetViews>
  <sheetFormatPr defaultRowHeight="14.5" x14ac:dyDescent="0.35"/>
  <cols>
    <col min="2" max="2" width="33.81640625" customWidth="1"/>
    <col min="3" max="10" width="14.36328125" customWidth="1"/>
  </cols>
  <sheetData>
    <row r="1" spans="2:10" ht="38" customHeight="1" thickBot="1" x14ac:dyDescent="0.4">
      <c r="C1" s="5" t="s">
        <v>0</v>
      </c>
      <c r="D1" s="6"/>
      <c r="E1" s="5" t="s">
        <v>1</v>
      </c>
      <c r="F1" s="6"/>
      <c r="G1" s="5" t="s">
        <v>2</v>
      </c>
      <c r="H1" s="6"/>
      <c r="I1" s="5" t="s">
        <v>79</v>
      </c>
      <c r="J1" s="6"/>
    </row>
    <row r="2" spans="2:10" x14ac:dyDescent="0.35">
      <c r="B2" t="s">
        <v>78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  <c r="I2" s="2" t="s">
        <v>3</v>
      </c>
      <c r="J2" s="2" t="s">
        <v>4</v>
      </c>
    </row>
    <row r="3" spans="2:10" x14ac:dyDescent="0.35">
      <c r="B3" t="s">
        <v>5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7</v>
      </c>
      <c r="H3" s="2" t="s">
        <v>7</v>
      </c>
      <c r="I3" s="2" t="s">
        <v>7</v>
      </c>
      <c r="J3" s="2" t="s">
        <v>7</v>
      </c>
    </row>
    <row r="4" spans="2:10" x14ac:dyDescent="0.35">
      <c r="B4" t="s">
        <v>8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10</v>
      </c>
      <c r="I4" s="2" t="s">
        <v>9</v>
      </c>
      <c r="J4" s="2" t="s">
        <v>9</v>
      </c>
    </row>
    <row r="5" spans="2:10" x14ac:dyDescent="0.35">
      <c r="B5" t="s">
        <v>12</v>
      </c>
      <c r="C5" s="2" t="s">
        <v>11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14</v>
      </c>
      <c r="J5" s="2" t="s">
        <v>81</v>
      </c>
    </row>
    <row r="6" spans="2:10" x14ac:dyDescent="0.35">
      <c r="B6" t="s">
        <v>46</v>
      </c>
      <c r="C6" s="2">
        <f>'1-FM-Snowflake'!D30</f>
        <v>3.92</v>
      </c>
      <c r="D6" s="2">
        <f>'1-FM-Snowflake'!K30</f>
        <v>7.64</v>
      </c>
      <c r="E6" s="2">
        <f>'2-FM-Filtered-Snowflake'!D30</f>
        <v>3.74</v>
      </c>
      <c r="F6" s="2">
        <f>'2-FM-Filtered-Snowflake'!K30</f>
        <v>4.5199999999999996</v>
      </c>
      <c r="G6" s="2">
        <f>'3-FM-StarSchema'!D30</f>
        <v>2.96</v>
      </c>
      <c r="H6" s="2">
        <f>'3-FM-StarSchema'!K30</f>
        <v>8.43</v>
      </c>
      <c r="I6" s="2">
        <f>'4-FM-Filtered-StarSchema'!D30</f>
        <v>2.84</v>
      </c>
      <c r="J6" s="2">
        <f>'4-FM-Filtered-StarSchema'!K30</f>
        <v>4.0999999999999996</v>
      </c>
    </row>
    <row r="7" spans="2:10" x14ac:dyDescent="0.35">
      <c r="B7" t="s">
        <v>18</v>
      </c>
      <c r="C7" s="4">
        <f>'1-FM-Snowflake'!D33</f>
        <v>0.9</v>
      </c>
      <c r="D7" s="4">
        <f>'1-FM-Snowflake'!K33</f>
        <v>1</v>
      </c>
      <c r="E7" s="4">
        <f>'2-FM-Filtered-Snowflake'!D33</f>
        <v>0.96</v>
      </c>
      <c r="F7" s="4">
        <f>'2-FM-Filtered-Snowflake'!K33</f>
        <v>0.92</v>
      </c>
      <c r="G7" s="4">
        <f>'3-FM-StarSchema'!D33</f>
        <v>0.88</v>
      </c>
      <c r="H7" s="4">
        <f>'3-FM-StarSchema'!K33</f>
        <v>0.88</v>
      </c>
      <c r="I7" s="4">
        <f>'4-FM-Filtered-StarSchema'!D33</f>
        <v>0.91</v>
      </c>
      <c r="J7" s="4">
        <f>'4-FM-Filtered-StarSchema'!K33</f>
        <v>0.83</v>
      </c>
    </row>
    <row r="8" spans="2:10" x14ac:dyDescent="0.35">
      <c r="B8" t="s">
        <v>45</v>
      </c>
    </row>
    <row r="9" spans="2:10" x14ac:dyDescent="0.35">
      <c r="B9" t="s">
        <v>41</v>
      </c>
      <c r="C9" s="2">
        <f>'1-FM-Snowflake'!D8</f>
        <v>2383</v>
      </c>
      <c r="D9" s="2">
        <f>'1-FM-Snowflake'!K8</f>
        <v>1039</v>
      </c>
      <c r="E9" s="2">
        <f>'2-FM-Filtered-Snowflake'!D7</f>
        <v>1508</v>
      </c>
      <c r="F9" s="2">
        <f>'2-FM-Filtered-Snowflake'!K7</f>
        <v>811</v>
      </c>
      <c r="G9" s="2">
        <f>'3-FM-StarSchema'!D7</f>
        <v>2303</v>
      </c>
      <c r="H9" s="2">
        <f>'3-FM-StarSchema'!K7</f>
        <v>1669</v>
      </c>
      <c r="I9" s="2">
        <f>'4-FM-Filtered-StarSchema'!D7</f>
        <v>3351</v>
      </c>
      <c r="J9" s="2">
        <f>'4-FM-Filtered-StarSchema'!K7</f>
        <v>1447</v>
      </c>
    </row>
    <row r="10" spans="2:10" x14ac:dyDescent="0.35">
      <c r="B10" t="s">
        <v>42</v>
      </c>
      <c r="C10" s="2">
        <f>'1-FM-Snowflake'!D9</f>
        <v>213</v>
      </c>
      <c r="D10" s="2">
        <f>'1-FM-Snowflake'!K9</f>
        <v>233</v>
      </c>
      <c r="E10" s="2">
        <f>'2-FM-Filtered-Snowflake'!D8</f>
        <v>131</v>
      </c>
      <c r="F10" s="2">
        <f>'2-FM-Filtered-Snowflake'!K8</f>
        <v>163</v>
      </c>
      <c r="G10" s="2">
        <f>'3-FM-StarSchema'!D8</f>
        <v>255</v>
      </c>
      <c r="H10" s="2">
        <f>'3-FM-StarSchema'!K8</f>
        <v>261</v>
      </c>
      <c r="I10" s="2">
        <f>'4-FM-Filtered-StarSchema'!D8</f>
        <v>193</v>
      </c>
      <c r="J10" s="2">
        <f>'4-FM-Filtered-StarSchema'!K8</f>
        <v>228</v>
      </c>
    </row>
    <row r="12" spans="2:10" x14ac:dyDescent="0.35">
      <c r="B12" s="1" t="s">
        <v>19</v>
      </c>
    </row>
    <row r="13" spans="2:10" x14ac:dyDescent="0.35">
      <c r="B13" t="s">
        <v>20</v>
      </c>
      <c r="C13" s="2">
        <v>1</v>
      </c>
      <c r="D13" s="2">
        <v>1</v>
      </c>
      <c r="E13" s="2"/>
      <c r="F13" s="2"/>
      <c r="G13" s="2">
        <v>1</v>
      </c>
      <c r="H13" s="2">
        <v>1</v>
      </c>
      <c r="I13" s="2"/>
      <c r="J13" s="2"/>
    </row>
    <row r="14" spans="2:10" x14ac:dyDescent="0.35">
      <c r="B14" t="s">
        <v>27</v>
      </c>
      <c r="C14" s="2">
        <v>1</v>
      </c>
      <c r="D14" s="2">
        <v>1</v>
      </c>
      <c r="E14" s="2"/>
      <c r="F14" s="2"/>
      <c r="G14" s="2">
        <v>1</v>
      </c>
      <c r="H14" s="2">
        <v>1</v>
      </c>
      <c r="I14" s="2"/>
      <c r="J14" s="2"/>
    </row>
    <row r="15" spans="2:10" x14ac:dyDescent="0.35">
      <c r="B15" t="s">
        <v>21</v>
      </c>
      <c r="C15" s="2">
        <v>1</v>
      </c>
      <c r="D15" s="2">
        <v>1</v>
      </c>
      <c r="E15" s="2"/>
      <c r="F15" s="2"/>
      <c r="G15" s="2"/>
      <c r="H15" s="2"/>
      <c r="I15" s="2"/>
      <c r="J15" s="2"/>
    </row>
    <row r="16" spans="2:10" x14ac:dyDescent="0.35">
      <c r="B16" t="s">
        <v>22</v>
      </c>
      <c r="C16" s="2">
        <v>1</v>
      </c>
      <c r="D16" s="2">
        <v>1</v>
      </c>
      <c r="E16" s="2"/>
      <c r="F16" s="2"/>
      <c r="G16" s="2"/>
      <c r="H16" s="2"/>
      <c r="I16" s="2"/>
      <c r="J16" s="2"/>
    </row>
    <row r="17" spans="2:10" x14ac:dyDescent="0.35">
      <c r="B17" t="s">
        <v>23</v>
      </c>
      <c r="C17" s="2">
        <v>1</v>
      </c>
      <c r="D17" s="2">
        <v>1</v>
      </c>
      <c r="E17" s="2"/>
      <c r="F17" s="2"/>
      <c r="G17" s="2">
        <v>1</v>
      </c>
      <c r="H17" s="2">
        <v>1</v>
      </c>
      <c r="I17" s="2"/>
      <c r="J17" s="2"/>
    </row>
    <row r="18" spans="2:10" x14ac:dyDescent="0.35">
      <c r="B18" t="s">
        <v>24</v>
      </c>
      <c r="C18" s="2">
        <v>4</v>
      </c>
      <c r="D18" s="2">
        <v>4</v>
      </c>
      <c r="E18" s="2"/>
      <c r="F18" s="2"/>
      <c r="G18" s="2"/>
      <c r="H18" s="2"/>
      <c r="I18" s="2"/>
      <c r="J18" s="2"/>
    </row>
    <row r="19" spans="2:10" x14ac:dyDescent="0.35">
      <c r="B19" t="s">
        <v>25</v>
      </c>
      <c r="C19" s="2">
        <v>1</v>
      </c>
      <c r="D19" s="2">
        <v>1</v>
      </c>
      <c r="E19" s="2"/>
      <c r="F19" s="2"/>
      <c r="G19" s="2">
        <v>1</v>
      </c>
      <c r="H19" s="2">
        <v>1</v>
      </c>
      <c r="I19" s="2"/>
      <c r="J19" s="2"/>
    </row>
    <row r="20" spans="2:10" x14ac:dyDescent="0.35">
      <c r="B20" t="s">
        <v>26</v>
      </c>
      <c r="C20" s="2">
        <v>1</v>
      </c>
      <c r="D20" s="2">
        <v>1</v>
      </c>
      <c r="E20" s="2"/>
      <c r="F20" s="2"/>
      <c r="G20" s="2">
        <v>1</v>
      </c>
      <c r="H20" s="2">
        <v>1</v>
      </c>
      <c r="I20" s="2"/>
      <c r="J20" s="2"/>
    </row>
    <row r="21" spans="2:10" x14ac:dyDescent="0.35">
      <c r="C21" s="2"/>
      <c r="D21" s="2"/>
      <c r="E21" s="2"/>
      <c r="F21" s="2"/>
      <c r="G21" s="2"/>
      <c r="H21" s="2"/>
      <c r="I21" s="2"/>
      <c r="J21" s="2"/>
    </row>
    <row r="22" spans="2:10" x14ac:dyDescent="0.35">
      <c r="B22" s="1" t="s">
        <v>28</v>
      </c>
      <c r="C22" s="2"/>
      <c r="D22" s="2"/>
      <c r="E22" s="2"/>
      <c r="F22" s="2"/>
      <c r="G22" s="2"/>
      <c r="H22" s="2"/>
      <c r="I22" s="2"/>
      <c r="J22" s="2"/>
    </row>
    <row r="23" spans="2:10" x14ac:dyDescent="0.35">
      <c r="B23" t="s">
        <v>29</v>
      </c>
      <c r="C23" s="2"/>
      <c r="D23" s="2"/>
      <c r="E23" s="2">
        <v>1</v>
      </c>
      <c r="F23" s="2">
        <v>1</v>
      </c>
      <c r="G23" s="2"/>
      <c r="H23" s="2"/>
      <c r="I23" s="2">
        <v>1</v>
      </c>
      <c r="J23" s="2">
        <v>1</v>
      </c>
    </row>
    <row r="24" spans="2:10" x14ac:dyDescent="0.35">
      <c r="B24" t="s">
        <v>30</v>
      </c>
      <c r="C24" s="2"/>
      <c r="D24" s="2"/>
      <c r="E24" s="2">
        <v>1</v>
      </c>
      <c r="F24" s="2">
        <v>1</v>
      </c>
      <c r="G24" s="2"/>
      <c r="H24" s="2"/>
      <c r="I24" s="2">
        <v>1</v>
      </c>
      <c r="J24" s="2">
        <v>1</v>
      </c>
    </row>
    <row r="25" spans="2:10" x14ac:dyDescent="0.35">
      <c r="B25" t="s">
        <v>32</v>
      </c>
      <c r="C25" s="2"/>
      <c r="D25" s="2"/>
      <c r="E25" s="2">
        <v>1</v>
      </c>
      <c r="F25" s="2">
        <v>1</v>
      </c>
      <c r="G25" s="2"/>
      <c r="H25" s="2"/>
      <c r="I25" s="2"/>
      <c r="J25" s="2"/>
    </row>
    <row r="26" spans="2:10" x14ac:dyDescent="0.35">
      <c r="B26" t="s">
        <v>33</v>
      </c>
      <c r="C26" s="2"/>
      <c r="D26" s="2"/>
      <c r="E26" s="2">
        <v>1</v>
      </c>
      <c r="F26" s="2">
        <v>1</v>
      </c>
      <c r="G26" s="2"/>
      <c r="H26" s="2"/>
      <c r="I26" s="2"/>
      <c r="J26" s="2"/>
    </row>
    <row r="27" spans="2:10" x14ac:dyDescent="0.35">
      <c r="B27" t="s">
        <v>31</v>
      </c>
      <c r="C27" s="2"/>
      <c r="D27" s="2"/>
      <c r="E27" s="2">
        <v>1</v>
      </c>
      <c r="F27" s="2">
        <v>1</v>
      </c>
      <c r="G27" s="2"/>
      <c r="H27" s="2"/>
      <c r="I27" s="2">
        <v>1</v>
      </c>
      <c r="J27" s="2">
        <v>1</v>
      </c>
    </row>
    <row r="28" spans="2:10" x14ac:dyDescent="0.35">
      <c r="B28" t="s">
        <v>34</v>
      </c>
      <c r="C28" s="2"/>
      <c r="D28" s="2"/>
      <c r="E28" s="2">
        <v>4</v>
      </c>
      <c r="F28" s="2">
        <v>4</v>
      </c>
      <c r="G28" s="2"/>
      <c r="H28" s="2"/>
      <c r="I28" s="2"/>
      <c r="J28" s="2"/>
    </row>
    <row r="29" spans="2:10" x14ac:dyDescent="0.35">
      <c r="B29" t="s">
        <v>35</v>
      </c>
      <c r="C29" s="2"/>
      <c r="D29" s="2"/>
      <c r="E29" s="2">
        <v>1</v>
      </c>
      <c r="F29" s="2">
        <v>1</v>
      </c>
      <c r="G29" s="2"/>
      <c r="H29" s="2"/>
      <c r="I29" s="2">
        <v>1</v>
      </c>
      <c r="J29" s="2">
        <v>1</v>
      </c>
    </row>
    <row r="30" spans="2:10" x14ac:dyDescent="0.35">
      <c r="B30" t="s">
        <v>36</v>
      </c>
      <c r="C30" s="2"/>
      <c r="D30" s="2"/>
      <c r="E30" s="2">
        <v>1</v>
      </c>
      <c r="F30" s="2">
        <v>1</v>
      </c>
      <c r="G30" s="2"/>
      <c r="H30" s="2"/>
      <c r="I30" s="2">
        <v>1</v>
      </c>
      <c r="J30" s="2">
        <v>1</v>
      </c>
    </row>
    <row r="31" spans="2:10" x14ac:dyDescent="0.35">
      <c r="B31" t="s">
        <v>38</v>
      </c>
      <c r="C31" s="2"/>
      <c r="D31" s="2"/>
      <c r="E31" s="2"/>
      <c r="F31" s="2"/>
      <c r="G31" s="2">
        <v>1</v>
      </c>
      <c r="H31" s="2">
        <v>1</v>
      </c>
      <c r="I31" s="2">
        <v>1</v>
      </c>
      <c r="J31" s="2">
        <v>1</v>
      </c>
    </row>
    <row r="32" spans="2:10" x14ac:dyDescent="0.35">
      <c r="B32" t="s">
        <v>37</v>
      </c>
      <c r="C32" s="2"/>
      <c r="D32" s="2"/>
      <c r="E32" s="2"/>
      <c r="F32" s="2"/>
      <c r="G32" s="2">
        <v>1</v>
      </c>
      <c r="H32" s="2">
        <v>1</v>
      </c>
      <c r="I32" s="2">
        <v>1</v>
      </c>
      <c r="J32" s="2">
        <v>1</v>
      </c>
    </row>
    <row r="36" spans="2:10" x14ac:dyDescent="0.35">
      <c r="B36" s="1" t="s">
        <v>77</v>
      </c>
    </row>
    <row r="37" spans="2:10" x14ac:dyDescent="0.35">
      <c r="B37" t="s">
        <v>55</v>
      </c>
      <c r="C37" s="2">
        <f xml:space="preserve">
('Table &amp; View Statistics'!F8*C$13)+
('Table &amp; View Statistics'!G8*C$14)+
('Table &amp; View Statistics'!H8*C$15)+
('Table &amp; View Statistics'!I8*C$16)+
('Table &amp; View Statistics'!J8*C$17)+
('Table &amp; View Statistics'!K8*C$18)+
('Table &amp; View Statistics'!L8*C$19)+
('Table &amp; View Statistics'!M8*C$20)</f>
        <v>208</v>
      </c>
      <c r="D37" s="2">
        <f xml:space="preserve">
('Table &amp; View Statistics'!F8*D$13)+
('Table &amp; View Statistics'!G8*D$14)+
('Table &amp; View Statistics'!H8*D$15)+
('Table &amp; View Statistics'!I8*D$16)+
('Table &amp; View Statistics'!J8*D$17)+
('Table &amp; View Statistics'!K8*D$18)+
('Table &amp; View Statistics'!L8*D$19)+
('Table &amp; View Statistics'!M8*D$20)</f>
        <v>208</v>
      </c>
      <c r="E37" s="2">
        <f xml:space="preserve">
('Table &amp; View Statistics'!F23*E$23)+
('Table &amp; View Statistics'!G23*E$24)+
('Table &amp; View Statistics'!H23*E$25)+
('Table &amp; View Statistics'!I23*E$26)+
('Table &amp; View Statistics'!J23*E$27)+
('Table &amp; View Statistics'!K23*E$28)+
('Table &amp; View Statistics'!L23*E$29)+
('Table &amp; View Statistics'!M23*E$30)</f>
        <v>200</v>
      </c>
      <c r="F37" s="2">
        <f xml:space="preserve">
('Table &amp; View Statistics'!F23*F$23)+
('Table &amp; View Statistics'!G23*F$24)+
('Table &amp; View Statistics'!H23*F$25)+
('Table &amp; View Statistics'!I23*F$26)+
('Table &amp; View Statistics'!J23*F$27)+
('Table &amp; View Statistics'!K23*F$28)+
('Table &amp; View Statistics'!L23*F$29)+
('Table &amp; View Statistics'!M23*F$30)</f>
        <v>200</v>
      </c>
      <c r="G37" s="2">
        <f xml:space="preserve">
('Table &amp; View Statistics'!F8*G$13)+
('Table &amp; View Statistics'!G8*G$14)+
('Table &amp; View Statistics'!J8*G$17)+
('Table &amp; View Statistics'!L8*G$19)+
('Table &amp; View Statistics'!M8*G$20)+
('Table &amp; View Statistics'!H32*G$31)+
('Table &amp; View Statistics'!K32*G$32)</f>
        <v>160</v>
      </c>
      <c r="H37" s="2">
        <f xml:space="preserve">
('Table &amp; View Statistics'!F8*H$13)+
('Table &amp; View Statistics'!G8*H$14)+
('Table &amp; View Statistics'!J8*H$17)+
('Table &amp; View Statistics'!L8*H$19)+
('Table &amp; View Statistics'!M8*H$20)+
('Table &amp; View Statistics'!H32*H$31)+
('Table &amp; View Statistics'!K32*H$32)</f>
        <v>160</v>
      </c>
      <c r="I37" s="2">
        <f xml:space="preserve">
('Table &amp; View Statistics'!F23*I$23)+
('Table &amp; View Statistics'!G23*I$24)+
('Table &amp; View Statistics'!J23*I$27)+
('Table &amp; View Statistics'!L23*I$29)+
('Table &amp; View Statistics'!M23*I$30)+
('Table &amp; View Statistics'!H32*I$31)+
('Table &amp; View Statistics'!K32*I$32)</f>
        <v>160</v>
      </c>
      <c r="J37" s="2">
        <f xml:space="preserve">
('Table &amp; View Statistics'!F23*J$23)+
('Table &amp; View Statistics'!G23*J$24)+
('Table &amp; View Statistics'!J23*J$27)+
('Table &amp; View Statistics'!L23*J$29)+
('Table &amp; View Statistics'!M23*J$30)+
('Table &amp; View Statistics'!H32*J$31)+
('Table &amp; View Statistics'!K32*J$32)</f>
        <v>160</v>
      </c>
    </row>
    <row r="38" spans="2:10" x14ac:dyDescent="0.35">
      <c r="B38" t="s">
        <v>57</v>
      </c>
      <c r="C38" s="2">
        <f xml:space="preserve">
('Table &amp; View Statistics'!F10*C$13)+
('Table &amp; View Statistics'!G10*C$14)+
('Table &amp; View Statistics'!H10*C$15)+
('Table &amp; View Statistics'!I10*C$16)+
('Table &amp; View Statistics'!J10*C$17)+
('Table &amp; View Statistics'!K10*C$18)+
('Table &amp; View Statistics'!L10*C$19)+
('Table &amp; View Statistics'!M10*C$20)</f>
        <v>0.49674470000000004</v>
      </c>
      <c r="D38" s="2">
        <f xml:space="preserve">
('Table &amp; View Statistics'!F10*D$13)+
('Table &amp; View Statistics'!G10*D$14)+
('Table &amp; View Statistics'!H10*D$15)+
('Table &amp; View Statistics'!I10*D$16)+
('Table &amp; View Statistics'!J10*D$17)+
('Table &amp; View Statistics'!K10*D$18)+
('Table &amp; View Statistics'!L10*D$19)+
('Table &amp; View Statistics'!M10*D$20)</f>
        <v>0.49674470000000004</v>
      </c>
      <c r="E38" s="2">
        <f xml:space="preserve">
('Table &amp; View Statistics'!F25*E$23)+
('Table &amp; View Statistics'!G25*E$24)+
('Table &amp; View Statistics'!H25*E$25)+
('Table &amp; View Statistics'!I25*E$26)+
('Table &amp; View Statistics'!J25*E$27)+
('Table &amp; View Statistics'!K25*E$28)+
('Table &amp; View Statistics'!L25*E$29)+
('Table &amp; View Statistics'!M25*E$30)</f>
        <v>0.45598130000000003</v>
      </c>
      <c r="F38" s="2">
        <f xml:space="preserve">
('Table &amp; View Statistics'!F25*F$23)+
('Table &amp; View Statistics'!G25*F$24)+
('Table &amp; View Statistics'!H25*F$25)+
('Table &amp; View Statistics'!I25*F$26)+
('Table &amp; View Statistics'!J25*F$27)+
('Table &amp; View Statistics'!K25*F$28)+
('Table &amp; View Statistics'!L25*F$29)+
('Table &amp; View Statistics'!M25*F$30)</f>
        <v>0.45598130000000003</v>
      </c>
      <c r="G38" s="2">
        <f xml:space="preserve">
('Table &amp; View Statistics'!F10*G$13)+
('Table &amp; View Statistics'!G10*G$14)+
('Table &amp; View Statistics'!J10*G$17)+
('Table &amp; View Statistics'!L10*G$19)+
('Table &amp; View Statistics'!M10*G$20)+
('Table &amp; View Statistics'!H34*G$31)+
('Table &amp; View Statistics'!K34*G$32)</f>
        <v>0.50970699999999991</v>
      </c>
      <c r="H38" s="2">
        <f xml:space="preserve">
('Table &amp; View Statistics'!F10*H$13)+
('Table &amp; View Statistics'!G10*H$14)+
('Table &amp; View Statistics'!J10*H$17)+
('Table &amp; View Statistics'!L10*H$19)+
('Table &amp; View Statistics'!M10*H$20)+
('Table &amp; View Statistics'!H34*H$31)+
('Table &amp; View Statistics'!K34*H$32)</f>
        <v>0.50970699999999991</v>
      </c>
      <c r="I38" s="2">
        <f xml:space="preserve">
('Table &amp; View Statistics'!F25*I$23)+
('Table &amp; View Statistics'!G25*I$24)+
('Table &amp; View Statistics'!J25*I$27)+
('Table &amp; View Statistics'!L25*I$29)+
('Table &amp; View Statistics'!M25*I$30)+
('Table &amp; View Statistics'!H34*I$31)+
('Table &amp; View Statistics'!K34*I$32)</f>
        <v>0.46895349999999997</v>
      </c>
      <c r="J38" s="2">
        <f xml:space="preserve">
('Table &amp; View Statistics'!F25*I$23)+
('Table &amp; View Statistics'!G25*I$24)+
('Table &amp; View Statistics'!J25*I$27)+
('Table &amp; View Statistics'!L25*I$29)+
('Table &amp; View Statistics'!M25*I$30)+
('Table &amp; View Statistics'!H34*I$31)+
('Table &amp; View Statistics'!K34*I$32)</f>
        <v>0.46895349999999997</v>
      </c>
    </row>
    <row r="39" spans="2:10" x14ac:dyDescent="0.35">
      <c r="B39" t="s">
        <v>80</v>
      </c>
      <c r="C39" s="2">
        <f xml:space="preserve">
('Table &amp; View Statistics'!F10*C$13)+
('Table &amp; View Statistics'!G10*C$14)</f>
        <v>0.37843369999999998</v>
      </c>
      <c r="D39" s="2">
        <f xml:space="preserve">
('Table &amp; View Statistics'!F10*D$13)+
('Table &amp; View Statistics'!G10*D$14)</f>
        <v>0.37843369999999998</v>
      </c>
      <c r="E39" s="2">
        <f xml:space="preserve">
('Table &amp; View Statistics'!F25*E$23)+
('Table &amp; View Statistics'!G25*E$24)</f>
        <v>0.33768019999999999</v>
      </c>
      <c r="F39" s="2">
        <f xml:space="preserve">
('Table &amp; View Statistics'!F25*F$23)+
('Table &amp; View Statistics'!G25*F$24)</f>
        <v>0.33768019999999999</v>
      </c>
      <c r="G39" s="2">
        <f xml:space="preserve">
('Table &amp; View Statistics'!F10*G$13)+
('Table &amp; View Statistics'!G10*G$14)</f>
        <v>0.37843369999999998</v>
      </c>
      <c r="H39" s="2">
        <f xml:space="preserve">
('Table &amp; View Statistics'!F10*H$13)+
('Table &amp; View Statistics'!G10*H$14)</f>
        <v>0.37843369999999998</v>
      </c>
      <c r="I39" s="2">
        <f xml:space="preserve">
('Table &amp; View Statistics'!F25*I$23)+
('Table &amp; View Statistics'!G25*I$24)</f>
        <v>0.33768019999999999</v>
      </c>
      <c r="J39" s="2">
        <f xml:space="preserve">
('Table &amp; View Statistics'!F25*I$23)+
('Table &amp; View Statistics'!G25*I$24)</f>
        <v>0.33768019999999999</v>
      </c>
    </row>
    <row r="40" spans="2:10" x14ac:dyDescent="0.35">
      <c r="B40" t="s">
        <v>60</v>
      </c>
      <c r="C40" s="2">
        <f xml:space="preserve">
('Table &amp; View Statistics'!F12*C$13)+
('Table &amp; View Statistics'!G12*C$14)+
('Table &amp; View Statistics'!H12*C$15)+
('Table &amp; View Statistics'!I12*C$16)+
('Table &amp; View Statistics'!J12*C$17)+
('Table &amp; View Statistics'!K12*C$18)+
('Table &amp; View Statistics'!L12*C$19)+
('Table &amp; View Statistics'!M12*C$20)</f>
        <v>57599</v>
      </c>
      <c r="D40" s="2">
        <f xml:space="preserve">
('Table &amp; View Statistics'!F12*D$13)+
('Table &amp; View Statistics'!G12*D$14)+
('Table &amp; View Statistics'!H12*D$15)+
('Table &amp; View Statistics'!I12*D$16)+
('Table &amp; View Statistics'!J12*D$17)+
('Table &amp; View Statistics'!K12*D$18)+
('Table &amp; View Statistics'!L12*D$19)+
('Table &amp; View Statistics'!M12*D$20)</f>
        <v>57599</v>
      </c>
      <c r="E40" s="2">
        <f xml:space="preserve">
('Table &amp; View Statistics'!F27*E$23)+
('Table &amp; View Statistics'!G27*E$24)+
('Table &amp; View Statistics'!H27*E$25)+
('Table &amp; View Statistics'!I27*E$26)+
('Table &amp; View Statistics'!J27*E$27)+
('Table &amp; View Statistics'!K27*E$28)+
('Table &amp; View Statistics'!L27*E$29)+
('Table &amp; View Statistics'!M27*E$30)</f>
        <v>38353</v>
      </c>
      <c r="F40" s="2">
        <f xml:space="preserve">
('Table &amp; View Statistics'!F27*F$23)+
('Table &amp; View Statistics'!G27*F$24)+
('Table &amp; View Statistics'!H27*F$25)+
('Table &amp; View Statistics'!I27*F$26)+
('Table &amp; View Statistics'!J27*F$27)+
('Table &amp; View Statistics'!K27*F$28)+
('Table &amp; View Statistics'!L27*F$29)+
('Table &amp; View Statistics'!M27*F$30)</f>
        <v>38353</v>
      </c>
      <c r="G40" s="2">
        <f xml:space="preserve">
('Table &amp; View Statistics'!F12*G$13)+
('Table &amp; View Statistics'!G12*G$14)+
('Table &amp; View Statistics'!J12*G$17)+
('Table &amp; View Statistics'!L12*G$19)+
('Table &amp; View Statistics'!M12*G$20)+
('Table &amp; View Statistics'!H36*G$31)+
('Table &amp; View Statistics'!K36*G$32)</f>
        <v>57495</v>
      </c>
      <c r="H40" s="2">
        <f xml:space="preserve">
('Table &amp; View Statistics'!F12*H$13)+
('Table &amp; View Statistics'!G12*H$14)+
('Table &amp; View Statistics'!J12*H$17)+
('Table &amp; View Statistics'!L12*H$19)+
('Table &amp; View Statistics'!M12*H$20)+
('Table &amp; View Statistics'!H36*H$31)+
('Table &amp; View Statistics'!K36*H$32)</f>
        <v>57495</v>
      </c>
      <c r="I40" s="2">
        <f xml:space="preserve">
('Table &amp; View Statistics'!F27*I$23)+
('Table &amp; View Statistics'!G27*I$24)+
('Table &amp; View Statistics'!J27*I$27)+
('Table &amp; View Statistics'!L27*I$29)+
('Table &amp; View Statistics'!M27*I$30)+
('Table &amp; View Statistics'!H36*I$31)+
('Table &amp; View Statistics'!K36*I$32)</f>
        <v>38300</v>
      </c>
      <c r="J40" s="2">
        <f xml:space="preserve">
('Table &amp; View Statistics'!F27*I$23)+
('Table &amp; View Statistics'!G27*I$24)+
('Table &amp; View Statistics'!J27*I$27)+
('Table &amp; View Statistics'!L27*I$29)+
('Table &amp; View Statistics'!M27*I$30)+
('Table &amp; View Statistics'!H36*I$31)+
('Table &amp; View Statistics'!K36*I$32)</f>
        <v>38300</v>
      </c>
    </row>
    <row r="41" spans="2:10" x14ac:dyDescent="0.35">
      <c r="I41" s="2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3B9E-424C-4D76-B15A-11A0F45CA539}">
  <dimension ref="D4:M36"/>
  <sheetViews>
    <sheetView topLeftCell="D15" workbookViewId="0">
      <selection activeCell="D52" sqref="D52"/>
    </sheetView>
  </sheetViews>
  <sheetFormatPr defaultRowHeight="14.5" x14ac:dyDescent="0.35"/>
  <cols>
    <col min="4" max="4" width="40" customWidth="1"/>
    <col min="5" max="5" width="6.453125" customWidth="1"/>
    <col min="6" max="13" width="24.1796875" customWidth="1"/>
    <col min="16" max="26" width="37.1796875" customWidth="1"/>
  </cols>
  <sheetData>
    <row r="4" spans="4:13" x14ac:dyDescent="0.35">
      <c r="F4" s="1" t="s">
        <v>72</v>
      </c>
    </row>
    <row r="5" spans="4:13" x14ac:dyDescent="0.35">
      <c r="F5" t="s">
        <v>20</v>
      </c>
      <c r="G5" t="s">
        <v>27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7" spans="4:13" x14ac:dyDescent="0.35">
      <c r="D7" s="1" t="s">
        <v>59</v>
      </c>
      <c r="E7" s="1"/>
    </row>
    <row r="8" spans="4:13" x14ac:dyDescent="0.35">
      <c r="D8" t="s">
        <v>55</v>
      </c>
      <c r="E8" t="s">
        <v>68</v>
      </c>
      <c r="F8" s="2">
        <f>SUMIFS(TableViewMetricsData!$H$6:$H$289,
TableViewMetricsData!$E$6:$E$289,'Table &amp; View Statistics'!F$5,
TableViewMetricsData!$F$6:$F$289,'Table &amp; View Statistics'!$F$4,
TableViewMetricsData!$G$6:$G$289,'Table &amp; View Statistics'!$D8,
TableViewMetricsData!$J$6:$J$289,'Table &amp; View Statistics'!$D$7, TableViewMetricsData!$J$6:$J$289,'Table &amp; View Statistics'!$D$7)</f>
        <v>24</v>
      </c>
      <c r="G8" s="2">
        <f>SUMIFS(TableViewMetricsData!$H$6:$H$289,
TableViewMetricsData!$E$6:$E$289,'Table &amp; View Statistics'!G$5,
TableViewMetricsData!$F$6:$F$289,'Table &amp; View Statistics'!$F$4,
TableViewMetricsData!$G$6:$G$289,'Table &amp; View Statistics'!$D8, TableViewMetricsData!$J$6:$J$289,'Table &amp; View Statistics'!$D$7)</f>
        <v>16</v>
      </c>
      <c r="H8" s="2">
        <f>SUMIFS(TableViewMetricsData!$H$6:$H$289,
TableViewMetricsData!$E$6:$E$289,'Table &amp; View Statistics'!H$5,
TableViewMetricsData!$F$6:$F$289,'Table &amp; View Statistics'!$F$4,
TableViewMetricsData!$G$6:$G$289,'Table &amp; View Statistics'!$D8, TableViewMetricsData!$J$6:$J$289,'Table &amp; View Statistics'!$D$7)</f>
        <v>24</v>
      </c>
      <c r="I8" s="2">
        <f>SUMIFS(TableViewMetricsData!$H$6:$H$289,
TableViewMetricsData!$E$6:$E$289,'Table &amp; View Statistics'!I$5,
TableViewMetricsData!$F$6:$F$289,'Table &amp; View Statistics'!$F$4,
TableViewMetricsData!$G$6:$G$289,'Table &amp; View Statistics'!$D8, TableViewMetricsData!$J$6:$J$289,'Table &amp; View Statistics'!$D$7)</f>
        <v>24</v>
      </c>
      <c r="J8" s="2">
        <f>SUMIFS(TableViewMetricsData!$H$6:$H$289,
TableViewMetricsData!$E$6:$E$289,'Table &amp; View Statistics'!J$5,
TableViewMetricsData!$F$6:$F$289,'Table &amp; View Statistics'!$F$4,
TableViewMetricsData!$G$6:$G$289,'Table &amp; View Statistics'!$D8, TableViewMetricsData!$J$6:$J$289,'Table &amp; View Statistics'!$D$7)</f>
        <v>16</v>
      </c>
      <c r="K8" s="2">
        <f>SUMIFS(TableViewMetricsData!$H$6:$H$289,
TableViewMetricsData!$E$6:$E$289,'Table &amp; View Statistics'!K$5,
TableViewMetricsData!$F$6:$F$289,'Table &amp; View Statistics'!$F$4,
TableViewMetricsData!$G$6:$G$289,'Table &amp; View Statistics'!$D8, TableViewMetricsData!$J$6:$J$289,'Table &amp; View Statistics'!$D$7)</f>
        <v>16</v>
      </c>
      <c r="L8" s="2">
        <f>SUMIFS(TableViewMetricsData!$H$6:$H$289,
TableViewMetricsData!$E$6:$E$289,'Table &amp; View Statistics'!L$5,
TableViewMetricsData!$F$6:$F$289,'Table &amp; View Statistics'!$F$4,
TableViewMetricsData!$G$6:$G$289,'Table &amp; View Statistics'!$D8, TableViewMetricsData!$J$6:$J$289,'Table &amp; View Statistics'!$D$7)</f>
        <v>16</v>
      </c>
      <c r="M8" s="2">
        <f>SUMIFS(TableViewMetricsData!$H$6:$H$289,
TableViewMetricsData!$E$6:$E$289,'Table &amp; View Statistics'!M$5,
TableViewMetricsData!$F$6:$F$289,'Table &amp; View Statistics'!$F$4,
TableViewMetricsData!$G$6:$G$289,'Table &amp; View Statistics'!$D8, TableViewMetricsData!$J$6:$J$289,'Table &amp; View Statistics'!$D$7)</f>
        <v>24</v>
      </c>
    </row>
    <row r="9" spans="4:13" x14ac:dyDescent="0.35">
      <c r="D9" t="s">
        <v>56</v>
      </c>
      <c r="F9" s="2">
        <f>SUMIFS(TableViewMetricsData!$H$6:$H$289,
TableViewMetricsData!$E$6:$E$289,'Table &amp; View Statistics'!F$5,
TableViewMetricsData!$F$6:$F$289,'Table &amp; View Statistics'!$F$4,
TableViewMetricsData!$G$6:$G$289,'Table &amp; View Statistics'!$D9, TableViewMetricsData!$J$6:$J$289,'Table &amp; View Statistics'!$D$7)</f>
        <v>0</v>
      </c>
      <c r="G9" s="2">
        <f>SUMIFS(TableViewMetricsData!$H$6:$H$289,
TableViewMetricsData!$E$6:$E$289,'Table &amp; View Statistics'!G$5,
TableViewMetricsData!$F$6:$F$289,'Table &amp; View Statistics'!$F$4,
TableViewMetricsData!$G$6:$G$289,'Table &amp; View Statistics'!$D9, TableViewMetricsData!$J$6:$J$289,'Table &amp; View Statistics'!$D$7)</f>
        <v>0</v>
      </c>
      <c r="H9" s="2">
        <f>SUMIFS(TableViewMetricsData!$H$6:$H$289,
TableViewMetricsData!$E$6:$E$289,'Table &amp; View Statistics'!H$5,
TableViewMetricsData!$F$6:$F$289,'Table &amp; View Statistics'!$F$4,
TableViewMetricsData!$G$6:$G$289,'Table &amp; View Statistics'!$D9, TableViewMetricsData!$J$6:$J$289,'Table &amp; View Statistics'!$D$7)</f>
        <v>0</v>
      </c>
      <c r="I9" s="2">
        <f>SUMIFS(TableViewMetricsData!$H$6:$H$289,
TableViewMetricsData!$E$6:$E$289,'Table &amp; View Statistics'!I$5,
TableViewMetricsData!$F$6:$F$289,'Table &amp; View Statistics'!$F$4,
TableViewMetricsData!$G$6:$G$289,'Table &amp; View Statistics'!$D9, TableViewMetricsData!$J$6:$J$289,'Table &amp; View Statistics'!$D$7)</f>
        <v>0</v>
      </c>
      <c r="J9" s="2">
        <f>SUMIFS(TableViewMetricsData!$H$6:$H$289,
TableViewMetricsData!$E$6:$E$289,'Table &amp; View Statistics'!J$5,
TableViewMetricsData!$F$6:$F$289,'Table &amp; View Statistics'!$F$4,
TableViewMetricsData!$G$6:$G$289,'Table &amp; View Statistics'!$D9, TableViewMetricsData!$J$6:$J$289,'Table &amp; View Statistics'!$D$7)</f>
        <v>0</v>
      </c>
      <c r="K9" s="2">
        <f>SUMIFS(TableViewMetricsData!$H$6:$H$289,
TableViewMetricsData!$E$6:$E$289,'Table &amp; View Statistics'!K$5,
TableViewMetricsData!$F$6:$F$289,'Table &amp; View Statistics'!$F$4,
TableViewMetricsData!$G$6:$G$289,'Table &amp; View Statistics'!$D9, TableViewMetricsData!$J$6:$J$289,'Table &amp; View Statistics'!$D$7)</f>
        <v>0</v>
      </c>
      <c r="L9" s="2">
        <f>SUMIFS(TableViewMetricsData!$H$6:$H$289,
TableViewMetricsData!$E$6:$E$289,'Table &amp; View Statistics'!L$5,
TableViewMetricsData!$F$6:$F$289,'Table &amp; View Statistics'!$F$4,
TableViewMetricsData!$G$6:$G$289,'Table &amp; View Statistics'!$D9, TableViewMetricsData!$J$6:$J$289,'Table &amp; View Statistics'!$D$7)</f>
        <v>0</v>
      </c>
      <c r="M9" s="2">
        <f>SUMIFS(TableViewMetricsData!$H$6:$H$289,
TableViewMetricsData!$E$6:$E$289,'Table &amp; View Statistics'!M$5,
TableViewMetricsData!$F$6:$F$289,'Table &amp; View Statistics'!$F$4,
TableViewMetricsData!$G$6:$G$289,'Table &amp; View Statistics'!$D9, TableViewMetricsData!$J$6:$J$289,'Table &amp; View Statistics'!$D$7)</f>
        <v>0</v>
      </c>
    </row>
    <row r="10" spans="4:13" x14ac:dyDescent="0.35">
      <c r="D10" t="s">
        <v>57</v>
      </c>
      <c r="F10" s="2">
        <f>SUMIFS(TableViewMetricsData!$H$6:$H$289,
TableViewMetricsData!$E$6:$E$289,'Table &amp; View Statistics'!F$5,
TableViewMetricsData!$F$6:$F$289,'Table &amp; View Statistics'!$F$4,
TableViewMetricsData!$G$6:$G$289,'Table &amp; View Statistics'!$D10, TableViewMetricsData!$J$6:$J$289,'Table &amp; View Statistics'!$D$7)</f>
        <v>0.30612800000000001</v>
      </c>
      <c r="G10" s="2">
        <f>SUMIFS(TableViewMetricsData!$H$6:$H$289,
TableViewMetricsData!$E$6:$E$289,'Table &amp; View Statistics'!G$5,
TableViewMetricsData!$F$6:$F$289,'Table &amp; View Statistics'!$F$4,
TableViewMetricsData!$G$6:$G$289,'Table &amp; View Statistics'!$D10, TableViewMetricsData!$J$6:$J$289,'Table &amp; View Statistics'!$D$7)</f>
        <v>7.2305700000000001E-2</v>
      </c>
      <c r="H10" s="2">
        <f>SUMIFS(TableViewMetricsData!$H$6:$H$289,
TableViewMetricsData!$E$6:$E$289,'Table &amp; View Statistics'!H$5,
TableViewMetricsData!$F$6:$F$289,'Table &amp; View Statistics'!$F$4,
TableViewMetricsData!$G$6:$G$289,'Table &amp; View Statistics'!$D10, TableViewMetricsData!$J$6:$J$289,'Table &amp; View Statistics'!$D$7)</f>
        <v>4.8823E-3</v>
      </c>
      <c r="I10" s="2">
        <f>SUMIFS(TableViewMetricsData!$H$6:$H$289,
TableViewMetricsData!$E$6:$E$289,'Table &amp; View Statistics'!I$5,
TableViewMetricsData!$F$6:$F$289,'Table &amp; View Statistics'!$F$4,
TableViewMetricsData!$G$6:$G$289,'Table &amp; View Statistics'!$D10, TableViewMetricsData!$J$6:$J$289,'Table &amp; View Statistics'!$D$7)</f>
        <v>3.2940999999999999E-3</v>
      </c>
      <c r="J10" s="2">
        <f>SUMIFS(TableViewMetricsData!$H$6:$H$289,
TableViewMetricsData!$E$6:$E$289,'Table &amp; View Statistics'!J$5,
TableViewMetricsData!$F$6:$F$289,'Table &amp; View Statistics'!$F$4,
TableViewMetricsData!$G$6:$G$289,'Table &amp; View Statistics'!$D10, TableViewMetricsData!$J$6:$J$289,'Table &amp; View Statistics'!$D$7)</f>
        <v>3.2853000000000001E-3</v>
      </c>
      <c r="K10" s="2">
        <f>SUMIFS(TableViewMetricsData!$H$6:$H$289,
TableViewMetricsData!$E$6:$E$289,'Table &amp; View Statistics'!K$5,
TableViewMetricsData!$F$6:$F$289,'Table &amp; View Statistics'!$F$4,
TableViewMetricsData!$G$6:$G$289,'Table &amp; View Statistics'!$D10, TableViewMetricsData!$J$6:$J$289,'Table &amp; View Statistics'!$D$7)</f>
        <v>3.2973999999999998E-3</v>
      </c>
      <c r="L10" s="2">
        <f>SUMIFS(TableViewMetricsData!$H$6:$H$289,
TableViewMetricsData!$E$6:$E$289,'Table &amp; View Statistics'!L$5,
TableViewMetricsData!$F$6:$F$289,'Table &amp; View Statistics'!$F$4,
TableViewMetricsData!$G$6:$G$289,'Table &amp; View Statistics'!$D10, TableViewMetricsData!$J$6:$J$289,'Table &amp; View Statistics'!$D$7)</f>
        <v>3.3974999999999999E-3</v>
      </c>
      <c r="M10" s="2">
        <f>SUMIFS(TableViewMetricsData!$H$6:$H$289,
TableViewMetricsData!$E$6:$E$289,'Table &amp; View Statistics'!M$5,
TableViewMetricsData!$F$6:$F$289,'Table &amp; View Statistics'!$F$4,
TableViewMetricsData!$G$6:$G$289,'Table &amp; View Statistics'!$D10, TableViewMetricsData!$J$6:$J$289,'Table &amp; View Statistics'!$D$7)</f>
        <v>9.0262200000000001E-2</v>
      </c>
    </row>
    <row r="11" spans="4:13" x14ac:dyDescent="0.35">
      <c r="D11" t="s">
        <v>58</v>
      </c>
      <c r="F11" s="2">
        <f>SUMIFS(TableViewMetricsData!$H$6:$H$289,
TableViewMetricsData!$E$6:$E$289,'Table &amp; View Statistics'!F$5,
TableViewMetricsData!$F$6:$F$289,'Table &amp; View Statistics'!$F$4,
TableViewMetricsData!$G$6:$G$289,'Table &amp; View Statistics'!$D11, TableViewMetricsData!$J$6:$J$289,'Table &amp; View Statistics'!$D$7)</f>
        <v>0</v>
      </c>
      <c r="G11" s="2">
        <f>SUMIFS(TableViewMetricsData!$H$6:$H$289,
TableViewMetricsData!$E$6:$E$289,'Table &amp; View Statistics'!G$5,
TableViewMetricsData!$F$6:$F$289,'Table &amp; View Statistics'!$F$4,
TableViewMetricsData!$G$6:$G$289,'Table &amp; View Statistics'!$D11, TableViewMetricsData!$J$6:$J$289,'Table &amp; View Statistics'!$D$7)</f>
        <v>0</v>
      </c>
      <c r="H11" s="2">
        <f>SUMIFS(TableViewMetricsData!$H$6:$H$289,
TableViewMetricsData!$E$6:$E$289,'Table &amp; View Statistics'!H$5,
TableViewMetricsData!$F$6:$F$289,'Table &amp; View Statistics'!$F$4,
TableViewMetricsData!$G$6:$G$289,'Table &amp; View Statistics'!$D11, TableViewMetricsData!$J$6:$J$289,'Table &amp; View Statistics'!$D$7)</f>
        <v>0</v>
      </c>
      <c r="I11" s="2">
        <f>SUMIFS(TableViewMetricsData!$H$6:$H$289,
TableViewMetricsData!$E$6:$E$289,'Table &amp; View Statistics'!I$5,
TableViewMetricsData!$F$6:$F$289,'Table &amp; View Statistics'!$F$4,
TableViewMetricsData!$G$6:$G$289,'Table &amp; View Statistics'!$D11, TableViewMetricsData!$J$6:$J$289,'Table &amp; View Statistics'!$D$7)</f>
        <v>0</v>
      </c>
      <c r="J11" s="2">
        <f>SUMIFS(TableViewMetricsData!$H$6:$H$289,
TableViewMetricsData!$E$6:$E$289,'Table &amp; View Statistics'!J$5,
TableViewMetricsData!$F$6:$F$289,'Table &amp; View Statistics'!$F$4,
TableViewMetricsData!$G$6:$G$289,'Table &amp; View Statistics'!$D11, TableViewMetricsData!$J$6:$J$289,'Table &amp; View Statistics'!$D$7)</f>
        <v>0</v>
      </c>
      <c r="K11" s="2">
        <f>SUMIFS(TableViewMetricsData!$H$6:$H$289,
TableViewMetricsData!$E$6:$E$289,'Table &amp; View Statistics'!K$5,
TableViewMetricsData!$F$6:$F$289,'Table &amp; View Statistics'!$F$4,
TableViewMetricsData!$G$6:$G$289,'Table &amp; View Statistics'!$D11, TableViewMetricsData!$J$6:$J$289,'Table &amp; View Statistics'!$D$7)</f>
        <v>0</v>
      </c>
      <c r="L11" s="2">
        <f>SUMIFS(TableViewMetricsData!$H$6:$H$289,
TableViewMetricsData!$E$6:$E$289,'Table &amp; View Statistics'!L$5,
TableViewMetricsData!$F$6:$F$289,'Table &amp; View Statistics'!$F$4,
TableViewMetricsData!$G$6:$G$289,'Table &amp; View Statistics'!$D11, TableViewMetricsData!$J$6:$J$289,'Table &amp; View Statistics'!$D$7)</f>
        <v>0</v>
      </c>
      <c r="M11" s="2">
        <f>SUMIFS(TableViewMetricsData!$H$6:$H$289,
TableViewMetricsData!$E$6:$E$289,'Table &amp; View Statistics'!M$5,
TableViewMetricsData!$F$6:$F$289,'Table &amp; View Statistics'!$F$4,
TableViewMetricsData!$G$6:$G$289,'Table &amp; View Statistics'!$D11, TableViewMetricsData!$J$6:$J$289,'Table &amp; View Statistics'!$D$7)</f>
        <v>0</v>
      </c>
    </row>
    <row r="12" spans="4:13" x14ac:dyDescent="0.35">
      <c r="D12" t="s">
        <v>60</v>
      </c>
      <c r="F12" s="2">
        <f>SUMIFS(TableViewMetricsData!$H$6:$H$289,
TableViewMetricsData!$E$6:$E$289,'Table &amp; View Statistics'!F$5,
TableViewMetricsData!$F$6:$F$289,'Table &amp; View Statistics'!$F$4,
TableViewMetricsData!$G$6:$G$289,'Table &amp; View Statistics'!$D12, TableViewMetricsData!$J$6:$J$289,'Table &amp; View Statistics'!$D$7)</f>
        <v>39409</v>
      </c>
      <c r="G12" s="2">
        <f>SUMIFS(TableViewMetricsData!$H$6:$H$289,
TableViewMetricsData!$E$6:$E$289,'Table &amp; View Statistics'!G$5,
TableViewMetricsData!$F$6:$F$289,'Table &amp; View Statistics'!$F$4,
TableViewMetricsData!$G$6:$G$289,'Table &amp; View Statistics'!$D12, TableViewMetricsData!$J$6:$J$289,'Table &amp; View Statistics'!$D$7)</f>
        <v>14264</v>
      </c>
      <c r="H12" s="2">
        <f>SUMIFS(TableViewMetricsData!$H$6:$H$289,
TableViewMetricsData!$E$6:$E$289,'Table &amp; View Statistics'!H$5,
TableViewMetricsData!$F$6:$F$289,'Table &amp; View Statistics'!$F$4,
TableViewMetricsData!$G$6:$G$289,'Table &amp; View Statistics'!$D12, TableViewMetricsData!$J$6:$J$289,'Table &amp; View Statistics'!$D$7)</f>
        <v>99</v>
      </c>
      <c r="I12" s="2">
        <f>SUMIFS(TableViewMetricsData!$H$6:$H$289,
TableViewMetricsData!$E$6:$E$289,'Table &amp; View Statistics'!I$5,
TableViewMetricsData!$F$6:$F$289,'Table &amp; View Statistics'!$F$4,
TableViewMetricsData!$G$6:$G$289,'Table &amp; View Statistics'!$D12, TableViewMetricsData!$J$6:$J$289,'Table &amp; View Statistics'!$D$7)</f>
        <v>11</v>
      </c>
      <c r="J12" s="2">
        <f>SUMIFS(TableViewMetricsData!$H$6:$H$289,
TableViewMetricsData!$E$6:$E$289,'Table &amp; View Statistics'!J$5,
TableViewMetricsData!$F$6:$F$289,'Table &amp; View Statistics'!$F$4,
TableViewMetricsData!$G$6:$G$289,'Table &amp; View Statistics'!$D12, TableViewMetricsData!$J$6:$J$289,'Table &amp; View Statistics'!$D$7)</f>
        <v>3</v>
      </c>
      <c r="K12" s="2">
        <f>SUMIFS(TableViewMetricsData!$H$6:$H$289,
TableViewMetricsData!$E$6:$E$289,'Table &amp; View Statistics'!K$5,
TableViewMetricsData!$F$6:$F$289,'Table &amp; View Statistics'!$F$4,
TableViewMetricsData!$G$6:$G$289,'Table &amp; View Statistics'!$D12, TableViewMetricsData!$J$6:$J$289,'Table &amp; View Statistics'!$D$7)</f>
        <v>14</v>
      </c>
      <c r="L12" s="2">
        <f>SUMIFS(TableViewMetricsData!$H$6:$H$289,
TableViewMetricsData!$E$6:$E$289,'Table &amp; View Statistics'!L$5,
TableViewMetricsData!$F$6:$F$289,'Table &amp; View Statistics'!$F$4,
TableViewMetricsData!$G$6:$G$289,'Table &amp; View Statistics'!$D12, TableViewMetricsData!$J$6:$J$289,'Table &amp; View Statistics'!$D$7)</f>
        <v>105</v>
      </c>
      <c r="M12" s="2">
        <f>SUMIFS(TableViewMetricsData!$H$6:$H$289,
TableViewMetricsData!$E$6:$E$289,'Table &amp; View Statistics'!M$5,
TableViewMetricsData!$F$6:$F$289,'Table &amp; View Statistics'!$F$4,
TableViewMetricsData!$G$6:$G$289,'Table &amp; View Statistics'!$D12, TableViewMetricsData!$J$6:$J$289,'Table &amp; View Statistics'!$D$7)</f>
        <v>3652</v>
      </c>
    </row>
    <row r="19" spans="4:13" x14ac:dyDescent="0.35">
      <c r="F19" s="1" t="s">
        <v>73</v>
      </c>
    </row>
    <row r="20" spans="4:13" x14ac:dyDescent="0.35">
      <c r="F20" t="s">
        <v>29</v>
      </c>
      <c r="G20" t="s">
        <v>30</v>
      </c>
      <c r="H20" t="s">
        <v>32</v>
      </c>
      <c r="I20" t="s">
        <v>33</v>
      </c>
      <c r="J20" t="s">
        <v>31</v>
      </c>
      <c r="K20" t="s">
        <v>34</v>
      </c>
      <c r="L20" t="s">
        <v>35</v>
      </c>
      <c r="M20" t="s">
        <v>36</v>
      </c>
    </row>
    <row r="22" spans="4:13" x14ac:dyDescent="0.35">
      <c r="D22" s="1" t="s">
        <v>59</v>
      </c>
      <c r="E22" s="1"/>
    </row>
    <row r="23" spans="4:13" x14ac:dyDescent="0.35">
      <c r="D23" t="s">
        <v>55</v>
      </c>
      <c r="E23" t="s">
        <v>68</v>
      </c>
      <c r="F23" s="2">
        <f>SUMIFS(TableViewMetricsData!$H$6:$H$289,
TableViewMetricsData!$E$6:$E$289,'Table &amp; View Statistics'!F$20,
TableViewMetricsData!$F$6:$F$289,'Table &amp; View Statistics'!$F$19,
TableViewMetricsData!$G$6:$G$289,'Table &amp; View Statistics'!$D8, TableViewMetricsData!$J$6:$J$289,'Table &amp; View Statistics'!$D$7)</f>
        <v>24</v>
      </c>
      <c r="G23" s="2">
        <f>SUMIFS(TableViewMetricsData!$H$6:$H$289,
TableViewMetricsData!$E$6:$E$289,'Table &amp; View Statistics'!G$20,
TableViewMetricsData!$F$6:$F$289,'Table &amp; View Statistics'!$F$19,
TableViewMetricsData!$G$6:$G$289,'Table &amp; View Statistics'!$D8, TableViewMetricsData!$J$6:$J$289,'Table &amp; View Statistics'!$D$7)</f>
        <v>24</v>
      </c>
      <c r="H23" s="2">
        <f>SUMIFS(TableViewMetricsData!$H$6:$H$289,
TableViewMetricsData!$E$6:$E$289,'Table &amp; View Statistics'!H$20,
TableViewMetricsData!$F$6:$F$289,'Table &amp; View Statistics'!$F$19,
TableViewMetricsData!$G$6:$G$289,'Table &amp; View Statistics'!$D8, TableViewMetricsData!$J$6:$J$289,'Table &amp; View Statistics'!$D$7)</f>
        <v>24</v>
      </c>
      <c r="I23" s="2">
        <f>SUMIFS(TableViewMetricsData!$H$6:$H$289,
TableViewMetricsData!$E$6:$E$289,'Table &amp; View Statistics'!I$20,
TableViewMetricsData!$F$6:$F$289,'Table &amp; View Statistics'!$F$19,
TableViewMetricsData!$G$6:$G$289,'Table &amp; View Statistics'!$D8, TableViewMetricsData!$J$6:$J$289,'Table &amp; View Statistics'!$D$7)</f>
        <v>16</v>
      </c>
      <c r="J23" s="2">
        <f>SUMIFS(TableViewMetricsData!$H$6:$H$289,
TableViewMetricsData!$E$6:$E$289,'Table &amp; View Statistics'!J$20,
TableViewMetricsData!$F$6:$F$289,'Table &amp; View Statistics'!$F$19,
TableViewMetricsData!$G$6:$G$289,'Table &amp; View Statistics'!$D8, TableViewMetricsData!$J$6:$J$289,'Table &amp; View Statistics'!$D$7)</f>
        <v>16</v>
      </c>
      <c r="K23" s="2">
        <f>SUMIFS(TableViewMetricsData!$H$6:$H$289,
TableViewMetricsData!$E$6:$E$289,'Table &amp; View Statistics'!K$20,
TableViewMetricsData!$F$6:$F$289,'Table &amp; View Statistics'!$F$19,
TableViewMetricsData!$G$6:$G$289,'Table &amp; View Statistics'!$D8, TableViewMetricsData!$J$6:$J$289,'Table &amp; View Statistics'!$D$7)</f>
        <v>16</v>
      </c>
      <c r="L23" s="2">
        <f>SUMIFS(TableViewMetricsData!$H$6:$H$289,
TableViewMetricsData!$E$6:$E$289,'Table &amp; View Statistics'!L$20,
TableViewMetricsData!$F$6:$F$289,'Table &amp; View Statistics'!$F$19,
TableViewMetricsData!$G$6:$G$289,'Table &amp; View Statistics'!$D8, TableViewMetricsData!$J$6:$J$289,'Table &amp; View Statistics'!$D$7)</f>
        <v>16</v>
      </c>
      <c r="M23" s="2">
        <f>SUMIFS(TableViewMetricsData!$H$6:$H$289,
TableViewMetricsData!$E$6:$E$289,'Table &amp; View Statistics'!M$20,
TableViewMetricsData!$F$6:$F$289,'Table &amp; View Statistics'!$F$19,
TableViewMetricsData!$G$6:$G$289,'Table &amp; View Statistics'!$D8, TableViewMetricsData!$J$6:$J$289,'Table &amp; View Statistics'!$D$7)</f>
        <v>16</v>
      </c>
    </row>
    <row r="24" spans="4:13" x14ac:dyDescent="0.35">
      <c r="D24" t="s">
        <v>56</v>
      </c>
      <c r="F24" s="2">
        <f>SUMIFS(TableViewMetricsData!$H$6:$H$289,
TableViewMetricsData!$E$6:$E$289,'Table &amp; View Statistics'!F$20,
TableViewMetricsData!$F$6:$F$289,'Table &amp; View Statistics'!$F$19,
TableViewMetricsData!$G$6:$G$289,'Table &amp; View Statistics'!$D9, TableViewMetricsData!$J$6:$J$289,'Table &amp; View Statistics'!$D$7)</f>
        <v>0</v>
      </c>
      <c r="G24" s="2">
        <f>SUMIFS(TableViewMetricsData!$H$6:$H$289,
TableViewMetricsData!$E$6:$E$289,'Table &amp; View Statistics'!G$20,
TableViewMetricsData!$F$6:$F$289,'Table &amp; View Statistics'!$F$19,
TableViewMetricsData!$G$6:$G$289,'Table &amp; View Statistics'!$D9, TableViewMetricsData!$J$6:$J$289,'Table &amp; View Statistics'!$D$7)</f>
        <v>0</v>
      </c>
      <c r="H24" s="2">
        <f>SUMIFS(TableViewMetricsData!$H$6:$H$289,
TableViewMetricsData!$E$6:$E$289,'Table &amp; View Statistics'!H$20,
TableViewMetricsData!$F$6:$F$289,'Table &amp; View Statistics'!$F$19,
TableViewMetricsData!$G$6:$G$289,'Table &amp; View Statistics'!$D9, TableViewMetricsData!$J$6:$J$289,'Table &amp; View Statistics'!$D$7)</f>
        <v>0</v>
      </c>
      <c r="I24" s="2">
        <f>SUMIFS(TableViewMetricsData!$H$6:$H$289,
TableViewMetricsData!$E$6:$E$289,'Table &amp; View Statistics'!I$20,
TableViewMetricsData!$F$6:$F$289,'Table &amp; View Statistics'!$F$19,
TableViewMetricsData!$G$6:$G$289,'Table &amp; View Statistics'!$D9, TableViewMetricsData!$J$6:$J$289,'Table &amp; View Statistics'!$D$7)</f>
        <v>0</v>
      </c>
      <c r="J24" s="2">
        <f>SUMIFS(TableViewMetricsData!$H$6:$H$289,
TableViewMetricsData!$E$6:$E$289,'Table &amp; View Statistics'!J$20,
TableViewMetricsData!$F$6:$F$289,'Table &amp; View Statistics'!$F$19,
TableViewMetricsData!$G$6:$G$289,'Table &amp; View Statistics'!$D9, TableViewMetricsData!$J$6:$J$289,'Table &amp; View Statistics'!$D$7)</f>
        <v>0</v>
      </c>
      <c r="K24" s="2">
        <f>SUMIFS(TableViewMetricsData!$H$6:$H$289,
TableViewMetricsData!$E$6:$E$289,'Table &amp; View Statistics'!K$20,
TableViewMetricsData!$F$6:$F$289,'Table &amp; View Statistics'!$F$19,
TableViewMetricsData!$G$6:$G$289,'Table &amp; View Statistics'!$D9, TableViewMetricsData!$J$6:$J$289,'Table &amp; View Statistics'!$D$7)</f>
        <v>0</v>
      </c>
      <c r="L24" s="2">
        <f>SUMIFS(TableViewMetricsData!$H$6:$H$289,
TableViewMetricsData!$E$6:$E$289,'Table &amp; View Statistics'!L$20,
TableViewMetricsData!$F$6:$F$289,'Table &amp; View Statistics'!$F$19,
TableViewMetricsData!$G$6:$G$289,'Table &amp; View Statistics'!$D9, TableViewMetricsData!$J$6:$J$289,'Table &amp; View Statistics'!$D$7)</f>
        <v>0</v>
      </c>
      <c r="M24" s="2">
        <f>SUMIFS(TableViewMetricsData!$H$6:$H$289,
TableViewMetricsData!$E$6:$E$289,'Table &amp; View Statistics'!M$20,
TableViewMetricsData!$F$6:$F$289,'Table &amp; View Statistics'!$F$19,
TableViewMetricsData!$G$6:$G$289,'Table &amp; View Statistics'!$D9, TableViewMetricsData!$J$6:$J$289,'Table &amp; View Statistics'!$D$7)</f>
        <v>0</v>
      </c>
    </row>
    <row r="25" spans="4:13" x14ac:dyDescent="0.35">
      <c r="D25" t="s">
        <v>57</v>
      </c>
      <c r="F25" s="2">
        <f>SUMIFS(TableViewMetricsData!$H$6:$H$289,
TableViewMetricsData!$E$6:$E$289,'Table &amp; View Statistics'!F$20,
TableViewMetricsData!$F$6:$F$289,'Table &amp; View Statistics'!$F$19,
TableViewMetricsData!$G$6:$G$289,'Table &amp; View Statistics'!$D10, TableViewMetricsData!$J$6:$J$289,'Table &amp; View Statistics'!$D$7)</f>
        <v>0.31226599999999999</v>
      </c>
      <c r="G25" s="2">
        <f>SUMIFS(TableViewMetricsData!$H$6:$H$289,
TableViewMetricsData!$E$6:$E$289,'Table &amp; View Statistics'!G$20,
TableViewMetricsData!$F$6:$F$289,'Table &amp; View Statistics'!$F$19,
TableViewMetricsData!$G$6:$G$289,'Table &amp; View Statistics'!$D10, TableViewMetricsData!$J$6:$J$289,'Table &amp; View Statistics'!$D$7)</f>
        <v>2.5414200000000001E-2</v>
      </c>
      <c r="H25" s="2">
        <f>SUMIFS(TableViewMetricsData!$H$6:$H$289,
TableViewMetricsData!$E$6:$E$289,'Table &amp; View Statistics'!H$20,
TableViewMetricsData!$F$6:$F$289,'Table &amp; View Statistics'!$F$19,
TableViewMetricsData!$G$6:$G$289,'Table &amp; View Statistics'!$D10, TableViewMetricsData!$J$6:$J$289,'Table &amp; View Statistics'!$D$7)</f>
        <v>4.8723999999999998E-3</v>
      </c>
      <c r="I25" s="2">
        <f>SUMIFS(TableViewMetricsData!$H$6:$H$289,
TableViewMetricsData!$E$6:$E$289,'Table &amp; View Statistics'!I$20,
TableViewMetricsData!$F$6:$F$289,'Table &amp; View Statistics'!$F$19,
TableViewMetricsData!$G$6:$G$289,'Table &amp; View Statistics'!$D10, TableViewMetricsData!$J$6:$J$289,'Table &amp; View Statistics'!$D$7)</f>
        <v>3.2940999999999999E-3</v>
      </c>
      <c r="J25" s="2">
        <f>SUMIFS(TableViewMetricsData!$H$6:$H$289,
TableViewMetricsData!$E$6:$E$289,'Table &amp; View Statistics'!J$20,
TableViewMetricsData!$F$6:$F$289,'Table &amp; View Statistics'!$F$19,
TableViewMetricsData!$G$6:$G$289,'Table &amp; View Statistics'!$D10, TableViewMetricsData!$J$6:$J$289,'Table &amp; View Statistics'!$D$7)</f>
        <v>3.2853000000000001E-3</v>
      </c>
      <c r="K25" s="2">
        <f>SUMIFS(TableViewMetricsData!$H$6:$H$289,
TableViewMetricsData!$E$6:$E$289,'Table &amp; View Statistics'!K$20,
TableViewMetricsData!$F$6:$F$289,'Table &amp; View Statistics'!$F$19,
TableViewMetricsData!$G$6:$G$289,'Table &amp; View Statistics'!$D10, TableViewMetricsData!$J$6:$J$289,'Table &amp; View Statistics'!$D$7)</f>
        <v>3.2973999999999998E-3</v>
      </c>
      <c r="L25" s="2">
        <f>SUMIFS(TableViewMetricsData!$H$6:$H$289,
TableViewMetricsData!$E$6:$E$289,'Table &amp; View Statistics'!L$20,
TableViewMetricsData!$F$6:$F$289,'Table &amp; View Statistics'!$F$19,
TableViewMetricsData!$G$6:$G$289,'Table &amp; View Statistics'!$D10, TableViewMetricsData!$J$6:$J$289,'Table &amp; View Statistics'!$D$7)</f>
        <v>3.3974999999999999E-3</v>
      </c>
      <c r="M25" s="2">
        <f>SUMIFS(TableViewMetricsData!$H$6:$H$289,
TableViewMetricsData!$E$6:$E$289,'Table &amp; View Statistics'!M$20,
TableViewMetricsData!$F$6:$F$289,'Table &amp; View Statistics'!$F$19,
TableViewMetricsData!$G$6:$G$289,'Table &amp; View Statistics'!$D10, TableViewMetricsData!$J$6:$J$289,'Table &amp; View Statistics'!$D$7)</f>
        <v>9.0262200000000001E-2</v>
      </c>
    </row>
    <row r="26" spans="4:13" x14ac:dyDescent="0.35">
      <c r="D26" t="s">
        <v>58</v>
      </c>
      <c r="F26" s="2">
        <f>SUMIFS(TableViewMetricsData!$H$6:$H$289,
TableViewMetricsData!$E$6:$E$289,'Table &amp; View Statistics'!F$20,
TableViewMetricsData!$F$6:$F$289,'Table &amp; View Statistics'!$F$19,
TableViewMetricsData!$G$6:$G$289,'Table &amp; View Statistics'!$D11, TableViewMetricsData!$J$6:$J$289,'Table &amp; View Statistics'!$D$7)</f>
        <v>0</v>
      </c>
      <c r="G26" s="2">
        <f>SUMIFS(TableViewMetricsData!$H$6:$H$289,
TableViewMetricsData!$E$6:$E$289,'Table &amp; View Statistics'!G$20,
TableViewMetricsData!$F$6:$F$289,'Table &amp; View Statistics'!$F$19,
TableViewMetricsData!$G$6:$G$289,'Table &amp; View Statistics'!$D11, TableViewMetricsData!$J$6:$J$289,'Table &amp; View Statistics'!$D$7)</f>
        <v>0</v>
      </c>
      <c r="H26" s="2">
        <f>SUMIFS(TableViewMetricsData!$H$6:$H$289,
TableViewMetricsData!$E$6:$E$289,'Table &amp; View Statistics'!H$20,
TableViewMetricsData!$F$6:$F$289,'Table &amp; View Statistics'!$F$19,
TableViewMetricsData!$G$6:$G$289,'Table &amp; View Statistics'!$D11, TableViewMetricsData!$J$6:$J$289,'Table &amp; View Statistics'!$D$7)</f>
        <v>0</v>
      </c>
      <c r="I26" s="2">
        <f>SUMIFS(TableViewMetricsData!$H$6:$H$289,
TableViewMetricsData!$E$6:$E$289,'Table &amp; View Statistics'!I$20,
TableViewMetricsData!$F$6:$F$289,'Table &amp; View Statistics'!$F$19,
TableViewMetricsData!$G$6:$G$289,'Table &amp; View Statistics'!$D11, TableViewMetricsData!$J$6:$J$289,'Table &amp; View Statistics'!$D$7)</f>
        <v>0</v>
      </c>
      <c r="J26" s="2">
        <f>SUMIFS(TableViewMetricsData!$H$6:$H$289,
TableViewMetricsData!$E$6:$E$289,'Table &amp; View Statistics'!J$20,
TableViewMetricsData!$F$6:$F$289,'Table &amp; View Statistics'!$F$19,
TableViewMetricsData!$G$6:$G$289,'Table &amp; View Statistics'!$D11, TableViewMetricsData!$J$6:$J$289,'Table &amp; View Statistics'!$D$7)</f>
        <v>0</v>
      </c>
      <c r="K26" s="2">
        <f>SUMIFS(TableViewMetricsData!$H$6:$H$289,
TableViewMetricsData!$E$6:$E$289,'Table &amp; View Statistics'!K$20,
TableViewMetricsData!$F$6:$F$289,'Table &amp; View Statistics'!$F$19,
TableViewMetricsData!$G$6:$G$289,'Table &amp; View Statistics'!$D11, TableViewMetricsData!$J$6:$J$289,'Table &amp; View Statistics'!$D$7)</f>
        <v>0</v>
      </c>
      <c r="L26" s="2">
        <f>SUMIFS(TableViewMetricsData!$H$6:$H$289,
TableViewMetricsData!$E$6:$E$289,'Table &amp; View Statistics'!L$20,
TableViewMetricsData!$F$6:$F$289,'Table &amp; View Statistics'!$F$19,
TableViewMetricsData!$G$6:$G$289,'Table &amp; View Statistics'!$D11, TableViewMetricsData!$J$6:$J$289,'Table &amp; View Statistics'!$D$7)</f>
        <v>0</v>
      </c>
      <c r="M26" s="2">
        <f>SUMIFS(TableViewMetricsData!$H$6:$H$289,
TableViewMetricsData!$E$6:$E$289,'Table &amp; View Statistics'!M$20,
TableViewMetricsData!$F$6:$F$289,'Table &amp; View Statistics'!$F$19,
TableViewMetricsData!$G$6:$G$289,'Table &amp; View Statistics'!$D11, TableViewMetricsData!$J$6:$J$289,'Table &amp; View Statistics'!$D$7)</f>
        <v>0</v>
      </c>
    </row>
    <row r="27" spans="4:13" x14ac:dyDescent="0.35">
      <c r="D27" t="s">
        <v>60</v>
      </c>
      <c r="F27" s="2">
        <f>SUMIFS(TableViewMetricsData!$H$6:$H$289,
TableViewMetricsData!$E$6:$E$289,'Table &amp; View Statistics'!F$20,
TableViewMetricsData!$F$6:$F$289,'Table &amp; View Statistics'!$F$19,
TableViewMetricsData!$G$6:$G$289,'Table &amp; View Statistics'!$D12, TableViewMetricsData!$J$6:$J$289,'Table &amp; View Statistics'!$D$7)</f>
        <v>29846</v>
      </c>
      <c r="G27" s="2">
        <f>SUMIFS(TableViewMetricsData!$H$6:$H$289,
TableViewMetricsData!$E$6:$E$289,'Table &amp; View Statistics'!G$20,
TableViewMetricsData!$F$6:$F$289,'Table &amp; View Statistics'!$F$19,
TableViewMetricsData!$G$6:$G$289,'Table &amp; View Statistics'!$D12, TableViewMetricsData!$J$6:$J$289,'Table &amp; View Statistics'!$D$7)</f>
        <v>4632</v>
      </c>
      <c r="H27" s="2">
        <f>SUMIFS(TableViewMetricsData!$H$6:$H$289,
TableViewMetricsData!$E$6:$E$289,'Table &amp; View Statistics'!H$20,
TableViewMetricsData!$F$6:$F$289,'Table &amp; View Statistics'!$F$19,
TableViewMetricsData!$G$6:$G$289,'Table &amp; View Statistics'!$D12, TableViewMetricsData!$J$6:$J$289,'Table &amp; View Statistics'!$D$7)</f>
        <v>48</v>
      </c>
      <c r="I27" s="2">
        <f>SUMIFS(TableViewMetricsData!$H$6:$H$289,
TableViewMetricsData!$E$6:$E$289,'Table &amp; View Statistics'!I$20,
TableViewMetricsData!$F$6:$F$289,'Table &amp; View Statistics'!$F$19,
TableViewMetricsData!$G$6:$G$289,'Table &amp; View Statistics'!$D12, TableViewMetricsData!$J$6:$J$289,'Table &amp; View Statistics'!$D$7)</f>
        <v>11</v>
      </c>
      <c r="J27" s="2">
        <f>SUMIFS(TableViewMetricsData!$H$6:$H$289,
TableViewMetricsData!$E$6:$E$289,'Table &amp; View Statistics'!J$20,
TableViewMetricsData!$F$6:$F$289,'Table &amp; View Statistics'!$F$19,
TableViewMetricsData!$G$6:$G$289,'Table &amp; View Statistics'!$D12, TableViewMetricsData!$J$6:$J$289,'Table &amp; View Statistics'!$D$7)</f>
        <v>3</v>
      </c>
      <c r="K27" s="2">
        <f>SUMIFS(TableViewMetricsData!$H$6:$H$289,
TableViewMetricsData!$E$6:$E$289,'Table &amp; View Statistics'!K$20,
TableViewMetricsData!$F$6:$F$289,'Table &amp; View Statistics'!$F$19,
TableViewMetricsData!$G$6:$G$289,'Table &amp; View Statistics'!$D12, TableViewMetricsData!$J$6:$J$289,'Table &amp; View Statistics'!$D$7)</f>
        <v>14</v>
      </c>
      <c r="L27" s="2">
        <f>SUMIFS(TableViewMetricsData!$H$6:$H$289,
TableViewMetricsData!$E$6:$E$289,'Table &amp; View Statistics'!L$20,
TableViewMetricsData!$F$6:$F$289,'Table &amp; View Statistics'!$F$19,
TableViewMetricsData!$G$6:$G$289,'Table &amp; View Statistics'!$D12, TableViewMetricsData!$J$6:$J$289,'Table &amp; View Statistics'!$D$7)</f>
        <v>105</v>
      </c>
      <c r="M27" s="2">
        <f>SUMIFS(TableViewMetricsData!$H$6:$H$289,
TableViewMetricsData!$E$6:$E$289,'Table &amp; View Statistics'!M$20,
TableViewMetricsData!$F$6:$F$289,'Table &amp; View Statistics'!$F$19,
TableViewMetricsData!$G$6:$G$289,'Table &amp; View Statistics'!$D12, TableViewMetricsData!$J$6:$J$289,'Table &amp; View Statistics'!$D$7)</f>
        <v>3652</v>
      </c>
    </row>
    <row r="29" spans="4:13" x14ac:dyDescent="0.35">
      <c r="H29" t="s">
        <v>38</v>
      </c>
      <c r="K29" t="s">
        <v>37</v>
      </c>
    </row>
    <row r="31" spans="4:13" x14ac:dyDescent="0.35">
      <c r="D31" s="1" t="s">
        <v>59</v>
      </c>
      <c r="E31" s="1"/>
    </row>
    <row r="32" spans="4:13" x14ac:dyDescent="0.35">
      <c r="D32" t="s">
        <v>55</v>
      </c>
      <c r="E32" t="s">
        <v>68</v>
      </c>
      <c r="F32" s="2"/>
      <c r="G32" s="2"/>
      <c r="H32" s="2">
        <f>SUMIFS(TableViewMetricsData!$H$6:$H$289,
TableViewMetricsData!$E$6:$E$289,'Table &amp; View Statistics'!H$29,
TableViewMetricsData!$F$6:$F$289,'Table &amp; View Statistics'!$F$19,
TableViewMetricsData!$G$6:$G$289,'Table &amp; View Statistics'!$D8, TableViewMetricsData!$J$6:$J$289,'Table &amp; View Statistics'!$D$7)</f>
        <v>32</v>
      </c>
      <c r="I32" s="2"/>
      <c r="J32" s="2"/>
      <c r="K32" s="2">
        <f>SUMIFS(TableViewMetricsData!$H$6:$H$289,
TableViewMetricsData!$E$6:$E$289,'Table &amp; View Statistics'!K$29,
TableViewMetricsData!$F$6:$F$289,'Table &amp; View Statistics'!$F$19,
TableViewMetricsData!$G$6:$G$289,'Table &amp; View Statistics'!$D8, TableViewMetricsData!$J$6:$J$289,'Table &amp; View Statistics'!$D$7)</f>
        <v>32</v>
      </c>
      <c r="L32" s="2"/>
      <c r="M32" s="2"/>
    </row>
    <row r="33" spans="4:13" x14ac:dyDescent="0.35">
      <c r="D33" t="s">
        <v>56</v>
      </c>
      <c r="F33" s="2"/>
      <c r="G33" s="2"/>
      <c r="H33" s="2">
        <f>SUMIFS(TableViewMetricsData!$H$6:$H$289,
TableViewMetricsData!$E$6:$E$289,'Table &amp; View Statistics'!H$29,
TableViewMetricsData!$F$6:$F$289,'Table &amp; View Statistics'!$F$19,
TableViewMetricsData!$G$6:$G$289,'Table &amp; View Statistics'!$D9, TableViewMetricsData!$J$6:$J$289,'Table &amp; View Statistics'!$D$7)</f>
        <v>0</v>
      </c>
      <c r="I33" s="2"/>
      <c r="J33" s="2"/>
      <c r="K33" s="2">
        <f>SUMIFS(TableViewMetricsData!$H$6:$H$289,
TableViewMetricsData!$E$6:$E$289,'Table &amp; View Statistics'!K$29,
TableViewMetricsData!$F$6:$F$289,'Table &amp; View Statistics'!$F$19,
TableViewMetricsData!$G$6:$G$289,'Table &amp; View Statistics'!$D9, TableViewMetricsData!$J$6:$J$289,'Table &amp; View Statistics'!$D$7)</f>
        <v>0</v>
      </c>
      <c r="L33" s="2"/>
      <c r="M33" s="2"/>
    </row>
    <row r="34" spans="4:13" x14ac:dyDescent="0.35">
      <c r="D34" t="s">
        <v>57</v>
      </c>
      <c r="F34" s="2"/>
      <c r="G34" s="2"/>
      <c r="H34" s="2">
        <f>SUMIFS(TableViewMetricsData!$H$6:$H$289,
TableViewMetricsData!$E$6:$E$289,'Table &amp; View Statistics'!H$29,
TableViewMetricsData!$F$6:$F$289,'Table &amp; View Statistics'!$F$19,
TableViewMetricsData!$G$6:$G$289,'Table &amp; View Statistics'!$D10, TableViewMetricsData!$J$6:$J$289,'Table &amp; View Statistics'!$D$7)</f>
        <v>1.48424E-2</v>
      </c>
      <c r="I34" s="2"/>
      <c r="J34" s="2"/>
      <c r="K34" s="2">
        <f>SUMIFS(TableViewMetricsData!$H$6:$H$289,
TableViewMetricsData!$E$6:$E$289,'Table &amp; View Statistics'!K$29,
TableViewMetricsData!$F$6:$F$289,'Table &amp; View Statistics'!$F$19,
TableViewMetricsData!$G$6:$G$289,'Table &amp; View Statistics'!$D10, TableViewMetricsData!$J$6:$J$289,'Table &amp; View Statistics'!$D$7)</f>
        <v>1.94859E-2</v>
      </c>
      <c r="L34" s="2"/>
      <c r="M34" s="2"/>
    </row>
    <row r="35" spans="4:13" x14ac:dyDescent="0.35">
      <c r="D35" t="s">
        <v>58</v>
      </c>
      <c r="F35" s="2"/>
      <c r="G35" s="2"/>
      <c r="H35" s="2">
        <f>SUMIFS(TableViewMetricsData!$H$6:$H$289,
TableViewMetricsData!$E$6:$E$289,'Table &amp; View Statistics'!H$29,
TableViewMetricsData!$F$6:$F$289,'Table &amp; View Statistics'!$F$19,
TableViewMetricsData!$G$6:$G$289,'Table &amp; View Statistics'!$D11, TableViewMetricsData!$J$6:$J$289,'Table &amp; View Statistics'!$D$7)</f>
        <v>0</v>
      </c>
      <c r="I35" s="2"/>
      <c r="J35" s="2"/>
      <c r="K35" s="2">
        <f>SUMIFS(TableViewMetricsData!$H$6:$H$289,
TableViewMetricsData!$E$6:$E$289,'Table &amp; View Statistics'!K$29,
TableViewMetricsData!$F$6:$F$289,'Table &amp; View Statistics'!$F$19,
TableViewMetricsData!$G$6:$G$289,'Table &amp; View Statistics'!$D11, TableViewMetricsData!$J$6:$J$289,'Table &amp; View Statistics'!$D$7)</f>
        <v>0</v>
      </c>
      <c r="L35" s="2"/>
      <c r="M35" s="2"/>
    </row>
    <row r="36" spans="4:13" x14ac:dyDescent="0.35">
      <c r="D36" t="s">
        <v>60</v>
      </c>
      <c r="F36" s="2"/>
      <c r="G36" s="2"/>
      <c r="H36" s="2">
        <f>SUMIFS(TableViewMetricsData!$H$6:$H$289,
TableViewMetricsData!$E$6:$E$289,'Table &amp; View Statistics'!H$29,
TableViewMetricsData!$F$6:$F$289,'Table &amp; View Statistics'!$F$19,
TableViewMetricsData!$G$6:$G$289,'Table &amp; View Statistics'!$D12, TableViewMetricsData!$J$6:$J$289,'Table &amp; View Statistics'!$D$7)</f>
        <v>48</v>
      </c>
      <c r="I36" s="2"/>
      <c r="J36" s="2"/>
      <c r="K36" s="2">
        <f>SUMIFS(TableViewMetricsData!$H$6:$H$289,
TableViewMetricsData!$E$6:$E$289,'Table &amp; View Statistics'!K$29,
TableViewMetricsData!$F$6:$F$289,'Table &amp; View Statistics'!$F$19,
TableViewMetricsData!$G$6:$G$289,'Table &amp; View Statistics'!$D12, TableViewMetricsData!$J$6:$J$289,'Table &amp; View Statistics'!$D$7)</f>
        <v>14</v>
      </c>
      <c r="L36" s="2"/>
      <c r="M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A782-74CB-47CA-9A88-9EFADDCD5555}">
  <dimension ref="A5:K33"/>
  <sheetViews>
    <sheetView topLeftCell="A19" zoomScaleNormal="100" workbookViewId="0">
      <selection activeCell="G32" sqref="G32"/>
    </sheetView>
  </sheetViews>
  <sheetFormatPr defaultRowHeight="14.5" x14ac:dyDescent="0.35"/>
  <sheetData>
    <row r="5" spans="1:11" x14ac:dyDescent="0.35">
      <c r="A5" s="1" t="s">
        <v>40</v>
      </c>
    </row>
    <row r="6" spans="1:11" x14ac:dyDescent="0.35">
      <c r="C6" s="1" t="s">
        <v>39</v>
      </c>
      <c r="J6" s="1" t="s">
        <v>4</v>
      </c>
    </row>
    <row r="7" spans="1:11" x14ac:dyDescent="0.35">
      <c r="C7" s="1"/>
      <c r="J7" s="1"/>
    </row>
    <row r="8" spans="1:11" x14ac:dyDescent="0.35">
      <c r="C8" t="s">
        <v>43</v>
      </c>
      <c r="D8">
        <v>2383</v>
      </c>
      <c r="J8" t="s">
        <v>43</v>
      </c>
      <c r="K8">
        <v>1039</v>
      </c>
    </row>
    <row r="9" spans="1:11" x14ac:dyDescent="0.35">
      <c r="C9" t="s">
        <v>44</v>
      </c>
      <c r="D9">
        <v>213</v>
      </c>
      <c r="J9" t="s">
        <v>44</v>
      </c>
      <c r="K9">
        <v>233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3.92</v>
      </c>
      <c r="J30" t="s">
        <v>50</v>
      </c>
      <c r="K30">
        <v>7.64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0.9</v>
      </c>
      <c r="J33" t="s">
        <v>48</v>
      </c>
      <c r="K33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734F-D758-412F-B828-9D0442B243ED}">
  <dimension ref="A4:K33"/>
  <sheetViews>
    <sheetView zoomScaleNormal="100" workbookViewId="0">
      <selection activeCell="N23" sqref="N23"/>
    </sheetView>
  </sheetViews>
  <sheetFormatPr defaultRowHeight="14.5" x14ac:dyDescent="0.35"/>
  <sheetData>
    <row r="4" spans="1:11" x14ac:dyDescent="0.35">
      <c r="A4" s="1" t="s">
        <v>40</v>
      </c>
    </row>
    <row r="5" spans="1:11" x14ac:dyDescent="0.35">
      <c r="C5" s="1" t="s">
        <v>3</v>
      </c>
      <c r="J5" s="1" t="s">
        <v>4</v>
      </c>
    </row>
    <row r="7" spans="1:11" x14ac:dyDescent="0.35">
      <c r="C7" t="s">
        <v>43</v>
      </c>
      <c r="D7">
        <v>1508</v>
      </c>
      <c r="J7" t="s">
        <v>43</v>
      </c>
      <c r="K7">
        <v>811</v>
      </c>
    </row>
    <row r="8" spans="1:11" x14ac:dyDescent="0.35">
      <c r="C8" t="s">
        <v>44</v>
      </c>
      <c r="D8">
        <v>131</v>
      </c>
      <c r="J8" t="s">
        <v>44</v>
      </c>
      <c r="K8">
        <v>163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3.74</v>
      </c>
      <c r="J30" t="s">
        <v>50</v>
      </c>
      <c r="K30">
        <v>4.5199999999999996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0.96</v>
      </c>
      <c r="J33" t="s">
        <v>48</v>
      </c>
      <c r="K33" s="3">
        <v>0.92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8FAA-8347-49C7-9A68-3616D3A74CBA}">
  <dimension ref="A4:K33"/>
  <sheetViews>
    <sheetView topLeftCell="A23" workbookViewId="0"/>
  </sheetViews>
  <sheetFormatPr defaultRowHeight="14.5" x14ac:dyDescent="0.35"/>
  <sheetData>
    <row r="4" spans="1:11" x14ac:dyDescent="0.35">
      <c r="A4" s="1" t="s">
        <v>40</v>
      </c>
    </row>
    <row r="5" spans="1:11" x14ac:dyDescent="0.35">
      <c r="C5" s="1" t="s">
        <v>3</v>
      </c>
      <c r="J5" s="1" t="s">
        <v>4</v>
      </c>
    </row>
    <row r="7" spans="1:11" x14ac:dyDescent="0.35">
      <c r="C7" t="s">
        <v>43</v>
      </c>
      <c r="D7">
        <v>2303</v>
      </c>
      <c r="J7" t="s">
        <v>43</v>
      </c>
      <c r="K7">
        <v>1669</v>
      </c>
    </row>
    <row r="8" spans="1:11" x14ac:dyDescent="0.35">
      <c r="C8" t="s">
        <v>44</v>
      </c>
      <c r="D8">
        <v>255</v>
      </c>
      <c r="J8" t="s">
        <v>44</v>
      </c>
      <c r="K8">
        <v>261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2.96</v>
      </c>
      <c r="J30" t="s">
        <v>50</v>
      </c>
      <c r="K30">
        <v>8.43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0.88</v>
      </c>
      <c r="J33" t="s">
        <v>48</v>
      </c>
      <c r="K33" s="3">
        <v>0.88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133B-2909-4AF0-8113-F0134CE4FC5A}">
  <dimension ref="A4:K33"/>
  <sheetViews>
    <sheetView topLeftCell="A2" zoomScale="140" zoomScaleNormal="140" workbookViewId="0">
      <selection activeCell="K9" sqref="K9"/>
    </sheetView>
  </sheetViews>
  <sheetFormatPr defaultRowHeight="14.5" x14ac:dyDescent="0.35"/>
  <sheetData>
    <row r="4" spans="1:11" x14ac:dyDescent="0.35">
      <c r="A4" s="1" t="s">
        <v>40</v>
      </c>
    </row>
    <row r="5" spans="1:11" x14ac:dyDescent="0.35">
      <c r="C5" s="1" t="s">
        <v>3</v>
      </c>
      <c r="J5" s="1" t="s">
        <v>4</v>
      </c>
    </row>
    <row r="7" spans="1:11" x14ac:dyDescent="0.35">
      <c r="C7" t="s">
        <v>43</v>
      </c>
      <c r="D7">
        <v>3351</v>
      </c>
      <c r="J7" t="s">
        <v>43</v>
      </c>
      <c r="K7">
        <v>1447</v>
      </c>
    </row>
    <row r="8" spans="1:11" x14ac:dyDescent="0.35">
      <c r="C8" t="s">
        <v>44</v>
      </c>
      <c r="D8">
        <v>193</v>
      </c>
      <c r="J8" t="s">
        <v>44</v>
      </c>
      <c r="K8">
        <v>228</v>
      </c>
    </row>
    <row r="29" spans="1:11" x14ac:dyDescent="0.35">
      <c r="A29" s="1" t="s">
        <v>49</v>
      </c>
    </row>
    <row r="30" spans="1:11" x14ac:dyDescent="0.35">
      <c r="C30" t="s">
        <v>50</v>
      </c>
      <c r="D30">
        <v>2.84</v>
      </c>
      <c r="J30" t="s">
        <v>50</v>
      </c>
      <c r="K30">
        <v>4.0999999999999996</v>
      </c>
    </row>
    <row r="32" spans="1:11" x14ac:dyDescent="0.35">
      <c r="A32" s="1" t="s">
        <v>47</v>
      </c>
    </row>
    <row r="33" spans="3:11" x14ac:dyDescent="0.35">
      <c r="C33" t="s">
        <v>48</v>
      </c>
      <c r="D33" s="3">
        <v>0.91</v>
      </c>
      <c r="J33" t="s">
        <v>48</v>
      </c>
      <c r="K33" s="3">
        <v>0.83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6BB5-35F8-4BDC-BA88-03E83E1D96A5}">
  <dimension ref="E5:E69"/>
  <sheetViews>
    <sheetView workbookViewId="0">
      <selection activeCell="E1" sqref="E1:E1048576"/>
    </sheetView>
  </sheetViews>
  <sheetFormatPr defaultRowHeight="14.5" x14ac:dyDescent="0.35"/>
  <sheetData>
    <row r="5" spans="5:5" x14ac:dyDescent="0.35">
      <c r="E5" s="1" t="s">
        <v>19</v>
      </c>
    </row>
    <row r="6" spans="5:5" x14ac:dyDescent="0.35">
      <c r="E6" t="s">
        <v>20</v>
      </c>
    </row>
    <row r="15" spans="5:5" x14ac:dyDescent="0.35">
      <c r="E15" t="s">
        <v>27</v>
      </c>
    </row>
    <row r="24" spans="5:5" x14ac:dyDescent="0.35">
      <c r="E24" t="s">
        <v>21</v>
      </c>
    </row>
    <row r="33" spans="5:5" x14ac:dyDescent="0.35">
      <c r="E33" t="s">
        <v>22</v>
      </c>
    </row>
    <row r="42" spans="5:5" x14ac:dyDescent="0.35">
      <c r="E42" t="s">
        <v>23</v>
      </c>
    </row>
    <row r="51" spans="5:5" x14ac:dyDescent="0.35">
      <c r="E51" t="s">
        <v>24</v>
      </c>
    </row>
    <row r="60" spans="5:5" x14ac:dyDescent="0.35">
      <c r="E60" t="s">
        <v>25</v>
      </c>
    </row>
    <row r="69" spans="5:5" x14ac:dyDescent="0.35">
      <c r="E69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4C73-1AA4-423E-BBF0-7957108EBA5D}">
  <dimension ref="E5:E87"/>
  <sheetViews>
    <sheetView topLeftCell="A17" zoomScale="140" zoomScaleNormal="140" workbookViewId="0">
      <selection activeCell="Q102" sqref="Q102"/>
    </sheetView>
  </sheetViews>
  <sheetFormatPr defaultRowHeight="14.5" x14ac:dyDescent="0.35"/>
  <sheetData>
    <row r="5" spans="5:5" x14ac:dyDescent="0.35">
      <c r="E5" s="1" t="s">
        <v>28</v>
      </c>
    </row>
    <row r="6" spans="5:5" x14ac:dyDescent="0.35">
      <c r="E6" t="s">
        <v>29</v>
      </c>
    </row>
    <row r="15" spans="5:5" x14ac:dyDescent="0.35">
      <c r="E15" t="s">
        <v>30</v>
      </c>
    </row>
    <row r="24" spans="5:5" x14ac:dyDescent="0.35">
      <c r="E24" t="s">
        <v>32</v>
      </c>
    </row>
    <row r="33" spans="5:5" x14ac:dyDescent="0.35">
      <c r="E33" t="s">
        <v>33</v>
      </c>
    </row>
    <row r="42" spans="5:5" x14ac:dyDescent="0.35">
      <c r="E42" t="s">
        <v>31</v>
      </c>
    </row>
    <row r="51" spans="5:5" x14ac:dyDescent="0.35">
      <c r="E51" t="s">
        <v>34</v>
      </c>
    </row>
    <row r="60" spans="5:5" x14ac:dyDescent="0.35">
      <c r="E60" t="s">
        <v>35</v>
      </c>
    </row>
    <row r="69" spans="5:5" x14ac:dyDescent="0.35">
      <c r="E69" t="s">
        <v>36</v>
      </c>
    </row>
    <row r="78" spans="5:5" x14ac:dyDescent="0.35">
      <c r="E78" t="s">
        <v>37</v>
      </c>
    </row>
    <row r="87" spans="5:5" x14ac:dyDescent="0.35">
      <c r="E87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3E37-F614-459E-A998-23C18538F70B}">
  <dimension ref="E5:J289"/>
  <sheetViews>
    <sheetView topLeftCell="A219" zoomScale="70" zoomScaleNormal="70" workbookViewId="0">
      <selection activeCell="I106" sqref="I106:I110"/>
    </sheetView>
  </sheetViews>
  <sheetFormatPr defaultRowHeight="14.5" x14ac:dyDescent="0.35"/>
  <cols>
    <col min="5" max="5" width="27.7265625" customWidth="1"/>
    <col min="6" max="6" width="14.08984375" customWidth="1"/>
    <col min="7" max="7" width="41.7265625" customWidth="1"/>
    <col min="8" max="9" width="19" customWidth="1"/>
    <col min="10" max="10" width="14.36328125" customWidth="1"/>
  </cols>
  <sheetData>
    <row r="5" spans="5:10" x14ac:dyDescent="0.35">
      <c r="E5" t="s">
        <v>51</v>
      </c>
      <c r="F5" t="s">
        <v>71</v>
      </c>
      <c r="G5" t="s">
        <v>52</v>
      </c>
      <c r="H5" t="s">
        <v>53</v>
      </c>
      <c r="I5" t="s">
        <v>67</v>
      </c>
      <c r="J5" t="s">
        <v>54</v>
      </c>
    </row>
    <row r="6" spans="5:10" x14ac:dyDescent="0.35">
      <c r="E6" t="s">
        <v>20</v>
      </c>
      <c r="F6" t="s">
        <v>72</v>
      </c>
      <c r="G6" t="s">
        <v>55</v>
      </c>
      <c r="H6">
        <v>24</v>
      </c>
      <c r="I6" t="s">
        <v>68</v>
      </c>
      <c r="J6" t="s">
        <v>59</v>
      </c>
    </row>
    <row r="7" spans="5:10" x14ac:dyDescent="0.35">
      <c r="E7" t="s">
        <v>20</v>
      </c>
      <c r="F7" t="s">
        <v>72</v>
      </c>
      <c r="G7" t="s">
        <v>56</v>
      </c>
      <c r="H7" s="3">
        <v>0</v>
      </c>
      <c r="I7" s="3"/>
      <c r="J7" t="s">
        <v>59</v>
      </c>
    </row>
    <row r="8" spans="5:10" x14ac:dyDescent="0.35">
      <c r="E8" t="s">
        <v>20</v>
      </c>
      <c r="F8" t="s">
        <v>72</v>
      </c>
      <c r="G8" t="s">
        <v>57</v>
      </c>
      <c r="H8">
        <v>0.30612800000000001</v>
      </c>
      <c r="J8" t="s">
        <v>59</v>
      </c>
    </row>
    <row r="9" spans="5:10" x14ac:dyDescent="0.35">
      <c r="E9" t="s">
        <v>20</v>
      </c>
      <c r="F9" t="s">
        <v>72</v>
      </c>
      <c r="G9" t="s">
        <v>58</v>
      </c>
      <c r="H9">
        <v>0</v>
      </c>
      <c r="J9" t="s">
        <v>59</v>
      </c>
    </row>
    <row r="10" spans="5:10" x14ac:dyDescent="0.35">
      <c r="E10" t="s">
        <v>20</v>
      </c>
      <c r="F10" t="s">
        <v>72</v>
      </c>
      <c r="G10" t="s">
        <v>60</v>
      </c>
      <c r="H10">
        <v>39409</v>
      </c>
      <c r="J10" t="s">
        <v>59</v>
      </c>
    </row>
    <row r="11" spans="5:10" x14ac:dyDescent="0.35">
      <c r="E11" t="s">
        <v>20</v>
      </c>
      <c r="F11" t="s">
        <v>72</v>
      </c>
      <c r="G11" t="s">
        <v>56</v>
      </c>
      <c r="H11">
        <v>3.9410000000000001E-3</v>
      </c>
      <c r="J11" t="s">
        <v>61</v>
      </c>
    </row>
    <row r="12" spans="5:10" x14ac:dyDescent="0.35">
      <c r="E12" t="s">
        <v>20</v>
      </c>
      <c r="F12" t="s">
        <v>72</v>
      </c>
      <c r="G12" t="s">
        <v>62</v>
      </c>
      <c r="H12">
        <v>0</v>
      </c>
      <c r="J12" t="s">
        <v>61</v>
      </c>
    </row>
    <row r="13" spans="5:10" x14ac:dyDescent="0.35">
      <c r="E13" t="s">
        <v>20</v>
      </c>
      <c r="F13" t="s">
        <v>72</v>
      </c>
      <c r="G13" t="s">
        <v>57</v>
      </c>
      <c r="H13">
        <v>0.30612800000000001</v>
      </c>
      <c r="J13" t="s">
        <v>61</v>
      </c>
    </row>
    <row r="14" spans="5:10" x14ac:dyDescent="0.35">
      <c r="E14" t="s">
        <v>20</v>
      </c>
      <c r="F14" t="s">
        <v>72</v>
      </c>
      <c r="G14" t="s">
        <v>63</v>
      </c>
      <c r="H14">
        <v>3.9408999999999998E-3</v>
      </c>
      <c r="J14" t="s">
        <v>61</v>
      </c>
    </row>
    <row r="15" spans="5:10" x14ac:dyDescent="0.35">
      <c r="E15" t="s">
        <v>20</v>
      </c>
      <c r="F15" t="s">
        <v>72</v>
      </c>
      <c r="G15" t="s">
        <v>64</v>
      </c>
      <c r="H15">
        <v>1</v>
      </c>
      <c r="J15" t="s">
        <v>61</v>
      </c>
    </row>
    <row r="16" spans="5:10" x14ac:dyDescent="0.35">
      <c r="E16" t="s">
        <v>20</v>
      </c>
      <c r="F16" t="s">
        <v>72</v>
      </c>
      <c r="G16" t="s">
        <v>58</v>
      </c>
      <c r="H16">
        <v>39409</v>
      </c>
      <c r="J16" t="s">
        <v>61</v>
      </c>
    </row>
    <row r="17" spans="5:10" x14ac:dyDescent="0.35">
      <c r="E17" t="s">
        <v>20</v>
      </c>
      <c r="F17" t="s">
        <v>72</v>
      </c>
      <c r="G17" t="s">
        <v>60</v>
      </c>
      <c r="H17">
        <v>39409</v>
      </c>
      <c r="J17" t="s">
        <v>61</v>
      </c>
    </row>
    <row r="18" spans="5:10" x14ac:dyDescent="0.35">
      <c r="E18" t="s">
        <v>20</v>
      </c>
      <c r="F18" t="s">
        <v>72</v>
      </c>
      <c r="G18" t="s">
        <v>65</v>
      </c>
      <c r="H18">
        <v>60</v>
      </c>
      <c r="I18" t="s">
        <v>69</v>
      </c>
      <c r="J18" t="s">
        <v>61</v>
      </c>
    </row>
    <row r="19" spans="5:10" x14ac:dyDescent="0.35">
      <c r="E19" t="s">
        <v>20</v>
      </c>
      <c r="F19" t="s">
        <v>72</v>
      </c>
      <c r="G19" t="s">
        <v>56</v>
      </c>
      <c r="H19">
        <v>0.30218699999999998</v>
      </c>
      <c r="J19" t="s">
        <v>66</v>
      </c>
    </row>
    <row r="20" spans="5:10" x14ac:dyDescent="0.35">
      <c r="E20" t="s">
        <v>20</v>
      </c>
      <c r="F20" t="s">
        <v>72</v>
      </c>
      <c r="G20" t="s">
        <v>62</v>
      </c>
      <c r="H20">
        <v>0.25875900000000002</v>
      </c>
      <c r="J20" t="s">
        <v>66</v>
      </c>
    </row>
    <row r="21" spans="5:10" x14ac:dyDescent="0.35">
      <c r="E21" t="s">
        <v>20</v>
      </c>
      <c r="F21" t="s">
        <v>72</v>
      </c>
      <c r="G21" t="s">
        <v>57</v>
      </c>
      <c r="H21">
        <v>0.30218699999999998</v>
      </c>
      <c r="J21" t="s">
        <v>66</v>
      </c>
    </row>
    <row r="22" spans="5:10" x14ac:dyDescent="0.35">
      <c r="E22" t="s">
        <v>20</v>
      </c>
      <c r="F22" t="s">
        <v>72</v>
      </c>
      <c r="G22" t="s">
        <v>63</v>
      </c>
      <c r="H22">
        <v>4.3428399999999999E-2</v>
      </c>
      <c r="J22" t="s">
        <v>66</v>
      </c>
    </row>
    <row r="23" spans="5:10" x14ac:dyDescent="0.35">
      <c r="E23" t="s">
        <v>20</v>
      </c>
      <c r="F23" t="s">
        <v>72</v>
      </c>
      <c r="G23" t="s">
        <v>64</v>
      </c>
      <c r="H23">
        <v>1</v>
      </c>
      <c r="J23" t="s">
        <v>66</v>
      </c>
    </row>
    <row r="24" spans="5:10" x14ac:dyDescent="0.35">
      <c r="E24" t="s">
        <v>20</v>
      </c>
      <c r="F24" t="s">
        <v>72</v>
      </c>
      <c r="G24" t="s">
        <v>74</v>
      </c>
      <c r="H24">
        <v>39409</v>
      </c>
      <c r="J24" t="s">
        <v>66</v>
      </c>
    </row>
    <row r="25" spans="5:10" x14ac:dyDescent="0.35">
      <c r="E25" t="s">
        <v>20</v>
      </c>
      <c r="F25" t="s">
        <v>72</v>
      </c>
      <c r="G25" t="s">
        <v>58</v>
      </c>
      <c r="H25">
        <v>39409</v>
      </c>
      <c r="J25" t="s">
        <v>66</v>
      </c>
    </row>
    <row r="26" spans="5:10" x14ac:dyDescent="0.35">
      <c r="E26" t="s">
        <v>20</v>
      </c>
      <c r="F26" t="s">
        <v>72</v>
      </c>
      <c r="G26" t="s">
        <v>60</v>
      </c>
      <c r="H26">
        <v>39409</v>
      </c>
      <c r="J26" t="s">
        <v>66</v>
      </c>
    </row>
    <row r="27" spans="5:10" x14ac:dyDescent="0.35">
      <c r="E27" t="s">
        <v>20</v>
      </c>
      <c r="F27" t="s">
        <v>72</v>
      </c>
      <c r="G27" t="s">
        <v>65</v>
      </c>
      <c r="H27">
        <v>60</v>
      </c>
      <c r="I27" t="s">
        <v>69</v>
      </c>
      <c r="J27" t="s">
        <v>66</v>
      </c>
    </row>
    <row r="28" spans="5:10" x14ac:dyDescent="0.35">
      <c r="E28" t="s">
        <v>27</v>
      </c>
      <c r="F28" t="s">
        <v>72</v>
      </c>
      <c r="G28" t="s">
        <v>55</v>
      </c>
      <c r="H28">
        <v>16</v>
      </c>
      <c r="I28" t="s">
        <v>68</v>
      </c>
      <c r="J28" t="s">
        <v>59</v>
      </c>
    </row>
    <row r="29" spans="5:10" x14ac:dyDescent="0.35">
      <c r="E29" t="s">
        <v>27</v>
      </c>
      <c r="F29" t="s">
        <v>72</v>
      </c>
      <c r="G29" t="s">
        <v>56</v>
      </c>
      <c r="H29" s="3">
        <v>0</v>
      </c>
      <c r="J29" t="s">
        <v>59</v>
      </c>
    </row>
    <row r="30" spans="5:10" x14ac:dyDescent="0.35">
      <c r="E30" t="s">
        <v>27</v>
      </c>
      <c r="F30" t="s">
        <v>72</v>
      </c>
      <c r="G30" t="s">
        <v>57</v>
      </c>
      <c r="H30">
        <v>7.2305700000000001E-2</v>
      </c>
      <c r="J30" t="s">
        <v>59</v>
      </c>
    </row>
    <row r="31" spans="5:10" x14ac:dyDescent="0.35">
      <c r="E31" t="s">
        <v>27</v>
      </c>
      <c r="F31" t="s">
        <v>72</v>
      </c>
      <c r="G31" t="s">
        <v>58</v>
      </c>
      <c r="H31">
        <v>0</v>
      </c>
      <c r="J31" t="s">
        <v>59</v>
      </c>
    </row>
    <row r="32" spans="5:10" x14ac:dyDescent="0.35">
      <c r="E32" t="s">
        <v>27</v>
      </c>
      <c r="F32" t="s">
        <v>72</v>
      </c>
      <c r="G32" t="s">
        <v>60</v>
      </c>
      <c r="H32">
        <v>14264</v>
      </c>
      <c r="J32" t="s">
        <v>59</v>
      </c>
    </row>
    <row r="33" spans="5:10" x14ac:dyDescent="0.35">
      <c r="E33" t="s">
        <v>27</v>
      </c>
      <c r="F33" t="s">
        <v>72</v>
      </c>
      <c r="G33" t="s">
        <v>56</v>
      </c>
      <c r="H33">
        <v>7.2305700000000001E-2</v>
      </c>
      <c r="J33" t="s">
        <v>70</v>
      </c>
    </row>
    <row r="34" spans="5:10" x14ac:dyDescent="0.35">
      <c r="E34" t="s">
        <v>27</v>
      </c>
      <c r="F34" t="s">
        <v>72</v>
      </c>
      <c r="G34" t="s">
        <v>62</v>
      </c>
      <c r="H34">
        <v>5.6458300000000003E-2</v>
      </c>
      <c r="J34" t="s">
        <v>70</v>
      </c>
    </row>
    <row r="35" spans="5:10" x14ac:dyDescent="0.35">
      <c r="E35" t="s">
        <v>27</v>
      </c>
      <c r="F35" t="s">
        <v>72</v>
      </c>
      <c r="G35" t="s">
        <v>57</v>
      </c>
      <c r="H35">
        <v>7.2305700000000001E-2</v>
      </c>
      <c r="J35" t="s">
        <v>70</v>
      </c>
    </row>
    <row r="36" spans="5:10" x14ac:dyDescent="0.35">
      <c r="E36" t="s">
        <v>27</v>
      </c>
      <c r="F36" t="s">
        <v>72</v>
      </c>
      <c r="G36" t="s">
        <v>63</v>
      </c>
      <c r="H36">
        <v>1.58575E-2</v>
      </c>
      <c r="J36" t="s">
        <v>70</v>
      </c>
    </row>
    <row r="37" spans="5:10" x14ac:dyDescent="0.35">
      <c r="E37" t="s">
        <v>27</v>
      </c>
      <c r="F37" t="s">
        <v>72</v>
      </c>
      <c r="G37" t="s">
        <v>64</v>
      </c>
      <c r="H37">
        <v>1</v>
      </c>
      <c r="J37" t="s">
        <v>70</v>
      </c>
    </row>
    <row r="38" spans="5:10" x14ac:dyDescent="0.35">
      <c r="E38" t="s">
        <v>27</v>
      </c>
      <c r="F38" t="s">
        <v>72</v>
      </c>
      <c r="G38" t="s">
        <v>74</v>
      </c>
      <c r="H38">
        <v>14264</v>
      </c>
      <c r="J38" t="s">
        <v>70</v>
      </c>
    </row>
    <row r="39" spans="5:10" x14ac:dyDescent="0.35">
      <c r="E39" t="s">
        <v>27</v>
      </c>
      <c r="F39" t="s">
        <v>72</v>
      </c>
      <c r="G39" t="s">
        <v>58</v>
      </c>
      <c r="H39">
        <v>14264</v>
      </c>
      <c r="J39" t="s">
        <v>70</v>
      </c>
    </row>
    <row r="40" spans="5:10" x14ac:dyDescent="0.35">
      <c r="E40" t="s">
        <v>27</v>
      </c>
      <c r="F40" t="s">
        <v>72</v>
      </c>
      <c r="G40" t="s">
        <v>60</v>
      </c>
      <c r="H40">
        <v>14264</v>
      </c>
      <c r="J40" t="s">
        <v>70</v>
      </c>
    </row>
    <row r="41" spans="5:10" x14ac:dyDescent="0.35">
      <c r="E41" t="s">
        <v>27</v>
      </c>
      <c r="F41" t="s">
        <v>72</v>
      </c>
      <c r="G41" t="s">
        <v>65</v>
      </c>
      <c r="H41">
        <v>39</v>
      </c>
      <c r="I41" t="s">
        <v>69</v>
      </c>
      <c r="J41" t="s">
        <v>70</v>
      </c>
    </row>
    <row r="42" spans="5:10" x14ac:dyDescent="0.35">
      <c r="E42" t="s">
        <v>21</v>
      </c>
      <c r="F42" t="s">
        <v>72</v>
      </c>
      <c r="G42" t="s">
        <v>55</v>
      </c>
      <c r="H42">
        <v>24</v>
      </c>
      <c r="I42" t="s">
        <v>68</v>
      </c>
      <c r="J42" t="s">
        <v>59</v>
      </c>
    </row>
    <row r="43" spans="5:10" x14ac:dyDescent="0.35">
      <c r="E43" t="s">
        <v>21</v>
      </c>
      <c r="F43" t="s">
        <v>72</v>
      </c>
      <c r="G43" t="s">
        <v>56</v>
      </c>
      <c r="H43" s="3">
        <v>0</v>
      </c>
      <c r="I43" s="3"/>
      <c r="J43" t="s">
        <v>59</v>
      </c>
    </row>
    <row r="44" spans="5:10" x14ac:dyDescent="0.35">
      <c r="E44" t="s">
        <v>21</v>
      </c>
      <c r="F44" t="s">
        <v>72</v>
      </c>
      <c r="G44" t="s">
        <v>57</v>
      </c>
      <c r="H44">
        <v>4.8823E-3</v>
      </c>
      <c r="J44" t="s">
        <v>59</v>
      </c>
    </row>
    <row r="45" spans="5:10" x14ac:dyDescent="0.35">
      <c r="E45" t="s">
        <v>21</v>
      </c>
      <c r="F45" t="s">
        <v>72</v>
      </c>
      <c r="G45" t="s">
        <v>58</v>
      </c>
      <c r="H45">
        <v>0</v>
      </c>
      <c r="J45" t="s">
        <v>59</v>
      </c>
    </row>
    <row r="46" spans="5:10" x14ac:dyDescent="0.35">
      <c r="E46" t="s">
        <v>21</v>
      </c>
      <c r="F46" t="s">
        <v>72</v>
      </c>
      <c r="G46" t="s">
        <v>60</v>
      </c>
      <c r="H46">
        <v>99</v>
      </c>
      <c r="J46" t="s">
        <v>59</v>
      </c>
    </row>
    <row r="47" spans="5:10" x14ac:dyDescent="0.35">
      <c r="E47" t="s">
        <v>21</v>
      </c>
      <c r="F47" t="s">
        <v>72</v>
      </c>
      <c r="G47" t="s">
        <v>56</v>
      </c>
      <c r="H47">
        <v>9.9000000000000001E-6</v>
      </c>
      <c r="J47" t="s">
        <v>61</v>
      </c>
    </row>
    <row r="48" spans="5:10" x14ac:dyDescent="0.35">
      <c r="E48" t="s">
        <v>21</v>
      </c>
      <c r="F48" t="s">
        <v>72</v>
      </c>
      <c r="G48" t="s">
        <v>62</v>
      </c>
      <c r="H48">
        <v>0</v>
      </c>
      <c r="J48" t="s">
        <v>61</v>
      </c>
    </row>
    <row r="49" spans="5:10" x14ac:dyDescent="0.35">
      <c r="E49" t="s">
        <v>21</v>
      </c>
      <c r="F49" t="s">
        <v>72</v>
      </c>
      <c r="G49" t="s">
        <v>57</v>
      </c>
      <c r="H49">
        <v>4.8823E-3</v>
      </c>
      <c r="J49" t="s">
        <v>61</v>
      </c>
    </row>
    <row r="50" spans="5:10" x14ac:dyDescent="0.35">
      <c r="E50" t="s">
        <v>21</v>
      </c>
      <c r="F50" t="s">
        <v>72</v>
      </c>
      <c r="G50" t="s">
        <v>63</v>
      </c>
      <c r="H50">
        <v>9.9000000000000001E-6</v>
      </c>
      <c r="J50" t="s">
        <v>61</v>
      </c>
    </row>
    <row r="51" spans="5:10" x14ac:dyDescent="0.35">
      <c r="E51" t="s">
        <v>21</v>
      </c>
      <c r="F51" t="s">
        <v>72</v>
      </c>
      <c r="G51" t="s">
        <v>64</v>
      </c>
      <c r="H51">
        <v>1</v>
      </c>
      <c r="J51" t="s">
        <v>61</v>
      </c>
    </row>
    <row r="52" spans="5:10" x14ac:dyDescent="0.35">
      <c r="E52" t="s">
        <v>21</v>
      </c>
      <c r="F52" t="s">
        <v>72</v>
      </c>
      <c r="G52" t="s">
        <v>58</v>
      </c>
      <c r="H52">
        <v>99</v>
      </c>
      <c r="J52" t="s">
        <v>61</v>
      </c>
    </row>
    <row r="53" spans="5:10" x14ac:dyDescent="0.35">
      <c r="E53" t="s">
        <v>21</v>
      </c>
      <c r="F53" t="s">
        <v>72</v>
      </c>
      <c r="G53" t="s">
        <v>60</v>
      </c>
      <c r="H53">
        <v>99</v>
      </c>
      <c r="J53" t="s">
        <v>61</v>
      </c>
    </row>
    <row r="54" spans="5:10" x14ac:dyDescent="0.35">
      <c r="E54" t="s">
        <v>21</v>
      </c>
      <c r="F54" t="s">
        <v>72</v>
      </c>
      <c r="G54" t="s">
        <v>65</v>
      </c>
      <c r="H54">
        <v>742</v>
      </c>
      <c r="I54" t="s">
        <v>69</v>
      </c>
      <c r="J54" t="s">
        <v>61</v>
      </c>
    </row>
    <row r="55" spans="5:10" x14ac:dyDescent="0.35">
      <c r="E55" t="s">
        <v>21</v>
      </c>
      <c r="F55" t="s">
        <v>72</v>
      </c>
      <c r="G55" t="s">
        <v>56</v>
      </c>
      <c r="H55">
        <v>4.8723999999999998E-3</v>
      </c>
      <c r="J55" t="s">
        <v>70</v>
      </c>
    </row>
    <row r="56" spans="5:10" x14ac:dyDescent="0.35">
      <c r="E56" t="s">
        <v>21</v>
      </c>
      <c r="F56" t="s">
        <v>72</v>
      </c>
      <c r="G56" t="s">
        <v>62</v>
      </c>
      <c r="H56">
        <v>4.6065000000000004E-3</v>
      </c>
      <c r="J56" t="s">
        <v>70</v>
      </c>
    </row>
    <row r="57" spans="5:10" x14ac:dyDescent="0.35">
      <c r="E57" t="s">
        <v>21</v>
      </c>
      <c r="F57" t="s">
        <v>72</v>
      </c>
      <c r="G57" t="s">
        <v>57</v>
      </c>
      <c r="H57">
        <v>4.8723999999999998E-3</v>
      </c>
      <c r="J57" t="s">
        <v>70</v>
      </c>
    </row>
    <row r="58" spans="5:10" x14ac:dyDescent="0.35">
      <c r="E58" t="s">
        <v>21</v>
      </c>
      <c r="F58" t="s">
        <v>72</v>
      </c>
      <c r="G58" t="s">
        <v>63</v>
      </c>
      <c r="H58">
        <v>2.6590000000000001E-4</v>
      </c>
      <c r="J58" t="s">
        <v>70</v>
      </c>
    </row>
    <row r="59" spans="5:10" x14ac:dyDescent="0.35">
      <c r="E59" t="s">
        <v>21</v>
      </c>
      <c r="F59" t="s">
        <v>72</v>
      </c>
      <c r="G59" t="s">
        <v>64</v>
      </c>
      <c r="H59">
        <v>1</v>
      </c>
      <c r="J59" t="s">
        <v>70</v>
      </c>
    </row>
    <row r="60" spans="5:10" x14ac:dyDescent="0.35">
      <c r="E60" t="s">
        <v>21</v>
      </c>
      <c r="F60" t="s">
        <v>72</v>
      </c>
      <c r="G60" t="s">
        <v>74</v>
      </c>
      <c r="H60">
        <v>99</v>
      </c>
      <c r="J60" t="s">
        <v>70</v>
      </c>
    </row>
    <row r="61" spans="5:10" x14ac:dyDescent="0.35">
      <c r="E61" t="s">
        <v>21</v>
      </c>
      <c r="F61" t="s">
        <v>72</v>
      </c>
      <c r="G61" t="s">
        <v>58</v>
      </c>
      <c r="H61">
        <v>99</v>
      </c>
      <c r="J61" t="s">
        <v>70</v>
      </c>
    </row>
    <row r="62" spans="5:10" x14ac:dyDescent="0.35">
      <c r="E62" t="s">
        <v>21</v>
      </c>
      <c r="F62" t="s">
        <v>72</v>
      </c>
      <c r="G62" t="s">
        <v>60</v>
      </c>
      <c r="H62">
        <v>99</v>
      </c>
      <c r="J62" t="s">
        <v>70</v>
      </c>
    </row>
    <row r="63" spans="5:10" x14ac:dyDescent="0.35">
      <c r="E63" t="s">
        <v>21</v>
      </c>
      <c r="F63" t="s">
        <v>72</v>
      </c>
      <c r="G63" t="s">
        <v>65</v>
      </c>
      <c r="H63">
        <v>742</v>
      </c>
      <c r="I63" t="s">
        <v>69</v>
      </c>
      <c r="J63" t="s">
        <v>70</v>
      </c>
    </row>
    <row r="64" spans="5:10" x14ac:dyDescent="0.35">
      <c r="E64" t="s">
        <v>22</v>
      </c>
      <c r="F64" t="s">
        <v>72</v>
      </c>
      <c r="G64" t="s">
        <v>55</v>
      </c>
      <c r="H64">
        <v>24</v>
      </c>
      <c r="I64" t="s">
        <v>68</v>
      </c>
      <c r="J64" t="s">
        <v>59</v>
      </c>
    </row>
    <row r="65" spans="5:10" x14ac:dyDescent="0.35">
      <c r="E65" t="s">
        <v>22</v>
      </c>
      <c r="F65" t="s">
        <v>72</v>
      </c>
      <c r="G65" t="s">
        <v>56</v>
      </c>
      <c r="H65" s="3">
        <v>0</v>
      </c>
      <c r="I65" s="3"/>
      <c r="J65" t="s">
        <v>59</v>
      </c>
    </row>
    <row r="66" spans="5:10" x14ac:dyDescent="0.35">
      <c r="E66" t="s">
        <v>22</v>
      </c>
      <c r="F66" t="s">
        <v>72</v>
      </c>
      <c r="G66" t="s">
        <v>57</v>
      </c>
      <c r="H66">
        <v>3.2940999999999999E-3</v>
      </c>
      <c r="J66" t="s">
        <v>59</v>
      </c>
    </row>
    <row r="67" spans="5:10" x14ac:dyDescent="0.35">
      <c r="E67" t="s">
        <v>22</v>
      </c>
      <c r="F67" t="s">
        <v>72</v>
      </c>
      <c r="G67" t="s">
        <v>58</v>
      </c>
      <c r="H67">
        <v>0</v>
      </c>
      <c r="J67" t="s">
        <v>59</v>
      </c>
    </row>
    <row r="68" spans="5:10" x14ac:dyDescent="0.35">
      <c r="E68" t="s">
        <v>22</v>
      </c>
      <c r="F68" t="s">
        <v>72</v>
      </c>
      <c r="G68" t="s">
        <v>60</v>
      </c>
      <c r="H68">
        <v>11</v>
      </c>
      <c r="J68" t="s">
        <v>59</v>
      </c>
    </row>
    <row r="69" spans="5:10" x14ac:dyDescent="0.35">
      <c r="E69" t="s">
        <v>22</v>
      </c>
      <c r="F69" t="s">
        <v>72</v>
      </c>
      <c r="G69" t="s">
        <v>56</v>
      </c>
      <c r="H69">
        <v>3.2940999999999999E-3</v>
      </c>
      <c r="J69" t="s">
        <v>70</v>
      </c>
    </row>
    <row r="70" spans="5:10" x14ac:dyDescent="0.35">
      <c r="E70" t="s">
        <v>22</v>
      </c>
      <c r="F70" t="s">
        <v>72</v>
      </c>
      <c r="G70" t="s">
        <v>62</v>
      </c>
      <c r="H70">
        <v>3.1250000000000002E-3</v>
      </c>
      <c r="J70" t="s">
        <v>70</v>
      </c>
    </row>
    <row r="71" spans="5:10" x14ac:dyDescent="0.35">
      <c r="E71" t="s">
        <v>22</v>
      </c>
      <c r="F71" t="s">
        <v>72</v>
      </c>
      <c r="G71" t="s">
        <v>57</v>
      </c>
      <c r="H71">
        <v>3.2940999999999999E-3</v>
      </c>
      <c r="J71" t="s">
        <v>70</v>
      </c>
    </row>
    <row r="72" spans="5:10" x14ac:dyDescent="0.35">
      <c r="E72" t="s">
        <v>22</v>
      </c>
      <c r="F72" t="s">
        <v>72</v>
      </c>
      <c r="G72" t="s">
        <v>63</v>
      </c>
      <c r="H72">
        <v>1.6909999999999999E-4</v>
      </c>
      <c r="J72" t="s">
        <v>70</v>
      </c>
    </row>
    <row r="73" spans="5:10" x14ac:dyDescent="0.35">
      <c r="E73" t="s">
        <v>22</v>
      </c>
      <c r="F73" t="s">
        <v>72</v>
      </c>
      <c r="G73" t="s">
        <v>64</v>
      </c>
      <c r="H73">
        <v>1</v>
      </c>
      <c r="J73" t="s">
        <v>70</v>
      </c>
    </row>
    <row r="74" spans="5:10" x14ac:dyDescent="0.35">
      <c r="E74" t="s">
        <v>22</v>
      </c>
      <c r="F74" t="s">
        <v>72</v>
      </c>
      <c r="G74" t="s">
        <v>74</v>
      </c>
      <c r="H74">
        <v>11</v>
      </c>
      <c r="J74" t="s">
        <v>70</v>
      </c>
    </row>
    <row r="75" spans="5:10" x14ac:dyDescent="0.35">
      <c r="E75" t="s">
        <v>22</v>
      </c>
      <c r="F75" t="s">
        <v>72</v>
      </c>
      <c r="G75" t="s">
        <v>58</v>
      </c>
      <c r="H75">
        <v>11</v>
      </c>
      <c r="J75" t="s">
        <v>70</v>
      </c>
    </row>
    <row r="76" spans="5:10" x14ac:dyDescent="0.35">
      <c r="E76" t="s">
        <v>22</v>
      </c>
      <c r="F76" t="s">
        <v>72</v>
      </c>
      <c r="G76" t="s">
        <v>60</v>
      </c>
      <c r="H76">
        <v>11</v>
      </c>
      <c r="J76" t="s">
        <v>70</v>
      </c>
    </row>
    <row r="77" spans="5:10" x14ac:dyDescent="0.35">
      <c r="E77" t="s">
        <v>22</v>
      </c>
      <c r="F77" t="s">
        <v>72</v>
      </c>
      <c r="G77" t="s">
        <v>65</v>
      </c>
      <c r="H77">
        <v>291</v>
      </c>
      <c r="I77" t="s">
        <v>69</v>
      </c>
      <c r="J77" t="s">
        <v>70</v>
      </c>
    </row>
    <row r="78" spans="5:10" x14ac:dyDescent="0.35">
      <c r="E78" t="s">
        <v>23</v>
      </c>
      <c r="F78" t="s">
        <v>72</v>
      </c>
      <c r="G78" t="s">
        <v>55</v>
      </c>
      <c r="H78">
        <v>16</v>
      </c>
      <c r="I78" t="s">
        <v>68</v>
      </c>
      <c r="J78" t="s">
        <v>59</v>
      </c>
    </row>
    <row r="79" spans="5:10" x14ac:dyDescent="0.35">
      <c r="E79" t="s">
        <v>23</v>
      </c>
      <c r="F79" t="s">
        <v>72</v>
      </c>
      <c r="G79" t="s">
        <v>56</v>
      </c>
      <c r="H79" s="3">
        <v>0</v>
      </c>
      <c r="I79" s="3"/>
      <c r="J79" t="s">
        <v>59</v>
      </c>
    </row>
    <row r="80" spans="5:10" x14ac:dyDescent="0.35">
      <c r="E80" t="s">
        <v>23</v>
      </c>
      <c r="F80" t="s">
        <v>72</v>
      </c>
      <c r="G80" t="s">
        <v>57</v>
      </c>
      <c r="H80">
        <v>3.2853000000000001E-3</v>
      </c>
      <c r="J80" t="s">
        <v>59</v>
      </c>
    </row>
    <row r="81" spans="5:10" x14ac:dyDescent="0.35">
      <c r="E81" t="s">
        <v>23</v>
      </c>
      <c r="F81" t="s">
        <v>72</v>
      </c>
      <c r="G81" t="s">
        <v>58</v>
      </c>
      <c r="H81">
        <v>0</v>
      </c>
      <c r="J81" t="s">
        <v>59</v>
      </c>
    </row>
    <row r="82" spans="5:10" x14ac:dyDescent="0.35">
      <c r="E82" t="s">
        <v>23</v>
      </c>
      <c r="F82" t="s">
        <v>72</v>
      </c>
      <c r="G82" t="s">
        <v>60</v>
      </c>
      <c r="H82">
        <v>3</v>
      </c>
      <c r="J82" t="s">
        <v>59</v>
      </c>
    </row>
    <row r="83" spans="5:10" x14ac:dyDescent="0.35">
      <c r="E83" t="s">
        <v>23</v>
      </c>
      <c r="F83" t="s">
        <v>72</v>
      </c>
      <c r="G83" t="s">
        <v>56</v>
      </c>
      <c r="H83">
        <v>3.2853000000000001E-3</v>
      </c>
      <c r="J83" t="s">
        <v>70</v>
      </c>
    </row>
    <row r="84" spans="5:10" x14ac:dyDescent="0.35">
      <c r="E84" t="s">
        <v>23</v>
      </c>
      <c r="F84" t="s">
        <v>72</v>
      </c>
      <c r="G84" t="s">
        <v>62</v>
      </c>
      <c r="H84">
        <v>3.1250000000000002E-3</v>
      </c>
      <c r="J84" t="s">
        <v>70</v>
      </c>
    </row>
    <row r="85" spans="5:10" x14ac:dyDescent="0.35">
      <c r="E85" t="s">
        <v>23</v>
      </c>
      <c r="F85" t="s">
        <v>72</v>
      </c>
      <c r="G85" t="s">
        <v>57</v>
      </c>
      <c r="H85">
        <v>3.2853000000000001E-3</v>
      </c>
      <c r="J85" t="s">
        <v>70</v>
      </c>
    </row>
    <row r="86" spans="5:10" x14ac:dyDescent="0.35">
      <c r="E86" t="s">
        <v>23</v>
      </c>
      <c r="F86" t="s">
        <v>72</v>
      </c>
      <c r="G86" t="s">
        <v>63</v>
      </c>
      <c r="H86">
        <v>1.6029999999999999E-4</v>
      </c>
      <c r="J86" t="s">
        <v>70</v>
      </c>
    </row>
    <row r="87" spans="5:10" x14ac:dyDescent="0.35">
      <c r="E87" t="s">
        <v>23</v>
      </c>
      <c r="F87" t="s">
        <v>72</v>
      </c>
      <c r="G87" t="s">
        <v>64</v>
      </c>
      <c r="H87">
        <v>1</v>
      </c>
      <c r="J87" t="s">
        <v>70</v>
      </c>
    </row>
    <row r="88" spans="5:10" x14ac:dyDescent="0.35">
      <c r="E88" t="s">
        <v>23</v>
      </c>
      <c r="F88" t="s">
        <v>72</v>
      </c>
      <c r="G88" t="s">
        <v>74</v>
      </c>
      <c r="H88">
        <v>3</v>
      </c>
      <c r="J88" t="s">
        <v>70</v>
      </c>
    </row>
    <row r="89" spans="5:10" x14ac:dyDescent="0.35">
      <c r="E89" t="s">
        <v>23</v>
      </c>
      <c r="F89" t="s">
        <v>72</v>
      </c>
      <c r="G89" t="s">
        <v>58</v>
      </c>
      <c r="H89">
        <v>3</v>
      </c>
      <c r="J89" t="s">
        <v>70</v>
      </c>
    </row>
    <row r="90" spans="5:10" x14ac:dyDescent="0.35">
      <c r="E90" t="s">
        <v>23</v>
      </c>
      <c r="F90" t="s">
        <v>72</v>
      </c>
      <c r="G90" t="s">
        <v>60</v>
      </c>
      <c r="H90">
        <v>3</v>
      </c>
      <c r="J90" t="s">
        <v>70</v>
      </c>
    </row>
    <row r="91" spans="5:10" x14ac:dyDescent="0.35">
      <c r="E91" t="s">
        <v>23</v>
      </c>
      <c r="F91" t="s">
        <v>72</v>
      </c>
      <c r="G91" t="s">
        <v>65</v>
      </c>
      <c r="H91">
        <v>65</v>
      </c>
      <c r="I91" t="s">
        <v>69</v>
      </c>
      <c r="J91" t="s">
        <v>70</v>
      </c>
    </row>
    <row r="92" spans="5:10" x14ac:dyDescent="0.35">
      <c r="E92" t="s">
        <v>24</v>
      </c>
      <c r="F92" t="s">
        <v>72</v>
      </c>
      <c r="G92" t="s">
        <v>55</v>
      </c>
      <c r="H92">
        <v>16</v>
      </c>
      <c r="I92" t="s">
        <v>68</v>
      </c>
      <c r="J92" t="s">
        <v>59</v>
      </c>
    </row>
    <row r="93" spans="5:10" x14ac:dyDescent="0.35">
      <c r="E93" t="s">
        <v>24</v>
      </c>
      <c r="F93" t="s">
        <v>72</v>
      </c>
      <c r="G93" t="s">
        <v>56</v>
      </c>
      <c r="H93" s="3">
        <v>0</v>
      </c>
      <c r="I93" s="3"/>
      <c r="J93" t="s">
        <v>59</v>
      </c>
    </row>
    <row r="94" spans="5:10" x14ac:dyDescent="0.35">
      <c r="E94" t="s">
        <v>24</v>
      </c>
      <c r="F94" t="s">
        <v>72</v>
      </c>
      <c r="G94" t="s">
        <v>57</v>
      </c>
      <c r="H94">
        <v>3.2973999999999998E-3</v>
      </c>
      <c r="J94" t="s">
        <v>59</v>
      </c>
    </row>
    <row r="95" spans="5:10" x14ac:dyDescent="0.35">
      <c r="E95" t="s">
        <v>24</v>
      </c>
      <c r="F95" t="s">
        <v>72</v>
      </c>
      <c r="G95" t="s">
        <v>58</v>
      </c>
      <c r="H95">
        <v>0</v>
      </c>
      <c r="J95" t="s">
        <v>59</v>
      </c>
    </row>
    <row r="96" spans="5:10" x14ac:dyDescent="0.35">
      <c r="E96" t="s">
        <v>24</v>
      </c>
      <c r="F96" t="s">
        <v>72</v>
      </c>
      <c r="G96" t="s">
        <v>60</v>
      </c>
      <c r="H96">
        <v>14</v>
      </c>
      <c r="J96" t="s">
        <v>59</v>
      </c>
    </row>
    <row r="97" spans="5:10" x14ac:dyDescent="0.35">
      <c r="E97" t="s">
        <v>24</v>
      </c>
      <c r="F97" t="s">
        <v>72</v>
      </c>
      <c r="G97" t="s">
        <v>56</v>
      </c>
      <c r="H97">
        <v>3.2973999999999998E-3</v>
      </c>
      <c r="J97" t="s">
        <v>70</v>
      </c>
    </row>
    <row r="98" spans="5:10" x14ac:dyDescent="0.35">
      <c r="E98" t="s">
        <v>24</v>
      </c>
      <c r="F98" t="s">
        <v>72</v>
      </c>
      <c r="G98" t="s">
        <v>62</v>
      </c>
      <c r="H98">
        <v>3.1250000000000002E-3</v>
      </c>
      <c r="J98" t="s">
        <v>70</v>
      </c>
    </row>
    <row r="99" spans="5:10" x14ac:dyDescent="0.35">
      <c r="E99" t="s">
        <v>24</v>
      </c>
      <c r="F99" t="s">
        <v>72</v>
      </c>
      <c r="G99" t="s">
        <v>57</v>
      </c>
      <c r="H99">
        <v>3.2973999999999998E-3</v>
      </c>
      <c r="J99" t="s">
        <v>70</v>
      </c>
    </row>
    <row r="100" spans="5:10" x14ac:dyDescent="0.35">
      <c r="E100" t="s">
        <v>24</v>
      </c>
      <c r="F100" t="s">
        <v>72</v>
      </c>
      <c r="G100" t="s">
        <v>63</v>
      </c>
      <c r="H100">
        <v>1.7239999999999999E-4</v>
      </c>
      <c r="J100" t="s">
        <v>70</v>
      </c>
    </row>
    <row r="101" spans="5:10" x14ac:dyDescent="0.35">
      <c r="E101" t="s">
        <v>24</v>
      </c>
      <c r="F101" t="s">
        <v>72</v>
      </c>
      <c r="G101" t="s">
        <v>64</v>
      </c>
      <c r="H101">
        <v>1</v>
      </c>
      <c r="J101" t="s">
        <v>70</v>
      </c>
    </row>
    <row r="102" spans="5:10" x14ac:dyDescent="0.35">
      <c r="E102" t="s">
        <v>24</v>
      </c>
      <c r="F102" t="s">
        <v>72</v>
      </c>
      <c r="G102" t="s">
        <v>74</v>
      </c>
      <c r="H102">
        <v>14</v>
      </c>
      <c r="J102" t="s">
        <v>70</v>
      </c>
    </row>
    <row r="103" spans="5:10" x14ac:dyDescent="0.35">
      <c r="E103" t="s">
        <v>24</v>
      </c>
      <c r="F103" t="s">
        <v>72</v>
      </c>
      <c r="G103" t="s">
        <v>58</v>
      </c>
      <c r="H103">
        <v>14</v>
      </c>
      <c r="J103" t="s">
        <v>70</v>
      </c>
    </row>
    <row r="104" spans="5:10" x14ac:dyDescent="0.35">
      <c r="E104" t="s">
        <v>24</v>
      </c>
      <c r="F104" t="s">
        <v>72</v>
      </c>
      <c r="G104" t="s">
        <v>60</v>
      </c>
      <c r="H104">
        <v>14</v>
      </c>
      <c r="J104" t="s">
        <v>70</v>
      </c>
    </row>
    <row r="105" spans="5:10" x14ac:dyDescent="0.35">
      <c r="E105" t="s">
        <v>24</v>
      </c>
      <c r="F105" t="s">
        <v>72</v>
      </c>
      <c r="G105" t="s">
        <v>65</v>
      </c>
      <c r="H105">
        <v>91</v>
      </c>
      <c r="I105" t="s">
        <v>69</v>
      </c>
      <c r="J105" t="s">
        <v>70</v>
      </c>
    </row>
    <row r="106" spans="5:10" x14ac:dyDescent="0.35">
      <c r="E106" t="s">
        <v>25</v>
      </c>
      <c r="F106" t="s">
        <v>72</v>
      </c>
      <c r="G106" t="s">
        <v>55</v>
      </c>
      <c r="H106">
        <v>16</v>
      </c>
      <c r="I106" t="s">
        <v>68</v>
      </c>
      <c r="J106" t="s">
        <v>59</v>
      </c>
    </row>
    <row r="107" spans="5:10" x14ac:dyDescent="0.35">
      <c r="E107" t="s">
        <v>25</v>
      </c>
      <c r="F107" t="s">
        <v>72</v>
      </c>
      <c r="G107" t="s">
        <v>56</v>
      </c>
      <c r="H107" s="3">
        <v>0</v>
      </c>
      <c r="I107" s="3"/>
      <c r="J107" t="s">
        <v>59</v>
      </c>
    </row>
    <row r="108" spans="5:10" x14ac:dyDescent="0.35">
      <c r="E108" t="s">
        <v>25</v>
      </c>
      <c r="F108" t="s">
        <v>72</v>
      </c>
      <c r="G108" t="s">
        <v>57</v>
      </c>
      <c r="H108">
        <v>3.3974999999999999E-3</v>
      </c>
      <c r="J108" t="s">
        <v>59</v>
      </c>
    </row>
    <row r="109" spans="5:10" x14ac:dyDescent="0.35">
      <c r="E109" t="s">
        <v>25</v>
      </c>
      <c r="F109" t="s">
        <v>72</v>
      </c>
      <c r="G109" t="s">
        <v>58</v>
      </c>
      <c r="H109">
        <v>0</v>
      </c>
      <c r="J109" t="s">
        <v>59</v>
      </c>
    </row>
    <row r="110" spans="5:10" x14ac:dyDescent="0.35">
      <c r="E110" t="s">
        <v>25</v>
      </c>
      <c r="F110" t="s">
        <v>72</v>
      </c>
      <c r="G110" t="s">
        <v>60</v>
      </c>
      <c r="H110">
        <v>105</v>
      </c>
      <c r="J110" t="s">
        <v>59</v>
      </c>
    </row>
    <row r="111" spans="5:10" x14ac:dyDescent="0.35">
      <c r="E111" t="s">
        <v>25</v>
      </c>
      <c r="F111" t="s">
        <v>72</v>
      </c>
      <c r="G111" t="s">
        <v>56</v>
      </c>
      <c r="H111">
        <v>3.3974999999999999E-3</v>
      </c>
      <c r="J111" t="s">
        <v>70</v>
      </c>
    </row>
    <row r="112" spans="5:10" x14ac:dyDescent="0.35">
      <c r="E112" t="s">
        <v>25</v>
      </c>
      <c r="F112" t="s">
        <v>72</v>
      </c>
      <c r="G112" t="s">
        <v>62</v>
      </c>
      <c r="H112">
        <v>3.1250000000000002E-3</v>
      </c>
      <c r="J112" t="s">
        <v>70</v>
      </c>
    </row>
    <row r="113" spans="5:10" x14ac:dyDescent="0.35">
      <c r="E113" t="s">
        <v>25</v>
      </c>
      <c r="F113" t="s">
        <v>72</v>
      </c>
      <c r="G113" t="s">
        <v>57</v>
      </c>
      <c r="H113">
        <v>3.3974999999999999E-3</v>
      </c>
      <c r="J113" t="s">
        <v>70</v>
      </c>
    </row>
    <row r="114" spans="5:10" x14ac:dyDescent="0.35">
      <c r="E114" t="s">
        <v>25</v>
      </c>
      <c r="F114" t="s">
        <v>72</v>
      </c>
      <c r="G114" t="s">
        <v>63</v>
      </c>
      <c r="H114">
        <v>2.7250000000000001E-4</v>
      </c>
      <c r="J114" t="s">
        <v>70</v>
      </c>
    </row>
    <row r="115" spans="5:10" x14ac:dyDescent="0.35">
      <c r="E115" t="s">
        <v>25</v>
      </c>
      <c r="F115" t="s">
        <v>72</v>
      </c>
      <c r="G115" t="s">
        <v>64</v>
      </c>
      <c r="H115">
        <v>1</v>
      </c>
      <c r="J115" t="s">
        <v>70</v>
      </c>
    </row>
    <row r="116" spans="5:10" x14ac:dyDescent="0.35">
      <c r="E116" t="s">
        <v>25</v>
      </c>
      <c r="F116" t="s">
        <v>72</v>
      </c>
      <c r="G116" t="s">
        <v>74</v>
      </c>
      <c r="H116">
        <v>105</v>
      </c>
      <c r="J116" t="s">
        <v>70</v>
      </c>
    </row>
    <row r="117" spans="5:10" x14ac:dyDescent="0.35">
      <c r="E117" t="s">
        <v>25</v>
      </c>
      <c r="F117" t="s">
        <v>72</v>
      </c>
      <c r="G117" t="s">
        <v>58</v>
      </c>
      <c r="H117">
        <v>105</v>
      </c>
      <c r="J117" t="s">
        <v>70</v>
      </c>
    </row>
    <row r="118" spans="5:10" x14ac:dyDescent="0.35">
      <c r="E118" t="s">
        <v>25</v>
      </c>
      <c r="F118" t="s">
        <v>72</v>
      </c>
      <c r="G118" t="s">
        <v>60</v>
      </c>
      <c r="H118">
        <v>105</v>
      </c>
      <c r="J118" t="s">
        <v>70</v>
      </c>
    </row>
    <row r="119" spans="5:10" x14ac:dyDescent="0.35">
      <c r="E119" t="s">
        <v>25</v>
      </c>
      <c r="F119" t="s">
        <v>72</v>
      </c>
      <c r="G119" t="s">
        <v>65</v>
      </c>
      <c r="H119">
        <v>71</v>
      </c>
      <c r="I119" t="s">
        <v>69</v>
      </c>
      <c r="J119" t="s">
        <v>70</v>
      </c>
    </row>
    <row r="120" spans="5:10" x14ac:dyDescent="0.35">
      <c r="E120" t="s">
        <v>26</v>
      </c>
      <c r="F120" t="s">
        <v>72</v>
      </c>
      <c r="G120" t="s">
        <v>55</v>
      </c>
      <c r="H120">
        <v>24</v>
      </c>
      <c r="I120" t="s">
        <v>68</v>
      </c>
      <c r="J120" t="s">
        <v>59</v>
      </c>
    </row>
    <row r="121" spans="5:10" x14ac:dyDescent="0.35">
      <c r="E121" t="s">
        <v>26</v>
      </c>
      <c r="F121" t="s">
        <v>72</v>
      </c>
      <c r="G121" t="s">
        <v>56</v>
      </c>
      <c r="H121" s="3">
        <v>0</v>
      </c>
      <c r="I121" s="3"/>
      <c r="J121" t="s">
        <v>59</v>
      </c>
    </row>
    <row r="122" spans="5:10" x14ac:dyDescent="0.35">
      <c r="E122" t="s">
        <v>26</v>
      </c>
      <c r="F122" t="s">
        <v>72</v>
      </c>
      <c r="G122" t="s">
        <v>57</v>
      </c>
      <c r="H122">
        <v>9.0262200000000001E-2</v>
      </c>
      <c r="J122" t="s">
        <v>59</v>
      </c>
    </row>
    <row r="123" spans="5:10" x14ac:dyDescent="0.35">
      <c r="E123" t="s">
        <v>26</v>
      </c>
      <c r="F123" t="s">
        <v>72</v>
      </c>
      <c r="G123" t="s">
        <v>58</v>
      </c>
      <c r="H123">
        <v>0</v>
      </c>
      <c r="J123" t="s">
        <v>59</v>
      </c>
    </row>
    <row r="124" spans="5:10" x14ac:dyDescent="0.35">
      <c r="E124" t="s">
        <v>26</v>
      </c>
      <c r="F124" t="s">
        <v>72</v>
      </c>
      <c r="G124" t="s">
        <v>60</v>
      </c>
      <c r="H124">
        <v>3652</v>
      </c>
      <c r="J124" t="s">
        <v>59</v>
      </c>
    </row>
    <row r="125" spans="5:10" x14ac:dyDescent="0.35">
      <c r="E125" t="s">
        <v>26</v>
      </c>
      <c r="F125" t="s">
        <v>72</v>
      </c>
      <c r="G125" t="s">
        <v>56</v>
      </c>
      <c r="H125">
        <v>9.0262200000000001E-2</v>
      </c>
      <c r="J125" t="s">
        <v>70</v>
      </c>
    </row>
    <row r="126" spans="5:10" x14ac:dyDescent="0.35">
      <c r="E126" t="s">
        <v>26</v>
      </c>
      <c r="F126" t="s">
        <v>72</v>
      </c>
      <c r="G126" t="s">
        <v>62</v>
      </c>
      <c r="H126">
        <v>8.6087999999999998E-2</v>
      </c>
      <c r="J126" t="s">
        <v>70</v>
      </c>
    </row>
    <row r="127" spans="5:10" x14ac:dyDescent="0.35">
      <c r="E127" t="s">
        <v>26</v>
      </c>
      <c r="F127" t="s">
        <v>72</v>
      </c>
      <c r="G127" t="s">
        <v>57</v>
      </c>
      <c r="H127">
        <v>9.0262200000000001E-2</v>
      </c>
      <c r="J127" t="s">
        <v>70</v>
      </c>
    </row>
    <row r="128" spans="5:10" x14ac:dyDescent="0.35">
      <c r="E128" t="s">
        <v>26</v>
      </c>
      <c r="F128" t="s">
        <v>72</v>
      </c>
      <c r="G128" t="s">
        <v>63</v>
      </c>
      <c r="H128">
        <v>4.1742000000000003E-3</v>
      </c>
      <c r="J128" t="s">
        <v>70</v>
      </c>
    </row>
    <row r="129" spans="5:10" x14ac:dyDescent="0.35">
      <c r="E129" t="s">
        <v>26</v>
      </c>
      <c r="F129" t="s">
        <v>72</v>
      </c>
      <c r="G129" t="s">
        <v>64</v>
      </c>
      <c r="H129">
        <v>1</v>
      </c>
      <c r="J129" t="s">
        <v>70</v>
      </c>
    </row>
    <row r="130" spans="5:10" x14ac:dyDescent="0.35">
      <c r="E130" t="s">
        <v>26</v>
      </c>
      <c r="F130" t="s">
        <v>72</v>
      </c>
      <c r="G130" t="s">
        <v>74</v>
      </c>
      <c r="H130">
        <v>3652</v>
      </c>
      <c r="J130" t="s">
        <v>70</v>
      </c>
    </row>
    <row r="131" spans="5:10" x14ac:dyDescent="0.35">
      <c r="E131" t="s">
        <v>26</v>
      </c>
      <c r="F131" t="s">
        <v>72</v>
      </c>
      <c r="G131" t="s">
        <v>58</v>
      </c>
      <c r="H131">
        <v>3652</v>
      </c>
      <c r="J131" t="s">
        <v>70</v>
      </c>
    </row>
    <row r="132" spans="5:10" x14ac:dyDescent="0.35">
      <c r="E132" t="s">
        <v>26</v>
      </c>
      <c r="F132" t="s">
        <v>72</v>
      </c>
      <c r="G132" t="s">
        <v>60</v>
      </c>
      <c r="H132">
        <v>3652</v>
      </c>
      <c r="J132" t="s">
        <v>70</v>
      </c>
    </row>
    <row r="133" spans="5:10" x14ac:dyDescent="0.35">
      <c r="E133" t="s">
        <v>26</v>
      </c>
      <c r="F133" t="s">
        <v>72</v>
      </c>
      <c r="G133" t="s">
        <v>65</v>
      </c>
      <c r="H133">
        <v>108</v>
      </c>
      <c r="I133" t="s">
        <v>69</v>
      </c>
      <c r="J133" t="s">
        <v>70</v>
      </c>
    </row>
    <row r="134" spans="5:10" x14ac:dyDescent="0.35">
      <c r="E134" t="s">
        <v>29</v>
      </c>
      <c r="F134" t="s">
        <v>73</v>
      </c>
      <c r="G134" t="s">
        <v>55</v>
      </c>
      <c r="H134">
        <v>24</v>
      </c>
      <c r="I134" t="s">
        <v>68</v>
      </c>
      <c r="J134" t="s">
        <v>59</v>
      </c>
    </row>
    <row r="135" spans="5:10" x14ac:dyDescent="0.35">
      <c r="E135" t="s">
        <v>29</v>
      </c>
      <c r="F135" t="s">
        <v>73</v>
      </c>
      <c r="G135" t="s">
        <v>56</v>
      </c>
      <c r="H135" s="3">
        <v>0</v>
      </c>
      <c r="I135" s="3"/>
      <c r="J135" t="s">
        <v>59</v>
      </c>
    </row>
    <row r="136" spans="5:10" x14ac:dyDescent="0.35">
      <c r="E136" t="s">
        <v>29</v>
      </c>
      <c r="F136" t="s">
        <v>73</v>
      </c>
      <c r="G136" t="s">
        <v>57</v>
      </c>
      <c r="H136">
        <v>0.31226599999999999</v>
      </c>
      <c r="J136" t="s">
        <v>59</v>
      </c>
    </row>
    <row r="137" spans="5:10" x14ac:dyDescent="0.35">
      <c r="E137" t="s">
        <v>29</v>
      </c>
      <c r="F137" t="s">
        <v>73</v>
      </c>
      <c r="G137" t="s">
        <v>58</v>
      </c>
      <c r="H137">
        <v>0</v>
      </c>
      <c r="J137" t="s">
        <v>59</v>
      </c>
    </row>
    <row r="138" spans="5:10" x14ac:dyDescent="0.35">
      <c r="E138" t="s">
        <v>29</v>
      </c>
      <c r="F138" t="s">
        <v>73</v>
      </c>
      <c r="G138" t="s">
        <v>60</v>
      </c>
      <c r="H138">
        <v>29846</v>
      </c>
      <c r="J138" t="s">
        <v>59</v>
      </c>
    </row>
    <row r="139" spans="5:10" x14ac:dyDescent="0.35">
      <c r="E139" t="s">
        <v>29</v>
      </c>
      <c r="F139" t="s">
        <v>73</v>
      </c>
      <c r="G139" t="s">
        <v>56</v>
      </c>
      <c r="H139">
        <v>1.0078999999999999E-2</v>
      </c>
      <c r="J139" t="s">
        <v>61</v>
      </c>
    </row>
    <row r="140" spans="5:10" x14ac:dyDescent="0.35">
      <c r="E140" t="s">
        <v>29</v>
      </c>
      <c r="F140" t="s">
        <v>73</v>
      </c>
      <c r="G140" t="s">
        <v>62</v>
      </c>
      <c r="H140">
        <v>0</v>
      </c>
      <c r="J140" t="s">
        <v>61</v>
      </c>
    </row>
    <row r="141" spans="5:10" x14ac:dyDescent="0.35">
      <c r="E141" t="s">
        <v>29</v>
      </c>
      <c r="F141" t="s">
        <v>73</v>
      </c>
      <c r="G141" t="s">
        <v>57</v>
      </c>
      <c r="H141">
        <v>0.31226599999999999</v>
      </c>
      <c r="J141" t="s">
        <v>61</v>
      </c>
    </row>
    <row r="142" spans="5:10" x14ac:dyDescent="0.35">
      <c r="E142" t="s">
        <v>29</v>
      </c>
      <c r="F142" t="s">
        <v>73</v>
      </c>
      <c r="G142" t="s">
        <v>63</v>
      </c>
      <c r="H142">
        <v>2.9846E-3</v>
      </c>
      <c r="J142" t="s">
        <v>61</v>
      </c>
    </row>
    <row r="143" spans="5:10" x14ac:dyDescent="0.35">
      <c r="E143" t="s">
        <v>29</v>
      </c>
      <c r="F143" t="s">
        <v>73</v>
      </c>
      <c r="G143" t="s">
        <v>64</v>
      </c>
      <c r="H143">
        <v>1</v>
      </c>
      <c r="J143" t="s">
        <v>61</v>
      </c>
    </row>
    <row r="144" spans="5:10" x14ac:dyDescent="0.35">
      <c r="E144" t="s">
        <v>29</v>
      </c>
      <c r="F144" t="s">
        <v>73</v>
      </c>
      <c r="G144" t="s">
        <v>58</v>
      </c>
      <c r="H144">
        <v>29846</v>
      </c>
      <c r="J144" t="s">
        <v>61</v>
      </c>
    </row>
    <row r="145" spans="5:10" x14ac:dyDescent="0.35">
      <c r="E145" t="s">
        <v>29</v>
      </c>
      <c r="F145" t="s">
        <v>73</v>
      </c>
      <c r="G145" t="s">
        <v>60</v>
      </c>
      <c r="H145">
        <v>29846</v>
      </c>
      <c r="J145" t="s">
        <v>61</v>
      </c>
    </row>
    <row r="146" spans="5:10" x14ac:dyDescent="0.35">
      <c r="E146" t="s">
        <v>29</v>
      </c>
      <c r="F146" t="s">
        <v>73</v>
      </c>
      <c r="G146" t="s">
        <v>65</v>
      </c>
      <c r="H146">
        <v>39</v>
      </c>
      <c r="I146" t="s">
        <v>69</v>
      </c>
      <c r="J146" t="s">
        <v>61</v>
      </c>
    </row>
    <row r="147" spans="5:10" x14ac:dyDescent="0.35">
      <c r="E147" t="s">
        <v>29</v>
      </c>
      <c r="F147" t="s">
        <v>73</v>
      </c>
      <c r="G147" t="s">
        <v>56</v>
      </c>
      <c r="H147">
        <v>0.30218699999999998</v>
      </c>
      <c r="J147" t="s">
        <v>66</v>
      </c>
    </row>
    <row r="148" spans="5:10" x14ac:dyDescent="0.35">
      <c r="E148" t="s">
        <v>29</v>
      </c>
      <c r="F148" t="s">
        <v>73</v>
      </c>
      <c r="G148" t="s">
        <v>62</v>
      </c>
      <c r="H148">
        <v>0.25875900000000002</v>
      </c>
      <c r="J148" t="s">
        <v>66</v>
      </c>
    </row>
    <row r="149" spans="5:10" x14ac:dyDescent="0.35">
      <c r="E149" t="s">
        <v>29</v>
      </c>
      <c r="F149" t="s">
        <v>73</v>
      </c>
      <c r="G149" t="s">
        <v>57</v>
      </c>
      <c r="H149">
        <v>0.30218699999999998</v>
      </c>
      <c r="J149" t="s">
        <v>66</v>
      </c>
    </row>
    <row r="150" spans="5:10" x14ac:dyDescent="0.35">
      <c r="E150" t="s">
        <v>29</v>
      </c>
      <c r="F150" t="s">
        <v>73</v>
      </c>
      <c r="G150" t="s">
        <v>63</v>
      </c>
      <c r="H150">
        <v>4.3428399999999999E-2</v>
      </c>
      <c r="J150" t="s">
        <v>66</v>
      </c>
    </row>
    <row r="151" spans="5:10" x14ac:dyDescent="0.35">
      <c r="E151" t="s">
        <v>29</v>
      </c>
      <c r="F151" t="s">
        <v>73</v>
      </c>
      <c r="G151" t="s">
        <v>64</v>
      </c>
      <c r="H151">
        <v>1</v>
      </c>
      <c r="J151" t="s">
        <v>66</v>
      </c>
    </row>
    <row r="152" spans="5:10" x14ac:dyDescent="0.35">
      <c r="E152" t="s">
        <v>29</v>
      </c>
      <c r="F152" t="s">
        <v>73</v>
      </c>
      <c r="G152" t="s">
        <v>74</v>
      </c>
      <c r="H152">
        <v>39409</v>
      </c>
      <c r="J152" t="s">
        <v>66</v>
      </c>
    </row>
    <row r="153" spans="5:10" x14ac:dyDescent="0.35">
      <c r="E153" t="s">
        <v>29</v>
      </c>
      <c r="F153" t="s">
        <v>73</v>
      </c>
      <c r="G153" t="s">
        <v>58</v>
      </c>
      <c r="H153">
        <v>29846</v>
      </c>
      <c r="J153" t="s">
        <v>66</v>
      </c>
    </row>
    <row r="154" spans="5:10" x14ac:dyDescent="0.35">
      <c r="E154" t="s">
        <v>29</v>
      </c>
      <c r="F154" t="s">
        <v>73</v>
      </c>
      <c r="G154" t="s">
        <v>60</v>
      </c>
      <c r="H154">
        <v>29846</v>
      </c>
      <c r="J154" t="s">
        <v>66</v>
      </c>
    </row>
    <row r="155" spans="5:10" x14ac:dyDescent="0.35">
      <c r="E155" t="s">
        <v>29</v>
      </c>
      <c r="F155" t="s">
        <v>73</v>
      </c>
      <c r="G155" t="s">
        <v>65</v>
      </c>
      <c r="H155">
        <v>43</v>
      </c>
      <c r="I155" t="s">
        <v>69</v>
      </c>
      <c r="J155" t="s">
        <v>66</v>
      </c>
    </row>
    <row r="156" spans="5:10" x14ac:dyDescent="0.35">
      <c r="E156" t="s">
        <v>30</v>
      </c>
      <c r="F156" t="s">
        <v>73</v>
      </c>
      <c r="G156" t="s">
        <v>55</v>
      </c>
      <c r="H156">
        <v>24</v>
      </c>
      <c r="I156" t="s">
        <v>68</v>
      </c>
      <c r="J156" t="s">
        <v>59</v>
      </c>
    </row>
    <row r="157" spans="5:10" x14ac:dyDescent="0.35">
      <c r="E157" t="s">
        <v>30</v>
      </c>
      <c r="F157" t="s">
        <v>73</v>
      </c>
      <c r="G157" t="s">
        <v>56</v>
      </c>
      <c r="H157" s="3">
        <v>0</v>
      </c>
      <c r="I157" s="3"/>
      <c r="J157" t="s">
        <v>59</v>
      </c>
    </row>
    <row r="158" spans="5:10" x14ac:dyDescent="0.35">
      <c r="E158" t="s">
        <v>30</v>
      </c>
      <c r="F158" t="s">
        <v>73</v>
      </c>
      <c r="G158" t="s">
        <v>57</v>
      </c>
      <c r="H158">
        <v>2.5414200000000001E-2</v>
      </c>
      <c r="J158" t="s">
        <v>59</v>
      </c>
    </row>
    <row r="159" spans="5:10" x14ac:dyDescent="0.35">
      <c r="E159" t="s">
        <v>30</v>
      </c>
      <c r="F159" t="s">
        <v>73</v>
      </c>
      <c r="G159" t="s">
        <v>58</v>
      </c>
      <c r="H159">
        <v>0</v>
      </c>
      <c r="J159" t="s">
        <v>59</v>
      </c>
    </row>
    <row r="160" spans="5:10" x14ac:dyDescent="0.35">
      <c r="E160" t="s">
        <v>30</v>
      </c>
      <c r="F160" t="s">
        <v>73</v>
      </c>
      <c r="G160" t="s">
        <v>60</v>
      </c>
      <c r="H160">
        <v>4632</v>
      </c>
      <c r="J160" t="s">
        <v>59</v>
      </c>
    </row>
    <row r="161" spans="5:10" x14ac:dyDescent="0.35">
      <c r="E161" t="s">
        <v>30</v>
      </c>
      <c r="F161" t="s">
        <v>73</v>
      </c>
      <c r="G161" t="s">
        <v>56</v>
      </c>
      <c r="H161">
        <v>2.5414200000000001E-2</v>
      </c>
      <c r="J161" t="s">
        <v>70</v>
      </c>
    </row>
    <row r="162" spans="5:10" x14ac:dyDescent="0.35">
      <c r="E162" t="s">
        <v>30</v>
      </c>
      <c r="F162" t="s">
        <v>73</v>
      </c>
      <c r="G162" t="s">
        <v>62</v>
      </c>
      <c r="H162">
        <v>2.0161999999999999E-2</v>
      </c>
      <c r="J162" t="s">
        <v>70</v>
      </c>
    </row>
    <row r="163" spans="5:10" x14ac:dyDescent="0.35">
      <c r="E163" t="s">
        <v>30</v>
      </c>
      <c r="F163" t="s">
        <v>73</v>
      </c>
      <c r="G163" t="s">
        <v>57</v>
      </c>
      <c r="H163">
        <v>2.5414200000000001E-2</v>
      </c>
      <c r="J163" t="s">
        <v>70</v>
      </c>
    </row>
    <row r="164" spans="5:10" x14ac:dyDescent="0.35">
      <c r="E164" t="s">
        <v>30</v>
      </c>
      <c r="F164" t="s">
        <v>73</v>
      </c>
      <c r="G164" t="s">
        <v>63</v>
      </c>
      <c r="H164">
        <v>5.2522000000000003E-3</v>
      </c>
      <c r="J164" t="s">
        <v>70</v>
      </c>
    </row>
    <row r="165" spans="5:10" x14ac:dyDescent="0.35">
      <c r="E165" t="s">
        <v>30</v>
      </c>
      <c r="F165" t="s">
        <v>73</v>
      </c>
      <c r="G165" t="s">
        <v>64</v>
      </c>
      <c r="H165">
        <v>1</v>
      </c>
      <c r="J165" t="s">
        <v>70</v>
      </c>
    </row>
    <row r="166" spans="5:10" x14ac:dyDescent="0.35">
      <c r="E166" t="s">
        <v>30</v>
      </c>
      <c r="F166" t="s">
        <v>73</v>
      </c>
      <c r="G166" t="s">
        <v>74</v>
      </c>
      <c r="H166">
        <v>4632</v>
      </c>
      <c r="J166" t="s">
        <v>70</v>
      </c>
    </row>
    <row r="167" spans="5:10" x14ac:dyDescent="0.35">
      <c r="E167" t="s">
        <v>30</v>
      </c>
      <c r="F167" t="s">
        <v>73</v>
      </c>
      <c r="G167" t="s">
        <v>58</v>
      </c>
      <c r="H167">
        <v>4632</v>
      </c>
      <c r="J167" t="s">
        <v>70</v>
      </c>
    </row>
    <row r="168" spans="5:10" x14ac:dyDescent="0.35">
      <c r="E168" t="s">
        <v>30</v>
      </c>
      <c r="F168" t="s">
        <v>73</v>
      </c>
      <c r="G168" t="s">
        <v>60</v>
      </c>
      <c r="H168">
        <v>4632</v>
      </c>
      <c r="J168" t="s">
        <v>70</v>
      </c>
    </row>
    <row r="169" spans="5:10" x14ac:dyDescent="0.35">
      <c r="E169" t="s">
        <v>30</v>
      </c>
      <c r="F169" t="s">
        <v>73</v>
      </c>
      <c r="G169" t="s">
        <v>65</v>
      </c>
      <c r="H169">
        <v>31</v>
      </c>
      <c r="I169" t="s">
        <v>69</v>
      </c>
      <c r="J169" t="s">
        <v>70</v>
      </c>
    </row>
    <row r="170" spans="5:10" x14ac:dyDescent="0.35">
      <c r="E170" t="s">
        <v>32</v>
      </c>
      <c r="F170" t="s">
        <v>73</v>
      </c>
      <c r="G170" t="s">
        <v>55</v>
      </c>
      <c r="H170">
        <v>24</v>
      </c>
      <c r="I170" t="s">
        <v>68</v>
      </c>
      <c r="J170" t="s">
        <v>59</v>
      </c>
    </row>
    <row r="171" spans="5:10" x14ac:dyDescent="0.35">
      <c r="E171" t="s">
        <v>32</v>
      </c>
      <c r="F171" t="s">
        <v>73</v>
      </c>
      <c r="G171" t="s">
        <v>56</v>
      </c>
      <c r="H171" s="3">
        <v>0</v>
      </c>
      <c r="I171" s="3"/>
      <c r="J171" t="s">
        <v>59</v>
      </c>
    </row>
    <row r="172" spans="5:10" x14ac:dyDescent="0.35">
      <c r="E172" t="s">
        <v>32</v>
      </c>
      <c r="F172" t="s">
        <v>73</v>
      </c>
      <c r="G172" t="s">
        <v>57</v>
      </c>
      <c r="H172">
        <v>4.8723999999999998E-3</v>
      </c>
      <c r="J172" t="s">
        <v>59</v>
      </c>
    </row>
    <row r="173" spans="5:10" x14ac:dyDescent="0.35">
      <c r="E173" t="s">
        <v>32</v>
      </c>
      <c r="F173" t="s">
        <v>73</v>
      </c>
      <c r="G173" t="s">
        <v>58</v>
      </c>
      <c r="H173">
        <v>0</v>
      </c>
      <c r="J173" t="s">
        <v>59</v>
      </c>
    </row>
    <row r="174" spans="5:10" x14ac:dyDescent="0.35">
      <c r="E174" t="s">
        <v>32</v>
      </c>
      <c r="F174" t="s">
        <v>73</v>
      </c>
      <c r="G174" t="s">
        <v>60</v>
      </c>
      <c r="H174">
        <v>48</v>
      </c>
      <c r="J174" t="s">
        <v>59</v>
      </c>
    </row>
    <row r="175" spans="5:10" x14ac:dyDescent="0.35">
      <c r="E175" t="s">
        <v>32</v>
      </c>
      <c r="F175" t="s">
        <v>73</v>
      </c>
      <c r="G175" t="s">
        <v>56</v>
      </c>
      <c r="H175">
        <v>4.8723999999999998E-3</v>
      </c>
      <c r="J175" t="s">
        <v>70</v>
      </c>
    </row>
    <row r="176" spans="5:10" x14ac:dyDescent="0.35">
      <c r="E176" t="s">
        <v>32</v>
      </c>
      <c r="F176" t="s">
        <v>73</v>
      </c>
      <c r="G176" t="s">
        <v>62</v>
      </c>
      <c r="H176">
        <v>4.6065000000000004E-3</v>
      </c>
      <c r="J176" t="s">
        <v>70</v>
      </c>
    </row>
    <row r="177" spans="5:10" x14ac:dyDescent="0.35">
      <c r="E177" t="s">
        <v>32</v>
      </c>
      <c r="F177" t="s">
        <v>73</v>
      </c>
      <c r="G177" t="s">
        <v>57</v>
      </c>
      <c r="H177">
        <v>4.8723999999999998E-3</v>
      </c>
      <c r="J177" t="s">
        <v>70</v>
      </c>
    </row>
    <row r="178" spans="5:10" x14ac:dyDescent="0.35">
      <c r="E178" t="s">
        <v>32</v>
      </c>
      <c r="F178" t="s">
        <v>73</v>
      </c>
      <c r="G178" t="s">
        <v>63</v>
      </c>
      <c r="H178">
        <v>2.6590000000000001E-4</v>
      </c>
      <c r="J178" t="s">
        <v>70</v>
      </c>
    </row>
    <row r="179" spans="5:10" x14ac:dyDescent="0.35">
      <c r="E179" t="s">
        <v>32</v>
      </c>
      <c r="F179" t="s">
        <v>73</v>
      </c>
      <c r="G179" t="s">
        <v>64</v>
      </c>
      <c r="H179">
        <v>1</v>
      </c>
      <c r="J179" t="s">
        <v>70</v>
      </c>
    </row>
    <row r="180" spans="5:10" x14ac:dyDescent="0.35">
      <c r="E180" t="s">
        <v>32</v>
      </c>
      <c r="F180" t="s">
        <v>73</v>
      </c>
      <c r="G180" t="s">
        <v>74</v>
      </c>
      <c r="H180">
        <v>99</v>
      </c>
      <c r="J180" t="s">
        <v>70</v>
      </c>
    </row>
    <row r="181" spans="5:10" x14ac:dyDescent="0.35">
      <c r="E181" t="s">
        <v>32</v>
      </c>
      <c r="F181" t="s">
        <v>73</v>
      </c>
      <c r="G181" t="s">
        <v>58</v>
      </c>
      <c r="H181">
        <v>48</v>
      </c>
      <c r="J181" t="s">
        <v>70</v>
      </c>
    </row>
    <row r="182" spans="5:10" x14ac:dyDescent="0.35">
      <c r="E182" t="s">
        <v>32</v>
      </c>
      <c r="F182" t="s">
        <v>73</v>
      </c>
      <c r="G182" t="s">
        <v>60</v>
      </c>
      <c r="H182">
        <v>48</v>
      </c>
      <c r="J182" t="s">
        <v>70</v>
      </c>
    </row>
    <row r="183" spans="5:10" x14ac:dyDescent="0.35">
      <c r="E183" t="s">
        <v>32</v>
      </c>
      <c r="F183" t="s">
        <v>73</v>
      </c>
      <c r="G183" t="s">
        <v>65</v>
      </c>
      <c r="H183">
        <v>73</v>
      </c>
      <c r="I183" t="s">
        <v>69</v>
      </c>
      <c r="J183" t="s">
        <v>70</v>
      </c>
    </row>
    <row r="184" spans="5:10" x14ac:dyDescent="0.35">
      <c r="E184" t="s">
        <v>33</v>
      </c>
      <c r="F184" t="s">
        <v>73</v>
      </c>
      <c r="G184" t="s">
        <v>55</v>
      </c>
      <c r="H184">
        <v>16</v>
      </c>
      <c r="I184" t="s">
        <v>68</v>
      </c>
      <c r="J184" t="s">
        <v>59</v>
      </c>
    </row>
    <row r="185" spans="5:10" x14ac:dyDescent="0.35">
      <c r="E185" t="s">
        <v>33</v>
      </c>
      <c r="F185" t="s">
        <v>73</v>
      </c>
      <c r="G185" t="s">
        <v>56</v>
      </c>
      <c r="H185" s="3">
        <v>0</v>
      </c>
      <c r="I185" s="3"/>
      <c r="J185" t="s">
        <v>59</v>
      </c>
    </row>
    <row r="186" spans="5:10" x14ac:dyDescent="0.35">
      <c r="E186" t="s">
        <v>33</v>
      </c>
      <c r="F186" t="s">
        <v>73</v>
      </c>
      <c r="G186" t="s">
        <v>57</v>
      </c>
      <c r="H186">
        <v>3.2940999999999999E-3</v>
      </c>
      <c r="J186" t="s">
        <v>59</v>
      </c>
    </row>
    <row r="187" spans="5:10" x14ac:dyDescent="0.35">
      <c r="E187" t="s">
        <v>33</v>
      </c>
      <c r="F187" t="s">
        <v>73</v>
      </c>
      <c r="G187" t="s">
        <v>58</v>
      </c>
      <c r="H187">
        <v>0</v>
      </c>
      <c r="J187" t="s">
        <v>59</v>
      </c>
    </row>
    <row r="188" spans="5:10" x14ac:dyDescent="0.35">
      <c r="E188" t="s">
        <v>33</v>
      </c>
      <c r="F188" t="s">
        <v>73</v>
      </c>
      <c r="G188" t="s">
        <v>60</v>
      </c>
      <c r="H188">
        <v>11</v>
      </c>
      <c r="J188" t="s">
        <v>59</v>
      </c>
    </row>
    <row r="189" spans="5:10" x14ac:dyDescent="0.35">
      <c r="E189" t="s">
        <v>33</v>
      </c>
      <c r="F189" t="s">
        <v>73</v>
      </c>
      <c r="G189" t="s">
        <v>56</v>
      </c>
      <c r="H189">
        <v>3.2940999999999999E-3</v>
      </c>
      <c r="J189" t="s">
        <v>70</v>
      </c>
    </row>
    <row r="190" spans="5:10" x14ac:dyDescent="0.35">
      <c r="E190" t="s">
        <v>33</v>
      </c>
      <c r="F190" t="s">
        <v>73</v>
      </c>
      <c r="G190" t="s">
        <v>62</v>
      </c>
      <c r="H190">
        <v>3.1250000000000002E-3</v>
      </c>
      <c r="J190" t="s">
        <v>70</v>
      </c>
    </row>
    <row r="191" spans="5:10" x14ac:dyDescent="0.35">
      <c r="E191" t="s">
        <v>33</v>
      </c>
      <c r="F191" t="s">
        <v>73</v>
      </c>
      <c r="G191" t="s">
        <v>57</v>
      </c>
      <c r="H191">
        <v>3.2940999999999999E-3</v>
      </c>
      <c r="J191" t="s">
        <v>70</v>
      </c>
    </row>
    <row r="192" spans="5:10" x14ac:dyDescent="0.35">
      <c r="E192" t="s">
        <v>33</v>
      </c>
      <c r="F192" t="s">
        <v>73</v>
      </c>
      <c r="G192" t="s">
        <v>63</v>
      </c>
      <c r="H192">
        <v>1.6909999999999999E-4</v>
      </c>
      <c r="J192" t="s">
        <v>70</v>
      </c>
    </row>
    <row r="193" spans="5:10" x14ac:dyDescent="0.35">
      <c r="E193" t="s">
        <v>33</v>
      </c>
      <c r="F193" t="s">
        <v>73</v>
      </c>
      <c r="G193" t="s">
        <v>64</v>
      </c>
      <c r="H193">
        <v>1</v>
      </c>
      <c r="J193" t="s">
        <v>70</v>
      </c>
    </row>
    <row r="194" spans="5:10" x14ac:dyDescent="0.35">
      <c r="E194" t="s">
        <v>33</v>
      </c>
      <c r="F194" t="s">
        <v>73</v>
      </c>
      <c r="G194" t="s">
        <v>74</v>
      </c>
      <c r="H194">
        <v>11</v>
      </c>
      <c r="J194" t="s">
        <v>70</v>
      </c>
    </row>
    <row r="195" spans="5:10" x14ac:dyDescent="0.35">
      <c r="E195" t="s">
        <v>33</v>
      </c>
      <c r="F195" t="s">
        <v>73</v>
      </c>
      <c r="G195" t="s">
        <v>58</v>
      </c>
      <c r="H195">
        <v>11</v>
      </c>
      <c r="J195" t="s">
        <v>70</v>
      </c>
    </row>
    <row r="196" spans="5:10" x14ac:dyDescent="0.35">
      <c r="E196" t="s">
        <v>33</v>
      </c>
      <c r="F196" t="s">
        <v>73</v>
      </c>
      <c r="G196" t="s">
        <v>60</v>
      </c>
      <c r="H196">
        <v>11</v>
      </c>
      <c r="J196" t="s">
        <v>70</v>
      </c>
    </row>
    <row r="197" spans="5:10" x14ac:dyDescent="0.35">
      <c r="E197" t="s">
        <v>33</v>
      </c>
      <c r="F197" t="s">
        <v>73</v>
      </c>
      <c r="G197" t="s">
        <v>65</v>
      </c>
      <c r="H197">
        <v>283</v>
      </c>
      <c r="I197" t="s">
        <v>69</v>
      </c>
      <c r="J197" t="s">
        <v>70</v>
      </c>
    </row>
    <row r="198" spans="5:10" x14ac:dyDescent="0.35">
      <c r="E198" t="s">
        <v>31</v>
      </c>
      <c r="F198" t="s">
        <v>73</v>
      </c>
      <c r="G198" t="s">
        <v>55</v>
      </c>
      <c r="H198">
        <v>16</v>
      </c>
      <c r="I198" t="s">
        <v>68</v>
      </c>
      <c r="J198" t="s">
        <v>59</v>
      </c>
    </row>
    <row r="199" spans="5:10" x14ac:dyDescent="0.35">
      <c r="E199" t="s">
        <v>31</v>
      </c>
      <c r="F199" t="s">
        <v>73</v>
      </c>
      <c r="G199" t="s">
        <v>56</v>
      </c>
      <c r="H199" s="3">
        <v>0</v>
      </c>
      <c r="I199" s="3"/>
      <c r="J199" t="s">
        <v>59</v>
      </c>
    </row>
    <row r="200" spans="5:10" x14ac:dyDescent="0.35">
      <c r="E200" t="s">
        <v>31</v>
      </c>
      <c r="F200" t="s">
        <v>73</v>
      </c>
      <c r="G200" t="s">
        <v>57</v>
      </c>
      <c r="H200">
        <v>3.2853000000000001E-3</v>
      </c>
      <c r="J200" t="s">
        <v>59</v>
      </c>
    </row>
    <row r="201" spans="5:10" x14ac:dyDescent="0.35">
      <c r="E201" t="s">
        <v>31</v>
      </c>
      <c r="F201" t="s">
        <v>73</v>
      </c>
      <c r="G201" t="s">
        <v>58</v>
      </c>
      <c r="H201">
        <v>0</v>
      </c>
      <c r="J201" t="s">
        <v>59</v>
      </c>
    </row>
    <row r="202" spans="5:10" x14ac:dyDescent="0.35">
      <c r="E202" t="s">
        <v>31</v>
      </c>
      <c r="F202" t="s">
        <v>73</v>
      </c>
      <c r="G202" t="s">
        <v>60</v>
      </c>
      <c r="H202">
        <v>3</v>
      </c>
      <c r="J202" t="s">
        <v>59</v>
      </c>
    </row>
    <row r="203" spans="5:10" x14ac:dyDescent="0.35">
      <c r="E203" t="s">
        <v>31</v>
      </c>
      <c r="F203" t="s">
        <v>73</v>
      </c>
      <c r="G203" t="s">
        <v>56</v>
      </c>
      <c r="H203">
        <v>3.2853000000000001E-3</v>
      </c>
      <c r="J203" t="s">
        <v>70</v>
      </c>
    </row>
    <row r="204" spans="5:10" x14ac:dyDescent="0.35">
      <c r="E204" t="s">
        <v>31</v>
      </c>
      <c r="F204" t="s">
        <v>73</v>
      </c>
      <c r="G204" t="s">
        <v>62</v>
      </c>
      <c r="H204">
        <v>3.1250000000000002E-3</v>
      </c>
      <c r="J204" t="s">
        <v>70</v>
      </c>
    </row>
    <row r="205" spans="5:10" x14ac:dyDescent="0.35">
      <c r="E205" t="s">
        <v>31</v>
      </c>
      <c r="F205" t="s">
        <v>73</v>
      </c>
      <c r="G205" t="s">
        <v>57</v>
      </c>
      <c r="H205">
        <v>3.2853000000000001E-3</v>
      </c>
      <c r="J205" t="s">
        <v>70</v>
      </c>
    </row>
    <row r="206" spans="5:10" x14ac:dyDescent="0.35">
      <c r="E206" t="s">
        <v>31</v>
      </c>
      <c r="F206" t="s">
        <v>73</v>
      </c>
      <c r="G206" t="s">
        <v>63</v>
      </c>
      <c r="H206">
        <v>1.6029999999999999E-4</v>
      </c>
      <c r="J206" t="s">
        <v>70</v>
      </c>
    </row>
    <row r="207" spans="5:10" x14ac:dyDescent="0.35">
      <c r="E207" t="s">
        <v>31</v>
      </c>
      <c r="F207" t="s">
        <v>73</v>
      </c>
      <c r="G207" t="s">
        <v>64</v>
      </c>
      <c r="H207">
        <v>1</v>
      </c>
      <c r="J207" t="s">
        <v>70</v>
      </c>
    </row>
    <row r="208" spans="5:10" x14ac:dyDescent="0.35">
      <c r="E208" t="s">
        <v>31</v>
      </c>
      <c r="F208" t="s">
        <v>73</v>
      </c>
      <c r="G208" t="s">
        <v>74</v>
      </c>
      <c r="H208">
        <v>3</v>
      </c>
      <c r="J208" t="s">
        <v>70</v>
      </c>
    </row>
    <row r="209" spans="5:10" x14ac:dyDescent="0.35">
      <c r="E209" t="s">
        <v>31</v>
      </c>
      <c r="F209" t="s">
        <v>73</v>
      </c>
      <c r="G209" t="s">
        <v>58</v>
      </c>
      <c r="H209">
        <v>3</v>
      </c>
      <c r="J209" t="s">
        <v>70</v>
      </c>
    </row>
    <row r="210" spans="5:10" x14ac:dyDescent="0.35">
      <c r="E210" t="s">
        <v>31</v>
      </c>
      <c r="F210" t="s">
        <v>73</v>
      </c>
      <c r="G210" t="s">
        <v>60</v>
      </c>
      <c r="H210">
        <v>3</v>
      </c>
      <c r="J210" t="s">
        <v>70</v>
      </c>
    </row>
    <row r="211" spans="5:10" x14ac:dyDescent="0.35">
      <c r="E211" t="s">
        <v>31</v>
      </c>
      <c r="F211" t="s">
        <v>73</v>
      </c>
      <c r="G211" t="s">
        <v>65</v>
      </c>
      <c r="H211">
        <v>65</v>
      </c>
      <c r="I211" t="s">
        <v>69</v>
      </c>
      <c r="J211" t="s">
        <v>70</v>
      </c>
    </row>
    <row r="212" spans="5:10" x14ac:dyDescent="0.35">
      <c r="E212" t="s">
        <v>34</v>
      </c>
      <c r="F212" t="s">
        <v>73</v>
      </c>
      <c r="G212" t="s">
        <v>55</v>
      </c>
      <c r="H212">
        <v>16</v>
      </c>
      <c r="I212" t="s">
        <v>68</v>
      </c>
      <c r="J212" t="s">
        <v>59</v>
      </c>
    </row>
    <row r="213" spans="5:10" x14ac:dyDescent="0.35">
      <c r="E213" t="s">
        <v>34</v>
      </c>
      <c r="F213" t="s">
        <v>73</v>
      </c>
      <c r="G213" t="s">
        <v>56</v>
      </c>
      <c r="H213" s="3">
        <v>0</v>
      </c>
      <c r="I213" s="3"/>
      <c r="J213" t="s">
        <v>59</v>
      </c>
    </row>
    <row r="214" spans="5:10" x14ac:dyDescent="0.35">
      <c r="E214" t="s">
        <v>34</v>
      </c>
      <c r="F214" t="s">
        <v>73</v>
      </c>
      <c r="G214" t="s">
        <v>57</v>
      </c>
      <c r="H214">
        <v>3.2973999999999998E-3</v>
      </c>
      <c r="J214" t="s">
        <v>59</v>
      </c>
    </row>
    <row r="215" spans="5:10" x14ac:dyDescent="0.35">
      <c r="E215" t="s">
        <v>34</v>
      </c>
      <c r="F215" t="s">
        <v>73</v>
      </c>
      <c r="G215" t="s">
        <v>58</v>
      </c>
      <c r="H215">
        <v>0</v>
      </c>
      <c r="J215" t="s">
        <v>59</v>
      </c>
    </row>
    <row r="216" spans="5:10" x14ac:dyDescent="0.35">
      <c r="E216" t="s">
        <v>34</v>
      </c>
      <c r="F216" t="s">
        <v>73</v>
      </c>
      <c r="G216" t="s">
        <v>60</v>
      </c>
      <c r="H216">
        <v>14</v>
      </c>
      <c r="J216" t="s">
        <v>59</v>
      </c>
    </row>
    <row r="217" spans="5:10" x14ac:dyDescent="0.35">
      <c r="E217" t="s">
        <v>34</v>
      </c>
      <c r="F217" t="s">
        <v>73</v>
      </c>
      <c r="G217" t="s">
        <v>56</v>
      </c>
      <c r="H217">
        <v>3.2973999999999998E-3</v>
      </c>
      <c r="J217" t="s">
        <v>70</v>
      </c>
    </row>
    <row r="218" spans="5:10" x14ac:dyDescent="0.35">
      <c r="E218" t="s">
        <v>34</v>
      </c>
      <c r="F218" t="s">
        <v>73</v>
      </c>
      <c r="G218" t="s">
        <v>62</v>
      </c>
      <c r="H218">
        <v>3.1250000000000002E-3</v>
      </c>
      <c r="J218" t="s">
        <v>70</v>
      </c>
    </row>
    <row r="219" spans="5:10" x14ac:dyDescent="0.35">
      <c r="E219" t="s">
        <v>34</v>
      </c>
      <c r="F219" t="s">
        <v>73</v>
      </c>
      <c r="G219" t="s">
        <v>57</v>
      </c>
      <c r="H219">
        <v>3.2973999999999998E-3</v>
      </c>
      <c r="J219" t="s">
        <v>70</v>
      </c>
    </row>
    <row r="220" spans="5:10" x14ac:dyDescent="0.35">
      <c r="E220" t="s">
        <v>34</v>
      </c>
      <c r="F220" t="s">
        <v>73</v>
      </c>
      <c r="G220" t="s">
        <v>63</v>
      </c>
      <c r="H220">
        <v>1.7239999999999999E-4</v>
      </c>
      <c r="J220" t="s">
        <v>70</v>
      </c>
    </row>
    <row r="221" spans="5:10" x14ac:dyDescent="0.35">
      <c r="E221" t="s">
        <v>34</v>
      </c>
      <c r="F221" t="s">
        <v>73</v>
      </c>
      <c r="G221" t="s">
        <v>64</v>
      </c>
      <c r="H221">
        <v>1</v>
      </c>
      <c r="J221" t="s">
        <v>70</v>
      </c>
    </row>
    <row r="222" spans="5:10" x14ac:dyDescent="0.35">
      <c r="E222" t="s">
        <v>34</v>
      </c>
      <c r="F222" t="s">
        <v>73</v>
      </c>
      <c r="G222" t="s">
        <v>74</v>
      </c>
      <c r="H222">
        <v>14</v>
      </c>
      <c r="J222" t="s">
        <v>70</v>
      </c>
    </row>
    <row r="223" spans="5:10" x14ac:dyDescent="0.35">
      <c r="E223" t="s">
        <v>34</v>
      </c>
      <c r="F223" t="s">
        <v>73</v>
      </c>
      <c r="G223" t="s">
        <v>58</v>
      </c>
      <c r="H223">
        <v>14</v>
      </c>
      <c r="J223" t="s">
        <v>70</v>
      </c>
    </row>
    <row r="224" spans="5:10" x14ac:dyDescent="0.35">
      <c r="E224" t="s">
        <v>34</v>
      </c>
      <c r="F224" t="s">
        <v>73</v>
      </c>
      <c r="G224" t="s">
        <v>60</v>
      </c>
      <c r="H224">
        <v>14</v>
      </c>
      <c r="J224" t="s">
        <v>70</v>
      </c>
    </row>
    <row r="225" spans="5:10" x14ac:dyDescent="0.35">
      <c r="E225" t="s">
        <v>34</v>
      </c>
      <c r="F225" t="s">
        <v>73</v>
      </c>
      <c r="G225" t="s">
        <v>65</v>
      </c>
      <c r="H225">
        <v>77</v>
      </c>
      <c r="I225" t="s">
        <v>69</v>
      </c>
      <c r="J225" t="s">
        <v>70</v>
      </c>
    </row>
    <row r="226" spans="5:10" x14ac:dyDescent="0.35">
      <c r="E226" t="s">
        <v>35</v>
      </c>
      <c r="F226" t="s">
        <v>73</v>
      </c>
      <c r="G226" t="s">
        <v>55</v>
      </c>
      <c r="H226">
        <v>16</v>
      </c>
      <c r="I226" t="s">
        <v>68</v>
      </c>
      <c r="J226" t="s">
        <v>59</v>
      </c>
    </row>
    <row r="227" spans="5:10" x14ac:dyDescent="0.35">
      <c r="E227" t="s">
        <v>35</v>
      </c>
      <c r="F227" t="s">
        <v>73</v>
      </c>
      <c r="G227" t="s">
        <v>56</v>
      </c>
      <c r="H227">
        <v>0</v>
      </c>
      <c r="I227" s="3"/>
      <c r="J227" t="s">
        <v>59</v>
      </c>
    </row>
    <row r="228" spans="5:10" x14ac:dyDescent="0.35">
      <c r="E228" t="s">
        <v>35</v>
      </c>
      <c r="F228" t="s">
        <v>73</v>
      </c>
      <c r="G228" t="s">
        <v>57</v>
      </c>
      <c r="H228">
        <v>3.3974999999999999E-3</v>
      </c>
      <c r="J228" t="s">
        <v>59</v>
      </c>
    </row>
    <row r="229" spans="5:10" x14ac:dyDescent="0.35">
      <c r="E229" t="s">
        <v>35</v>
      </c>
      <c r="F229" t="s">
        <v>73</v>
      </c>
      <c r="G229" t="s">
        <v>58</v>
      </c>
      <c r="H229">
        <v>0</v>
      </c>
      <c r="J229" t="s">
        <v>59</v>
      </c>
    </row>
    <row r="230" spans="5:10" x14ac:dyDescent="0.35">
      <c r="E230" t="s">
        <v>35</v>
      </c>
      <c r="F230" t="s">
        <v>73</v>
      </c>
      <c r="G230" t="s">
        <v>60</v>
      </c>
      <c r="H230">
        <v>105</v>
      </c>
      <c r="J230" t="s">
        <v>59</v>
      </c>
    </row>
    <row r="231" spans="5:10" x14ac:dyDescent="0.35">
      <c r="E231" t="s">
        <v>35</v>
      </c>
      <c r="F231" t="s">
        <v>73</v>
      </c>
      <c r="G231" t="s">
        <v>56</v>
      </c>
      <c r="H231">
        <v>3.3974999999999999E-3</v>
      </c>
      <c r="J231" t="s">
        <v>70</v>
      </c>
    </row>
    <row r="232" spans="5:10" x14ac:dyDescent="0.35">
      <c r="E232" t="s">
        <v>35</v>
      </c>
      <c r="F232" t="s">
        <v>73</v>
      </c>
      <c r="G232" t="s">
        <v>62</v>
      </c>
      <c r="H232">
        <v>3.1250000000000002E-3</v>
      </c>
      <c r="J232" t="s">
        <v>70</v>
      </c>
    </row>
    <row r="233" spans="5:10" x14ac:dyDescent="0.35">
      <c r="E233" t="s">
        <v>35</v>
      </c>
      <c r="F233" t="s">
        <v>73</v>
      </c>
      <c r="G233" t="s">
        <v>57</v>
      </c>
      <c r="H233">
        <v>3.3974999999999999E-3</v>
      </c>
      <c r="J233" t="s">
        <v>70</v>
      </c>
    </row>
    <row r="234" spans="5:10" x14ac:dyDescent="0.35">
      <c r="E234" t="s">
        <v>35</v>
      </c>
      <c r="F234" t="s">
        <v>73</v>
      </c>
      <c r="G234" t="s">
        <v>63</v>
      </c>
      <c r="H234">
        <v>2.7250000000000001E-4</v>
      </c>
      <c r="J234" t="s">
        <v>70</v>
      </c>
    </row>
    <row r="235" spans="5:10" x14ac:dyDescent="0.35">
      <c r="E235" t="s">
        <v>35</v>
      </c>
      <c r="F235" t="s">
        <v>73</v>
      </c>
      <c r="G235" t="s">
        <v>64</v>
      </c>
      <c r="H235">
        <v>1</v>
      </c>
      <c r="J235" t="s">
        <v>70</v>
      </c>
    </row>
    <row r="236" spans="5:10" x14ac:dyDescent="0.35">
      <c r="E236" t="s">
        <v>35</v>
      </c>
      <c r="F236" t="s">
        <v>73</v>
      </c>
      <c r="G236" t="s">
        <v>74</v>
      </c>
      <c r="H236">
        <v>105</v>
      </c>
      <c r="J236" t="s">
        <v>70</v>
      </c>
    </row>
    <row r="237" spans="5:10" x14ac:dyDescent="0.35">
      <c r="E237" t="s">
        <v>35</v>
      </c>
      <c r="F237" t="s">
        <v>73</v>
      </c>
      <c r="G237" t="s">
        <v>58</v>
      </c>
      <c r="H237">
        <v>105</v>
      </c>
      <c r="J237" t="s">
        <v>70</v>
      </c>
    </row>
    <row r="238" spans="5:10" x14ac:dyDescent="0.35">
      <c r="E238" t="s">
        <v>35</v>
      </c>
      <c r="F238" t="s">
        <v>73</v>
      </c>
      <c r="G238" t="s">
        <v>60</v>
      </c>
      <c r="H238">
        <v>105</v>
      </c>
      <c r="J238" t="s">
        <v>70</v>
      </c>
    </row>
    <row r="239" spans="5:10" x14ac:dyDescent="0.35">
      <c r="E239" t="s">
        <v>35</v>
      </c>
      <c r="F239" t="s">
        <v>73</v>
      </c>
      <c r="G239" t="s">
        <v>65</v>
      </c>
      <c r="H239">
        <v>71</v>
      </c>
      <c r="I239" t="s">
        <v>69</v>
      </c>
      <c r="J239" t="s">
        <v>70</v>
      </c>
    </row>
    <row r="240" spans="5:10" x14ac:dyDescent="0.35">
      <c r="E240" t="s">
        <v>36</v>
      </c>
      <c r="F240" t="s">
        <v>73</v>
      </c>
      <c r="G240" t="s">
        <v>55</v>
      </c>
      <c r="H240">
        <v>16</v>
      </c>
      <c r="I240" t="s">
        <v>68</v>
      </c>
      <c r="J240" t="s">
        <v>59</v>
      </c>
    </row>
    <row r="241" spans="5:10" x14ac:dyDescent="0.35">
      <c r="E241" t="s">
        <v>36</v>
      </c>
      <c r="F241" t="s">
        <v>73</v>
      </c>
      <c r="G241" t="s">
        <v>56</v>
      </c>
      <c r="H241" s="3">
        <v>0</v>
      </c>
      <c r="I241" s="3"/>
      <c r="J241" t="s">
        <v>59</v>
      </c>
    </row>
    <row r="242" spans="5:10" x14ac:dyDescent="0.35">
      <c r="E242" t="s">
        <v>36</v>
      </c>
      <c r="F242" t="s">
        <v>73</v>
      </c>
      <c r="G242" t="s">
        <v>57</v>
      </c>
      <c r="H242">
        <v>9.0262200000000001E-2</v>
      </c>
      <c r="J242" t="s">
        <v>59</v>
      </c>
    </row>
    <row r="243" spans="5:10" x14ac:dyDescent="0.35">
      <c r="E243" t="s">
        <v>36</v>
      </c>
      <c r="F243" t="s">
        <v>73</v>
      </c>
      <c r="G243" t="s">
        <v>58</v>
      </c>
      <c r="H243">
        <v>0</v>
      </c>
      <c r="J243" t="s">
        <v>59</v>
      </c>
    </row>
    <row r="244" spans="5:10" x14ac:dyDescent="0.35">
      <c r="E244" t="s">
        <v>36</v>
      </c>
      <c r="F244" t="s">
        <v>73</v>
      </c>
      <c r="G244" t="s">
        <v>60</v>
      </c>
      <c r="H244">
        <v>3652</v>
      </c>
      <c r="J244" t="s">
        <v>59</v>
      </c>
    </row>
    <row r="245" spans="5:10" x14ac:dyDescent="0.35">
      <c r="E245" t="s">
        <v>75</v>
      </c>
      <c r="F245" t="s">
        <v>73</v>
      </c>
      <c r="G245" t="s">
        <v>56</v>
      </c>
      <c r="H245">
        <v>9.0262200000000001E-2</v>
      </c>
      <c r="J245" t="s">
        <v>70</v>
      </c>
    </row>
    <row r="246" spans="5:10" x14ac:dyDescent="0.35">
      <c r="E246" t="s">
        <v>75</v>
      </c>
      <c r="F246" t="s">
        <v>73</v>
      </c>
      <c r="G246" t="s">
        <v>62</v>
      </c>
      <c r="H246">
        <v>8.6087999999999998E-2</v>
      </c>
      <c r="J246" t="s">
        <v>70</v>
      </c>
    </row>
    <row r="247" spans="5:10" x14ac:dyDescent="0.35">
      <c r="E247" t="s">
        <v>75</v>
      </c>
      <c r="F247" t="s">
        <v>73</v>
      </c>
      <c r="G247" t="s">
        <v>57</v>
      </c>
      <c r="H247">
        <v>9.0262200000000001E-2</v>
      </c>
      <c r="J247" t="s">
        <v>70</v>
      </c>
    </row>
    <row r="248" spans="5:10" x14ac:dyDescent="0.35">
      <c r="E248" t="s">
        <v>75</v>
      </c>
      <c r="F248" t="s">
        <v>73</v>
      </c>
      <c r="G248" t="s">
        <v>63</v>
      </c>
      <c r="H248">
        <v>4.1742000000000003E-3</v>
      </c>
      <c r="J248" t="s">
        <v>70</v>
      </c>
    </row>
    <row r="249" spans="5:10" x14ac:dyDescent="0.35">
      <c r="E249" t="s">
        <v>75</v>
      </c>
      <c r="F249" t="s">
        <v>73</v>
      </c>
      <c r="G249" t="s">
        <v>64</v>
      </c>
      <c r="H249">
        <v>1</v>
      </c>
      <c r="J249" t="s">
        <v>70</v>
      </c>
    </row>
    <row r="250" spans="5:10" x14ac:dyDescent="0.35">
      <c r="E250" t="s">
        <v>75</v>
      </c>
      <c r="F250" t="s">
        <v>73</v>
      </c>
      <c r="G250" t="s">
        <v>74</v>
      </c>
      <c r="H250">
        <v>3652</v>
      </c>
      <c r="J250" t="s">
        <v>70</v>
      </c>
    </row>
    <row r="251" spans="5:10" x14ac:dyDescent="0.35">
      <c r="E251" t="s">
        <v>75</v>
      </c>
      <c r="F251" t="s">
        <v>73</v>
      </c>
      <c r="G251" t="s">
        <v>58</v>
      </c>
      <c r="H251">
        <v>3652</v>
      </c>
      <c r="J251" t="s">
        <v>70</v>
      </c>
    </row>
    <row r="252" spans="5:10" x14ac:dyDescent="0.35">
      <c r="E252" t="s">
        <v>75</v>
      </c>
      <c r="F252" t="s">
        <v>73</v>
      </c>
      <c r="G252" t="s">
        <v>60</v>
      </c>
      <c r="H252">
        <v>3652</v>
      </c>
      <c r="J252" t="s">
        <v>70</v>
      </c>
    </row>
    <row r="253" spans="5:10" x14ac:dyDescent="0.35">
      <c r="E253" t="s">
        <v>75</v>
      </c>
      <c r="F253" t="s">
        <v>73</v>
      </c>
      <c r="G253" t="s">
        <v>65</v>
      </c>
      <c r="H253">
        <v>31</v>
      </c>
      <c r="I253" t="s">
        <v>69</v>
      </c>
      <c r="J253" t="s">
        <v>70</v>
      </c>
    </row>
    <row r="254" spans="5:10" x14ac:dyDescent="0.35">
      <c r="E254" t="s">
        <v>37</v>
      </c>
      <c r="F254" t="s">
        <v>73</v>
      </c>
      <c r="G254" t="s">
        <v>55</v>
      </c>
      <c r="H254">
        <v>32</v>
      </c>
      <c r="I254" t="s">
        <v>68</v>
      </c>
      <c r="J254" t="s">
        <v>59</v>
      </c>
    </row>
    <row r="255" spans="5:10" x14ac:dyDescent="0.35">
      <c r="E255" t="s">
        <v>37</v>
      </c>
      <c r="F255" t="s">
        <v>73</v>
      </c>
      <c r="G255" t="s">
        <v>56</v>
      </c>
      <c r="H255">
        <v>0</v>
      </c>
      <c r="I255" s="3"/>
      <c r="J255" t="s">
        <v>59</v>
      </c>
    </row>
    <row r="256" spans="5:10" x14ac:dyDescent="0.35">
      <c r="E256" t="s">
        <v>37</v>
      </c>
      <c r="F256" t="s">
        <v>73</v>
      </c>
      <c r="G256" t="s">
        <v>57</v>
      </c>
      <c r="H256">
        <v>1.94859E-2</v>
      </c>
      <c r="J256" t="s">
        <v>59</v>
      </c>
    </row>
    <row r="257" spans="5:10" x14ac:dyDescent="0.35">
      <c r="E257" t="s">
        <v>37</v>
      </c>
      <c r="F257" t="s">
        <v>73</v>
      </c>
      <c r="G257" t="s">
        <v>58</v>
      </c>
      <c r="H257">
        <v>0</v>
      </c>
      <c r="J257" t="s">
        <v>59</v>
      </c>
    </row>
    <row r="258" spans="5:10" x14ac:dyDescent="0.35">
      <c r="E258" t="s">
        <v>37</v>
      </c>
      <c r="F258" t="s">
        <v>73</v>
      </c>
      <c r="G258" t="s">
        <v>60</v>
      </c>
      <c r="H258">
        <v>14</v>
      </c>
      <c r="J258" t="s">
        <v>59</v>
      </c>
    </row>
    <row r="259" spans="5:10" x14ac:dyDescent="0.35">
      <c r="E259" t="s">
        <v>37</v>
      </c>
      <c r="F259" t="s">
        <v>73</v>
      </c>
      <c r="G259" t="s">
        <v>56</v>
      </c>
      <c r="H259">
        <v>8.7799999999999998E-4</v>
      </c>
      <c r="J259" t="s">
        <v>76</v>
      </c>
    </row>
    <row r="260" spans="5:10" x14ac:dyDescent="0.35">
      <c r="E260" t="s">
        <v>37</v>
      </c>
      <c r="F260" t="s">
        <v>73</v>
      </c>
      <c r="G260" t="s">
        <v>62</v>
      </c>
      <c r="H260">
        <v>0</v>
      </c>
      <c r="J260" t="s">
        <v>76</v>
      </c>
    </row>
    <row r="261" spans="5:10" x14ac:dyDescent="0.35">
      <c r="E261" t="s">
        <v>37</v>
      </c>
      <c r="F261" t="s">
        <v>73</v>
      </c>
      <c r="G261" t="s">
        <v>57</v>
      </c>
      <c r="H261">
        <v>1.94859E-2</v>
      </c>
      <c r="J261" t="s">
        <v>76</v>
      </c>
    </row>
    <row r="262" spans="5:10" x14ac:dyDescent="0.35">
      <c r="E262" t="s">
        <v>37</v>
      </c>
      <c r="F262" t="s">
        <v>73</v>
      </c>
      <c r="G262" t="s">
        <v>63</v>
      </c>
      <c r="H262">
        <v>8.1930000000000002E-4</v>
      </c>
      <c r="J262" t="s">
        <v>76</v>
      </c>
    </row>
    <row r="263" spans="5:10" x14ac:dyDescent="0.35">
      <c r="E263" t="s">
        <v>37</v>
      </c>
      <c r="F263" t="s">
        <v>73</v>
      </c>
      <c r="G263" t="s">
        <v>64</v>
      </c>
      <c r="H263">
        <v>1</v>
      </c>
      <c r="J263" t="s">
        <v>76</v>
      </c>
    </row>
    <row r="264" spans="5:10" x14ac:dyDescent="0.35">
      <c r="E264" t="s">
        <v>37</v>
      </c>
      <c r="F264" t="s">
        <v>73</v>
      </c>
      <c r="G264" t="s">
        <v>58</v>
      </c>
      <c r="H264">
        <v>14</v>
      </c>
      <c r="J264" t="s">
        <v>76</v>
      </c>
    </row>
    <row r="265" spans="5:10" x14ac:dyDescent="0.35">
      <c r="E265" t="s">
        <v>37</v>
      </c>
      <c r="F265" t="s">
        <v>73</v>
      </c>
      <c r="G265" t="s">
        <v>60</v>
      </c>
      <c r="H265">
        <v>14</v>
      </c>
      <c r="J265" t="s">
        <v>76</v>
      </c>
    </row>
    <row r="266" spans="5:10" x14ac:dyDescent="0.35">
      <c r="E266" t="s">
        <v>37</v>
      </c>
      <c r="F266" t="s">
        <v>73</v>
      </c>
      <c r="G266" t="s">
        <v>65</v>
      </c>
      <c r="H266">
        <v>225</v>
      </c>
      <c r="I266" t="s">
        <v>69</v>
      </c>
      <c r="J266" t="s">
        <v>76</v>
      </c>
    </row>
    <row r="267" spans="5:10" x14ac:dyDescent="0.35">
      <c r="E267" t="s">
        <v>37</v>
      </c>
      <c r="F267" t="s">
        <v>73</v>
      </c>
      <c r="G267" t="s">
        <v>56</v>
      </c>
      <c r="H267">
        <v>3.2973999999999998E-3</v>
      </c>
      <c r="J267" t="s">
        <v>70</v>
      </c>
    </row>
    <row r="268" spans="5:10" x14ac:dyDescent="0.35">
      <c r="E268" t="s">
        <v>37</v>
      </c>
      <c r="F268" t="s">
        <v>73</v>
      </c>
      <c r="G268" t="s">
        <v>62</v>
      </c>
      <c r="H268">
        <v>3.1250000000000002E-3</v>
      </c>
      <c r="J268" t="s">
        <v>70</v>
      </c>
    </row>
    <row r="269" spans="5:10" x14ac:dyDescent="0.35">
      <c r="E269" t="s">
        <v>37</v>
      </c>
      <c r="F269" t="s">
        <v>73</v>
      </c>
      <c r="G269" t="s">
        <v>57</v>
      </c>
      <c r="H269">
        <v>3.2973999999999998E-3</v>
      </c>
      <c r="J269" t="s">
        <v>70</v>
      </c>
    </row>
    <row r="270" spans="5:10" x14ac:dyDescent="0.35">
      <c r="E270" t="s">
        <v>37</v>
      </c>
      <c r="F270" t="s">
        <v>73</v>
      </c>
      <c r="G270" t="s">
        <v>63</v>
      </c>
      <c r="H270">
        <v>1.7239999999999999E-4</v>
      </c>
      <c r="J270" t="s">
        <v>70</v>
      </c>
    </row>
    <row r="271" spans="5:10" x14ac:dyDescent="0.35">
      <c r="E271" t="s">
        <v>37</v>
      </c>
      <c r="F271" t="s">
        <v>73</v>
      </c>
      <c r="G271" t="s">
        <v>64</v>
      </c>
      <c r="H271">
        <v>1</v>
      </c>
      <c r="J271" t="s">
        <v>70</v>
      </c>
    </row>
    <row r="272" spans="5:10" x14ac:dyDescent="0.35">
      <c r="E272" t="s">
        <v>37</v>
      </c>
      <c r="F272" t="s">
        <v>73</v>
      </c>
      <c r="G272" t="s">
        <v>74</v>
      </c>
      <c r="H272">
        <v>14</v>
      </c>
      <c r="J272" t="s">
        <v>70</v>
      </c>
    </row>
    <row r="273" spans="5:10" x14ac:dyDescent="0.35">
      <c r="E273" t="s">
        <v>37</v>
      </c>
      <c r="F273" t="s">
        <v>73</v>
      </c>
      <c r="G273" t="s">
        <v>58</v>
      </c>
      <c r="H273">
        <v>14</v>
      </c>
      <c r="J273" t="s">
        <v>70</v>
      </c>
    </row>
    <row r="274" spans="5:10" x14ac:dyDescent="0.35">
      <c r="E274" t="s">
        <v>37</v>
      </c>
      <c r="F274" t="s">
        <v>73</v>
      </c>
      <c r="G274" t="s">
        <v>60</v>
      </c>
      <c r="H274">
        <v>14</v>
      </c>
      <c r="J274" t="s">
        <v>70</v>
      </c>
    </row>
    <row r="275" spans="5:10" x14ac:dyDescent="0.35">
      <c r="E275" t="s">
        <v>37</v>
      </c>
      <c r="F275" t="s">
        <v>73</v>
      </c>
      <c r="G275" t="s">
        <v>65</v>
      </c>
      <c r="H275">
        <v>73</v>
      </c>
      <c r="I275" t="s">
        <v>69</v>
      </c>
      <c r="J275" t="s">
        <v>70</v>
      </c>
    </row>
    <row r="276" spans="5:10" x14ac:dyDescent="0.35">
      <c r="E276" t="s">
        <v>38</v>
      </c>
      <c r="F276" t="s">
        <v>73</v>
      </c>
      <c r="G276" t="s">
        <v>55</v>
      </c>
      <c r="H276">
        <v>32</v>
      </c>
      <c r="I276" t="s">
        <v>68</v>
      </c>
      <c r="J276" t="s">
        <v>59</v>
      </c>
    </row>
    <row r="277" spans="5:10" x14ac:dyDescent="0.35">
      <c r="E277" t="s">
        <v>38</v>
      </c>
      <c r="F277" t="s">
        <v>73</v>
      </c>
      <c r="G277" t="s">
        <v>56</v>
      </c>
      <c r="H277" s="3">
        <v>0</v>
      </c>
      <c r="I277" s="3"/>
      <c r="J277" t="s">
        <v>59</v>
      </c>
    </row>
    <row r="278" spans="5:10" x14ac:dyDescent="0.35">
      <c r="E278" t="s">
        <v>38</v>
      </c>
      <c r="F278" t="s">
        <v>73</v>
      </c>
      <c r="G278" t="s">
        <v>57</v>
      </c>
      <c r="H278">
        <v>1.48424E-2</v>
      </c>
      <c r="J278" t="s">
        <v>59</v>
      </c>
    </row>
    <row r="279" spans="5:10" x14ac:dyDescent="0.35">
      <c r="E279" t="s">
        <v>38</v>
      </c>
      <c r="F279" t="s">
        <v>73</v>
      </c>
      <c r="G279" t="s">
        <v>58</v>
      </c>
      <c r="H279">
        <v>0</v>
      </c>
      <c r="J279" t="s">
        <v>59</v>
      </c>
    </row>
    <row r="280" spans="5:10" x14ac:dyDescent="0.35">
      <c r="E280" t="s">
        <v>38</v>
      </c>
      <c r="F280" t="s">
        <v>73</v>
      </c>
      <c r="G280" t="s">
        <v>60</v>
      </c>
      <c r="H280">
        <v>48</v>
      </c>
      <c r="J280" t="s">
        <v>59</v>
      </c>
    </row>
    <row r="281" spans="5:10" x14ac:dyDescent="0.35">
      <c r="E281" t="s">
        <v>38</v>
      </c>
      <c r="F281" t="s">
        <v>73</v>
      </c>
      <c r="G281" t="s">
        <v>56</v>
      </c>
      <c r="H281">
        <v>2.3654000000000001E-3</v>
      </c>
      <c r="J281" t="s">
        <v>76</v>
      </c>
    </row>
    <row r="282" spans="5:10" x14ac:dyDescent="0.35">
      <c r="E282" t="s">
        <v>38</v>
      </c>
      <c r="F282" t="s">
        <v>73</v>
      </c>
      <c r="G282" t="s">
        <v>62</v>
      </c>
      <c r="H282">
        <v>0</v>
      </c>
      <c r="J282" t="s">
        <v>76</v>
      </c>
    </row>
    <row r="283" spans="5:10" x14ac:dyDescent="0.35">
      <c r="E283" t="s">
        <v>38</v>
      </c>
      <c r="F283" t="s">
        <v>73</v>
      </c>
      <c r="G283" t="s">
        <v>57</v>
      </c>
      <c r="H283">
        <v>1.4824E-2</v>
      </c>
      <c r="J283" t="s">
        <v>76</v>
      </c>
    </row>
    <row r="284" spans="5:10" x14ac:dyDescent="0.35">
      <c r="E284" t="s">
        <v>38</v>
      </c>
      <c r="F284" t="s">
        <v>73</v>
      </c>
      <c r="G284" t="s">
        <v>63</v>
      </c>
      <c r="H284">
        <v>2.2070000000000002E-3</v>
      </c>
      <c r="J284" t="s">
        <v>76</v>
      </c>
    </row>
    <row r="285" spans="5:10" x14ac:dyDescent="0.35">
      <c r="E285" t="s">
        <v>38</v>
      </c>
      <c r="F285" t="s">
        <v>73</v>
      </c>
      <c r="G285" t="s">
        <v>64</v>
      </c>
      <c r="H285">
        <v>1</v>
      </c>
      <c r="J285" t="s">
        <v>76</v>
      </c>
    </row>
    <row r="286" spans="5:10" x14ac:dyDescent="0.35">
      <c r="E286" t="s">
        <v>38</v>
      </c>
      <c r="F286" t="s">
        <v>73</v>
      </c>
      <c r="G286" t="s">
        <v>58</v>
      </c>
      <c r="H286">
        <v>48</v>
      </c>
      <c r="J286" t="s">
        <v>76</v>
      </c>
    </row>
    <row r="287" spans="5:10" x14ac:dyDescent="0.35">
      <c r="E287" t="s">
        <v>38</v>
      </c>
      <c r="F287" t="s">
        <v>73</v>
      </c>
      <c r="G287" t="s">
        <v>60</v>
      </c>
      <c r="H287">
        <v>48</v>
      </c>
      <c r="J287" t="s">
        <v>76</v>
      </c>
    </row>
    <row r="288" spans="5:10" x14ac:dyDescent="0.35">
      <c r="E288" t="s">
        <v>38</v>
      </c>
      <c r="F288" t="s">
        <v>73</v>
      </c>
      <c r="G288" t="s">
        <v>65</v>
      </c>
      <c r="H288">
        <v>339</v>
      </c>
      <c r="I288" t="s">
        <v>69</v>
      </c>
      <c r="J288" t="s">
        <v>76</v>
      </c>
    </row>
    <row r="289" spans="5:6" x14ac:dyDescent="0.35">
      <c r="E289" t="s">
        <v>38</v>
      </c>
      <c r="F289" t="s">
        <v>73</v>
      </c>
    </row>
  </sheetData>
  <autoFilter ref="E5:J289" xr:uid="{5FCB3E37-F614-459E-A998-23C18538F7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Statistics</vt:lpstr>
      <vt:lpstr>Table &amp; View Statistics</vt:lpstr>
      <vt:lpstr>1-FM-Snowflake</vt:lpstr>
      <vt:lpstr>2-FM-Filtered-Snowflake</vt:lpstr>
      <vt:lpstr>3-FM-StarSchema</vt:lpstr>
      <vt:lpstr>4-FM-Filtered-StarSchema</vt:lpstr>
      <vt:lpstr>Tables</vt:lpstr>
      <vt:lpstr>Views</vt:lpstr>
      <vt:lpstr>TableViewMetricsData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Saul</dc:creator>
  <cp:lastModifiedBy>Mike Saul</cp:lastModifiedBy>
  <dcterms:created xsi:type="dcterms:W3CDTF">2024-06-13T22:40:17Z</dcterms:created>
  <dcterms:modified xsi:type="dcterms:W3CDTF">2024-06-17T18:12:49Z</dcterms:modified>
</cp:coreProperties>
</file>