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el/Career/Projects/chainsaw/tests/data/"/>
    </mc:Choice>
  </mc:AlternateContent>
  <bookViews>
    <workbookView xWindow="0" yWindow="480" windowWidth="28800" windowHeight="17440" tabRatio="500" activeTab="1"/>
  </bookViews>
  <sheets>
    <sheet name="Language" sheetId="1" r:id="rId1"/>
    <sheet name="Gain Ratio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3" l="1"/>
  <c r="I24" i="3"/>
  <c r="O15" i="3"/>
  <c r="O10" i="3"/>
  <c r="O5" i="3"/>
  <c r="H24" i="3"/>
  <c r="L20" i="3"/>
  <c r="K20" i="3"/>
  <c r="I20" i="3"/>
  <c r="J20" i="3"/>
  <c r="H20" i="3"/>
  <c r="M15" i="3"/>
  <c r="N15" i="3"/>
  <c r="L15" i="3"/>
  <c r="K15" i="3"/>
  <c r="K10" i="3"/>
  <c r="K5" i="3"/>
  <c r="I5" i="3"/>
  <c r="I10" i="3"/>
  <c r="I15" i="3"/>
  <c r="J15" i="3"/>
  <c r="H15" i="3"/>
  <c r="M10" i="3"/>
  <c r="N10" i="3"/>
  <c r="L10" i="3"/>
  <c r="J10" i="3"/>
  <c r="H10" i="3"/>
  <c r="M5" i="3"/>
  <c r="N5" i="3"/>
  <c r="L5" i="3"/>
  <c r="B8" i="3"/>
  <c r="A8" i="3"/>
  <c r="J5" i="3"/>
  <c r="H5" i="3"/>
  <c r="A4" i="3"/>
  <c r="B4" i="3"/>
  <c r="C4" i="3"/>
  <c r="D4" i="3"/>
  <c r="E4" i="3"/>
  <c r="F4" i="3"/>
  <c r="B3" i="3"/>
  <c r="C3" i="3"/>
  <c r="D3" i="3"/>
  <c r="E3" i="3"/>
  <c r="F3" i="3"/>
  <c r="A3" i="3"/>
  <c r="C2" i="3"/>
  <c r="E2" i="3"/>
  <c r="A2" i="3"/>
  <c r="A1" i="3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<sst xmlns="http://schemas.openxmlformats.org/spreadsheetml/2006/main" count="86" uniqueCount="26">
  <si>
    <t>Defective</t>
  </si>
  <si>
    <t>Record Number</t>
  </si>
  <si>
    <t># Defective</t>
  </si>
  <si>
    <t># Non-Defective</t>
  </si>
  <si>
    <t>entropy</t>
  </si>
  <si>
    <t>weight</t>
  </si>
  <si>
    <t>prior</t>
  </si>
  <si>
    <t>split info</t>
  </si>
  <si>
    <t>gain ratio</t>
  </si>
  <si>
    <t>Language</t>
  </si>
  <si>
    <t>Java</t>
  </si>
  <si>
    <t>C++</t>
  </si>
  <si>
    <t>Python</t>
  </si>
  <si>
    <t>Split</t>
  </si>
  <si>
    <t>Child One (Java)</t>
  </si>
  <si>
    <t>Child Two (C++)</t>
  </si>
  <si>
    <t>Child Three (Python)</t>
  </si>
  <si>
    <t>Entropy</t>
  </si>
  <si>
    <t>Non-Defective</t>
  </si>
  <si>
    <t>Total</t>
  </si>
  <si>
    <t>weighted entropy</t>
  </si>
  <si>
    <t>parent</t>
  </si>
  <si>
    <t>Non-defective</t>
  </si>
  <si>
    <t>split</t>
  </si>
  <si>
    <t>gain</t>
  </si>
  <si>
    <t>weight*log(weight)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</si>
</sst>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25" zoomScaleNormal="125" zoomScalePageLayoutView="125" workbookViewId="0">
      <selection sqref="A1:B21"/>
    </sheetView>
  </sheetViews>
  <sheetFormatPr baseColWidth="10" defaultRowHeight="16" x14ac:dyDescent="0.2"/>
  <cols>
    <col min="1" max="1" width="10.33203125" customWidth="1"/>
    <col min="3" max="3" width="14.83203125" customWidth="1"/>
    <col min="4" max="4" width="13.83203125" customWidth="1"/>
    <col min="5" max="5" width="11.6640625" customWidth="1"/>
    <col min="6" max="6" width="14.83203125" customWidth="1"/>
    <col min="7" max="7" width="11.83203125" customWidth="1"/>
    <col min="8" max="8" width="15.1640625" customWidth="1"/>
    <col min="9" max="9" width="11.33203125" customWidth="1"/>
    <col min="10" max="10" width="14.6640625" customWidth="1"/>
  </cols>
  <sheetData>
    <row r="1" spans="1:10" x14ac:dyDescent="0.2">
      <c r="A1" t="s">
        <v>9</v>
      </c>
      <c r="B1" t="s">
        <v>0</v>
      </c>
      <c r="C1" t="s">
        <v>1</v>
      </c>
      <c r="E1" s="3" t="s">
        <v>13</v>
      </c>
      <c r="F1" s="3"/>
      <c r="G1" s="3"/>
      <c r="H1" s="3"/>
      <c r="I1" s="3"/>
      <c r="J1" s="3"/>
    </row>
    <row r="2" spans="1:10" x14ac:dyDescent="0.2">
      <c r="A2" t="s">
        <v>10</v>
      </c>
      <c r="B2">
        <v>1</v>
      </c>
      <c r="C2">
        <v>1</v>
      </c>
      <c r="E2" s="3" t="s">
        <v>14</v>
      </c>
      <c r="F2" s="3"/>
      <c r="G2" s="3" t="s">
        <v>15</v>
      </c>
      <c r="H2" s="3"/>
      <c r="I2" s="3" t="s">
        <v>16</v>
      </c>
      <c r="J2" s="3"/>
    </row>
    <row r="3" spans="1:10" x14ac:dyDescent="0.2">
      <c r="A3" t="s">
        <v>11</v>
      </c>
      <c r="B3">
        <v>1</v>
      </c>
      <c r="C3">
        <v>2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</row>
    <row r="4" spans="1:10" x14ac:dyDescent="0.2">
      <c r="A4" t="s">
        <v>10</v>
      </c>
      <c r="B4">
        <v>1</v>
      </c>
      <c r="C4">
        <v>3</v>
      </c>
      <c r="E4">
        <f>COUNTIF(A2:A7, "Java")</f>
        <v>2</v>
      </c>
      <c r="F4">
        <f>COUNTIF(A8:A21, "Java")</f>
        <v>3</v>
      </c>
      <c r="G4">
        <f>COUNTIF(A2:A7, "C++")</f>
        <v>4</v>
      </c>
      <c r="H4">
        <f>COUNTIF(A8:A21, "C++")</f>
        <v>2</v>
      </c>
      <c r="I4">
        <f>COUNTIF(A2:A7, "Python")</f>
        <v>0</v>
      </c>
      <c r="J4">
        <f>COUNTIF(A8:A21, "Python")</f>
        <v>9</v>
      </c>
    </row>
    <row r="5" spans="1:10" x14ac:dyDescent="0.2">
      <c r="A5" t="s">
        <v>11</v>
      </c>
      <c r="B5">
        <v>1</v>
      </c>
      <c r="C5">
        <v>4</v>
      </c>
    </row>
    <row r="6" spans="1:10" x14ac:dyDescent="0.2">
      <c r="A6" t="s">
        <v>11</v>
      </c>
      <c r="B6">
        <v>1</v>
      </c>
      <c r="C6">
        <v>5</v>
      </c>
    </row>
    <row r="7" spans="1:10" x14ac:dyDescent="0.2">
      <c r="A7" t="s">
        <v>11</v>
      </c>
      <c r="B7">
        <v>1</v>
      </c>
      <c r="C7">
        <v>6</v>
      </c>
    </row>
    <row r="8" spans="1:10" x14ac:dyDescent="0.2">
      <c r="A8" t="s">
        <v>12</v>
      </c>
      <c r="B8">
        <v>0</v>
      </c>
      <c r="C8">
        <v>7</v>
      </c>
    </row>
    <row r="9" spans="1:10" x14ac:dyDescent="0.2">
      <c r="A9" t="s">
        <v>12</v>
      </c>
      <c r="B9">
        <v>0</v>
      </c>
      <c r="C9">
        <v>8</v>
      </c>
    </row>
    <row r="10" spans="1:10" x14ac:dyDescent="0.2">
      <c r="A10" t="s">
        <v>12</v>
      </c>
      <c r="B10">
        <v>0</v>
      </c>
      <c r="C10">
        <v>9</v>
      </c>
    </row>
    <row r="11" spans="1:10" x14ac:dyDescent="0.2">
      <c r="A11" t="s">
        <v>12</v>
      </c>
      <c r="B11">
        <v>0</v>
      </c>
      <c r="C11">
        <v>10</v>
      </c>
    </row>
    <row r="12" spans="1:10" x14ac:dyDescent="0.2">
      <c r="A12" t="s">
        <v>12</v>
      </c>
      <c r="B12">
        <v>0</v>
      </c>
      <c r="C12">
        <v>11</v>
      </c>
    </row>
    <row r="13" spans="1:10" x14ac:dyDescent="0.2">
      <c r="A13" t="s">
        <v>10</v>
      </c>
      <c r="B13">
        <v>0</v>
      </c>
      <c r="C13">
        <v>12</v>
      </c>
    </row>
    <row r="14" spans="1:10" x14ac:dyDescent="0.2">
      <c r="A14" t="s">
        <v>10</v>
      </c>
      <c r="B14">
        <v>0</v>
      </c>
      <c r="C14">
        <v>13</v>
      </c>
    </row>
    <row r="15" spans="1:10" x14ac:dyDescent="0.2">
      <c r="A15" t="s">
        <v>10</v>
      </c>
      <c r="B15">
        <v>0</v>
      </c>
      <c r="C15">
        <v>14</v>
      </c>
    </row>
    <row r="16" spans="1:10" x14ac:dyDescent="0.2">
      <c r="A16" t="s">
        <v>11</v>
      </c>
      <c r="B16">
        <v>0</v>
      </c>
      <c r="C16">
        <v>15</v>
      </c>
    </row>
    <row r="17" spans="1:3" x14ac:dyDescent="0.2">
      <c r="A17" t="s">
        <v>11</v>
      </c>
      <c r="B17">
        <v>0</v>
      </c>
      <c r="C17">
        <v>16</v>
      </c>
    </row>
    <row r="18" spans="1:3" x14ac:dyDescent="0.2">
      <c r="A18" s="4" t="s">
        <v>12</v>
      </c>
      <c r="B18">
        <v>0</v>
      </c>
      <c r="C18">
        <v>17</v>
      </c>
    </row>
    <row r="19" spans="1:3" x14ac:dyDescent="0.2">
      <c r="A19" s="4" t="s">
        <v>12</v>
      </c>
      <c r="B19">
        <v>0</v>
      </c>
      <c r="C19">
        <v>18</v>
      </c>
    </row>
    <row r="20" spans="1:3" x14ac:dyDescent="0.2">
      <c r="A20" s="4" t="s">
        <v>12</v>
      </c>
      <c r="B20">
        <v>0</v>
      </c>
      <c r="C20">
        <v>19</v>
      </c>
    </row>
    <row r="21" spans="1:3" x14ac:dyDescent="0.2">
      <c r="A21" s="4" t="s">
        <v>12</v>
      </c>
      <c r="B21">
        <v>0</v>
      </c>
      <c r="C21">
        <v>20</v>
      </c>
    </row>
  </sheetData>
  <mergeCells count="4">
    <mergeCell ref="E2:F2"/>
    <mergeCell ref="G2:H2"/>
    <mergeCell ref="I2:J2"/>
    <mergeCell ref="E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zoomScale="169" workbookViewId="0">
      <selection activeCell="H26" sqref="H26"/>
    </sheetView>
  </sheetViews>
  <sheetFormatPr baseColWidth="10" defaultRowHeight="16" x14ac:dyDescent="0.2"/>
  <cols>
    <col min="2" max="2" width="14" customWidth="1"/>
    <col min="4" max="4" width="15" customWidth="1"/>
    <col min="6" max="6" width="14.1640625" customWidth="1"/>
    <col min="9" max="9" width="12.33203125" customWidth="1"/>
    <col min="14" max="14" width="15.83203125" customWidth="1"/>
    <col min="15" max="15" width="16" customWidth="1"/>
    <col min="21" max="21" width="15.33203125" customWidth="1"/>
  </cols>
  <sheetData>
    <row r="1" spans="1:21" x14ac:dyDescent="0.2">
      <c r="A1" s="3" t="str">
        <f>Language!E1</f>
        <v>Split</v>
      </c>
      <c r="B1" s="3"/>
      <c r="C1" s="3"/>
      <c r="D1" s="3"/>
      <c r="E1" s="3"/>
      <c r="F1" s="3"/>
      <c r="H1" s="3" t="s">
        <v>17</v>
      </c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</row>
    <row r="2" spans="1:21" x14ac:dyDescent="0.2">
      <c r="A2" s="3" t="str">
        <f>Language!E2</f>
        <v>Child One (Java)</v>
      </c>
      <c r="B2" s="3"/>
      <c r="C2" s="3" t="str">
        <f>Language!G2</f>
        <v>Child Two (C++)</v>
      </c>
      <c r="D2" s="3"/>
      <c r="E2" s="3" t="str">
        <f>Language!I2</f>
        <v>Child Three (Python)</v>
      </c>
      <c r="F2" s="3"/>
      <c r="H2" s="3" t="s">
        <v>14</v>
      </c>
      <c r="I2" s="3"/>
      <c r="J2" s="3"/>
      <c r="K2" s="3"/>
      <c r="L2" s="3"/>
      <c r="M2" s="3"/>
      <c r="N2" s="3"/>
    </row>
    <row r="3" spans="1:21" x14ac:dyDescent="0.2">
      <c r="A3" t="str">
        <f>Language!E3</f>
        <v># Defective</v>
      </c>
      <c r="B3" t="str">
        <f>Language!F3</f>
        <v># Non-Defective</v>
      </c>
      <c r="C3" t="str">
        <f>Language!G3</f>
        <v># Defective</v>
      </c>
      <c r="D3" t="str">
        <f>Language!H3</f>
        <v># Non-Defective</v>
      </c>
      <c r="E3" t="str">
        <f>Language!I3</f>
        <v># Defective</v>
      </c>
      <c r="F3" t="str">
        <f>Language!J3</f>
        <v># Non-Defective</v>
      </c>
      <c r="H3" s="3" t="s">
        <v>0</v>
      </c>
      <c r="I3" s="3"/>
      <c r="J3" s="3" t="s">
        <v>18</v>
      </c>
      <c r="K3" s="3"/>
      <c r="L3" s="3" t="s">
        <v>19</v>
      </c>
      <c r="M3" s="3"/>
      <c r="N3" s="3"/>
      <c r="O3" s="3"/>
    </row>
    <row r="4" spans="1:21" x14ac:dyDescent="0.2">
      <c r="A4">
        <f>Language!E4</f>
        <v>2</v>
      </c>
      <c r="B4">
        <f>Language!F4</f>
        <v>3</v>
      </c>
      <c r="C4">
        <f>Language!G4</f>
        <v>4</v>
      </c>
      <c r="D4">
        <f>Language!H4</f>
        <v>2</v>
      </c>
      <c r="E4">
        <f>Language!I4</f>
        <v>0</v>
      </c>
      <c r="F4">
        <f>Language!J4</f>
        <v>9</v>
      </c>
      <c r="H4" t="s">
        <v>6</v>
      </c>
      <c r="I4" t="s">
        <v>4</v>
      </c>
      <c r="J4" t="s">
        <v>6</v>
      </c>
      <c r="K4" t="s">
        <v>4</v>
      </c>
      <c r="L4" t="s">
        <v>5</v>
      </c>
      <c r="M4" t="s">
        <v>4</v>
      </c>
      <c r="N4" t="s">
        <v>20</v>
      </c>
      <c r="O4" t="s">
        <v>25</v>
      </c>
    </row>
    <row r="5" spans="1:21" x14ac:dyDescent="0.2">
      <c r="H5">
        <f>A4/(A4+B4)</f>
        <v>0.4</v>
      </c>
      <c r="I5">
        <f>IFERROR(-H5*LOG(H5,2),0)</f>
        <v>0.52877123795494485</v>
      </c>
      <c r="J5">
        <f>B4/(A4+B4)</f>
        <v>0.6</v>
      </c>
      <c r="K5">
        <f>IFERROR(-J5*LOG(J5,2),0)</f>
        <v>0.44217935649972373</v>
      </c>
      <c r="L5">
        <f>(A4+B4)/(A8+B8)</f>
        <v>0.25</v>
      </c>
      <c r="M5">
        <f>I5+K5</f>
        <v>0.97095059445466858</v>
      </c>
      <c r="N5">
        <f>L5*M5</f>
        <v>0.24273764861366715</v>
      </c>
      <c r="O5">
        <f>-L5*LOG(L5,2)</f>
        <v>0.5</v>
      </c>
    </row>
    <row r="6" spans="1:21" x14ac:dyDescent="0.2">
      <c r="A6" s="3" t="s">
        <v>21</v>
      </c>
      <c r="B6" s="3"/>
    </row>
    <row r="7" spans="1:21" x14ac:dyDescent="0.2">
      <c r="A7" t="s">
        <v>2</v>
      </c>
      <c r="B7" t="s">
        <v>3</v>
      </c>
      <c r="H7" s="3" t="s">
        <v>15</v>
      </c>
      <c r="I7" s="3"/>
      <c r="J7" s="3"/>
      <c r="K7" s="3"/>
      <c r="L7" s="3"/>
      <c r="M7" s="3"/>
      <c r="N7" s="3"/>
    </row>
    <row r="8" spans="1:21" x14ac:dyDescent="0.2">
      <c r="A8">
        <f>A4+C4+E4</f>
        <v>6</v>
      </c>
      <c r="B8">
        <f>B4+D4+F4</f>
        <v>14</v>
      </c>
      <c r="H8" s="3" t="s">
        <v>0</v>
      </c>
      <c r="I8" s="3"/>
      <c r="J8" s="3" t="s">
        <v>18</v>
      </c>
      <c r="K8" s="3"/>
      <c r="L8" s="3" t="s">
        <v>19</v>
      </c>
      <c r="M8" s="3"/>
      <c r="N8" s="3"/>
      <c r="O8" s="3"/>
    </row>
    <row r="9" spans="1:21" x14ac:dyDescent="0.2">
      <c r="H9" t="s">
        <v>6</v>
      </c>
      <c r="I9" t="s">
        <v>4</v>
      </c>
      <c r="J9" t="s">
        <v>6</v>
      </c>
      <c r="K9" t="s">
        <v>4</v>
      </c>
      <c r="L9" t="s">
        <v>5</v>
      </c>
      <c r="M9" t="s">
        <v>4</v>
      </c>
      <c r="N9" t="s">
        <v>20</v>
      </c>
      <c r="O9" t="s">
        <v>25</v>
      </c>
      <c r="P9" s="3"/>
      <c r="Q9" s="3"/>
      <c r="R9" s="3"/>
    </row>
    <row r="10" spans="1:21" x14ac:dyDescent="0.2">
      <c r="H10">
        <f>C4/(C4+D4)</f>
        <v>0.66666666666666663</v>
      </c>
      <c r="I10">
        <f>IFERROR(-H10*LOG(H10,2),0)</f>
        <v>0.38997500048077083</v>
      </c>
      <c r="J10">
        <f>D4/(C4+D4)</f>
        <v>0.33333333333333331</v>
      </c>
      <c r="K10">
        <f>IFERROR(-J10*LOG(J10,2),0)</f>
        <v>0.52832083357371873</v>
      </c>
      <c r="L10">
        <f>(C4+D4)/(A8+B8)</f>
        <v>0.3</v>
      </c>
      <c r="M10">
        <f>I10+K10</f>
        <v>0.91829583405448956</v>
      </c>
      <c r="N10">
        <f>L10*M10</f>
        <v>0.27548875021634683</v>
      </c>
      <c r="O10">
        <f>-L10*LOG(L10,2)</f>
        <v>0.52108967824986185</v>
      </c>
    </row>
    <row r="12" spans="1:21" x14ac:dyDescent="0.2">
      <c r="H12" s="3" t="s">
        <v>16</v>
      </c>
      <c r="I12" s="3"/>
      <c r="J12" s="3"/>
      <c r="K12" s="3"/>
      <c r="L12" s="3"/>
      <c r="M12" s="3"/>
      <c r="N12" s="3"/>
    </row>
    <row r="13" spans="1:21" x14ac:dyDescent="0.2">
      <c r="H13" s="3" t="s">
        <v>0</v>
      </c>
      <c r="I13" s="3"/>
      <c r="J13" s="3" t="s">
        <v>18</v>
      </c>
      <c r="K13" s="3"/>
      <c r="L13" s="3" t="s">
        <v>19</v>
      </c>
      <c r="M13" s="3"/>
      <c r="N13" s="3"/>
      <c r="O13" s="3"/>
    </row>
    <row r="14" spans="1:21" x14ac:dyDescent="0.2">
      <c r="H14" t="s">
        <v>6</v>
      </c>
      <c r="I14" t="s">
        <v>4</v>
      </c>
      <c r="J14" t="s">
        <v>6</v>
      </c>
      <c r="K14" t="s">
        <v>4</v>
      </c>
      <c r="L14" t="s">
        <v>5</v>
      </c>
      <c r="M14" t="s">
        <v>4</v>
      </c>
      <c r="N14" t="s">
        <v>20</v>
      </c>
      <c r="O14" t="s">
        <v>25</v>
      </c>
    </row>
    <row r="15" spans="1:21" x14ac:dyDescent="0.2">
      <c r="H15">
        <f>E4/(E4+F4)</f>
        <v>0</v>
      </c>
      <c r="I15">
        <f>IFERROR(-H15*LOG(H15,2), 0)</f>
        <v>0</v>
      </c>
      <c r="J15">
        <f>F4/(E4+F4)</f>
        <v>1</v>
      </c>
      <c r="K15">
        <f>IFERROR(-J15*LOG(J15,2),0)</f>
        <v>0</v>
      </c>
      <c r="L15">
        <f>(E4+F4)/(A8+B8)</f>
        <v>0.45</v>
      </c>
      <c r="M15">
        <f>I15+K15</f>
        <v>0</v>
      </c>
      <c r="N15">
        <f>L15*M15</f>
        <v>0</v>
      </c>
      <c r="O15">
        <f>-L15*LOG(L15,2)</f>
        <v>0.51840139205027258</v>
      </c>
    </row>
    <row r="17" spans="8:12" x14ac:dyDescent="0.2">
      <c r="H17" s="3" t="s">
        <v>21</v>
      </c>
      <c r="I17" s="3"/>
      <c r="J17" s="3"/>
      <c r="K17" s="3"/>
    </row>
    <row r="18" spans="8:12" x14ac:dyDescent="0.2">
      <c r="H18" s="3" t="s">
        <v>0</v>
      </c>
      <c r="I18" s="3"/>
      <c r="J18" s="3" t="s">
        <v>22</v>
      </c>
      <c r="K18" s="3"/>
      <c r="L18" s="1" t="s">
        <v>19</v>
      </c>
    </row>
    <row r="19" spans="8:12" x14ac:dyDescent="0.2">
      <c r="H19" t="s">
        <v>6</v>
      </c>
      <c r="I19" t="s">
        <v>4</v>
      </c>
      <c r="J19" t="s">
        <v>6</v>
      </c>
      <c r="K19" t="s">
        <v>4</v>
      </c>
      <c r="L19" t="s">
        <v>4</v>
      </c>
    </row>
    <row r="20" spans="8:12" x14ac:dyDescent="0.2">
      <c r="H20">
        <f>A8/(A8+B8)</f>
        <v>0.3</v>
      </c>
      <c r="I20">
        <f>IFERROR(-H20*LOG(H20,2), 0)</f>
        <v>0.52108967824986185</v>
      </c>
      <c r="J20">
        <f>B8/(A8+B8)</f>
        <v>0.7</v>
      </c>
      <c r="K20">
        <f>IFERROR(-J20*LOG(J20,2), 0)</f>
        <v>0.36020122098083079</v>
      </c>
      <c r="L20">
        <f>I20+K20</f>
        <v>0.8812908992306927</v>
      </c>
    </row>
    <row r="22" spans="8:12" x14ac:dyDescent="0.2">
      <c r="H22" s="3" t="s">
        <v>23</v>
      </c>
      <c r="I22" s="3"/>
      <c r="J22" s="3"/>
    </row>
    <row r="23" spans="8:12" x14ac:dyDescent="0.2">
      <c r="H23" t="s">
        <v>24</v>
      </c>
      <c r="I23" t="s">
        <v>7</v>
      </c>
      <c r="J23" t="s">
        <v>8</v>
      </c>
    </row>
    <row r="24" spans="8:12" x14ac:dyDescent="0.2">
      <c r="H24">
        <f>L20-SUM(N5,N10,N15)</f>
        <v>0.36306450040067872</v>
      </c>
      <c r="I24">
        <f>SUM(O5,O10,O15)</f>
        <v>1.5394910703001345</v>
      </c>
      <c r="J24">
        <f>H24/I24</f>
        <v>0.23583410609188968</v>
      </c>
    </row>
  </sheetData>
  <mergeCells count="23">
    <mergeCell ref="H17:K17"/>
    <mergeCell ref="J18:K18"/>
    <mergeCell ref="H18:I18"/>
    <mergeCell ref="H22:J22"/>
    <mergeCell ref="L3:O3"/>
    <mergeCell ref="L8:O8"/>
    <mergeCell ref="L13:O13"/>
    <mergeCell ref="H1:N1"/>
    <mergeCell ref="H12:N12"/>
    <mergeCell ref="H13:I13"/>
    <mergeCell ref="J13:K13"/>
    <mergeCell ref="J3:K3"/>
    <mergeCell ref="H2:N2"/>
    <mergeCell ref="A6:B6"/>
    <mergeCell ref="H7:N7"/>
    <mergeCell ref="H8:I8"/>
    <mergeCell ref="J8:K8"/>
    <mergeCell ref="P9:R9"/>
    <mergeCell ref="H3:I3"/>
    <mergeCell ref="A1:F1"/>
    <mergeCell ref="A2:B2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Gain 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2017-07-24T23:57:37Z</dcterms:created>
  <dcterms:modified xsi:type="dcterms:W3CDTF">2017-07-28T02:05:17Z</dcterms:modified>
</cp:coreProperties>
</file>