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custom-aug22st Pay Period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Data>
    <row r="1">
      <c r="A1" t="str">
        <v>Summary Overview Link</v>
      </c>
      <c r="B1" t="str">
        <v>https://docs.google.com/document/d/[PLACEHOLDER_FOR_custom-aug22_PERIOD]</v>
      </c>
    </row>
    <row r="2">
      <c r="A2" t="str">
        <v>CSV</v>
      </c>
      <c r="B2" t="str">
        <v>https://drive.google.com/drive/folders/[PLACEHOLDER]</v>
      </c>
      <c r="H2" t="str">
        <v>7</v>
      </c>
    </row>
    <row r="3">
      <c r="A3" t="str">
        <v>ACTUAL EXPENSE REFS</v>
      </c>
    </row>
    <row r="4">
      <c r="A4" t="str">
        <v>Name</v>
      </c>
      <c r="B4" t="str">
        <v>Time Tracking</v>
      </c>
      <c r="C4" t="str">
        <v>Payment Processing</v>
      </c>
      <c r="D4" t="str">
        <v>Actual Expense (M)</v>
      </c>
      <c r="E4" t="str">
        <v>Actual Pay Period (Combined) Hours (C)</v>
      </c>
      <c r="F4" t="str">
        <v>Actual Paid Hours (M)</v>
      </c>
      <c r="G4" t="str">
        <v>Actual Equity Hours (M)</v>
      </c>
      <c r="H4" t="str">
        <v>Comments</v>
      </c>
    </row>
    <row r="5">
      <c r="A5" t="str">
        <v>Total</v>
      </c>
      <c r="D5">
        <f>SUM(D6:D12)</f>
      </c>
    </row>
    <row r="13">
      <c r="A13" t="str">
        <v>EXPECTED EXPENSES</v>
      </c>
    </row>
    <row r="14">
      <c r="A14" t="str">
        <v>Name</v>
      </c>
      <c r="B14" t="str">
        <v>Expected Pay Period Expense (C)</v>
      </c>
      <c r="C14" t="str">
        <v>Weekly Expected Expense (C)</v>
      </c>
      <c r="D14" t="str">
        <v>Total Paid Weekly Hours (M)</v>
      </c>
      <c r="E14" t="str">
        <v>Total Expense Rate, with Tax (C)</v>
      </c>
      <c r="F14" t="str">
        <v>Pre-Tax Employee Rate (C)</v>
      </c>
      <c r="G14" t="str">
        <v>Base Rate (M)</v>
      </c>
      <c r="H14" t="str">
        <v>Upwork fee (multiplier) (M)</v>
      </c>
      <c r="I14" t="str">
        <v>US FTE bonus (multiplier) (M)</v>
      </c>
      <c r="J14" t="str">
        <v>Taxes (multiplier, approximately) (M)</v>
      </c>
    </row>
    <row r="15">
      <c r="A15" t="str">
        <v>Total</v>
      </c>
      <c r="B15">
        <f>SUM(B16)</f>
      </c>
      <c r="C15">
        <f>SUM(C16)</f>
      </c>
    </row>
    <row r="16">
      <c r="A16" t="str">
        <v>Dharam Pal</v>
      </c>
      <c r="B16">
        <v>700</v>
      </c>
      <c r="C16">
        <f>C16 * 2</f>
      </c>
      <c r="D16">
        <v>20</v>
      </c>
      <c r="E16">
        <f>ROUND(F16 * J16, 2)</f>
      </c>
      <c r="F16">
        <f>ROUND(G16 * H16 * I16, 2)</f>
      </c>
      <c r="G16">
        <v>17.5</v>
      </c>
      <c r="H16">
        <v>1</v>
      </c>
      <c r="I16">
        <v>1</v>
      </c>
      <c r="J16">
        <v>1</v>
      </c>
    </row>
    <row r="17">
      <c r="A17" t="str">
        <v>Ariful Islam</v>
      </c>
      <c r="B17">
        <v>400</v>
      </c>
      <c r="C17">
        <f>C17 * 2</f>
      </c>
      <c r="D17">
        <v>20</v>
      </c>
      <c r="E17">
        <f>ROUND(F17 * J17, 2)</f>
      </c>
      <c r="F17">
        <f>ROUND(G17 * H17 * I17, 2)</f>
      </c>
      <c r="G17">
        <v>10</v>
      </c>
      <c r="H17">
        <v>1</v>
      </c>
      <c r="I17">
        <v>1</v>
      </c>
      <c r="J17">
        <v>1</v>
      </c>
    </row>
    <row r="18">
      <c r="A18" t="str">
        <v>Raheel Shahzad</v>
      </c>
      <c r="B18">
        <v>600</v>
      </c>
      <c r="C18">
        <f>C18 * 2</f>
      </c>
      <c r="D18">
        <v>20</v>
      </c>
      <c r="E18">
        <f>ROUND(F18 * J18, 2)</f>
      </c>
      <c r="F18">
        <f>ROUND(G18 * H18 * I18, 2)</f>
      </c>
      <c r="G18">
        <v>15</v>
      </c>
      <c r="H18">
        <v>1</v>
      </c>
      <c r="I18">
        <v>1</v>
      </c>
      <c r="J18">
        <v>1</v>
      </c>
    </row>
    <row r="19">
      <c r="A19" t="str">
        <v>Mori Wesonga</v>
      </c>
      <c r="B19">
        <v>600</v>
      </c>
      <c r="C19">
        <f>C19 * 2</f>
      </c>
      <c r="D19">
        <v>20</v>
      </c>
      <c r="E19">
        <f>ROUND(F19 * J19, 2)</f>
      </c>
      <c r="F19">
        <f>ROUND(G19 * H19 * I19, 2)</f>
      </c>
      <c r="G19">
        <v>15</v>
      </c>
      <c r="H19">
        <v>1</v>
      </c>
      <c r="I19">
        <v>1</v>
      </c>
      <c r="J19">
        <v>1</v>
      </c>
    </row>
    <row r="20">
      <c r="A20" t="str">
        <v>Yulia McCoy</v>
      </c>
      <c r="B20">
        <v>200</v>
      </c>
      <c r="C20">
        <f>C20 * 2</f>
      </c>
      <c r="D20">
        <v>5</v>
      </c>
      <c r="E20">
        <f>ROUND(F20 * J20, 2)</f>
      </c>
      <c r="F20">
        <f>ROUND(G20 * H20 * I20, 2)</f>
      </c>
      <c r="G20">
        <v>20</v>
      </c>
      <c r="H20">
        <v>1</v>
      </c>
      <c r="I20">
        <v>1</v>
      </c>
      <c r="J20">
        <v>1</v>
      </c>
    </row>
    <row r="21">
      <c r="A21" t="str">
        <v>Pauline Nguyen</v>
      </c>
      <c r="B21">
        <v>1000</v>
      </c>
      <c r="C21">
        <f>C21 * 2</f>
      </c>
      <c r="D21">
        <v>20</v>
      </c>
      <c r="E21">
        <f>ROUND(F21 * J21, 2)</f>
      </c>
      <c r="F21">
        <f>ROUND(G21 * H21 * I21, 2)</f>
      </c>
      <c r="G21">
        <v>25</v>
      </c>
      <c r="H21">
        <v>1</v>
      </c>
      <c r="I21">
        <v>1</v>
      </c>
      <c r="J21">
        <v>1</v>
      </c>
    </row>
    <row r="22">
      <c r="A22" t="str">
        <v>Edward Obi</v>
      </c>
      <c r="B22">
        <v>0</v>
      </c>
      <c r="C22">
        <f>C22 * 2</f>
      </c>
      <c r="D22">
        <v>20</v>
      </c>
      <c r="E22">
        <f>ROUND(F22 * J22, 2)</f>
      </c>
      <c r="F22">
        <f>ROUND(G22 * H22 * I22, 2)</f>
      </c>
      <c r="G22">
        <v>20</v>
      </c>
      <c r="H22">
        <v>1</v>
      </c>
      <c r="I22">
        <v>1</v>
      </c>
      <c r="J22">
        <v>1</v>
      </c>
    </row>
    <row r="23">
      <c r="A23" t="str">
        <v>HOURS</v>
      </c>
    </row>
    <row r="24">
      <c r="A24" t="str">
        <v>Coloring</v>
      </c>
      <c r="B24" t="str">
        <v>3 hours max is acceptable difference</v>
      </c>
      <c r="C24" t="str">
        <v>3 hour+ difference</v>
      </c>
    </row>
    <row r="25">
      <c r="A25" t="str">
        <v>Name</v>
      </c>
      <c r="B25" t="str">
        <v>Inconsistency Ratio (C)</v>
      </c>
      <c r="C25" t="str">
        <v>Pay Period Hours Difference (C)</v>
      </c>
      <c r="D25" t="str">
        <v>Equity Hours Difference (C)</v>
      </c>
      <c r="E25" t="str">
        <v>Pay Period Expected Hours (C)</v>
      </c>
      <c r="F25" t="str">
        <v>Total Expected Weekly Hours (C)</v>
      </c>
      <c r="G25" t="str">
        <v>Total Expected Weekly Equity Hours (M)</v>
      </c>
      <c r="H25" t="str">
        <v>Total Expected Paid Weekly Hours (C)</v>
      </c>
    </row>
    <row r="26">
      <c r="A26" t="str">
        <v>Grand Total</v>
      </c>
      <c r="B26">
        <f>IF(C26 &gt; 0, "Average " &amp; TEXT(C26 / E26 * 100, "0.00") &amp; "% Missed", IF(C26 &lt; 0, "Average " &amp; TEXT(-C26 / E26 * 100, "0.00") &amp; "% Overworked", "Average No Difference"))</f>
      </c>
      <c r="C26">
        <f>SUM(C28 + C36)</f>
      </c>
      <c r="D26">
        <f>SUM(D28 + D36)</f>
      </c>
      <c r="E26">
        <v>440</v>
      </c>
      <c r="F26">
        <v>220</v>
      </c>
      <c r="G26">
        <v>140</v>
      </c>
      <c r="H26">
        <v>80</v>
      </c>
    </row>
    <row r="27">
      <c r="A27" t="str">
        <v>Dev Total</v>
      </c>
      <c r="B27">
        <f>IF(C27 &gt; 0, "Average " &amp; TEXT(C27 / E27 * 100, "0.00") &amp; "% Missed", IF(C27 &lt; 0, "Average " &amp; TEXT(-C27 / E27 * 100, "0.00") &amp; "% Overworked", "Average No Difference"))</f>
      </c>
      <c r="C27">
        <f>SUM(C28:C33)</f>
      </c>
      <c r="E27">
        <v>400</v>
      </c>
      <c r="F27">
        <v>200</v>
      </c>
      <c r="G27">
        <v>120</v>
      </c>
      <c r="H27">
        <v>80</v>
      </c>
    </row>
  </sheetData>
  <ignoredErrors>
    <ignoredError numberStoredAsText="1" sqref="A1:J5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custom-aug22st Pay 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