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7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https://docs.google.com/document/d/[PLACEHOLDER_FOR_27_PERIOD]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6">
      <c r="A6" t="str">
        <v>Dharam Pal</v>
      </c>
      <c r="B6" t="str">
        <v>Kimai</v>
      </c>
      <c r="C6" t="str">
        <v>Gusto</v>
      </c>
      <c r="D6">
        <f>F6 * F19</f>
      </c>
      <c r="E6">
        <f>F6 + G6</f>
      </c>
      <c r="F6">
        <v>40</v>
      </c>
      <c r="G6">
        <v>40</v>
      </c>
      <c r="I6" t="str">
        <v/>
      </c>
    </row>
    <row r="7">
      <c r="A7" t="str">
        <v>Ariful Islam</v>
      </c>
      <c r="B7" t="str">
        <v>Kimai</v>
      </c>
      <c r="C7" t="str">
        <v>Gusto</v>
      </c>
      <c r="D7">
        <f>F7 * F20</f>
      </c>
      <c r="E7">
        <f>F7 + G7</f>
      </c>
      <c r="F7">
        <v>40</v>
      </c>
      <c r="G7">
        <v>40</v>
      </c>
      <c r="I7" t="str">
        <v>Extra 5.50 hours carry over</v>
      </c>
    </row>
    <row r="8">
      <c r="A8" t="str">
        <v>Raheel Shahzad</v>
      </c>
      <c r="B8" t="str">
        <v>Kimai</v>
      </c>
      <c r="C8" t="str">
        <v>Gusto</v>
      </c>
      <c r="D8">
        <f>F8 * F21</f>
      </c>
      <c r="E8">
        <f>F8 + G8</f>
      </c>
      <c r="F8">
        <v>40</v>
      </c>
      <c r="G8">
        <v>40</v>
      </c>
      <c r="I8" t="str">
        <v/>
      </c>
    </row>
    <row r="9">
      <c r="A9" t="str">
        <v>Mori Wesonga</v>
      </c>
      <c r="B9" t="str">
        <v>Kimai</v>
      </c>
      <c r="C9" t="str">
        <v>Gusto</v>
      </c>
      <c r="D9">
        <f>F9 * F22</f>
      </c>
      <c r="E9">
        <f>F9 + G9</f>
      </c>
      <c r="F9">
        <v>40</v>
      </c>
      <c r="G9">
        <v>40</v>
      </c>
      <c r="I9" t="str">
        <v/>
      </c>
    </row>
    <row r="10">
      <c r="A10" t="str">
        <v>Yulia McCoy</v>
      </c>
      <c r="B10" t="str">
        <v>Kimai</v>
      </c>
      <c r="C10" t="str">
        <v>Gusto</v>
      </c>
      <c r="D10">
        <f>F10 * F23</f>
      </c>
      <c r="E10">
        <f>F10 + G10</f>
      </c>
      <c r="F10">
        <v>10</v>
      </c>
      <c r="G10">
        <v>40</v>
      </c>
      <c r="I10" t="str">
        <v/>
      </c>
    </row>
    <row r="11">
      <c r="A11" t="str">
        <v>Pauline Nguyen</v>
      </c>
      <c r="B11" t="str">
        <v>Kimai</v>
      </c>
      <c r="C11" t="str">
        <v>Gusto</v>
      </c>
      <c r="D11">
        <f>F11 * F24</f>
      </c>
      <c r="E11">
        <f>F11 + G11</f>
      </c>
      <c r="F11">
        <v>0</v>
      </c>
      <c r="G11">
        <v>0</v>
      </c>
      <c r="I11" t="str">
        <v>Short 80.00 hours</v>
      </c>
    </row>
    <row r="12">
      <c r="A12" t="str">
        <v>Edward Obi</v>
      </c>
      <c r="B12" t="str">
        <v>Kimai</v>
      </c>
      <c r="C12" t="str">
        <v>Gusto</v>
      </c>
      <c r="D12">
        <f>F12 * G32</f>
      </c>
      <c r="E12">
        <f>F12 + G12</f>
      </c>
      <c r="F12">
        <v>5</v>
      </c>
      <c r="G12">
        <v>40</v>
      </c>
      <c r="I12" t="str">
        <v>Extra 10.00 hours carry over</v>
      </c>
    </row>
    <row r="13">
      <c r="A13" t="str">
        <v>EXPECTED EXPENSES</v>
      </c>
      <c r="B13" t="str">
        <v>Kimai</v>
      </c>
      <c r="C13" t="str">
        <v>Gusto</v>
      </c>
      <c r="D13">
        <f>F13 * F26</f>
      </c>
      <c r="E13">
        <f>F13 + G13</f>
      </c>
      <c r="F13">
        <v>0</v>
      </c>
      <c r="G13">
        <v>0</v>
      </c>
      <c r="I13" t="str">
        <v>Extra 20.50 hours carry over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  <c r="D15">
        <f>F15 * F28</f>
      </c>
      <c r="E15">
        <f>F15 + G15</f>
      </c>
      <c r="F15">
        <v>0</v>
      </c>
      <c r="G15">
        <v>0</v>
      </c>
      <c r="I15" t="str">
        <v>Short 30.60 hours</v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100</v>
      </c>
      <c r="C22">
        <f>C22 * 2</f>
      </c>
      <c r="D22">
        <v>22.5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  <c r="B23">
        <v>0</v>
      </c>
      <c r="C23">
        <f>C23 * 2</f>
      </c>
      <c r="D23">
        <v>40</v>
      </c>
      <c r="E23">
        <f>ROUND(F23 * J23, 2)</f>
      </c>
      <c r="F23">
        <f>ROUND(G23 * H23 * I23, 2)</f>
      </c>
      <c r="G23">
        <v>0</v>
      </c>
      <c r="H23">
        <v>1</v>
      </c>
      <c r="I23">
        <v>1</v>
      </c>
      <c r="J23">
        <v>1</v>
      </c>
    </row>
    <row r="24">
      <c r="A24" t="str">
        <v>Coloring</v>
      </c>
      <c r="B24" t="str">
        <v>3 hours max is acceptable difference</v>
      </c>
      <c r="C24" t="str">
        <v>3 hour+ difference</v>
      </c>
      <c r="D24">
        <v>40</v>
      </c>
      <c r="E24">
        <f>ROUND(F24 * J24, 2)</f>
      </c>
      <c r="F24">
        <f>ROUND(G24 * H24 * I24, 2)</f>
      </c>
      <c r="G24">
        <v>10</v>
      </c>
      <c r="H24">
        <v>1</v>
      </c>
      <c r="I24">
        <v>1</v>
      </c>
      <c r="J24">
        <v>1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  <c r="I25">
        <v>1</v>
      </c>
      <c r="J25">
        <v>1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  <row r="28">
      <c r="A28" t="str">
        <v>Dharam Pal</v>
      </c>
      <c r="B28">
        <f>IF(C28 &gt; 0, TEXT(C28 / E28 * 100, "0.00") &amp; "% Missed", IF(C28 &lt; 0, TEXT(-C28 / E28 * 100, "0.00") &amp; "% Overworked", "No Difference"))</f>
      </c>
      <c r="C28">
        <f>E28 - E6</f>
      </c>
      <c r="D28">
        <f>(G28 * 2) - G6</f>
      </c>
      <c r="E28">
        <f>F28 * 2</f>
      </c>
      <c r="F28">
        <f>G28 + H28</f>
      </c>
      <c r="G28">
        <v>20</v>
      </c>
      <c r="H28">
        <f>D16</f>
      </c>
    </row>
    <row r="29">
      <c r="A29" t="str">
        <v>Ariful Islam</v>
      </c>
      <c r="B29">
        <f>IF(C29 &gt; 0, TEXT(C29 / E29 * 100, "0.00") &amp; "% Missed", IF(C29 &lt; 0, TEXT(-C29 / E29 * 100, "0.00") &amp; "% Overworked", "No Difference"))</f>
      </c>
      <c r="C29">
        <f>E29 - E7</f>
      </c>
      <c r="D29">
        <f>(G29 * 2) - G7</f>
      </c>
      <c r="E29">
        <f>F29 * 2</f>
      </c>
      <c r="F29">
        <f>G29 + H29</f>
      </c>
      <c r="G29">
        <v>20</v>
      </c>
      <c r="H29">
        <f>D17</f>
      </c>
    </row>
    <row r="30">
      <c r="A30" t="str">
        <v>Raheel Shahzad</v>
      </c>
      <c r="B30">
        <f>IF(C30 &gt; 0, TEXT(C30 / E30 * 100, "0.00") &amp; "% Missed", IF(C30 &lt; 0, TEXT(-C30 / E30 * 100, "0.00") &amp; "% Overworked", "No Difference"))</f>
      </c>
      <c r="C30">
        <f>E30 - E8</f>
      </c>
      <c r="D30">
        <f>(G30 * 2) - G8</f>
      </c>
      <c r="E30">
        <f>F30 * 2</f>
      </c>
      <c r="F30">
        <f>G30 + H30</f>
      </c>
      <c r="G30">
        <v>20</v>
      </c>
      <c r="H30">
        <f>D18</f>
      </c>
    </row>
    <row r="31">
      <c r="A31" t="str">
        <v>Mori Wesonga</v>
      </c>
      <c r="B31">
        <f>IF(C31 &gt; 0, TEXT(C31 / E31 * 100, "0.00") &amp; "% Missed", IF(C31 &lt; 0, TEXT(-C31 / E31 * 100, "0.00") &amp; "% Overworked", "No Difference"))</f>
      </c>
      <c r="C31">
        <f>E31 - E9</f>
      </c>
      <c r="D31">
        <f>(G31 * 2) - G9</f>
      </c>
      <c r="E31">
        <f>F31 * 2</f>
      </c>
      <c r="F31">
        <f>G31 + H31</f>
      </c>
      <c r="G31">
        <v>20</v>
      </c>
      <c r="H31">
        <f>D19</f>
      </c>
    </row>
    <row r="32">
      <c r="A32" t="str">
        <v>Yulia McCoy</v>
      </c>
      <c r="B32">
        <f>IF(C32 &gt; 0, TEXT(C32 / E32 * 100, "0.00") &amp; "% Missed", IF(C32 &lt; 0, TEXT(-C32 / E32 * 100, "0.00") &amp; "% Overworked", "No Difference"))</f>
      </c>
      <c r="C32">
        <f>E32 - E10</f>
      </c>
      <c r="D32">
        <f>(G32 * 2) - G10</f>
      </c>
      <c r="E32">
        <f>F32 * 2</f>
      </c>
      <c r="F32">
        <f>G32 + H32</f>
      </c>
      <c r="G32">
        <v>5</v>
      </c>
      <c r="H32">
        <f>D20</f>
      </c>
    </row>
    <row r="33">
      <c r="A33" t="str">
        <v>Pauline Nguyen</v>
      </c>
      <c r="B33">
        <f>IF(C33 &gt; 0, TEXT(C33 / E33 * 100, "0.00") &amp; "% Missed", IF(C33 &lt; 0, TEXT(-C33 / E33 * 100, "0.00") &amp; "% Overworked", "No Difference"))</f>
      </c>
      <c r="C33">
        <f>E33 - E11</f>
      </c>
      <c r="D33">
        <f>(G33 * 2) - G11</f>
      </c>
      <c r="E33">
        <f>F33 * 2</f>
      </c>
      <c r="F33">
        <f>G33 + H33</f>
      </c>
      <c r="G33">
        <v>20</v>
      </c>
      <c r="H33">
        <f>D21</f>
      </c>
    </row>
    <row r="34">
      <c r="A34" t="str">
        <v>Edward Obi</v>
      </c>
      <c r="B34">
        <f>IF(C34 &gt; 0, TEXT(C34 / E34 * 100, "0.00") &amp; "% Missed", IF(C34 &lt; 0, TEXT(-C34 / E34 * 100, "0.00") &amp; "% Overworked", "No Difference"))</f>
      </c>
      <c r="C34">
        <f>E34 - E12</f>
      </c>
      <c r="D34">
        <f>(G34 * 2) - G12</f>
      </c>
      <c r="E34">
        <f>F34 * 2</f>
      </c>
      <c r="F34">
        <f>G34 + H34</f>
      </c>
      <c r="G34">
        <v>22.5</v>
      </c>
      <c r="H34">
        <f>D22</f>
      </c>
    </row>
    <row r="35">
      <c r="A35" t="str">
        <v>Dennis Fisher</v>
      </c>
      <c r="B35">
        <f>IF(C35 &gt; 0, TEXT(C35 / E35 * 100, "0.00") &amp; "% Missed", IF(C35 &lt; 0, TEXT(-C35 / E35 * 100, "0.00") &amp; "% Overworked", "No Difference"))</f>
      </c>
      <c r="C35">
        <f>E35 - E13</f>
      </c>
      <c r="D35">
        <f>(G35 * 2) - G13</f>
      </c>
      <c r="E35">
        <f>F35 * 2</f>
      </c>
      <c r="F35">
        <f>G35 + H35</f>
      </c>
      <c r="G35">
        <v>40</v>
      </c>
      <c r="H35">
        <f>D23</f>
      </c>
    </row>
    <row r="36">
      <c r="A36" t="str">
        <v>Forrest Cordova</v>
      </c>
      <c r="B36">
        <f>IF(C36 &gt; 0, TEXT(C36 / E36 * 100, "0.00") &amp; "% Missed", IF(C36 &lt; 0, TEXT(-C36 / E36 * 100, "0.00") &amp; "% Overworked", "No Difference"))</f>
      </c>
      <c r="C36">
        <f>E36 - E14</f>
      </c>
      <c r="D36">
        <f>(G36 * 2) - G14</f>
      </c>
      <c r="E36">
        <f>F36 * 2</f>
      </c>
      <c r="F36">
        <f>G36 + H36</f>
      </c>
      <c r="G36">
        <v>40</v>
      </c>
      <c r="H36">
        <f>D24</f>
      </c>
    </row>
    <row r="37">
      <c r="A37" t="str">
        <v>Jamie</v>
      </c>
      <c r="B37">
        <f>IF(C37 &gt; 0, TEXT(C37 / E37 * 100, "0.00") &amp; "% Missed", IF(C37 &lt; 0, TEXT(-C37 / E37 * 100, "0.00") &amp; "% Overworked", "No Difference"))</f>
      </c>
      <c r="C37">
        <f>E37 - E15</f>
      </c>
      <c r="D37">
        <f>(G37 * 2) - G15</f>
      </c>
      <c r="E37">
        <f>F37 * 2</f>
      </c>
      <c r="F37">
        <f>G37 + H37</f>
      </c>
      <c r="G37">
        <v>20</v>
      </c>
      <c r="H37">
        <f>D25</f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