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6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https://docs.google.com/document/d/[PLACEHOLDER_FOR_26_PERIOD]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80</v>
      </c>
      <c r="G6">
        <v>40</v>
      </c>
      <c r="H6">
        <v>40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66.5</v>
      </c>
      <c r="G7">
        <v>33.25</v>
      </c>
      <c r="H7">
        <v>33.25</v>
      </c>
      <c r="I7" t="str">
        <v>Short 13.50 hours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87.5</v>
      </c>
      <c r="G8">
        <v>43.75</v>
      </c>
      <c r="H8">
        <v>43.75</v>
      </c>
      <c r="I8" t="str">
        <v>Extra 7.50 hours carry over</v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80</v>
      </c>
      <c r="G9">
        <v>40</v>
      </c>
      <c r="H9">
        <v>40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50</v>
      </c>
      <c r="G10">
        <v>10</v>
      </c>
      <c r="H10">
        <v>40</v>
      </c>
      <c r="I10" t="str">
        <v/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84.83333333333333</v>
      </c>
      <c r="G11">
        <v>42.416666666666664</v>
      </c>
      <c r="H11">
        <v>42.416666666666664</v>
      </c>
      <c r="I11" t="str">
        <v>Extra 4.83 hours carry over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56</v>
      </c>
      <c r="G12" t="str">
        <v/>
      </c>
      <c r="H12">
        <v>56</v>
      </c>
      <c r="I12" t="str">
        <v>Extra 16.00 hours carry over</v>
      </c>
    </row>
    <row r="13">
      <c r="A13" t="str">
        <v>EXPECTED EXPENSES</v>
      </c>
      <c r="B13" t="str">
        <v>Kimai</v>
      </c>
      <c r="C13" t="str">
        <v>Gusto</v>
      </c>
      <c r="D13">
        <f>F13 * F26</f>
      </c>
      <c r="E13">
        <f>F13 + G13</f>
      </c>
      <c r="F13">
        <v>80</v>
      </c>
      <c r="G13">
        <v>40</v>
      </c>
      <c r="H13">
        <v>40</v>
      </c>
      <c r="I13" t="str">
        <v/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200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  <c r="B23">
        <v>0</v>
      </c>
      <c r="C23">
        <f>C23 * 2</f>
      </c>
      <c r="D23">
        <v>20</v>
      </c>
      <c r="E23">
        <f>ROUND(F23 * J23, 2)</f>
      </c>
      <c r="F23">
        <f>ROUND(G23 * H23 * I23, 2)</f>
      </c>
      <c r="G23">
        <v>0</v>
      </c>
      <c r="H23">
        <v>1</v>
      </c>
      <c r="I23">
        <v>1</v>
      </c>
      <c r="J23">
        <v>1</v>
      </c>
    </row>
    <row r="24">
      <c r="A24" t="str">
        <v>Coloring</v>
      </c>
      <c r="B24" t="str">
        <v>3 hours max is acceptable difference</v>
      </c>
      <c r="C24" t="str">
        <v>3 hour+ difference</v>
      </c>
      <c r="D24">
        <v>0</v>
      </c>
      <c r="E24">
        <f>ROUND(F24 * J24, 2)</f>
      </c>
      <c r="F24">
        <f>ROUND(G24 * H24 * I24, 2)</f>
      </c>
      <c r="G24">
        <v>0</v>
      </c>
      <c r="H24">
        <v>1</v>
      </c>
      <c r="I24">
        <v>1</v>
      </c>
      <c r="J24">
        <v>1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  <row r="35">
      <c r="A35" t="str">
        <v>Forrest</v>
      </c>
      <c r="B35">
        <f>IF(C35 &gt; 0, TEXT(C35 / E35 * 100, "0.00") &amp; "% Missed", IF(C35 &lt; 0, TEXT(-C35 / E35 * 100, "0.00") &amp; "% Overworked", "No Difference"))</f>
      </c>
      <c r="C35">
        <f>E35 - E13</f>
      </c>
      <c r="D35">
        <f>(G35 * 2) - G13</f>
      </c>
      <c r="E35">
        <f>F35 * 2</f>
      </c>
      <c r="F35">
        <f>G35 + H35</f>
      </c>
      <c r="G35">
        <v>0</v>
      </c>
      <c r="H35">
        <f>D23</f>
      </c>
    </row>
    <row r="36">
      <c r="A36" t="str">
        <v>Dennis</v>
      </c>
      <c r="B36">
        <f>IF(C36 &gt; 0, TEXT(C36 / E36 * 100, "0.00") &amp; "% Missed", IF(C36 &lt; 0, TEXT(-C36 / E36 * 100, "0.00") &amp; "% Overworked", "No Difference"))</f>
      </c>
      <c r="C36">
        <f>E36 - E14</f>
      </c>
      <c r="D36">
        <f>(G36 * 2) - G14</f>
      </c>
      <c r="E36">
        <f>F36 * 2</f>
      </c>
      <c r="F36">
        <f>G36 + H36</f>
      </c>
      <c r="G36">
        <v>20</v>
      </c>
      <c r="H36">
        <f>D24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