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cfi\"/>
    </mc:Choice>
  </mc:AlternateContent>
  <xr:revisionPtr revIDLastSave="0" documentId="13_ncr:1_{5EF1E1C9-283C-40A8-A4A3-EAF6B543EFCB}" xr6:coauthVersionLast="47" xr6:coauthVersionMax="47" xr10:uidLastSave="{00000000-0000-0000-0000-000000000000}"/>
  <bookViews>
    <workbookView xWindow="-120" yWindow="-120" windowWidth="29040" windowHeight="15720" activeTab="1" xr2:uid="{1AA9BB6B-D9F0-46A3-A13E-8E943A2875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R9" i="2"/>
  <c r="P9" i="2"/>
  <c r="O9" i="2"/>
  <c r="M9" i="2"/>
  <c r="L9" i="2"/>
  <c r="J9" i="2"/>
  <c r="I9" i="2"/>
  <c r="G9" i="2"/>
  <c r="F9" i="2"/>
  <c r="D9" i="2"/>
  <c r="C9" i="2"/>
  <c r="D9" i="1"/>
  <c r="E9" i="1"/>
  <c r="C9" i="1"/>
  <c r="C16" i="1" s="1"/>
  <c r="S16" i="2" l="1"/>
  <c r="S10" i="2"/>
  <c r="S12" i="2"/>
  <c r="R16" i="2"/>
  <c r="R12" i="2"/>
  <c r="R10" i="2"/>
  <c r="P16" i="2"/>
  <c r="P12" i="2"/>
  <c r="P10" i="2"/>
  <c r="O12" i="2"/>
  <c r="O10" i="2"/>
  <c r="O16" i="2"/>
  <c r="M12" i="2"/>
  <c r="M16" i="2"/>
  <c r="M10" i="2"/>
  <c r="L16" i="2"/>
  <c r="L10" i="2"/>
  <c r="L12" i="2"/>
  <c r="J16" i="2"/>
  <c r="J12" i="2"/>
  <c r="J10" i="2"/>
  <c r="I16" i="2"/>
  <c r="I12" i="2"/>
  <c r="I10" i="2"/>
  <c r="G16" i="2"/>
  <c r="G12" i="2"/>
  <c r="G10" i="2"/>
  <c r="F12" i="2"/>
  <c r="F10" i="2"/>
  <c r="F16" i="2"/>
  <c r="D16" i="2"/>
  <c r="D12" i="2"/>
  <c r="D10" i="2"/>
  <c r="C12" i="2"/>
  <c r="C10" i="2"/>
  <c r="C16" i="2"/>
  <c r="D16" i="1"/>
  <c r="D12" i="1"/>
  <c r="D10" i="1"/>
  <c r="E16" i="1"/>
  <c r="E10" i="1"/>
  <c r="E12" i="1"/>
  <c r="C12" i="1"/>
  <c r="C10" i="1"/>
  <c r="S13" i="2" l="1"/>
  <c r="S14" i="2" s="1"/>
  <c r="S17" i="2"/>
  <c r="S18" i="2" s="1"/>
  <c r="R13" i="2"/>
  <c r="R14" i="2" s="1"/>
  <c r="R17" i="2"/>
  <c r="R18" i="2" s="1"/>
  <c r="P17" i="2"/>
  <c r="P18" i="2" s="1"/>
  <c r="P13" i="2"/>
  <c r="P14" i="2" s="1"/>
  <c r="O13" i="2"/>
  <c r="O14" i="2" s="1"/>
  <c r="O17" i="2"/>
  <c r="O18" i="2" s="1"/>
  <c r="M13" i="2"/>
  <c r="M14" i="2" s="1"/>
  <c r="M17" i="2"/>
  <c r="M18" i="2" s="1"/>
  <c r="L17" i="2"/>
  <c r="L18" i="2" s="1"/>
  <c r="L13" i="2"/>
  <c r="L14" i="2" s="1"/>
  <c r="J13" i="2"/>
  <c r="J14" i="2" s="1"/>
  <c r="J17" i="2"/>
  <c r="J18" i="2" s="1"/>
  <c r="I13" i="2"/>
  <c r="I14" i="2" s="1"/>
  <c r="I17" i="2"/>
  <c r="I18" i="2" s="1"/>
  <c r="G13" i="2"/>
  <c r="G14" i="2" s="1"/>
  <c r="G17" i="2"/>
  <c r="G18" i="2" s="1"/>
  <c r="F13" i="2"/>
  <c r="F14" i="2" s="1"/>
  <c r="F17" i="2"/>
  <c r="F18" i="2" s="1"/>
  <c r="D17" i="2"/>
  <c r="D18" i="2" s="1"/>
  <c r="D13" i="2"/>
  <c r="D14" i="2" s="1"/>
  <c r="C17" i="2"/>
  <c r="C18" i="2" s="1"/>
  <c r="C13" i="2"/>
  <c r="C14" i="2" s="1"/>
  <c r="D17" i="1"/>
  <c r="D18" i="1" s="1"/>
  <c r="D13" i="1"/>
  <c r="D14" i="1" s="1"/>
  <c r="E17" i="1"/>
  <c r="E18" i="1" s="1"/>
  <c r="E13" i="1"/>
  <c r="E14" i="1" s="1"/>
  <c r="C13" i="1"/>
  <c r="C14" i="1" s="1"/>
  <c r="C17" i="1"/>
  <c r="C18" i="1" s="1"/>
</calcChain>
</file>

<file path=xl/sharedStrings.xml><?xml version="1.0" encoding="utf-8"?>
<sst xmlns="http://schemas.openxmlformats.org/spreadsheetml/2006/main" count="40" uniqueCount="20">
  <si>
    <t>S</t>
  </si>
  <si>
    <t>K</t>
  </si>
  <si>
    <t>T</t>
  </si>
  <si>
    <t>Stock Price</t>
  </si>
  <si>
    <t>Strike Price</t>
  </si>
  <si>
    <t>Time to Expiration</t>
  </si>
  <si>
    <t>Volatility</t>
  </si>
  <si>
    <t>sigma</t>
  </si>
  <si>
    <t>Risk-free Rate</t>
  </si>
  <si>
    <t>r</t>
  </si>
  <si>
    <t>Dividend Yield</t>
  </si>
  <si>
    <t>q</t>
  </si>
  <si>
    <t>Call</t>
  </si>
  <si>
    <t>Put</t>
  </si>
  <si>
    <t>d1</t>
  </si>
  <si>
    <t>d2</t>
  </si>
  <si>
    <t>N(d1)</t>
  </si>
  <si>
    <t>N(d2)</t>
  </si>
  <si>
    <t>N(-d1)</t>
  </si>
  <si>
    <t>N(-d2)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</si>
</sst>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933-6070-48F0-AA98-EA810AE9785A}">
  <dimension ref="A2:E18"/>
  <sheetViews>
    <sheetView workbookViewId="0">
      <selection activeCell="E2" sqref="E2"/>
    </sheetView>
  </sheetViews>
  <sheetFormatPr defaultRowHeight="15" x14ac:dyDescent="0.25"/>
  <cols>
    <col min="1" max="1" width="16.85546875" bestFit="1" customWidth="1"/>
    <col min="3" max="5" width="12.85546875" customWidth="1"/>
  </cols>
  <sheetData>
    <row r="2" spans="1:5" x14ac:dyDescent="0.25">
      <c r="A2" t="s">
        <v>3</v>
      </c>
      <c r="B2" t="s">
        <v>0</v>
      </c>
      <c r="C2">
        <v>10</v>
      </c>
      <c r="D2">
        <v>30</v>
      </c>
      <c r="E2">
        <v>10</v>
      </c>
    </row>
    <row r="3" spans="1:5" x14ac:dyDescent="0.25">
      <c r="A3" t="s">
        <v>4</v>
      </c>
      <c r="B3" t="s">
        <v>1</v>
      </c>
      <c r="C3">
        <v>10</v>
      </c>
      <c r="D3">
        <v>25</v>
      </c>
      <c r="E3">
        <v>15</v>
      </c>
    </row>
    <row r="4" spans="1:5" x14ac:dyDescent="0.25">
      <c r="A4" t="s">
        <v>5</v>
      </c>
      <c r="B4" t="s">
        <v>2</v>
      </c>
      <c r="C4">
        <v>5</v>
      </c>
      <c r="D4">
        <v>3</v>
      </c>
      <c r="E4">
        <v>8</v>
      </c>
    </row>
    <row r="5" spans="1:5" x14ac:dyDescent="0.25">
      <c r="A5" t="s">
        <v>6</v>
      </c>
      <c r="B5" t="s">
        <v>7</v>
      </c>
      <c r="C5" s="1">
        <v>0.45</v>
      </c>
      <c r="D5" s="1">
        <v>0.2</v>
      </c>
      <c r="E5" s="1">
        <v>0.9</v>
      </c>
    </row>
    <row r="6" spans="1:5" x14ac:dyDescent="0.25">
      <c r="A6" t="s">
        <v>8</v>
      </c>
      <c r="B6" t="s">
        <v>9</v>
      </c>
      <c r="C6" s="1">
        <v>0.05</v>
      </c>
      <c r="D6" s="1">
        <v>0.01</v>
      </c>
      <c r="E6" s="1">
        <v>0.03</v>
      </c>
    </row>
    <row r="7" spans="1:5" x14ac:dyDescent="0.25">
      <c r="A7" t="s">
        <v>10</v>
      </c>
      <c r="B7" t="s">
        <v>11</v>
      </c>
      <c r="C7" s="1">
        <v>0</v>
      </c>
      <c r="D7" s="1">
        <v>0</v>
      </c>
      <c r="E7" s="1">
        <v>0</v>
      </c>
    </row>
    <row r="9" spans="1:5" x14ac:dyDescent="0.25">
      <c r="A9" t="s">
        <v>14</v>
      </c>
      <c r="C9" s="2">
        <f>(LN(C2/C3)+(C6-C7+1/2*C5^2)*C4)/(C5*SQRT(C4))</f>
        <v>0.75156729243742915</v>
      </c>
      <c r="D9" s="2">
        <f t="shared" ref="D9:E9" si="0">(LN(D2/D3)+(D6-D7+1/2*D5^2)*D4)/(D5*SQRT(D4))</f>
        <v>0.78612462060563837</v>
      </c>
      <c r="E9" s="2">
        <f t="shared" si="0"/>
        <v>1.2077913728063143</v>
      </c>
    </row>
    <row r="10" spans="1:5" x14ac:dyDescent="0.25">
      <c r="A10" t="s">
        <v>15</v>
      </c>
      <c r="C10" s="2">
        <f>C9-(C5*SQRT(C4))</f>
        <v>-0.2546632974374764</v>
      </c>
      <c r="D10" s="2">
        <f t="shared" ref="D10:E10" si="1">D9-(D5*SQRT(D4))</f>
        <v>0.43971445909186291</v>
      </c>
      <c r="E10" s="2">
        <f t="shared" si="1"/>
        <v>-1.3377930394652571</v>
      </c>
    </row>
    <row r="11" spans="1:5" x14ac:dyDescent="0.25">
      <c r="C11" s="2"/>
      <c r="D11" s="2"/>
      <c r="E11" s="2"/>
    </row>
    <row r="12" spans="1:5" x14ac:dyDescent="0.25">
      <c r="A12" t="s">
        <v>16</v>
      </c>
      <c r="C12" s="2">
        <f>NORMSDIST(C9)</f>
        <v>0.77384434056540097</v>
      </c>
      <c r="D12" s="2">
        <f t="shared" ref="D12:E12" si="2">NORMSDIST(D9)</f>
        <v>0.78410275921225248</v>
      </c>
      <c r="E12" s="2">
        <f t="shared" si="2"/>
        <v>0.88643623962167872</v>
      </c>
    </row>
    <row r="13" spans="1:5" x14ac:dyDescent="0.25">
      <c r="A13" t="s">
        <v>17</v>
      </c>
      <c r="C13" s="2">
        <f>NORMSDIST(C10)</f>
        <v>0.39949158307726518</v>
      </c>
      <c r="D13" s="2">
        <f t="shared" ref="D13:E13" si="3">NORMSDIST(D10)</f>
        <v>0.66992803552159108</v>
      </c>
      <c r="E13" s="2">
        <f t="shared" si="3"/>
        <v>9.0481955761883073E-2</v>
      </c>
    </row>
    <row r="14" spans="1:5" x14ac:dyDescent="0.25">
      <c r="A14" t="s">
        <v>12</v>
      </c>
      <c r="C14" s="2">
        <f>C2*EXP(-C7*C4)*C12-C3*EXP(-C6*C4)*C13</f>
        <v>4.6271998283439171</v>
      </c>
      <c r="D14" s="2">
        <f t="shared" ref="D14:E14" si="4">D2*EXP(-D7*D4)*D12-D3*EXP(-D6*D4)*D13</f>
        <v>7.2698660295962121</v>
      </c>
      <c r="E14" s="2">
        <f t="shared" si="4"/>
        <v>7.7967279863254584</v>
      </c>
    </row>
    <row r="15" spans="1:5" x14ac:dyDescent="0.25">
      <c r="C15" s="2"/>
      <c r="D15" s="2"/>
      <c r="E15" s="2"/>
    </row>
    <row r="16" spans="1:5" x14ac:dyDescent="0.25">
      <c r="A16" t="s">
        <v>18</v>
      </c>
      <c r="C16" s="2">
        <f>NORMSDIST(-C9)</f>
        <v>0.22615565943459898</v>
      </c>
      <c r="D16" s="2">
        <f t="shared" ref="D16:E16" si="5">NORMSDIST(-D9)</f>
        <v>0.21589724078774758</v>
      </c>
      <c r="E16" s="2">
        <f t="shared" si="5"/>
        <v>0.11356376037832125</v>
      </c>
    </row>
    <row r="17" spans="1:5" x14ac:dyDescent="0.25">
      <c r="A17" t="s">
        <v>19</v>
      </c>
      <c r="C17" s="2">
        <f>NORMSDIST(-C10)</f>
        <v>0.60050841692273482</v>
      </c>
      <c r="D17" s="2">
        <f t="shared" ref="D17:E17" si="6">NORMSDIST(-D10)</f>
        <v>0.33007196447840892</v>
      </c>
      <c r="E17" s="2">
        <f t="shared" si="6"/>
        <v>0.90951804423811689</v>
      </c>
    </row>
    <row r="18" spans="1:5" x14ac:dyDescent="0.25">
      <c r="A18" t="s">
        <v>13</v>
      </c>
      <c r="C18" s="2">
        <f>C3*EXP(-C6*C4)*C17-C2*EXP(-C7*C4)*C16</f>
        <v>2.4152076590579661</v>
      </c>
      <c r="D18" s="2">
        <f t="shared" ref="D18:E18" si="7">D3*EXP(-D6*D4)*D17-D2*EXP(-D7*D4)*D16</f>
        <v>1.5310043683089178</v>
      </c>
      <c r="E18" s="2">
        <f t="shared" si="7"/>
        <v>9.5961459023237587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8520-DE1D-4ACD-B7B8-A1B821557F1F}">
  <dimension ref="A2:S18"/>
  <sheetViews>
    <sheetView tabSelected="1" workbookViewId="0">
      <selection activeCell="S7" sqref="S7"/>
    </sheetView>
  </sheetViews>
  <sheetFormatPr defaultRowHeight="15" x14ac:dyDescent="0.25"/>
  <cols>
    <col min="1" max="1" width="16.85546875" bestFit="1" customWidth="1"/>
    <col min="3" max="7" width="12.85546875" customWidth="1"/>
    <col min="9" max="10" width="12.85546875" customWidth="1"/>
    <col min="12" max="13" width="12.85546875" customWidth="1"/>
    <col min="15" max="16" width="12.85546875" customWidth="1"/>
    <col min="18" max="19" width="12.85546875" customWidth="1"/>
  </cols>
  <sheetData>
    <row r="2" spans="1:19" x14ac:dyDescent="0.25">
      <c r="A2" t="s">
        <v>3</v>
      </c>
      <c r="B2" t="s">
        <v>0</v>
      </c>
      <c r="C2">
        <v>10</v>
      </c>
      <c r="D2">
        <v>15</v>
      </c>
      <c r="F2">
        <v>10</v>
      </c>
      <c r="G2">
        <v>10</v>
      </c>
      <c r="I2">
        <v>10</v>
      </c>
      <c r="J2">
        <v>10</v>
      </c>
      <c r="L2">
        <v>10</v>
      </c>
      <c r="M2">
        <v>10</v>
      </c>
      <c r="O2">
        <v>10</v>
      </c>
      <c r="P2">
        <v>10</v>
      </c>
      <c r="R2">
        <v>10</v>
      </c>
      <c r="S2">
        <v>16</v>
      </c>
    </row>
    <row r="3" spans="1:19" x14ac:dyDescent="0.25">
      <c r="A3" t="s">
        <v>4</v>
      </c>
      <c r="B3" t="s">
        <v>1</v>
      </c>
      <c r="C3">
        <v>10</v>
      </c>
      <c r="D3">
        <v>10</v>
      </c>
      <c r="F3">
        <v>10</v>
      </c>
      <c r="G3">
        <v>15</v>
      </c>
      <c r="I3">
        <v>10</v>
      </c>
      <c r="J3">
        <v>10</v>
      </c>
      <c r="L3">
        <v>10</v>
      </c>
      <c r="M3">
        <v>10</v>
      </c>
      <c r="O3">
        <v>10</v>
      </c>
      <c r="P3">
        <v>10</v>
      </c>
      <c r="R3">
        <v>10</v>
      </c>
      <c r="S3">
        <v>12</v>
      </c>
    </row>
    <row r="4" spans="1:19" x14ac:dyDescent="0.25">
      <c r="A4" t="s">
        <v>5</v>
      </c>
      <c r="B4" t="s">
        <v>2</v>
      </c>
      <c r="C4">
        <v>5</v>
      </c>
      <c r="D4">
        <v>5</v>
      </c>
      <c r="F4">
        <v>5</v>
      </c>
      <c r="G4">
        <v>5</v>
      </c>
      <c r="I4">
        <v>5</v>
      </c>
      <c r="J4">
        <v>10</v>
      </c>
      <c r="L4">
        <v>5</v>
      </c>
      <c r="M4">
        <v>5</v>
      </c>
      <c r="O4">
        <v>5</v>
      </c>
      <c r="P4">
        <v>5</v>
      </c>
      <c r="R4">
        <v>5</v>
      </c>
      <c r="S4">
        <v>5</v>
      </c>
    </row>
    <row r="5" spans="1:19" x14ac:dyDescent="0.25">
      <c r="A5" t="s">
        <v>6</v>
      </c>
      <c r="B5" t="s">
        <v>7</v>
      </c>
      <c r="C5" s="1">
        <v>0.45</v>
      </c>
      <c r="D5" s="1">
        <v>0.45</v>
      </c>
      <c r="E5" s="1"/>
      <c r="F5" s="1">
        <v>0.45</v>
      </c>
      <c r="G5" s="1">
        <v>0.45</v>
      </c>
      <c r="I5" s="1">
        <v>0.45</v>
      </c>
      <c r="J5" s="1">
        <v>0.45</v>
      </c>
      <c r="L5" s="1">
        <v>0.45</v>
      </c>
      <c r="M5" s="1">
        <v>0.6</v>
      </c>
      <c r="O5" s="1">
        <v>0.45</v>
      </c>
      <c r="P5" s="1">
        <v>0.45</v>
      </c>
      <c r="R5" s="1">
        <v>0.45</v>
      </c>
      <c r="S5" s="1">
        <v>0.45</v>
      </c>
    </row>
    <row r="6" spans="1:19" x14ac:dyDescent="0.25">
      <c r="A6" t="s">
        <v>8</v>
      </c>
      <c r="B6" t="s">
        <v>9</v>
      </c>
      <c r="C6" s="1">
        <v>0.05</v>
      </c>
      <c r="D6" s="1">
        <v>0.05</v>
      </c>
      <c r="E6" s="1"/>
      <c r="F6" s="1">
        <v>0.05</v>
      </c>
      <c r="G6" s="1">
        <v>0.05</v>
      </c>
      <c r="I6" s="1">
        <v>0.05</v>
      </c>
      <c r="J6" s="1">
        <v>0.05</v>
      </c>
      <c r="L6" s="1">
        <v>0.05</v>
      </c>
      <c r="M6" s="1">
        <v>0.05</v>
      </c>
      <c r="O6" s="1">
        <v>0.05</v>
      </c>
      <c r="P6" s="1">
        <v>0.03</v>
      </c>
      <c r="R6" s="1">
        <v>0.05</v>
      </c>
      <c r="S6" s="1">
        <v>0.05</v>
      </c>
    </row>
    <row r="7" spans="1:19" x14ac:dyDescent="0.25">
      <c r="A7" t="s">
        <v>10</v>
      </c>
      <c r="B7" t="s">
        <v>11</v>
      </c>
      <c r="C7" s="1">
        <v>0</v>
      </c>
      <c r="D7" s="1">
        <v>0</v>
      </c>
      <c r="E7" s="1"/>
      <c r="F7" s="1">
        <v>0</v>
      </c>
      <c r="G7" s="1">
        <v>0</v>
      </c>
      <c r="I7" s="1">
        <v>0</v>
      </c>
      <c r="J7" s="1">
        <v>0</v>
      </c>
      <c r="L7" s="1">
        <v>0</v>
      </c>
      <c r="M7" s="1">
        <v>0</v>
      </c>
      <c r="O7" s="1">
        <v>0</v>
      </c>
      <c r="P7" s="1">
        <v>0</v>
      </c>
      <c r="R7" s="1">
        <v>0</v>
      </c>
      <c r="S7" s="1">
        <v>0</v>
      </c>
    </row>
    <row r="9" spans="1:19" x14ac:dyDescent="0.25">
      <c r="A9" t="s">
        <v>14</v>
      </c>
      <c r="C9" s="2">
        <f>(LN(C2/C3)+(C6-C7+1/2*C5^2)*C4)/(C5*SQRT(C4))</f>
        <v>0.75156729243742915</v>
      </c>
      <c r="D9" s="2">
        <f t="shared" ref="D9:F9" si="0">(LN(D2/D3)+(D6-D7+1/2*D5^2)*D4)/(D5*SQRT(D4))</f>
        <v>1.1545217565414987</v>
      </c>
      <c r="E9" s="2"/>
      <c r="F9" s="2">
        <f>(LN(F2/F3)+(F6-F7+1/2*F5^2)*F4)/(F5*SQRT(F4))</f>
        <v>0.75156729243742915</v>
      </c>
      <c r="G9" s="2">
        <f>(LN(G2/G3)+(G6-G7+1/2*G5^2)*G4)/(G5*SQRT(G4))</f>
        <v>0.34861282833335955</v>
      </c>
      <c r="I9" s="2">
        <f>(LN(I2/I3)+(I6-I7+1/2*I5^2)*I4)/(I5*SQRT(I4))</f>
        <v>0.75156729243742915</v>
      </c>
      <c r="J9" s="2">
        <f>(LN(J2/J3)+(J6-J7+1/2*J5^2)*J4)/(J5*SQRT(J4))</f>
        <v>1.0628766580010385</v>
      </c>
      <c r="L9" s="2">
        <f>(LN(L2/L3)+(L6-L7+1/2*L5^2)*L4)/(L5*SQRT(L4))</f>
        <v>0.75156729243742915</v>
      </c>
      <c r="M9" s="2">
        <f>(LN(M2/M3)+(M6-M7+1/2*M5^2)*M4)/(M5*SQRT(M4))</f>
        <v>0.85715939137491926</v>
      </c>
      <c r="O9" s="2">
        <f>(LN(O2/O3)+(O6-O7+1/2*O5^2)*O4)/(O5*SQRT(O4))</f>
        <v>0.75156729243742915</v>
      </c>
      <c r="P9" s="2">
        <f>(LN(P2/P3)+(P6-P7+1/2*P5^2)*P4)/(P5*SQRT(P4))</f>
        <v>0.65218649343743851</v>
      </c>
      <c r="R9" s="2">
        <f>(LN(R2/R3)+(R6-R7+1/2*R5^2)*R4)/(R5*SQRT(R4))</f>
        <v>0.75156729243742915</v>
      </c>
      <c r="S9" s="2">
        <f>(LN(S2/S3)+(S6-S7+1/2*S5^2)*S4)/(S5*SQRT(S4))</f>
        <v>1.0374680346197409</v>
      </c>
    </row>
    <row r="10" spans="1:19" x14ac:dyDescent="0.25">
      <c r="A10" t="s">
        <v>15</v>
      </c>
      <c r="C10" s="2">
        <f>C9-(C5*SQRT(C4))</f>
        <v>-0.2546632974374764</v>
      </c>
      <c r="D10" s="2">
        <f t="shared" ref="D10:F10" si="1">D9-(D5*SQRT(D4))</f>
        <v>0.14829116666659314</v>
      </c>
      <c r="E10" s="2"/>
      <c r="F10" s="2">
        <f>F9-(F5*SQRT(F4))</f>
        <v>-0.2546632974374764</v>
      </c>
      <c r="G10" s="2">
        <f>G9-(G5*SQRT(G4))</f>
        <v>-0.65761776154154594</v>
      </c>
      <c r="I10" s="2">
        <f>I9-(I5*SQRT(I4))</f>
        <v>-0.2546632974374764</v>
      </c>
      <c r="J10" s="2">
        <f>J9-(J5*SQRT(J4))</f>
        <v>-0.36014828907473229</v>
      </c>
      <c r="L10" s="2">
        <f>L9-(L5*SQRT(L4))</f>
        <v>-0.2546632974374764</v>
      </c>
      <c r="M10" s="2">
        <f>M9-(M5*SQRT(M4))</f>
        <v>-0.48448139512495458</v>
      </c>
      <c r="O10" s="2">
        <f>O9-(O5*SQRT(O4))</f>
        <v>-0.2546632974374764</v>
      </c>
      <c r="P10" s="2">
        <f>P9-(P5*SQRT(P4))</f>
        <v>-0.35404409643746704</v>
      </c>
      <c r="R10" s="2">
        <f>R9-(R5*SQRT(R4))</f>
        <v>-0.2546632974374764</v>
      </c>
      <c r="S10" s="2">
        <f>S9-(S5*SQRT(S4))</f>
        <v>3.1237444744835363E-2</v>
      </c>
    </row>
    <row r="11" spans="1:19" x14ac:dyDescent="0.25">
      <c r="C11" s="2"/>
      <c r="D11" s="2"/>
      <c r="E11" s="2"/>
      <c r="F11" s="2"/>
      <c r="G11" s="2"/>
      <c r="I11" s="2"/>
      <c r="J11" s="2"/>
      <c r="L11" s="2"/>
      <c r="M11" s="2"/>
      <c r="O11" s="2"/>
      <c r="P11" s="2"/>
      <c r="R11" s="2"/>
      <c r="S11" s="2"/>
    </row>
    <row r="12" spans="1:19" x14ac:dyDescent="0.25">
      <c r="A12" t="s">
        <v>16</v>
      </c>
      <c r="C12" s="2">
        <f>NORMSDIST(C9)</f>
        <v>0.77384434056540097</v>
      </c>
      <c r="D12" s="2">
        <f t="shared" ref="D12:F13" si="2">NORMSDIST(D9)</f>
        <v>0.87585683795048119</v>
      </c>
      <c r="E12" s="2"/>
      <c r="F12" s="2">
        <f>NORMSDIST(F9)</f>
        <v>0.77384434056540097</v>
      </c>
      <c r="G12" s="2">
        <f>NORMSDIST(G9)</f>
        <v>0.63631000218521128</v>
      </c>
      <c r="I12" s="2">
        <f>NORMSDIST(I9)</f>
        <v>0.77384434056540097</v>
      </c>
      <c r="J12" s="2">
        <f>NORMSDIST(J9)</f>
        <v>0.85608105514274724</v>
      </c>
      <c r="L12" s="2">
        <f>NORMSDIST(L9)</f>
        <v>0.77384434056540097</v>
      </c>
      <c r="M12" s="2">
        <f>NORMSDIST(M9)</f>
        <v>0.80432159914256762</v>
      </c>
      <c r="O12" s="2">
        <f>NORMSDIST(O9)</f>
        <v>0.77384434056540097</v>
      </c>
      <c r="P12" s="2">
        <f>NORMSDIST(P9)</f>
        <v>0.74285956399793496</v>
      </c>
      <c r="R12" s="2">
        <f>NORMSDIST(R9)</f>
        <v>0.77384434056540097</v>
      </c>
      <c r="S12" s="2">
        <f>NORMSDIST(S9)</f>
        <v>0.85024110724969082</v>
      </c>
    </row>
    <row r="13" spans="1:19" x14ac:dyDescent="0.25">
      <c r="A13" t="s">
        <v>17</v>
      </c>
      <c r="C13" s="2">
        <f>NORMSDIST(C10)</f>
        <v>0.39949158307726518</v>
      </c>
      <c r="D13" s="2">
        <f t="shared" si="2"/>
        <v>0.55894350686673389</v>
      </c>
      <c r="E13" s="2"/>
      <c r="F13" s="2">
        <f>NORMSDIST(F10)</f>
        <v>0.39949158307726518</v>
      </c>
      <c r="G13" s="2">
        <f>NORMSDIST(G10)</f>
        <v>0.25539188925987755</v>
      </c>
      <c r="I13" s="2">
        <f>NORMSDIST(I10)</f>
        <v>0.39949158307726518</v>
      </c>
      <c r="J13" s="2">
        <f>NORMSDIST(J10)</f>
        <v>0.35936812140447161</v>
      </c>
      <c r="L13" s="2">
        <f>NORMSDIST(L10)</f>
        <v>0.39949158307726518</v>
      </c>
      <c r="M13" s="2">
        <f>NORMSDIST(M10)</f>
        <v>0.31402213250250766</v>
      </c>
      <c r="O13" s="2">
        <f>NORMSDIST(O10)</f>
        <v>0.39949158307726518</v>
      </c>
      <c r="P13" s="2">
        <f>NORMSDIST(P10)</f>
        <v>0.36165291826582208</v>
      </c>
      <c r="R13" s="2">
        <f>NORMSDIST(R10)</f>
        <v>0.39949158307726518</v>
      </c>
      <c r="S13" s="2">
        <f>NORMSDIST(S10)</f>
        <v>0.51245991105638566</v>
      </c>
    </row>
    <row r="14" spans="1:19" x14ac:dyDescent="0.25">
      <c r="A14" t="s">
        <v>12</v>
      </c>
      <c r="C14" s="2">
        <f>C2*EXP(-C7*C4)*C12-C3*EXP(-C6*C4)*C13</f>
        <v>4.6271998283439171</v>
      </c>
      <c r="D14" s="2">
        <f t="shared" ref="D14:F14" si="3">D2*EXP(-D7*D4)*D12-D3*EXP(-D6*D4)*D13</f>
        <v>8.7847961608523235</v>
      </c>
      <c r="E14" s="2"/>
      <c r="F14" s="2">
        <f>F2*EXP(-F7*F4)*F12-F3*EXP(-F6*F4)*F13</f>
        <v>4.6271998283439171</v>
      </c>
      <c r="G14" s="2">
        <f>G2*EXP(-G7*G4)*G12-G3*EXP(-G6*G4)*G13</f>
        <v>3.3796089716669404</v>
      </c>
      <c r="I14" s="2">
        <f>I2*EXP(-I7*I4)*I12-I3*EXP(-I6*I4)*I13</f>
        <v>4.6271998283439171</v>
      </c>
      <c r="J14" s="2">
        <f>J2*EXP(-J7*J4)*J12-J3*EXP(-J6*J4)*J13</f>
        <v>6.3811327138760339</v>
      </c>
      <c r="L14" s="2">
        <f>L2*EXP(-L7*L4)*L12-L3*EXP(-L6*L4)*L13</f>
        <v>4.6271998283439171</v>
      </c>
      <c r="M14" s="2">
        <f>M2*EXP(-M7*M4)*M12-M3*EXP(-M6*M4)*M13</f>
        <v>5.5976091644786212</v>
      </c>
      <c r="O14" s="2">
        <f>O2*EXP(-O7*O4)*O12-O3*EXP(-O6*O4)*O13</f>
        <v>4.6271998283439171</v>
      </c>
      <c r="P14" s="2">
        <f>P2*EXP(-P7*P4)*P12-P3*EXP(-P6*P4)*P13</f>
        <v>4.3158201254914239</v>
      </c>
      <c r="R14" s="2">
        <f>R2*EXP(-R7*R4)*R12-R3*EXP(-R6*R4)*R13</f>
        <v>4.6271998283439171</v>
      </c>
      <c r="S14" s="2">
        <f>S2*EXP(-S7*S4)*S12-S3*EXP(-S6*S4)*S13</f>
        <v>8.8146075557140655</v>
      </c>
    </row>
    <row r="15" spans="1:19" x14ac:dyDescent="0.25">
      <c r="C15" s="2"/>
      <c r="D15" s="2"/>
      <c r="E15" s="2"/>
      <c r="F15" s="2"/>
      <c r="G15" s="2"/>
      <c r="I15" s="2"/>
      <c r="J15" s="2"/>
      <c r="L15" s="2"/>
      <c r="M15" s="2"/>
      <c r="O15" s="2"/>
      <c r="P15" s="2"/>
      <c r="R15" s="2"/>
      <c r="S15" s="2"/>
    </row>
    <row r="16" spans="1:19" x14ac:dyDescent="0.25">
      <c r="A16" t="s">
        <v>18</v>
      </c>
      <c r="C16" s="2">
        <f>NORMSDIST(-C9)</f>
        <v>0.22615565943459898</v>
      </c>
      <c r="D16" s="2">
        <f t="shared" ref="D16:F17" si="4">NORMSDIST(-D9)</f>
        <v>0.12414316204951885</v>
      </c>
      <c r="E16" s="2"/>
      <c r="F16" s="2">
        <f>NORMSDIST(-F9)</f>
        <v>0.22615565943459898</v>
      </c>
      <c r="G16" s="2">
        <f>NORMSDIST(-G9)</f>
        <v>0.36368999781478872</v>
      </c>
      <c r="I16" s="2">
        <f>NORMSDIST(-I9)</f>
        <v>0.22615565943459898</v>
      </c>
      <c r="J16" s="2">
        <f>NORMSDIST(-J9)</f>
        <v>0.14391894485725273</v>
      </c>
      <c r="L16" s="2">
        <f>NORMSDIST(-L9)</f>
        <v>0.22615565943459898</v>
      </c>
      <c r="M16" s="2">
        <f>NORMSDIST(-M9)</f>
        <v>0.19567840085743243</v>
      </c>
      <c r="O16" s="2">
        <f>NORMSDIST(-O9)</f>
        <v>0.22615565943459898</v>
      </c>
      <c r="P16" s="2">
        <f>NORMSDIST(-P9)</f>
        <v>0.25714043600206504</v>
      </c>
      <c r="R16" s="2">
        <f>NORMSDIST(-R9)</f>
        <v>0.22615565943459898</v>
      </c>
      <c r="S16" s="2">
        <f>NORMSDIST(-S9)</f>
        <v>0.14975889275030918</v>
      </c>
    </row>
    <row r="17" spans="1:19" x14ac:dyDescent="0.25">
      <c r="A17" t="s">
        <v>19</v>
      </c>
      <c r="C17" s="2">
        <f>NORMSDIST(-C10)</f>
        <v>0.60050841692273482</v>
      </c>
      <c r="D17" s="2">
        <f t="shared" si="4"/>
        <v>0.44105649313326611</v>
      </c>
      <c r="E17" s="2"/>
      <c r="F17" s="2">
        <f>NORMSDIST(-F10)</f>
        <v>0.60050841692273482</v>
      </c>
      <c r="G17" s="2">
        <f>NORMSDIST(-G10)</f>
        <v>0.74460811074012245</v>
      </c>
      <c r="I17" s="2">
        <f>NORMSDIST(-I10)</f>
        <v>0.60050841692273482</v>
      </c>
      <c r="J17" s="2">
        <f>NORMSDIST(-J10)</f>
        <v>0.64063187859552839</v>
      </c>
      <c r="L17" s="2">
        <f>NORMSDIST(-L10)</f>
        <v>0.60050841692273482</v>
      </c>
      <c r="M17" s="2">
        <f>NORMSDIST(-M10)</f>
        <v>0.68597786749749234</v>
      </c>
      <c r="O17" s="2">
        <f>NORMSDIST(-O10)</f>
        <v>0.60050841692273482</v>
      </c>
      <c r="P17" s="2">
        <f>NORMSDIST(-P10)</f>
        <v>0.63834708173417787</v>
      </c>
      <c r="R17" s="2">
        <f>NORMSDIST(-R10)</f>
        <v>0.60050841692273482</v>
      </c>
      <c r="S17" s="2">
        <f>NORMSDIST(-S10)</f>
        <v>0.48754008894361434</v>
      </c>
    </row>
    <row r="18" spans="1:19" x14ac:dyDescent="0.25">
      <c r="A18" t="s">
        <v>13</v>
      </c>
      <c r="C18" s="2">
        <f>C3*EXP(-C6*C4)*C17-C2*EXP(-C7*C4)*C16</f>
        <v>2.4152076590579661</v>
      </c>
      <c r="D18" s="2">
        <f t="shared" ref="D18:F18" si="5">D3*EXP(-D6*D4)*D17-D2*EXP(-D7*D4)*D16</f>
        <v>1.572803991566371</v>
      </c>
      <c r="E18" s="2"/>
      <c r="F18" s="2">
        <f>F3*EXP(-F6*F4)*F17-F2*EXP(-F7*F4)*F16</f>
        <v>2.4152076590579661</v>
      </c>
      <c r="G18" s="2">
        <f>G3*EXP(-G6*G4)*G17-G2*EXP(-G7*G4)*G16</f>
        <v>5.0616207177380126</v>
      </c>
      <c r="I18" s="2">
        <f>I3*EXP(-I6*I4)*I17-I2*EXP(-I7*I4)*I16</f>
        <v>2.4152076590579661</v>
      </c>
      <c r="J18" s="2">
        <f>J3*EXP(-J6*J4)*J17-J2*EXP(-J7*J4)*J16</f>
        <v>2.4464393110023677</v>
      </c>
      <c r="L18" s="2">
        <f>L3*EXP(-L6*L4)*L17-L2*EXP(-L7*L4)*L16</f>
        <v>2.4152076590579661</v>
      </c>
      <c r="M18" s="2">
        <f>M3*EXP(-M6*M4)*M17-M2*EXP(-M7*M4)*M16</f>
        <v>3.3856169951926702</v>
      </c>
      <c r="O18" s="2">
        <f>O3*EXP(-O6*O4)*O17-O2*EXP(-O7*O4)*O16</f>
        <v>2.4152076590579661</v>
      </c>
      <c r="P18" s="2">
        <f>P3*EXP(-P6*P4)*P17-P2*EXP(-P7*P4)*P16</f>
        <v>2.9228998897420015</v>
      </c>
      <c r="R18" s="2">
        <f>R3*EXP(-R6*R4)*R17-R2*EXP(-R7*R4)*R16</f>
        <v>2.4152076590579661</v>
      </c>
      <c r="S18" s="2">
        <f>S3*EXP(-S6*S4)*S17-S2*EXP(-S7*S4)*S16</f>
        <v>2.1602169525709236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2024-06-25T18:50:56Z</dcterms:created>
  <dcterms:modified xsi:type="dcterms:W3CDTF">2024-07-31T18:10:15Z</dcterms:modified>
</cp:coreProperties>
</file>