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t\PycharmProjects\pyvalfx\tests\dlom\"/>
    </mc:Choice>
  </mc:AlternateContent>
  <xr:revisionPtr revIDLastSave="0" documentId="13_ncr:1_{EB0C0D81-ADDF-4F03-99F6-164544D43040}" xr6:coauthVersionLast="47" xr6:coauthVersionMax="47" xr10:uidLastSave="{00000000-0000-0000-0000-000000000000}"/>
  <bookViews>
    <workbookView xWindow="-120" yWindow="-120" windowWidth="29040" windowHeight="15720" xr2:uid="{1AA9BB6B-D9F0-46A3-A13E-8E943A287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D25" i="1"/>
  <c r="E25" i="1"/>
  <c r="F25" i="1"/>
  <c r="G25" i="1"/>
  <c r="C25" i="1"/>
  <c r="C27" i="1" s="1"/>
  <c r="D12" i="1"/>
  <c r="E12" i="1"/>
  <c r="F12" i="1"/>
  <c r="G12" i="1"/>
  <c r="D13" i="1"/>
  <c r="E13" i="1"/>
  <c r="F13" i="1"/>
  <c r="G13" i="1"/>
  <c r="D15" i="1"/>
  <c r="E15" i="1"/>
  <c r="F15" i="1"/>
  <c r="G15" i="1"/>
  <c r="D16" i="1"/>
  <c r="E16" i="1"/>
  <c r="F16" i="1"/>
  <c r="G16" i="1"/>
  <c r="D17" i="1"/>
  <c r="E17" i="1"/>
  <c r="F17" i="1"/>
  <c r="G17" i="1"/>
  <c r="C13" i="1"/>
  <c r="C12" i="1"/>
  <c r="C15" i="1" s="1"/>
  <c r="D20" i="1"/>
  <c r="E20" i="1"/>
  <c r="F20" i="1"/>
  <c r="G20" i="1"/>
  <c r="C20" i="1"/>
  <c r="C21" i="1" s="1"/>
  <c r="G21" i="1" l="1"/>
  <c r="G24" i="1" s="1"/>
  <c r="G23" i="1"/>
  <c r="E21" i="1"/>
  <c r="E24" i="1" s="1"/>
  <c r="E23" i="1"/>
  <c r="D21" i="1"/>
  <c r="D24" i="1" s="1"/>
  <c r="D23" i="1"/>
  <c r="F23" i="1"/>
  <c r="F21" i="1"/>
  <c r="F24" i="1" s="1"/>
  <c r="C23" i="1"/>
  <c r="C24" i="1"/>
  <c r="C16" i="1" l="1"/>
  <c r="C17" i="1" l="1"/>
</calcChain>
</file>

<file path=xl/sharedStrings.xml><?xml version="1.0" encoding="utf-8"?>
<sst xmlns="http://schemas.openxmlformats.org/spreadsheetml/2006/main" count="25" uniqueCount="20">
  <si>
    <t>S</t>
  </si>
  <si>
    <t>K</t>
  </si>
  <si>
    <t>T</t>
  </si>
  <si>
    <t>Time to Expiration</t>
  </si>
  <si>
    <t>Risk-free Rate</t>
  </si>
  <si>
    <t>r</t>
  </si>
  <si>
    <t>Dividend Yield</t>
  </si>
  <si>
    <t>q</t>
  </si>
  <si>
    <t>Put</t>
  </si>
  <si>
    <t>d1</t>
  </si>
  <si>
    <t>d2</t>
  </si>
  <si>
    <t>N(-d1)</t>
  </si>
  <si>
    <t>N(-d2)</t>
  </si>
  <si>
    <t>Volatility (Preferred)</t>
  </si>
  <si>
    <t>Volatility (Common)</t>
  </si>
  <si>
    <t>Common DLOM</t>
  </si>
  <si>
    <t>Preferred DLOM</t>
  </si>
  <si>
    <t>Differential DLOM</t>
  </si>
  <si>
    <t>sigma_preferred</t>
  </si>
  <si>
    <t>sigma_common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</si>
</sst>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%"/>
    <numFmt numFmtId="166" formatCode="0.0"/>
  </numFmts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1933-6070-48F0-AA98-EA810AE9785A}">
  <dimension ref="A2:G27"/>
  <sheetViews>
    <sheetView tabSelected="1" workbookViewId="0">
      <selection activeCell="C10" sqref="C10"/>
    </sheetView>
  </sheetViews>
  <sheetFormatPr defaultRowHeight="15" x14ac:dyDescent="0.25"/>
  <cols>
    <col min="1" max="1" width="18.85546875" bestFit="1" customWidth="1"/>
    <col min="2" max="2" width="15.42578125" bestFit="1" customWidth="1"/>
    <col min="3" max="7" width="12.85546875" customWidth="1"/>
  </cols>
  <sheetData>
    <row r="2" spans="1:7" x14ac:dyDescent="0.25">
      <c r="A2" t="s">
        <v>3</v>
      </c>
      <c r="B2" t="s">
        <v>2</v>
      </c>
      <c r="C2" s="5">
        <v>5</v>
      </c>
      <c r="D2" s="5">
        <v>2</v>
      </c>
      <c r="E2" s="5">
        <v>10</v>
      </c>
      <c r="F2" s="5">
        <v>5</v>
      </c>
      <c r="G2" s="5">
        <v>8</v>
      </c>
    </row>
    <row r="3" spans="1:7" x14ac:dyDescent="0.25">
      <c r="A3" t="s">
        <v>13</v>
      </c>
      <c r="B3" t="s">
        <v>18</v>
      </c>
      <c r="C3" s="1">
        <v>0.45</v>
      </c>
      <c r="D3" s="1">
        <v>0.2</v>
      </c>
      <c r="E3" s="1">
        <v>0.9</v>
      </c>
      <c r="F3" s="1">
        <v>0.45</v>
      </c>
      <c r="G3" s="1">
        <v>0.3</v>
      </c>
    </row>
    <row r="4" spans="1:7" x14ac:dyDescent="0.25">
      <c r="A4" t="s">
        <v>14</v>
      </c>
      <c r="B4" t="s">
        <v>19</v>
      </c>
      <c r="C4" s="1">
        <v>0.6</v>
      </c>
      <c r="D4" s="1">
        <v>0.4</v>
      </c>
      <c r="E4" s="1">
        <v>1.2</v>
      </c>
      <c r="F4" s="1">
        <v>0.9</v>
      </c>
      <c r="G4" s="1">
        <v>0.6</v>
      </c>
    </row>
    <row r="5" spans="1:7" x14ac:dyDescent="0.25">
      <c r="A5" t="s">
        <v>4</v>
      </c>
      <c r="B5" t="s">
        <v>5</v>
      </c>
      <c r="C5" s="1">
        <v>0.05</v>
      </c>
      <c r="D5" s="1">
        <v>0.01</v>
      </c>
      <c r="E5" s="1">
        <v>0.03</v>
      </c>
      <c r="F5" s="1">
        <v>0.03</v>
      </c>
      <c r="G5" s="1">
        <v>0.03</v>
      </c>
    </row>
    <row r="6" spans="1:7" x14ac:dyDescent="0.25">
      <c r="A6" t="s">
        <v>6</v>
      </c>
      <c r="B6" t="s">
        <v>7</v>
      </c>
      <c r="C6" s="1">
        <v>0</v>
      </c>
      <c r="D6" s="1">
        <v>0</v>
      </c>
      <c r="E6" s="1">
        <v>0</v>
      </c>
      <c r="F6" s="1">
        <v>0.01</v>
      </c>
      <c r="G6" s="1">
        <v>0.05</v>
      </c>
    </row>
    <row r="8" spans="1:7" x14ac:dyDescent="0.25">
      <c r="B8" s="3" t="s">
        <v>0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25">
      <c r="B9" s="3" t="s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1" spans="1:7" x14ac:dyDescent="0.25">
      <c r="A11" t="s">
        <v>16</v>
      </c>
    </row>
    <row r="12" spans="1:7" x14ac:dyDescent="0.25">
      <c r="A12" t="s">
        <v>9</v>
      </c>
      <c r="C12" s="2">
        <f>(LN(C8/C9)+(C5-C6+1/2*C3^2)*C2)/(C3*SQRT(C2))</f>
        <v>0.75156729243742915</v>
      </c>
      <c r="D12" s="2">
        <f t="shared" ref="D12:G12" si="0">(LN(D8/D9)+(D5-D6+1/2*D3^2)*D2)/(D3*SQRT(D2))</f>
        <v>0.21213203435596426</v>
      </c>
      <c r="E12" s="2">
        <f t="shared" si="0"/>
        <v>1.5284342024147168</v>
      </c>
      <c r="F12" s="2">
        <f t="shared" si="0"/>
        <v>0.60249609393744319</v>
      </c>
      <c r="G12" s="2">
        <f t="shared" si="0"/>
        <v>0.23570226039551578</v>
      </c>
    </row>
    <row r="13" spans="1:7" x14ac:dyDescent="0.25">
      <c r="A13" t="s">
        <v>10</v>
      </c>
      <c r="C13" s="2">
        <f>C12-(C3*SQRT(C2))</f>
        <v>-0.2546632974374764</v>
      </c>
      <c r="D13" s="2">
        <f t="shared" ref="D13:G13" si="1">D12-(D3*SQRT(D2))</f>
        <v>-7.0710678118654807E-2</v>
      </c>
      <c r="E13" s="2">
        <f t="shared" si="1"/>
        <v>-1.3176156917368247</v>
      </c>
      <c r="F13" s="2">
        <f t="shared" si="1"/>
        <v>-0.40373449593746236</v>
      </c>
      <c r="G13" s="2">
        <f t="shared" si="1"/>
        <v>-0.61282587702834124</v>
      </c>
    </row>
    <row r="14" spans="1:7" x14ac:dyDescent="0.25">
      <c r="C14" s="2"/>
      <c r="D14" s="2"/>
      <c r="E14" s="2"/>
      <c r="F14" s="2"/>
      <c r="G14" s="2"/>
    </row>
    <row r="15" spans="1:7" x14ac:dyDescent="0.25">
      <c r="A15" t="s">
        <v>11</v>
      </c>
      <c r="C15" s="2">
        <f t="shared" ref="C15:E16" si="2">NORMSDIST(-C12)</f>
        <v>0.22615565943459898</v>
      </c>
      <c r="D15" s="2">
        <f t="shared" ref="D15:G15" si="3">NORMSDIST(-D12)</f>
        <v>0.41600201428631822</v>
      </c>
      <c r="E15" s="2">
        <f t="shared" si="3"/>
        <v>6.3202384172559758E-2</v>
      </c>
      <c r="F15" s="2">
        <f t="shared" si="3"/>
        <v>0.27342198123617106</v>
      </c>
      <c r="G15" s="2">
        <f t="shared" si="3"/>
        <v>0.40683185788339593</v>
      </c>
    </row>
    <row r="16" spans="1:7" x14ac:dyDescent="0.25">
      <c r="A16" t="s">
        <v>12</v>
      </c>
      <c r="C16" s="2">
        <f t="shared" si="2"/>
        <v>0.60050841692273482</v>
      </c>
      <c r="D16" s="2">
        <f t="shared" ref="D16:G16" si="4">NORMSDIST(-D13)</f>
        <v>0.52818598889850832</v>
      </c>
      <c r="E16" s="2">
        <f t="shared" si="4"/>
        <v>0.90618383500255784</v>
      </c>
      <c r="F16" s="2">
        <f t="shared" si="4"/>
        <v>0.65679601505833562</v>
      </c>
      <c r="G16" s="2">
        <f t="shared" si="4"/>
        <v>0.7300042606852204</v>
      </c>
    </row>
    <row r="17" spans="1:7" x14ac:dyDescent="0.25">
      <c r="A17" t="s">
        <v>8</v>
      </c>
      <c r="C17" s="4">
        <f>C9*EXP(-C5*C2)*C16-C8*EXP(-C6*C2)*C15</f>
        <v>0.24152076590579658</v>
      </c>
      <c r="D17" s="4">
        <f t="shared" ref="D17:G17" si="5">D9*EXP(-D5*D2)*D16-D8*EXP(-D6*D2)*D15</f>
        <v>0.10172519129121615</v>
      </c>
      <c r="E17" s="4">
        <f t="shared" si="5"/>
        <v>0.60811511208457059</v>
      </c>
      <c r="F17" s="4">
        <f t="shared" si="5"/>
        <v>0.30522253518777381</v>
      </c>
      <c r="G17" s="4">
        <f t="shared" si="5"/>
        <v>0.30153414044712301</v>
      </c>
    </row>
    <row r="19" spans="1:7" x14ac:dyDescent="0.25">
      <c r="A19" t="s">
        <v>15</v>
      </c>
    </row>
    <row r="20" spans="1:7" x14ac:dyDescent="0.25">
      <c r="A20" t="s">
        <v>9</v>
      </c>
      <c r="C20" s="2">
        <f>(LN(C8/C9)+(C5-C6+1/2*C4^2)*C2)/(C4*SQRT(C2))</f>
        <v>0.85715939137491926</v>
      </c>
      <c r="D20" s="2">
        <f t="shared" ref="D20:G20" si="6">(LN(D8/D9)+(D5-D6+1/2*D4^2)*D2)/(D4*SQRT(D2))</f>
        <v>0.31819805153394637</v>
      </c>
      <c r="E20" s="2">
        <f t="shared" si="6"/>
        <v>1.9764235376052373</v>
      </c>
      <c r="F20" s="2">
        <f t="shared" si="6"/>
        <v>1.0559209893749004</v>
      </c>
      <c r="G20" s="2">
        <f t="shared" si="6"/>
        <v>0.75424723326565057</v>
      </c>
    </row>
    <row r="21" spans="1:7" x14ac:dyDescent="0.25">
      <c r="A21" t="s">
        <v>10</v>
      </c>
      <c r="C21" s="2">
        <f>C20-(C4*SQRT(C2))</f>
        <v>-0.48448139512495458</v>
      </c>
      <c r="D21" s="2">
        <f t="shared" ref="D21:G21" si="7">D20-(D4*SQRT(D2))</f>
        <v>-0.24748737341529176</v>
      </c>
      <c r="E21" s="2">
        <f t="shared" si="7"/>
        <v>-1.8183096545968178</v>
      </c>
      <c r="F21" s="2">
        <f t="shared" si="7"/>
        <v>-0.95654019037491067</v>
      </c>
      <c r="G21" s="2">
        <f t="shared" si="7"/>
        <v>-0.94280904158206347</v>
      </c>
    </row>
    <row r="22" spans="1:7" x14ac:dyDescent="0.25">
      <c r="C22" s="2"/>
      <c r="D22" s="2"/>
      <c r="E22" s="2"/>
      <c r="F22" s="2"/>
      <c r="G22" s="2"/>
    </row>
    <row r="23" spans="1:7" x14ac:dyDescent="0.25">
      <c r="A23" t="s">
        <v>11</v>
      </c>
      <c r="C23" s="2">
        <f t="shared" ref="C23" si="8">NORMSDIST(-C20)</f>
        <v>0.19567840085743243</v>
      </c>
      <c r="D23" s="2">
        <f t="shared" ref="D23:G23" si="9">NORMSDIST(-D20)</f>
        <v>0.37516735533499446</v>
      </c>
      <c r="E23" s="2">
        <f t="shared" si="9"/>
        <v>2.4053413944259673E-2</v>
      </c>
      <c r="F23" s="2">
        <f t="shared" si="9"/>
        <v>0.1455021569229567</v>
      </c>
      <c r="G23" s="2">
        <f t="shared" si="9"/>
        <v>0.22535039021306802</v>
      </c>
    </row>
    <row r="24" spans="1:7" x14ac:dyDescent="0.25">
      <c r="A24" t="s">
        <v>12</v>
      </c>
      <c r="C24" s="2">
        <f t="shared" ref="C24" si="10">NORMSDIST(-C21)</f>
        <v>0.68597786749749234</v>
      </c>
      <c r="D24" s="2">
        <f t="shared" ref="D24:G24" si="11">NORMSDIST(-D21)</f>
        <v>0.59773446890843829</v>
      </c>
      <c r="E24" s="2">
        <f t="shared" si="11"/>
        <v>0.96549159099853332</v>
      </c>
      <c r="F24" s="2">
        <f t="shared" si="11"/>
        <v>0.83060030527704332</v>
      </c>
      <c r="G24" s="2">
        <f t="shared" si="11"/>
        <v>0.8271107069244199</v>
      </c>
    </row>
    <row r="25" spans="1:7" x14ac:dyDescent="0.25">
      <c r="A25" t="s">
        <v>8</v>
      </c>
      <c r="C25" s="4">
        <f>C9*EXP(-C5*C2)*C24-C8*EXP(-C6*C2)*C23</f>
        <v>0.33856169951926701</v>
      </c>
      <c r="D25" s="4">
        <f t="shared" ref="D25:G25" si="12">D9*EXP(-D5*D2)*D24-D8*EXP(-D6*D2)*D23</f>
        <v>0.21073117807877473</v>
      </c>
      <c r="E25" s="4">
        <f t="shared" si="12"/>
        <v>0.69120034858243473</v>
      </c>
      <c r="F25" s="4">
        <f t="shared" si="12"/>
        <v>0.57649837497960243</v>
      </c>
      <c r="G25" s="4">
        <f t="shared" si="12"/>
        <v>0.49957144231142836</v>
      </c>
    </row>
    <row r="27" spans="1:7" x14ac:dyDescent="0.25">
      <c r="A27" t="s">
        <v>17</v>
      </c>
      <c r="C27" s="4">
        <f>1-(1-C25)/(1-C17)</f>
        <v>0.12794145080235386</v>
      </c>
      <c r="D27" s="4">
        <f t="shared" ref="D27:G27" si="13">1-(1-D25)/(1-D17)</f>
        <v>0.12135037711259888</v>
      </c>
      <c r="E27" s="4">
        <f t="shared" si="13"/>
        <v>0.21201439264428668</v>
      </c>
      <c r="F27" s="4">
        <f t="shared" si="13"/>
        <v>0.39044996927922082</v>
      </c>
      <c r="G27" s="4">
        <f t="shared" si="13"/>
        <v>0.28353182787069786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Tsai</dc:creator>
  <cp:lastModifiedBy>Mike Tsai</cp:lastModifiedBy>
  <dcterms:created xsi:type="dcterms:W3CDTF">2024-06-25T18:50:56Z</dcterms:created>
  <dcterms:modified xsi:type="dcterms:W3CDTF">2024-07-26T19:57:31Z</dcterms:modified>
</cp:coreProperties>
</file>